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Age_over_90_years\data_raw\"/>
    </mc:Choice>
  </mc:AlternateContent>
  <xr:revisionPtr revIDLastSave="0" documentId="13_ncr:1_{781B17B8-5633-4902-B667-A013AEEA70F3}" xr6:coauthVersionLast="36" xr6:coauthVersionMax="47" xr10:uidLastSave="{00000000-0000-0000-0000-000000000000}"/>
  <bookViews>
    <workbookView xWindow="780" yWindow="504" windowWidth="28800" windowHeight="15540" activeTab="1" xr2:uid="{A8F71029-5C1A-4042-B1FA-7A0AC3955D43}"/>
  </bookViews>
  <sheets>
    <sheet name="1888" sheetId="16" r:id="rId1"/>
    <sheet name="1900" sheetId="31" r:id="rId2"/>
    <sheet name="2) Beschrieb der ü. 90. J." sheetId="1" r:id="rId3"/>
    <sheet name="2) Beruflicher Vergleich" sheetId="3" r:id="rId4"/>
    <sheet name="2) Berufsvergleich Landwirtsch." sheetId="20" r:id="rId5"/>
    <sheet name="2) Haushaltungen nach Kantonen " sheetId="8" r:id="rId6"/>
    <sheet name="2) Vergleich nach Höhenlage" sheetId="4" r:id="rId7"/>
    <sheet name="2) Stadt vs. Land_Gemeinden" sheetId="9" r:id="rId8"/>
    <sheet name="2) Stadt vs. Land_Bezirke" sheetId="28" r:id="rId9"/>
    <sheet name="2) Geburts-vs. Wohnkanton" sheetId="14" r:id="rId10"/>
    <sheet name="2) Muttersprache" sheetId="18" r:id="rId11"/>
    <sheet name="3) Kantonaler Vergleich" sheetId="2" r:id="rId12"/>
    <sheet name="3) Bezirke Vergleich" sheetId="11" r:id="rId13"/>
    <sheet name="3) Gemeinden Vergleich" sheetId="7" r:id="rId14"/>
    <sheet name="3) Sterbefälle_Kantone" sheetId="12" r:id="rId15"/>
    <sheet name="3) Sterbefälle_Bezirke" sheetId="22" r:id="rId16"/>
    <sheet name="3) Lebendgeburten_1896-1900" sheetId="23" r:id="rId17"/>
    <sheet name="3) Geburten_Bezirke" sheetId="29" r:id="rId18"/>
    <sheet name="3) Lebenserwartung_Übersicht" sheetId="13" r:id="rId19"/>
    <sheet name="3) Lebenserwartung_Detail" sheetId="27" r:id="rId20"/>
    <sheet name="3) Hygiene Verhältnisse" sheetId="19" r:id="rId21"/>
    <sheet name="3) Spitaldichte" sheetId="30" r:id="rId22"/>
    <sheet name="3) BIP pro Kopf" sheetId="21" r:id="rId23"/>
    <sheet name="3) Körperhöhe" sheetId="24" r:id="rId24"/>
    <sheet name="3) Körpermasse" sheetId="25" r:id="rId25"/>
    <sheet name="3) Rekrutenprüfung" sheetId="26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" i="30" l="1"/>
  <c r="C213" i="30"/>
  <c r="D213" i="30"/>
  <c r="E213" i="30"/>
  <c r="G213" i="30"/>
  <c r="H213" i="30"/>
  <c r="D2" i="30"/>
  <c r="E2" i="30"/>
  <c r="F2" i="30"/>
  <c r="G2" i="30"/>
  <c r="H2" i="30"/>
  <c r="C2" i="30"/>
  <c r="D419" i="30"/>
  <c r="E419" i="30"/>
  <c r="F419" i="30"/>
  <c r="G419" i="30"/>
  <c r="H419" i="30"/>
  <c r="C419" i="30"/>
  <c r="D412" i="30"/>
  <c r="E412" i="30"/>
  <c r="F412" i="30"/>
  <c r="G412" i="30"/>
  <c r="H412" i="30"/>
  <c r="C412" i="30"/>
  <c r="D398" i="30"/>
  <c r="E398" i="30"/>
  <c r="F398" i="30"/>
  <c r="G398" i="30"/>
  <c r="H398" i="30"/>
  <c r="C398" i="30"/>
  <c r="D378" i="30"/>
  <c r="E378" i="30"/>
  <c r="F378" i="30"/>
  <c r="G378" i="30"/>
  <c r="H378" i="30"/>
  <c r="C378" i="30"/>
  <c r="D369" i="30"/>
  <c r="E369" i="30"/>
  <c r="F369" i="30"/>
  <c r="G369" i="30"/>
  <c r="H369" i="30"/>
  <c r="C369" i="30"/>
  <c r="D360" i="30"/>
  <c r="E360" i="30"/>
  <c r="F360" i="30"/>
  <c r="G360" i="30"/>
  <c r="H360" i="30"/>
  <c r="C360" i="30"/>
  <c r="D348" i="30"/>
  <c r="E348" i="30"/>
  <c r="F348" i="30"/>
  <c r="G348" i="30"/>
  <c r="H348" i="30"/>
  <c r="C348" i="30"/>
  <c r="D333" i="30"/>
  <c r="E333" i="30"/>
  <c r="F333" i="30"/>
  <c r="G333" i="30"/>
  <c r="H333" i="30"/>
  <c r="C333" i="30"/>
  <c r="D317" i="30"/>
  <c r="E317" i="30"/>
  <c r="F317" i="30"/>
  <c r="G317" i="30"/>
  <c r="H317" i="30"/>
  <c r="C317" i="30"/>
  <c r="H315" i="30"/>
  <c r="D311" i="30"/>
  <c r="E311" i="30"/>
  <c r="F311" i="30"/>
  <c r="G311" i="30"/>
  <c r="H311" i="30"/>
  <c r="C311" i="30"/>
  <c r="D304" i="30"/>
  <c r="E304" i="30"/>
  <c r="F304" i="30"/>
  <c r="G304" i="30"/>
  <c r="H304" i="30"/>
  <c r="C304" i="30"/>
  <c r="D299" i="30"/>
  <c r="E299" i="30"/>
  <c r="F299" i="30"/>
  <c r="G299" i="30"/>
  <c r="H299" i="30"/>
  <c r="C299" i="30"/>
  <c r="D295" i="30"/>
  <c r="E295" i="30"/>
  <c r="F295" i="30"/>
  <c r="G295" i="30"/>
  <c r="H295" i="30"/>
  <c r="C295" i="30"/>
  <c r="D284" i="30"/>
  <c r="E284" i="30"/>
  <c r="F284" i="30"/>
  <c r="G284" i="30"/>
  <c r="H284" i="30"/>
  <c r="C284" i="30"/>
  <c r="D276" i="30"/>
  <c r="E276" i="30"/>
  <c r="F276" i="30"/>
  <c r="G276" i="30"/>
  <c r="H276" i="30"/>
  <c r="C276" i="30"/>
  <c r="D265" i="30"/>
  <c r="E265" i="30"/>
  <c r="F265" i="30"/>
  <c r="G265" i="30"/>
  <c r="H265" i="30"/>
  <c r="C265" i="30"/>
  <c r="D258" i="30"/>
  <c r="E258" i="30"/>
  <c r="F258" i="30"/>
  <c r="G258" i="30"/>
  <c r="H258" i="30"/>
  <c r="C258" i="30"/>
  <c r="D227" i="30"/>
  <c r="E227" i="30"/>
  <c r="F227" i="30"/>
  <c r="G227" i="30"/>
  <c r="H227" i="30"/>
  <c r="C227" i="30"/>
  <c r="D214" i="30"/>
  <c r="E214" i="30"/>
  <c r="F214" i="30"/>
  <c r="G214" i="30"/>
  <c r="H214" i="30"/>
  <c r="C214" i="30"/>
  <c r="D208" i="30"/>
  <c r="E208" i="30"/>
  <c r="F208" i="30"/>
  <c r="G208" i="30"/>
  <c r="H208" i="30"/>
  <c r="C208" i="30"/>
  <c r="D201" i="30"/>
  <c r="E201" i="30"/>
  <c r="F201" i="30"/>
  <c r="G201" i="30"/>
  <c r="H201" i="30"/>
  <c r="C201" i="30"/>
  <c r="D187" i="30"/>
  <c r="E187" i="30"/>
  <c r="F187" i="30"/>
  <c r="G187" i="30"/>
  <c r="H187" i="30"/>
  <c r="C187" i="30"/>
  <c r="D167" i="30"/>
  <c r="E167" i="30"/>
  <c r="F167" i="30"/>
  <c r="G167" i="30"/>
  <c r="H167" i="30"/>
  <c r="C167" i="30"/>
  <c r="D158" i="30"/>
  <c r="E158" i="30"/>
  <c r="F158" i="30"/>
  <c r="G158" i="30"/>
  <c r="H158" i="30"/>
  <c r="C158" i="30"/>
  <c r="D149" i="30"/>
  <c r="E149" i="30"/>
  <c r="F149" i="30"/>
  <c r="G149" i="30"/>
  <c r="H149" i="30"/>
  <c r="C149" i="30"/>
  <c r="D137" i="30"/>
  <c r="E137" i="30"/>
  <c r="F137" i="30"/>
  <c r="G137" i="30"/>
  <c r="H137" i="30"/>
  <c r="C137" i="30"/>
  <c r="D122" i="30"/>
  <c r="E122" i="30"/>
  <c r="F122" i="30"/>
  <c r="G122" i="30"/>
  <c r="H122" i="30"/>
  <c r="C122" i="30"/>
  <c r="D106" i="30"/>
  <c r="E106" i="30"/>
  <c r="F106" i="30"/>
  <c r="G106" i="30"/>
  <c r="H106" i="30"/>
  <c r="C106" i="30"/>
  <c r="H104" i="30"/>
  <c r="D100" i="30"/>
  <c r="E100" i="30"/>
  <c r="F100" i="30"/>
  <c r="G100" i="30"/>
  <c r="H100" i="30"/>
  <c r="C100" i="30"/>
  <c r="D93" i="30"/>
  <c r="E93" i="30"/>
  <c r="F93" i="30"/>
  <c r="G93" i="30"/>
  <c r="H93" i="30"/>
  <c r="C93" i="30"/>
  <c r="D88" i="30"/>
  <c r="E88" i="30"/>
  <c r="F88" i="30"/>
  <c r="G88" i="30"/>
  <c r="H88" i="30"/>
  <c r="C88" i="30"/>
  <c r="D84" i="30"/>
  <c r="E84" i="30"/>
  <c r="F84" i="30"/>
  <c r="G84" i="30"/>
  <c r="H84" i="30"/>
  <c r="C84" i="30"/>
  <c r="D73" i="30"/>
  <c r="E73" i="30"/>
  <c r="F73" i="30"/>
  <c r="G73" i="30"/>
  <c r="H73" i="30"/>
  <c r="C73" i="30"/>
  <c r="D65" i="30"/>
  <c r="E65" i="30"/>
  <c r="F65" i="30"/>
  <c r="G65" i="30"/>
  <c r="H65" i="30"/>
  <c r="C65" i="30"/>
  <c r="D54" i="30"/>
  <c r="E54" i="30"/>
  <c r="F54" i="30"/>
  <c r="G54" i="30"/>
  <c r="H54" i="30"/>
  <c r="C54" i="30"/>
  <c r="D16" i="30"/>
  <c r="E16" i="30"/>
  <c r="F16" i="30"/>
  <c r="G16" i="30"/>
  <c r="H16" i="30"/>
  <c r="C16" i="30"/>
  <c r="H3" i="30"/>
  <c r="D3" i="30"/>
  <c r="E3" i="30"/>
  <c r="F3" i="30"/>
  <c r="G3" i="30"/>
  <c r="C3" i="30"/>
  <c r="H422" i="30"/>
  <c r="H421" i="30"/>
  <c r="H420" i="30"/>
  <c r="H418" i="30"/>
  <c r="H417" i="30"/>
  <c r="H416" i="30"/>
  <c r="H415" i="30"/>
  <c r="H414" i="30"/>
  <c r="H413" i="30"/>
  <c r="H411" i="30"/>
  <c r="H410" i="30"/>
  <c r="H409" i="30"/>
  <c r="H408" i="30"/>
  <c r="H407" i="30"/>
  <c r="H406" i="30"/>
  <c r="H405" i="30"/>
  <c r="H404" i="30"/>
  <c r="H403" i="30"/>
  <c r="H402" i="30"/>
  <c r="H401" i="30"/>
  <c r="H400" i="30"/>
  <c r="H399" i="30"/>
  <c r="H397" i="30"/>
  <c r="H396" i="30"/>
  <c r="H395" i="30"/>
  <c r="H394" i="30"/>
  <c r="H393" i="30"/>
  <c r="H392" i="30"/>
  <c r="H391" i="30"/>
  <c r="H390" i="30"/>
  <c r="H389" i="30"/>
  <c r="H388" i="30"/>
  <c r="H387" i="30"/>
  <c r="H386" i="30"/>
  <c r="H385" i="30"/>
  <c r="H384" i="30"/>
  <c r="H383" i="30"/>
  <c r="H382" i="30"/>
  <c r="H381" i="30"/>
  <c r="H380" i="30"/>
  <c r="H379" i="30"/>
  <c r="H377" i="30"/>
  <c r="H376" i="30"/>
  <c r="H375" i="30"/>
  <c r="H374" i="30"/>
  <c r="H373" i="30"/>
  <c r="H372" i="30"/>
  <c r="H371" i="30"/>
  <c r="H370" i="30"/>
  <c r="H368" i="30"/>
  <c r="H367" i="30"/>
  <c r="H366" i="30"/>
  <c r="H365" i="30"/>
  <c r="H364" i="30"/>
  <c r="H363" i="30"/>
  <c r="H362" i="30"/>
  <c r="H361" i="30"/>
  <c r="H359" i="30"/>
  <c r="H358" i="30"/>
  <c r="H357" i="30"/>
  <c r="H356" i="30"/>
  <c r="H355" i="30"/>
  <c r="H354" i="30"/>
  <c r="H353" i="30"/>
  <c r="H352" i="30"/>
  <c r="H351" i="30"/>
  <c r="H350" i="30"/>
  <c r="H349" i="30"/>
  <c r="H347" i="30"/>
  <c r="H346" i="30"/>
  <c r="H345" i="30"/>
  <c r="H344" i="30"/>
  <c r="H343" i="30"/>
  <c r="H342" i="30"/>
  <c r="H341" i="30"/>
  <c r="H340" i="30"/>
  <c r="H339" i="30"/>
  <c r="H338" i="30"/>
  <c r="H337" i="30"/>
  <c r="H336" i="30"/>
  <c r="H335" i="30"/>
  <c r="H334" i="30"/>
  <c r="H332" i="30"/>
  <c r="H331" i="30"/>
  <c r="H330" i="30"/>
  <c r="H329" i="30"/>
  <c r="H328" i="30"/>
  <c r="H327" i="30"/>
  <c r="H326" i="30"/>
  <c r="H325" i="30"/>
  <c r="H324" i="30"/>
  <c r="H323" i="30"/>
  <c r="H322" i="30"/>
  <c r="H321" i="30"/>
  <c r="H320" i="30"/>
  <c r="H319" i="30"/>
  <c r="H318" i="30"/>
  <c r="H316" i="30"/>
  <c r="H314" i="30"/>
  <c r="H313" i="30"/>
  <c r="H312" i="30"/>
  <c r="H310" i="30"/>
  <c r="H309" i="30"/>
  <c r="H308" i="30"/>
  <c r="H307" i="30"/>
  <c r="H306" i="30"/>
  <c r="H305" i="30"/>
  <c r="H303" i="30"/>
  <c r="H302" i="30"/>
  <c r="H301" i="30"/>
  <c r="H300" i="30"/>
  <c r="H298" i="30"/>
  <c r="H297" i="30"/>
  <c r="H293" i="30"/>
  <c r="H292" i="30"/>
  <c r="H288" i="30"/>
  <c r="H287" i="30"/>
  <c r="H286" i="30"/>
  <c r="H283" i="30"/>
  <c r="H282" i="30"/>
  <c r="H281" i="30"/>
  <c r="H280" i="30"/>
  <c r="H279" i="30"/>
  <c r="H278" i="30"/>
  <c r="H277" i="30"/>
  <c r="H275" i="30"/>
  <c r="H274" i="30"/>
  <c r="H273" i="30"/>
  <c r="H272" i="30"/>
  <c r="H271" i="30"/>
  <c r="H270" i="30"/>
  <c r="H269" i="30"/>
  <c r="H268" i="30"/>
  <c r="H267" i="30"/>
  <c r="H266" i="30"/>
  <c r="H264" i="30"/>
  <c r="H263" i="30"/>
  <c r="H262" i="30"/>
  <c r="H261" i="30"/>
  <c r="H260" i="30"/>
  <c r="H259" i="30"/>
  <c r="H257" i="30"/>
  <c r="H256" i="30"/>
  <c r="H255" i="30"/>
  <c r="H254" i="30"/>
  <c r="H253" i="30"/>
  <c r="H252" i="30"/>
  <c r="H251" i="30"/>
  <c r="H250" i="30"/>
  <c r="H249" i="30"/>
  <c r="H248" i="30"/>
  <c r="H247" i="30"/>
  <c r="H246" i="30"/>
  <c r="H245" i="30"/>
  <c r="H244" i="30"/>
  <c r="H243" i="30"/>
  <c r="H242" i="30"/>
  <c r="H241" i="30"/>
  <c r="H240" i="30"/>
  <c r="H239" i="30"/>
  <c r="H238" i="30"/>
  <c r="H237" i="30"/>
  <c r="H236" i="30"/>
  <c r="H235" i="30"/>
  <c r="H234" i="30"/>
  <c r="H233" i="30"/>
  <c r="H232" i="30"/>
  <c r="H231" i="30"/>
  <c r="H230" i="30"/>
  <c r="H229" i="30"/>
  <c r="H228" i="30"/>
  <c r="H226" i="30"/>
  <c r="H225" i="30"/>
  <c r="H224" i="30"/>
  <c r="H223" i="30"/>
  <c r="H222" i="30"/>
  <c r="H221" i="30"/>
  <c r="H220" i="30"/>
  <c r="H218" i="30"/>
  <c r="H217" i="30"/>
  <c r="H216" i="30"/>
  <c r="H215" i="30"/>
  <c r="H211" i="30" l="1"/>
  <c r="H210" i="30"/>
  <c r="H209" i="30"/>
  <c r="H207" i="30"/>
  <c r="H206" i="30"/>
  <c r="H205" i="30"/>
  <c r="H204" i="30"/>
  <c r="H203" i="30"/>
  <c r="H202" i="30"/>
  <c r="H200" i="30"/>
  <c r="H199" i="30"/>
  <c r="H198" i="30"/>
  <c r="H197" i="30"/>
  <c r="H196" i="30"/>
  <c r="H195" i="30"/>
  <c r="H194" i="30"/>
  <c r="H193" i="30"/>
  <c r="H192" i="30"/>
  <c r="H191" i="30"/>
  <c r="H190" i="30"/>
  <c r="H189" i="30"/>
  <c r="H188" i="30"/>
  <c r="H186" i="30"/>
  <c r="H185" i="30"/>
  <c r="H184" i="30"/>
  <c r="H183" i="30"/>
  <c r="H182" i="30"/>
  <c r="H181" i="30"/>
  <c r="H180" i="30"/>
  <c r="H179" i="30"/>
  <c r="H178" i="30"/>
  <c r="H177" i="30"/>
  <c r="H176" i="30"/>
  <c r="H175" i="30"/>
  <c r="H174" i="30"/>
  <c r="H173" i="30"/>
  <c r="H172" i="30"/>
  <c r="H171" i="30"/>
  <c r="H170" i="30"/>
  <c r="H169" i="30"/>
  <c r="H168" i="30"/>
  <c r="H166" i="30"/>
  <c r="H165" i="30"/>
  <c r="H164" i="30"/>
  <c r="H163" i="30"/>
  <c r="H162" i="30"/>
  <c r="H161" i="30"/>
  <c r="H160" i="30"/>
  <c r="H159" i="30"/>
  <c r="H157" i="30"/>
  <c r="H156" i="30"/>
  <c r="H155" i="30"/>
  <c r="H154" i="30"/>
  <c r="H153" i="30"/>
  <c r="H152" i="30"/>
  <c r="H151" i="30"/>
  <c r="H150" i="30"/>
  <c r="H148" i="30"/>
  <c r="H147" i="30"/>
  <c r="H146" i="30"/>
  <c r="H145" i="30"/>
  <c r="H144" i="30"/>
  <c r="H143" i="30"/>
  <c r="H142" i="30"/>
  <c r="H141" i="30"/>
  <c r="H140" i="30"/>
  <c r="H139" i="30"/>
  <c r="H138" i="30"/>
  <c r="H136" i="30"/>
  <c r="H135" i="30"/>
  <c r="H134" i="30"/>
  <c r="H133" i="30"/>
  <c r="H132" i="30"/>
  <c r="H131" i="30"/>
  <c r="H130" i="30"/>
  <c r="H129" i="30"/>
  <c r="H128" i="30"/>
  <c r="H127" i="30"/>
  <c r="H126" i="30"/>
  <c r="H125" i="30"/>
  <c r="H124" i="30"/>
  <c r="H123" i="30"/>
  <c r="H121" i="30"/>
  <c r="H120" i="30"/>
  <c r="H119" i="30"/>
  <c r="H118" i="30"/>
  <c r="H117" i="30"/>
  <c r="H116" i="30"/>
  <c r="H115" i="30"/>
  <c r="H114" i="30"/>
  <c r="H113" i="30"/>
  <c r="H112" i="30"/>
  <c r="H111" i="30"/>
  <c r="H110" i="30"/>
  <c r="H109" i="30"/>
  <c r="H108" i="30"/>
  <c r="H107" i="30"/>
  <c r="H105" i="30"/>
  <c r="H103" i="30"/>
  <c r="H102" i="30"/>
  <c r="H101" i="30"/>
  <c r="H99" i="30"/>
  <c r="H98" i="30"/>
  <c r="H97" i="30"/>
  <c r="H96" i="30"/>
  <c r="H95" i="30"/>
  <c r="H94" i="30"/>
  <c r="H92" i="30"/>
  <c r="H91" i="30"/>
  <c r="H90" i="30"/>
  <c r="H89" i="30"/>
  <c r="H87" i="30"/>
  <c r="H86" i="30"/>
  <c r="H82" i="30"/>
  <c r="H81" i="30"/>
  <c r="H77" i="30"/>
  <c r="H76" i="30"/>
  <c r="H75" i="30"/>
  <c r="H72" i="30"/>
  <c r="H71" i="30"/>
  <c r="H70" i="30"/>
  <c r="H69" i="30"/>
  <c r="H68" i="30"/>
  <c r="H67" i="30"/>
  <c r="H66" i="30"/>
  <c r="H64" i="30"/>
  <c r="H63" i="30"/>
  <c r="H62" i="30"/>
  <c r="H61" i="30"/>
  <c r="H60" i="30"/>
  <c r="H59" i="30"/>
  <c r="H58" i="30"/>
  <c r="H57" i="30"/>
  <c r="H56" i="30"/>
  <c r="H55" i="30"/>
  <c r="H53" i="30"/>
  <c r="H52" i="30"/>
  <c r="H51" i="30"/>
  <c r="H50" i="30"/>
  <c r="H49" i="30"/>
  <c r="H48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5" i="30"/>
  <c r="H14" i="30"/>
  <c r="H13" i="30"/>
  <c r="H12" i="30"/>
  <c r="H11" i="30"/>
  <c r="H10" i="30"/>
  <c r="H9" i="30"/>
  <c r="H7" i="30"/>
  <c r="H6" i="30"/>
  <c r="H5" i="30"/>
  <c r="H4" i="30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3" i="23"/>
  <c r="K23" i="28" l="1"/>
  <c r="H23" i="28"/>
  <c r="E23" i="28"/>
  <c r="G23" i="28"/>
  <c r="D23" i="28"/>
  <c r="F23" i="28"/>
  <c r="I23" i="28"/>
  <c r="J23" i="28"/>
  <c r="C23" i="28"/>
  <c r="E23" i="9"/>
  <c r="B23" i="9"/>
  <c r="J23" i="9"/>
  <c r="J24" i="9"/>
  <c r="J22" i="9"/>
  <c r="H23" i="9"/>
  <c r="H24" i="9"/>
  <c r="K24" i="28"/>
  <c r="J24" i="28"/>
  <c r="B22" i="9"/>
  <c r="H22" i="28"/>
  <c r="J22" i="28"/>
  <c r="K22" i="28" s="1"/>
  <c r="I22" i="28"/>
  <c r="G22" i="28"/>
  <c r="F22" i="28"/>
  <c r="E22" i="28"/>
  <c r="D22" i="28"/>
  <c r="C22" i="28"/>
  <c r="J14" i="28"/>
  <c r="I14" i="28"/>
  <c r="H14" i="28"/>
  <c r="J19" i="28"/>
  <c r="I19" i="28"/>
  <c r="H19" i="28"/>
  <c r="E19" i="28"/>
  <c r="J20" i="28"/>
  <c r="I20" i="28"/>
  <c r="H20" i="28"/>
  <c r="E20" i="28"/>
  <c r="J9" i="28"/>
  <c r="I9" i="28"/>
  <c r="H9" i="28"/>
  <c r="J7" i="28"/>
  <c r="I7" i="28"/>
  <c r="H7" i="28"/>
  <c r="E7" i="28"/>
  <c r="J16" i="28"/>
  <c r="I16" i="28"/>
  <c r="K16" i="28" s="1"/>
  <c r="H16" i="28"/>
  <c r="J13" i="28"/>
  <c r="I13" i="28"/>
  <c r="H13" i="28"/>
  <c r="E13" i="28"/>
  <c r="J11" i="28"/>
  <c r="I11" i="28"/>
  <c r="H11" i="28"/>
  <c r="E11" i="28"/>
  <c r="J4" i="28"/>
  <c r="I4" i="28"/>
  <c r="H4" i="28"/>
  <c r="E4" i="28"/>
  <c r="E5" i="28"/>
  <c r="H5" i="28"/>
  <c r="I5" i="28"/>
  <c r="J5" i="28"/>
  <c r="J12" i="28"/>
  <c r="I12" i="28"/>
  <c r="H12" i="28"/>
  <c r="E12" i="28"/>
  <c r="J17" i="28"/>
  <c r="I17" i="28"/>
  <c r="K17" i="28" s="1"/>
  <c r="H17" i="28"/>
  <c r="E17" i="28"/>
  <c r="J8" i="28"/>
  <c r="I8" i="28"/>
  <c r="H8" i="28"/>
  <c r="E8" i="28"/>
  <c r="J15" i="28"/>
  <c r="I15" i="28"/>
  <c r="K15" i="28" s="1"/>
  <c r="H15" i="28"/>
  <c r="E15" i="28"/>
  <c r="I86" i="11"/>
  <c r="H86" i="11"/>
  <c r="J86" i="11" s="1"/>
  <c r="G86" i="11"/>
  <c r="D86" i="11"/>
  <c r="J21" i="28"/>
  <c r="I21" i="28"/>
  <c r="K21" i="28" s="1"/>
  <c r="H21" i="28"/>
  <c r="J10" i="28"/>
  <c r="I10" i="28"/>
  <c r="K10" i="28" s="1"/>
  <c r="H10" i="28"/>
  <c r="E10" i="28"/>
  <c r="J6" i="28"/>
  <c r="I6" i="28"/>
  <c r="K6" i="28" s="1"/>
  <c r="H6" i="28"/>
  <c r="E6" i="28"/>
  <c r="J3" i="28"/>
  <c r="I3" i="28"/>
  <c r="H3" i="28"/>
  <c r="E3" i="28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4" i="22"/>
  <c r="F1115" i="22"/>
  <c r="F1116" i="22"/>
  <c r="F1117" i="22"/>
  <c r="F1118" i="22"/>
  <c r="F1119" i="22"/>
  <c r="F1120" i="22"/>
  <c r="F1121" i="22"/>
  <c r="F1122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6" i="22"/>
  <c r="F1367" i="22"/>
  <c r="F1368" i="22"/>
  <c r="F1369" i="22"/>
  <c r="F1370" i="22"/>
  <c r="F1371" i="22"/>
  <c r="F1372" i="22"/>
  <c r="F1373" i="22"/>
  <c r="F1374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8" i="22"/>
  <c r="F1619" i="22"/>
  <c r="F1620" i="22"/>
  <c r="F1621" i="22"/>
  <c r="F1622" i="22"/>
  <c r="F1623" i="22"/>
  <c r="F1624" i="22"/>
  <c r="F1625" i="22"/>
  <c r="F1626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70" i="22"/>
  <c r="F1871" i="22"/>
  <c r="F1872" i="22"/>
  <c r="F1873" i="22"/>
  <c r="F1874" i="22"/>
  <c r="F1875" i="22"/>
  <c r="F1876" i="22"/>
  <c r="F1877" i="22"/>
  <c r="F1878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012" i="22"/>
  <c r="F2013" i="22"/>
  <c r="F1010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1005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6" i="22"/>
  <c r="F107" i="22"/>
  <c r="F108" i="22"/>
  <c r="F109" i="22"/>
  <c r="F110" i="22"/>
  <c r="F111" i="22"/>
  <c r="F112" i="22"/>
  <c r="F113" i="22"/>
  <c r="F114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8" i="22"/>
  <c r="F359" i="22"/>
  <c r="F360" i="22"/>
  <c r="F361" i="22"/>
  <c r="F362" i="22"/>
  <c r="F363" i="22"/>
  <c r="F364" i="22"/>
  <c r="F365" i="22"/>
  <c r="F366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10" i="22"/>
  <c r="F611" i="22"/>
  <c r="F612" i="22"/>
  <c r="F613" i="22"/>
  <c r="F614" i="22"/>
  <c r="F615" i="22"/>
  <c r="F616" i="22"/>
  <c r="F617" i="22"/>
  <c r="F618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2" i="22"/>
  <c r="F863" i="22"/>
  <c r="F864" i="22"/>
  <c r="F865" i="22"/>
  <c r="F866" i="22"/>
  <c r="F867" i="22"/>
  <c r="F868" i="22"/>
  <c r="F869" i="22"/>
  <c r="F870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2" i="22"/>
  <c r="D1766" i="22"/>
  <c r="D1514" i="22"/>
  <c r="D1262" i="22"/>
  <c r="D1010" i="22"/>
  <c r="D758" i="22"/>
  <c r="D506" i="22"/>
  <c r="D254" i="22"/>
  <c r="D2" i="22"/>
  <c r="C1766" i="22"/>
  <c r="C1514" i="22"/>
  <c r="C1262" i="22"/>
  <c r="C1010" i="22"/>
  <c r="C758" i="22"/>
  <c r="C506" i="22"/>
  <c r="C254" i="22"/>
  <c r="C2" i="22"/>
  <c r="D3" i="21"/>
  <c r="D4" i="21"/>
  <c r="D5" i="21"/>
  <c r="D6" i="21"/>
  <c r="D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2" i="21"/>
  <c r="D33" i="21"/>
  <c r="D34" i="21"/>
  <c r="D35" i="21"/>
  <c r="D36" i="21"/>
  <c r="D37" i="21"/>
  <c r="D38" i="21"/>
  <c r="D39" i="21"/>
  <c r="D40" i="21"/>
  <c r="D41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6" i="21"/>
  <c r="D77" i="21"/>
  <c r="D81" i="21"/>
  <c r="D82" i="21"/>
  <c r="D84" i="21"/>
  <c r="D85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4" i="21"/>
  <c r="D106" i="21"/>
  <c r="D107" i="21"/>
  <c r="D108" i="21"/>
  <c r="D109" i="21"/>
  <c r="D110" i="21"/>
  <c r="D111" i="21"/>
  <c r="D112" i="21"/>
  <c r="D113" i="21"/>
  <c r="D114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12" i="21"/>
  <c r="D2" i="21"/>
  <c r="E22" i="9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4" i="8"/>
  <c r="H3" i="11"/>
  <c r="I3" i="11"/>
  <c r="G3" i="11"/>
  <c r="E3" i="11"/>
  <c r="D3" i="11"/>
  <c r="B3" i="11"/>
  <c r="J3" i="11" l="1"/>
  <c r="K8" i="28"/>
  <c r="K12" i="28"/>
  <c r="K4" i="28"/>
  <c r="K13" i="28"/>
  <c r="K7" i="28"/>
  <c r="K5" i="28"/>
  <c r="K9" i="28"/>
  <c r="K19" i="28"/>
  <c r="K11" i="28"/>
  <c r="K14" i="28"/>
  <c r="K20" i="28"/>
  <c r="K3" i="28"/>
  <c r="D38" i="11"/>
  <c r="AC254" i="22"/>
  <c r="AA254" i="22"/>
  <c r="Y254" i="22"/>
  <c r="W254" i="22"/>
  <c r="U254" i="22"/>
  <c r="S254" i="22"/>
  <c r="Q254" i="22"/>
  <c r="O254" i="22"/>
  <c r="M254" i="22"/>
  <c r="K254" i="22"/>
  <c r="I254" i="22"/>
  <c r="G254" i="22"/>
  <c r="E254" i="22"/>
  <c r="J563" i="27"/>
  <c r="J564" i="27"/>
  <c r="J565" i="27"/>
  <c r="J566" i="27"/>
  <c r="J567" i="27"/>
  <c r="J568" i="27"/>
  <c r="J569" i="27"/>
  <c r="J570" i="27"/>
  <c r="J571" i="27"/>
  <c r="J572" i="27"/>
  <c r="J573" i="27"/>
  <c r="J574" i="27"/>
  <c r="J575" i="27"/>
  <c r="J576" i="27"/>
  <c r="J577" i="27"/>
  <c r="J578" i="27"/>
  <c r="J579" i="27"/>
  <c r="J580" i="27"/>
  <c r="J581" i="27"/>
  <c r="J582" i="27"/>
  <c r="J583" i="27"/>
  <c r="J584" i="27"/>
  <c r="J585" i="27"/>
  <c r="J586" i="27"/>
  <c r="J587" i="27"/>
  <c r="J588" i="27"/>
  <c r="J589" i="27"/>
  <c r="J590" i="27"/>
  <c r="J591" i="27"/>
  <c r="J592" i="27"/>
  <c r="J593" i="27"/>
  <c r="J594" i="27"/>
  <c r="J595" i="27"/>
  <c r="J596" i="27"/>
  <c r="J597" i="27"/>
  <c r="J598" i="27"/>
  <c r="J599" i="27"/>
  <c r="J600" i="27"/>
  <c r="J601" i="27"/>
  <c r="J602" i="27"/>
  <c r="J603" i="27"/>
  <c r="J604" i="27"/>
  <c r="J605" i="27"/>
  <c r="J606" i="27"/>
  <c r="J607" i="27"/>
  <c r="J608" i="27"/>
  <c r="J609" i="27"/>
  <c r="J610" i="27"/>
  <c r="J611" i="27"/>
  <c r="J612" i="27"/>
  <c r="J613" i="27"/>
  <c r="J614" i="27"/>
  <c r="J615" i="27"/>
  <c r="J616" i="27"/>
  <c r="J617" i="27"/>
  <c r="J618" i="27"/>
  <c r="J619" i="27"/>
  <c r="J620" i="27"/>
  <c r="J621" i="27"/>
  <c r="J622" i="27"/>
  <c r="J623" i="27"/>
  <c r="J624" i="27"/>
  <c r="J625" i="27"/>
  <c r="J626" i="27"/>
  <c r="J627" i="27"/>
  <c r="J628" i="27"/>
  <c r="J629" i="27"/>
  <c r="J630" i="27"/>
  <c r="J631" i="27"/>
  <c r="J632" i="27"/>
  <c r="J633" i="27"/>
  <c r="J634" i="27"/>
  <c r="J635" i="27"/>
  <c r="J636" i="27"/>
  <c r="J637" i="27"/>
  <c r="J638" i="27"/>
  <c r="J639" i="27"/>
  <c r="J640" i="27"/>
  <c r="J641" i="27"/>
  <c r="J642" i="27"/>
  <c r="J643" i="27"/>
  <c r="J644" i="27"/>
  <c r="J645" i="27"/>
  <c r="J646" i="27"/>
  <c r="J647" i="27"/>
  <c r="J648" i="27"/>
  <c r="J649" i="27"/>
  <c r="J650" i="27"/>
  <c r="J651" i="27"/>
  <c r="J652" i="27"/>
  <c r="J653" i="27"/>
  <c r="J654" i="27"/>
  <c r="J655" i="27"/>
  <c r="J656" i="27"/>
  <c r="J657" i="27"/>
  <c r="J658" i="27"/>
  <c r="J659" i="27"/>
  <c r="J660" i="27"/>
  <c r="J661" i="27"/>
  <c r="J662" i="27"/>
  <c r="J663" i="27"/>
  <c r="J664" i="27"/>
  <c r="J665" i="27"/>
  <c r="J666" i="27"/>
  <c r="J667" i="27"/>
  <c r="J668" i="27"/>
  <c r="J669" i="27"/>
  <c r="J670" i="27"/>
  <c r="J671" i="27"/>
  <c r="J672" i="27"/>
  <c r="J562" i="27"/>
  <c r="I563" i="27"/>
  <c r="I564" i="27"/>
  <c r="I565" i="27"/>
  <c r="I566" i="27"/>
  <c r="I567" i="27"/>
  <c r="I568" i="27"/>
  <c r="I569" i="27"/>
  <c r="I570" i="27"/>
  <c r="I571" i="27"/>
  <c r="I572" i="27"/>
  <c r="I573" i="27"/>
  <c r="I574" i="27"/>
  <c r="I575" i="27"/>
  <c r="I576" i="27"/>
  <c r="I577" i="27"/>
  <c r="I578" i="27"/>
  <c r="I579" i="27"/>
  <c r="I580" i="27"/>
  <c r="I581" i="27"/>
  <c r="I582" i="27"/>
  <c r="I583" i="27"/>
  <c r="I584" i="27"/>
  <c r="I585" i="27"/>
  <c r="I586" i="27"/>
  <c r="I587" i="27"/>
  <c r="I588" i="27"/>
  <c r="I589" i="27"/>
  <c r="I590" i="27"/>
  <c r="I591" i="27"/>
  <c r="I592" i="27"/>
  <c r="I593" i="27"/>
  <c r="I594" i="27"/>
  <c r="I595" i="27"/>
  <c r="I596" i="27"/>
  <c r="I597" i="27"/>
  <c r="I598" i="27"/>
  <c r="I599" i="27"/>
  <c r="I600" i="27"/>
  <c r="I601" i="27"/>
  <c r="I602" i="27"/>
  <c r="I603" i="27"/>
  <c r="I604" i="27"/>
  <c r="I605" i="27"/>
  <c r="I606" i="27"/>
  <c r="I607" i="27"/>
  <c r="I608" i="27"/>
  <c r="I609" i="27"/>
  <c r="I610" i="27"/>
  <c r="I611" i="27"/>
  <c r="I612" i="27"/>
  <c r="I613" i="27"/>
  <c r="I614" i="27"/>
  <c r="I615" i="27"/>
  <c r="I616" i="27"/>
  <c r="I617" i="27"/>
  <c r="I618" i="27"/>
  <c r="I619" i="27"/>
  <c r="I620" i="27"/>
  <c r="I621" i="27"/>
  <c r="I622" i="27"/>
  <c r="I623" i="27"/>
  <c r="I624" i="27"/>
  <c r="I625" i="27"/>
  <c r="I626" i="27"/>
  <c r="I627" i="27"/>
  <c r="I628" i="27"/>
  <c r="I629" i="27"/>
  <c r="I630" i="27"/>
  <c r="I631" i="27"/>
  <c r="I632" i="27"/>
  <c r="I633" i="27"/>
  <c r="I634" i="27"/>
  <c r="I635" i="27"/>
  <c r="I636" i="27"/>
  <c r="I637" i="27"/>
  <c r="I638" i="27"/>
  <c r="I639" i="27"/>
  <c r="I640" i="27"/>
  <c r="I641" i="27"/>
  <c r="I642" i="27"/>
  <c r="I643" i="27"/>
  <c r="I644" i="27"/>
  <c r="I645" i="27"/>
  <c r="I646" i="27"/>
  <c r="I647" i="27"/>
  <c r="I648" i="27"/>
  <c r="I649" i="27"/>
  <c r="I650" i="27"/>
  <c r="I651" i="27"/>
  <c r="I652" i="27"/>
  <c r="I653" i="27"/>
  <c r="I654" i="27"/>
  <c r="I655" i="27"/>
  <c r="I656" i="27"/>
  <c r="I657" i="27"/>
  <c r="I658" i="27"/>
  <c r="I659" i="27"/>
  <c r="I660" i="27"/>
  <c r="I661" i="27"/>
  <c r="I662" i="27"/>
  <c r="I663" i="27"/>
  <c r="I664" i="27"/>
  <c r="I665" i="27"/>
  <c r="I666" i="27"/>
  <c r="I667" i="27"/>
  <c r="I668" i="27"/>
  <c r="I669" i="27"/>
  <c r="I670" i="27"/>
  <c r="I671" i="27"/>
  <c r="I672" i="27"/>
  <c r="I562" i="27"/>
  <c r="H563" i="27"/>
  <c r="H564" i="27"/>
  <c r="H565" i="27"/>
  <c r="H566" i="27"/>
  <c r="H567" i="27"/>
  <c r="H568" i="27"/>
  <c r="H569" i="27"/>
  <c r="H570" i="27"/>
  <c r="H571" i="27"/>
  <c r="H572" i="27"/>
  <c r="H573" i="27"/>
  <c r="H574" i="27"/>
  <c r="H575" i="27"/>
  <c r="H576" i="27"/>
  <c r="H577" i="27"/>
  <c r="H578" i="27"/>
  <c r="H579" i="27"/>
  <c r="H580" i="27"/>
  <c r="H581" i="27"/>
  <c r="H582" i="27"/>
  <c r="H583" i="27"/>
  <c r="H584" i="27"/>
  <c r="H585" i="27"/>
  <c r="H586" i="27"/>
  <c r="H587" i="27"/>
  <c r="H588" i="27"/>
  <c r="H589" i="27"/>
  <c r="H590" i="27"/>
  <c r="H591" i="27"/>
  <c r="H592" i="27"/>
  <c r="H593" i="27"/>
  <c r="H594" i="27"/>
  <c r="H595" i="27"/>
  <c r="H596" i="27"/>
  <c r="H597" i="27"/>
  <c r="H598" i="27"/>
  <c r="H599" i="27"/>
  <c r="H600" i="27"/>
  <c r="H601" i="27"/>
  <c r="H602" i="27"/>
  <c r="H603" i="27"/>
  <c r="H604" i="27"/>
  <c r="H605" i="27"/>
  <c r="H606" i="27"/>
  <c r="H607" i="27"/>
  <c r="H608" i="27"/>
  <c r="H609" i="27"/>
  <c r="H610" i="27"/>
  <c r="H611" i="27"/>
  <c r="H612" i="27"/>
  <c r="H613" i="27"/>
  <c r="H614" i="27"/>
  <c r="H615" i="27"/>
  <c r="H616" i="27"/>
  <c r="H617" i="27"/>
  <c r="H618" i="27"/>
  <c r="H619" i="27"/>
  <c r="H620" i="27"/>
  <c r="H621" i="27"/>
  <c r="H622" i="27"/>
  <c r="H623" i="27"/>
  <c r="H624" i="27"/>
  <c r="H625" i="27"/>
  <c r="H626" i="27"/>
  <c r="H627" i="27"/>
  <c r="H628" i="27"/>
  <c r="H629" i="27"/>
  <c r="H630" i="27"/>
  <c r="H631" i="27"/>
  <c r="H632" i="27"/>
  <c r="H633" i="27"/>
  <c r="H634" i="27"/>
  <c r="H635" i="27"/>
  <c r="H636" i="27"/>
  <c r="H637" i="27"/>
  <c r="H638" i="27"/>
  <c r="H639" i="27"/>
  <c r="H640" i="27"/>
  <c r="H641" i="27"/>
  <c r="H642" i="27"/>
  <c r="H643" i="27"/>
  <c r="H644" i="27"/>
  <c r="H645" i="27"/>
  <c r="H646" i="27"/>
  <c r="H647" i="27"/>
  <c r="H648" i="27"/>
  <c r="H649" i="27"/>
  <c r="H650" i="27"/>
  <c r="H651" i="27"/>
  <c r="H652" i="27"/>
  <c r="H653" i="27"/>
  <c r="H654" i="27"/>
  <c r="H655" i="27"/>
  <c r="H656" i="27"/>
  <c r="H657" i="27"/>
  <c r="H658" i="27"/>
  <c r="H659" i="27"/>
  <c r="H660" i="27"/>
  <c r="H661" i="27"/>
  <c r="H662" i="27"/>
  <c r="H663" i="27"/>
  <c r="H664" i="27"/>
  <c r="H665" i="27"/>
  <c r="H666" i="27"/>
  <c r="H667" i="27"/>
  <c r="H668" i="27"/>
  <c r="H669" i="27"/>
  <c r="H670" i="27"/>
  <c r="H671" i="27"/>
  <c r="H672" i="27"/>
  <c r="H562" i="27"/>
  <c r="G67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562" i="27"/>
  <c r="E67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562" i="27"/>
  <c r="F308" i="27"/>
  <c r="D67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562" i="27"/>
  <c r="C67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562" i="27"/>
  <c r="J336" i="27"/>
  <c r="I336" i="27"/>
  <c r="H336" i="27"/>
  <c r="F336" i="27"/>
  <c r="E336" i="27"/>
  <c r="D336" i="27"/>
  <c r="C336" i="27"/>
  <c r="J335" i="27"/>
  <c r="I335" i="27"/>
  <c r="H335" i="27"/>
  <c r="G335" i="27"/>
  <c r="F335" i="27"/>
  <c r="G336" i="27" s="1"/>
  <c r="E335" i="27"/>
  <c r="D335" i="27"/>
  <c r="C335" i="27"/>
  <c r="J334" i="27"/>
  <c r="I334" i="27"/>
  <c r="H334" i="27"/>
  <c r="G334" i="27"/>
  <c r="F334" i="27"/>
  <c r="E334" i="27"/>
  <c r="D334" i="27"/>
  <c r="C334" i="27"/>
  <c r="J333" i="27"/>
  <c r="I333" i="27"/>
  <c r="H333" i="27"/>
  <c r="G333" i="27"/>
  <c r="F333" i="27"/>
  <c r="E333" i="27"/>
  <c r="D333" i="27"/>
  <c r="C333" i="27"/>
  <c r="J332" i="27"/>
  <c r="I332" i="27"/>
  <c r="H332" i="27"/>
  <c r="G332" i="27"/>
  <c r="F332" i="27"/>
  <c r="E332" i="27"/>
  <c r="D332" i="27"/>
  <c r="C332" i="27"/>
  <c r="J331" i="27"/>
  <c r="I331" i="27"/>
  <c r="H331" i="27"/>
  <c r="G331" i="27"/>
  <c r="F331" i="27"/>
  <c r="E331" i="27"/>
  <c r="D331" i="27"/>
  <c r="C331" i="27"/>
  <c r="J330" i="27"/>
  <c r="I330" i="27"/>
  <c r="H330" i="27"/>
  <c r="G330" i="27"/>
  <c r="F330" i="27"/>
  <c r="E330" i="27"/>
  <c r="D330" i="27"/>
  <c r="C330" i="27"/>
  <c r="J329" i="27"/>
  <c r="I329" i="27"/>
  <c r="H329" i="27"/>
  <c r="G329" i="27"/>
  <c r="F329" i="27"/>
  <c r="E329" i="27"/>
  <c r="D329" i="27"/>
  <c r="C329" i="27"/>
  <c r="J328" i="27"/>
  <c r="I328" i="27"/>
  <c r="H328" i="27"/>
  <c r="G328" i="27"/>
  <c r="F328" i="27"/>
  <c r="E328" i="27"/>
  <c r="D328" i="27"/>
  <c r="C328" i="27"/>
  <c r="J327" i="27"/>
  <c r="I327" i="27"/>
  <c r="H327" i="27"/>
  <c r="G327" i="27"/>
  <c r="F327" i="27"/>
  <c r="E327" i="27"/>
  <c r="D327" i="27"/>
  <c r="C327" i="27"/>
  <c r="J326" i="27"/>
  <c r="I326" i="27"/>
  <c r="H326" i="27"/>
  <c r="G326" i="27"/>
  <c r="F326" i="27"/>
  <c r="E326" i="27"/>
  <c r="D326" i="27"/>
  <c r="C326" i="27"/>
  <c r="J325" i="27"/>
  <c r="I325" i="27"/>
  <c r="H325" i="27"/>
  <c r="G325" i="27"/>
  <c r="F325" i="27"/>
  <c r="E325" i="27"/>
  <c r="D325" i="27"/>
  <c r="C325" i="27"/>
  <c r="J324" i="27"/>
  <c r="I324" i="27"/>
  <c r="H324" i="27"/>
  <c r="G324" i="27"/>
  <c r="F324" i="27"/>
  <c r="E324" i="27"/>
  <c r="D324" i="27"/>
  <c r="C324" i="27"/>
  <c r="J323" i="27"/>
  <c r="I323" i="27"/>
  <c r="H323" i="27"/>
  <c r="G323" i="27"/>
  <c r="F323" i="27"/>
  <c r="E323" i="27"/>
  <c r="D323" i="27"/>
  <c r="C323" i="27"/>
  <c r="J322" i="27"/>
  <c r="I322" i="27"/>
  <c r="H322" i="27"/>
  <c r="G322" i="27"/>
  <c r="F322" i="27"/>
  <c r="E322" i="27"/>
  <c r="D322" i="27"/>
  <c r="C322" i="27"/>
  <c r="J321" i="27"/>
  <c r="I321" i="27"/>
  <c r="H321" i="27"/>
  <c r="G321" i="27"/>
  <c r="F321" i="27"/>
  <c r="E321" i="27"/>
  <c r="D321" i="27"/>
  <c r="C321" i="27"/>
  <c r="J320" i="27"/>
  <c r="I320" i="27"/>
  <c r="H320" i="27"/>
  <c r="G320" i="27"/>
  <c r="F320" i="27"/>
  <c r="E320" i="27"/>
  <c r="D320" i="27"/>
  <c r="C320" i="27"/>
  <c r="J319" i="27"/>
  <c r="I319" i="27"/>
  <c r="H319" i="27"/>
  <c r="G319" i="27"/>
  <c r="F319" i="27"/>
  <c r="E319" i="27"/>
  <c r="D319" i="27"/>
  <c r="C319" i="27"/>
  <c r="J318" i="27"/>
  <c r="I318" i="27"/>
  <c r="H318" i="27"/>
  <c r="G318" i="27"/>
  <c r="F318" i="27"/>
  <c r="E318" i="27"/>
  <c r="D318" i="27"/>
  <c r="C318" i="27"/>
  <c r="J317" i="27"/>
  <c r="I317" i="27"/>
  <c r="H317" i="27"/>
  <c r="G317" i="27"/>
  <c r="F317" i="27"/>
  <c r="E317" i="27"/>
  <c r="D317" i="27"/>
  <c r="C317" i="27"/>
  <c r="J316" i="27"/>
  <c r="I316" i="27"/>
  <c r="H316" i="27"/>
  <c r="G316" i="27"/>
  <c r="F316" i="27"/>
  <c r="E316" i="27"/>
  <c r="D316" i="27"/>
  <c r="C316" i="27"/>
  <c r="J315" i="27"/>
  <c r="I315" i="27"/>
  <c r="H315" i="27"/>
  <c r="G315" i="27"/>
  <c r="F315" i="27"/>
  <c r="E315" i="27"/>
  <c r="D315" i="27"/>
  <c r="C315" i="27"/>
  <c r="J314" i="27"/>
  <c r="I314" i="27"/>
  <c r="H314" i="27"/>
  <c r="G314" i="27"/>
  <c r="F314" i="27"/>
  <c r="E314" i="27"/>
  <c r="D314" i="27"/>
  <c r="C314" i="27"/>
  <c r="J313" i="27"/>
  <c r="I313" i="27"/>
  <c r="H313" i="27"/>
  <c r="G313" i="27"/>
  <c r="F313" i="27"/>
  <c r="E313" i="27"/>
  <c r="D313" i="27"/>
  <c r="C313" i="27"/>
  <c r="J312" i="27"/>
  <c r="I312" i="27"/>
  <c r="H312" i="27"/>
  <c r="G312" i="27"/>
  <c r="F312" i="27"/>
  <c r="E312" i="27"/>
  <c r="D312" i="27"/>
  <c r="C312" i="27"/>
  <c r="J311" i="27"/>
  <c r="I311" i="27"/>
  <c r="H311" i="27"/>
  <c r="G311" i="27"/>
  <c r="F311" i="27"/>
  <c r="E311" i="27"/>
  <c r="D311" i="27"/>
  <c r="C311" i="27"/>
  <c r="J310" i="27"/>
  <c r="I310" i="27"/>
  <c r="H310" i="27"/>
  <c r="G310" i="27"/>
  <c r="F310" i="27"/>
  <c r="E310" i="27"/>
  <c r="D310" i="27"/>
  <c r="C310" i="27"/>
  <c r="J309" i="27"/>
  <c r="I309" i="27"/>
  <c r="H309" i="27"/>
  <c r="G309" i="27"/>
  <c r="F309" i="27"/>
  <c r="E309" i="27"/>
  <c r="D309" i="27"/>
  <c r="C309" i="27"/>
  <c r="J308" i="27"/>
  <c r="I308" i="27"/>
  <c r="H308" i="27"/>
  <c r="G308" i="27"/>
  <c r="E308" i="27"/>
  <c r="D308" i="27"/>
  <c r="C308" i="27"/>
  <c r="J307" i="27"/>
  <c r="I307" i="27"/>
  <c r="H307" i="27"/>
  <c r="G307" i="27"/>
  <c r="F307" i="27"/>
  <c r="E307" i="27"/>
  <c r="D307" i="27"/>
  <c r="C307" i="27"/>
  <c r="J306" i="27"/>
  <c r="I306" i="27"/>
  <c r="H306" i="27"/>
  <c r="G306" i="27"/>
  <c r="F306" i="27"/>
  <c r="E306" i="27"/>
  <c r="D306" i="27"/>
  <c r="C306" i="27"/>
  <c r="J305" i="27"/>
  <c r="I305" i="27"/>
  <c r="H305" i="27"/>
  <c r="G305" i="27"/>
  <c r="F305" i="27"/>
  <c r="E305" i="27"/>
  <c r="D305" i="27"/>
  <c r="C305" i="27"/>
  <c r="J304" i="27"/>
  <c r="I304" i="27"/>
  <c r="H304" i="27"/>
  <c r="G304" i="27"/>
  <c r="F304" i="27"/>
  <c r="E304" i="27"/>
  <c r="D304" i="27"/>
  <c r="C304" i="27"/>
  <c r="J303" i="27"/>
  <c r="I303" i="27"/>
  <c r="H303" i="27"/>
  <c r="G303" i="27"/>
  <c r="F303" i="27"/>
  <c r="E303" i="27"/>
  <c r="D303" i="27"/>
  <c r="C303" i="27"/>
  <c r="J302" i="27"/>
  <c r="I302" i="27"/>
  <c r="H302" i="27"/>
  <c r="G302" i="27"/>
  <c r="F302" i="27"/>
  <c r="E302" i="27"/>
  <c r="D302" i="27"/>
  <c r="C302" i="27"/>
  <c r="J301" i="27"/>
  <c r="I301" i="27"/>
  <c r="H301" i="27"/>
  <c r="G301" i="27"/>
  <c r="F301" i="27"/>
  <c r="E301" i="27"/>
  <c r="D301" i="27"/>
  <c r="C301" i="27"/>
  <c r="J300" i="27"/>
  <c r="I300" i="27"/>
  <c r="H300" i="27"/>
  <c r="G300" i="27"/>
  <c r="F300" i="27"/>
  <c r="E300" i="27"/>
  <c r="D300" i="27"/>
  <c r="C300" i="27"/>
  <c r="J299" i="27"/>
  <c r="I299" i="27"/>
  <c r="H299" i="27"/>
  <c r="G299" i="27"/>
  <c r="F299" i="27"/>
  <c r="E299" i="27"/>
  <c r="D299" i="27"/>
  <c r="C299" i="27"/>
  <c r="J298" i="27"/>
  <c r="I298" i="27"/>
  <c r="H298" i="27"/>
  <c r="G298" i="27"/>
  <c r="F298" i="27"/>
  <c r="E298" i="27"/>
  <c r="D298" i="27"/>
  <c r="C298" i="27"/>
  <c r="J297" i="27"/>
  <c r="I297" i="27"/>
  <c r="H297" i="27"/>
  <c r="G297" i="27"/>
  <c r="F297" i="27"/>
  <c r="E297" i="27"/>
  <c r="D297" i="27"/>
  <c r="C297" i="27"/>
  <c r="J296" i="27"/>
  <c r="I296" i="27"/>
  <c r="H296" i="27"/>
  <c r="G296" i="27"/>
  <c r="F296" i="27"/>
  <c r="E296" i="27"/>
  <c r="D296" i="27"/>
  <c r="C296" i="27"/>
  <c r="J295" i="27"/>
  <c r="I295" i="27"/>
  <c r="H295" i="27"/>
  <c r="G295" i="27"/>
  <c r="F295" i="27"/>
  <c r="E295" i="27"/>
  <c r="D295" i="27"/>
  <c r="C295" i="27"/>
  <c r="J294" i="27"/>
  <c r="I294" i="27"/>
  <c r="H294" i="27"/>
  <c r="G294" i="27"/>
  <c r="F294" i="27"/>
  <c r="E294" i="27"/>
  <c r="D294" i="27"/>
  <c r="C294" i="27"/>
  <c r="J293" i="27"/>
  <c r="I293" i="27"/>
  <c r="H293" i="27"/>
  <c r="G293" i="27"/>
  <c r="F293" i="27"/>
  <c r="E293" i="27"/>
  <c r="D293" i="27"/>
  <c r="C293" i="27"/>
  <c r="J292" i="27"/>
  <c r="I292" i="27"/>
  <c r="H292" i="27"/>
  <c r="G292" i="27"/>
  <c r="F292" i="27"/>
  <c r="E292" i="27"/>
  <c r="D292" i="27"/>
  <c r="C292" i="27"/>
  <c r="J291" i="27"/>
  <c r="I291" i="27"/>
  <c r="H291" i="27"/>
  <c r="G291" i="27"/>
  <c r="F291" i="27"/>
  <c r="E291" i="27"/>
  <c r="D291" i="27"/>
  <c r="C291" i="27"/>
  <c r="J290" i="27"/>
  <c r="I290" i="27"/>
  <c r="H290" i="27"/>
  <c r="G290" i="27"/>
  <c r="F290" i="27"/>
  <c r="E290" i="27"/>
  <c r="D290" i="27"/>
  <c r="C290" i="27"/>
  <c r="J289" i="27"/>
  <c r="I289" i="27"/>
  <c r="H289" i="27"/>
  <c r="G289" i="27"/>
  <c r="F289" i="27"/>
  <c r="E289" i="27"/>
  <c r="D289" i="27"/>
  <c r="C289" i="27"/>
  <c r="J288" i="27"/>
  <c r="I288" i="27"/>
  <c r="H288" i="27"/>
  <c r="G288" i="27"/>
  <c r="F288" i="27"/>
  <c r="E288" i="27"/>
  <c r="D288" i="27"/>
  <c r="C288" i="27"/>
  <c r="J287" i="27"/>
  <c r="I287" i="27"/>
  <c r="H287" i="27"/>
  <c r="G287" i="27"/>
  <c r="F287" i="27"/>
  <c r="E287" i="27"/>
  <c r="D287" i="27"/>
  <c r="C287" i="27"/>
  <c r="J286" i="27"/>
  <c r="I286" i="27"/>
  <c r="H286" i="27"/>
  <c r="G286" i="27"/>
  <c r="F286" i="27"/>
  <c r="E286" i="27"/>
  <c r="D286" i="27"/>
  <c r="C286" i="27"/>
  <c r="J285" i="27"/>
  <c r="I285" i="27"/>
  <c r="H285" i="27"/>
  <c r="G285" i="27"/>
  <c r="F285" i="27"/>
  <c r="E285" i="27"/>
  <c r="D285" i="27"/>
  <c r="C285" i="27"/>
  <c r="J284" i="27"/>
  <c r="I284" i="27"/>
  <c r="H284" i="27"/>
  <c r="G284" i="27"/>
  <c r="F284" i="27"/>
  <c r="E284" i="27"/>
  <c r="D284" i="27"/>
  <c r="C284" i="27"/>
  <c r="J283" i="27"/>
  <c r="I283" i="27"/>
  <c r="H283" i="27"/>
  <c r="G283" i="27"/>
  <c r="F283" i="27"/>
  <c r="E283" i="27"/>
  <c r="D283" i="27"/>
  <c r="C283" i="27"/>
  <c r="J282" i="27"/>
  <c r="I282" i="27"/>
  <c r="H282" i="27"/>
  <c r="G282" i="27"/>
  <c r="F282" i="27"/>
  <c r="E282" i="27"/>
  <c r="D282" i="27"/>
  <c r="C282" i="27"/>
  <c r="J281" i="27"/>
  <c r="I281" i="27"/>
  <c r="H281" i="27"/>
  <c r="G281" i="27"/>
  <c r="F281" i="27"/>
  <c r="E281" i="27"/>
  <c r="D281" i="27"/>
  <c r="C281" i="27"/>
  <c r="J280" i="27"/>
  <c r="I280" i="27"/>
  <c r="H280" i="27"/>
  <c r="G280" i="27"/>
  <c r="F280" i="27"/>
  <c r="E280" i="27"/>
  <c r="D280" i="27"/>
  <c r="C280" i="27"/>
  <c r="J279" i="27"/>
  <c r="I279" i="27"/>
  <c r="H279" i="27"/>
  <c r="G279" i="27"/>
  <c r="F279" i="27"/>
  <c r="E279" i="27"/>
  <c r="D279" i="27"/>
  <c r="C279" i="27"/>
  <c r="J278" i="27"/>
  <c r="I278" i="27"/>
  <c r="H278" i="27"/>
  <c r="G278" i="27"/>
  <c r="F278" i="27"/>
  <c r="E278" i="27"/>
  <c r="D278" i="27"/>
  <c r="C278" i="27"/>
  <c r="J277" i="27"/>
  <c r="I277" i="27"/>
  <c r="H277" i="27"/>
  <c r="G277" i="27"/>
  <c r="F277" i="27"/>
  <c r="E277" i="27"/>
  <c r="D277" i="27"/>
  <c r="C277" i="27"/>
  <c r="J276" i="27"/>
  <c r="I276" i="27"/>
  <c r="H276" i="27"/>
  <c r="G276" i="27"/>
  <c r="F276" i="27"/>
  <c r="E276" i="27"/>
  <c r="D276" i="27"/>
  <c r="C276" i="27"/>
  <c r="J275" i="27"/>
  <c r="I275" i="27"/>
  <c r="H275" i="27"/>
  <c r="G275" i="27"/>
  <c r="F275" i="27"/>
  <c r="E275" i="27"/>
  <c r="D275" i="27"/>
  <c r="C275" i="27"/>
  <c r="J274" i="27"/>
  <c r="I274" i="27"/>
  <c r="H274" i="27"/>
  <c r="G274" i="27"/>
  <c r="F274" i="27"/>
  <c r="E274" i="27"/>
  <c r="D274" i="27"/>
  <c r="C274" i="27"/>
  <c r="J273" i="27"/>
  <c r="I273" i="27"/>
  <c r="H273" i="27"/>
  <c r="G273" i="27"/>
  <c r="F273" i="27"/>
  <c r="E273" i="27"/>
  <c r="D273" i="27"/>
  <c r="C273" i="27"/>
  <c r="J272" i="27"/>
  <c r="I272" i="27"/>
  <c r="H272" i="27"/>
  <c r="G272" i="27"/>
  <c r="F272" i="27"/>
  <c r="E272" i="27"/>
  <c r="D272" i="27"/>
  <c r="C272" i="27"/>
  <c r="J271" i="27"/>
  <c r="I271" i="27"/>
  <c r="H271" i="27"/>
  <c r="G271" i="27"/>
  <c r="F271" i="27"/>
  <c r="E271" i="27"/>
  <c r="D271" i="27"/>
  <c r="C271" i="27"/>
  <c r="J270" i="27"/>
  <c r="I270" i="27"/>
  <c r="H270" i="27"/>
  <c r="G270" i="27"/>
  <c r="F270" i="27"/>
  <c r="E270" i="27"/>
  <c r="D270" i="27"/>
  <c r="C270" i="27"/>
  <c r="J269" i="27"/>
  <c r="I269" i="27"/>
  <c r="H269" i="27"/>
  <c r="G269" i="27"/>
  <c r="F269" i="27"/>
  <c r="E269" i="27"/>
  <c r="D269" i="27"/>
  <c r="C269" i="27"/>
  <c r="J268" i="27"/>
  <c r="I268" i="27"/>
  <c r="H268" i="27"/>
  <c r="G268" i="27"/>
  <c r="F268" i="27"/>
  <c r="E268" i="27"/>
  <c r="D268" i="27"/>
  <c r="C268" i="27"/>
  <c r="J267" i="27"/>
  <c r="I267" i="27"/>
  <c r="H267" i="27"/>
  <c r="G267" i="27"/>
  <c r="F267" i="27"/>
  <c r="E267" i="27"/>
  <c r="D267" i="27"/>
  <c r="C267" i="27"/>
  <c r="J266" i="27"/>
  <c r="I266" i="27"/>
  <c r="H266" i="27"/>
  <c r="G266" i="27"/>
  <c r="F266" i="27"/>
  <c r="E266" i="27"/>
  <c r="D266" i="27"/>
  <c r="C266" i="27"/>
  <c r="J265" i="27"/>
  <c r="I265" i="27"/>
  <c r="H265" i="27"/>
  <c r="G265" i="27"/>
  <c r="F265" i="27"/>
  <c r="E265" i="27"/>
  <c r="D265" i="27"/>
  <c r="C265" i="27"/>
  <c r="J264" i="27"/>
  <c r="I264" i="27"/>
  <c r="H264" i="27"/>
  <c r="G264" i="27"/>
  <c r="F264" i="27"/>
  <c r="E264" i="27"/>
  <c r="D264" i="27"/>
  <c r="C264" i="27"/>
  <c r="J263" i="27"/>
  <c r="I263" i="27"/>
  <c r="H263" i="27"/>
  <c r="G263" i="27"/>
  <c r="F263" i="27"/>
  <c r="E263" i="27"/>
  <c r="D263" i="27"/>
  <c r="C263" i="27"/>
  <c r="J262" i="27"/>
  <c r="I262" i="27"/>
  <c r="H262" i="27"/>
  <c r="G262" i="27"/>
  <c r="F262" i="27"/>
  <c r="E262" i="27"/>
  <c r="D262" i="27"/>
  <c r="C262" i="27"/>
  <c r="J261" i="27"/>
  <c r="I261" i="27"/>
  <c r="H261" i="27"/>
  <c r="G261" i="27"/>
  <c r="F261" i="27"/>
  <c r="E261" i="27"/>
  <c r="D261" i="27"/>
  <c r="C261" i="27"/>
  <c r="J260" i="27"/>
  <c r="I260" i="27"/>
  <c r="H260" i="27"/>
  <c r="G260" i="27"/>
  <c r="F260" i="27"/>
  <c r="E260" i="27"/>
  <c r="D260" i="27"/>
  <c r="C260" i="27"/>
  <c r="J259" i="27"/>
  <c r="I259" i="27"/>
  <c r="H259" i="27"/>
  <c r="G259" i="27"/>
  <c r="F259" i="27"/>
  <c r="E259" i="27"/>
  <c r="D259" i="27"/>
  <c r="C259" i="27"/>
  <c r="J258" i="27"/>
  <c r="I258" i="27"/>
  <c r="H258" i="27"/>
  <c r="G258" i="27"/>
  <c r="F258" i="27"/>
  <c r="E258" i="27"/>
  <c r="D258" i="27"/>
  <c r="C258" i="27"/>
  <c r="J257" i="27"/>
  <c r="I257" i="27"/>
  <c r="H257" i="27"/>
  <c r="G257" i="27"/>
  <c r="F257" i="27"/>
  <c r="E257" i="27"/>
  <c r="D257" i="27"/>
  <c r="C257" i="27"/>
  <c r="J256" i="27"/>
  <c r="I256" i="27"/>
  <c r="H256" i="27"/>
  <c r="G256" i="27"/>
  <c r="F256" i="27"/>
  <c r="E256" i="27"/>
  <c r="D256" i="27"/>
  <c r="C256" i="27"/>
  <c r="J255" i="27"/>
  <c r="I255" i="27"/>
  <c r="H255" i="27"/>
  <c r="G255" i="27"/>
  <c r="F255" i="27"/>
  <c r="E255" i="27"/>
  <c r="D255" i="27"/>
  <c r="C255" i="27"/>
  <c r="J254" i="27"/>
  <c r="I254" i="27"/>
  <c r="H254" i="27"/>
  <c r="G254" i="27"/>
  <c r="F254" i="27"/>
  <c r="E254" i="27"/>
  <c r="D254" i="27"/>
  <c r="C254" i="27"/>
  <c r="J253" i="27"/>
  <c r="I253" i="27"/>
  <c r="H253" i="27"/>
  <c r="G253" i="27"/>
  <c r="F253" i="27"/>
  <c r="E253" i="27"/>
  <c r="D253" i="27"/>
  <c r="C253" i="27"/>
  <c r="J252" i="27"/>
  <c r="I252" i="27"/>
  <c r="H252" i="27"/>
  <c r="G252" i="27"/>
  <c r="F252" i="27"/>
  <c r="E252" i="27"/>
  <c r="D252" i="27"/>
  <c r="C252" i="27"/>
  <c r="J251" i="27"/>
  <c r="I251" i="27"/>
  <c r="H251" i="27"/>
  <c r="G251" i="27"/>
  <c r="F251" i="27"/>
  <c r="E251" i="27"/>
  <c r="D251" i="27"/>
  <c r="C251" i="27"/>
  <c r="J250" i="27"/>
  <c r="I250" i="27"/>
  <c r="H250" i="27"/>
  <c r="G250" i="27"/>
  <c r="F250" i="27"/>
  <c r="E250" i="27"/>
  <c r="D250" i="27"/>
  <c r="C250" i="27"/>
  <c r="J249" i="27"/>
  <c r="I249" i="27"/>
  <c r="H249" i="27"/>
  <c r="G249" i="27"/>
  <c r="F249" i="27"/>
  <c r="E249" i="27"/>
  <c r="D249" i="27"/>
  <c r="C249" i="27"/>
  <c r="J248" i="27"/>
  <c r="I248" i="27"/>
  <c r="H248" i="27"/>
  <c r="G248" i="27"/>
  <c r="F248" i="27"/>
  <c r="E248" i="27"/>
  <c r="D248" i="27"/>
  <c r="C248" i="27"/>
  <c r="J247" i="27"/>
  <c r="I247" i="27"/>
  <c r="H247" i="27"/>
  <c r="G247" i="27"/>
  <c r="F247" i="27"/>
  <c r="E247" i="27"/>
  <c r="D247" i="27"/>
  <c r="C247" i="27"/>
  <c r="J246" i="27"/>
  <c r="I246" i="27"/>
  <c r="H246" i="27"/>
  <c r="G246" i="27"/>
  <c r="F246" i="27"/>
  <c r="E246" i="27"/>
  <c r="D246" i="27"/>
  <c r="C246" i="27"/>
  <c r="J245" i="27"/>
  <c r="I245" i="27"/>
  <c r="H245" i="27"/>
  <c r="G245" i="27"/>
  <c r="F245" i="27"/>
  <c r="E245" i="27"/>
  <c r="D245" i="27"/>
  <c r="C245" i="27"/>
  <c r="J244" i="27"/>
  <c r="I244" i="27"/>
  <c r="H244" i="27"/>
  <c r="G244" i="27"/>
  <c r="F244" i="27"/>
  <c r="E244" i="27"/>
  <c r="D244" i="27"/>
  <c r="C244" i="27"/>
  <c r="J243" i="27"/>
  <c r="I243" i="27"/>
  <c r="H243" i="27"/>
  <c r="G243" i="27"/>
  <c r="F243" i="27"/>
  <c r="E243" i="27"/>
  <c r="D243" i="27"/>
  <c r="C243" i="27"/>
  <c r="J242" i="27"/>
  <c r="I242" i="27"/>
  <c r="H242" i="27"/>
  <c r="G242" i="27"/>
  <c r="F242" i="27"/>
  <c r="E242" i="27"/>
  <c r="D242" i="27"/>
  <c r="C242" i="27"/>
  <c r="J241" i="27"/>
  <c r="I241" i="27"/>
  <c r="H241" i="27"/>
  <c r="G241" i="27"/>
  <c r="F241" i="27"/>
  <c r="E241" i="27"/>
  <c r="D241" i="27"/>
  <c r="C241" i="27"/>
  <c r="J240" i="27"/>
  <c r="I240" i="27"/>
  <c r="H240" i="27"/>
  <c r="G240" i="27"/>
  <c r="F240" i="27"/>
  <c r="E240" i="27"/>
  <c r="D240" i="27"/>
  <c r="C240" i="27"/>
  <c r="J239" i="27"/>
  <c r="I239" i="27"/>
  <c r="H239" i="27"/>
  <c r="G239" i="27"/>
  <c r="F239" i="27"/>
  <c r="E239" i="27"/>
  <c r="D239" i="27"/>
  <c r="C239" i="27"/>
  <c r="J238" i="27"/>
  <c r="I238" i="27"/>
  <c r="H238" i="27"/>
  <c r="G238" i="27"/>
  <c r="F238" i="27"/>
  <c r="E238" i="27"/>
  <c r="D238" i="27"/>
  <c r="C238" i="27"/>
  <c r="J237" i="27"/>
  <c r="I237" i="27"/>
  <c r="H237" i="27"/>
  <c r="G237" i="27"/>
  <c r="F237" i="27"/>
  <c r="E237" i="27"/>
  <c r="D237" i="27"/>
  <c r="C237" i="27"/>
  <c r="J236" i="27"/>
  <c r="I236" i="27"/>
  <c r="H236" i="27"/>
  <c r="G236" i="27"/>
  <c r="F236" i="27"/>
  <c r="E236" i="27"/>
  <c r="D236" i="27"/>
  <c r="C236" i="27"/>
  <c r="J235" i="27"/>
  <c r="I235" i="27"/>
  <c r="H235" i="27"/>
  <c r="G235" i="27"/>
  <c r="F235" i="27"/>
  <c r="E235" i="27"/>
  <c r="D235" i="27"/>
  <c r="C235" i="27"/>
  <c r="J234" i="27"/>
  <c r="I234" i="27"/>
  <c r="H234" i="27"/>
  <c r="G234" i="27"/>
  <c r="F234" i="27"/>
  <c r="E234" i="27"/>
  <c r="D234" i="27"/>
  <c r="C234" i="27"/>
  <c r="J233" i="27"/>
  <c r="I233" i="27"/>
  <c r="H233" i="27"/>
  <c r="G233" i="27"/>
  <c r="F233" i="27"/>
  <c r="E233" i="27"/>
  <c r="D233" i="27"/>
  <c r="C233" i="27"/>
  <c r="J232" i="27"/>
  <c r="I232" i="27"/>
  <c r="H232" i="27"/>
  <c r="G232" i="27"/>
  <c r="F232" i="27"/>
  <c r="E232" i="27"/>
  <c r="D232" i="27"/>
  <c r="C232" i="27"/>
  <c r="J231" i="27"/>
  <c r="I231" i="27"/>
  <c r="H231" i="27"/>
  <c r="G231" i="27"/>
  <c r="F231" i="27"/>
  <c r="E231" i="27"/>
  <c r="D231" i="27"/>
  <c r="C231" i="27"/>
  <c r="J230" i="27"/>
  <c r="I230" i="27"/>
  <c r="H230" i="27"/>
  <c r="G230" i="27"/>
  <c r="F230" i="27"/>
  <c r="E230" i="27"/>
  <c r="D230" i="27"/>
  <c r="C230" i="27"/>
  <c r="J229" i="27"/>
  <c r="I229" i="27"/>
  <c r="H229" i="27"/>
  <c r="G229" i="27"/>
  <c r="F229" i="27"/>
  <c r="E229" i="27"/>
  <c r="D229" i="27"/>
  <c r="C229" i="27"/>
  <c r="J228" i="27"/>
  <c r="I228" i="27"/>
  <c r="H228" i="27"/>
  <c r="G228" i="27"/>
  <c r="F228" i="27"/>
  <c r="E228" i="27"/>
  <c r="D228" i="27"/>
  <c r="C228" i="27"/>
  <c r="J227" i="27"/>
  <c r="I227" i="27"/>
  <c r="H227" i="27"/>
  <c r="G227" i="27"/>
  <c r="F227" i="27"/>
  <c r="E227" i="27"/>
  <c r="D227" i="27"/>
  <c r="C227" i="27"/>
  <c r="J226" i="27"/>
  <c r="I226" i="27"/>
  <c r="H226" i="27"/>
  <c r="G226" i="27"/>
  <c r="F226" i="27"/>
  <c r="E226" i="27"/>
  <c r="D226" i="27"/>
  <c r="C226" i="27"/>
  <c r="AH5" i="26"/>
  <c r="AH6" i="26"/>
  <c r="AH7" i="26"/>
  <c r="AH8" i="26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60" i="26"/>
  <c r="AH61" i="26"/>
  <c r="AH62" i="26"/>
  <c r="AH63" i="26"/>
  <c r="AH64" i="26"/>
  <c r="AH65" i="26"/>
  <c r="AH66" i="26"/>
  <c r="AH67" i="26"/>
  <c r="AH68" i="26"/>
  <c r="AH69" i="26"/>
  <c r="AH70" i="26"/>
  <c r="AH71" i="26"/>
  <c r="AH72" i="26"/>
  <c r="AH73" i="26"/>
  <c r="AH74" i="26"/>
  <c r="AH76" i="26"/>
  <c r="AH77" i="26"/>
  <c r="AH78" i="26"/>
  <c r="AH82" i="26"/>
  <c r="AH83" i="26"/>
  <c r="AH85" i="26"/>
  <c r="AH87" i="26"/>
  <c r="AH88" i="26"/>
  <c r="AH89" i="26"/>
  <c r="AH90" i="26"/>
  <c r="AH91" i="26"/>
  <c r="AH92" i="26"/>
  <c r="AH93" i="26"/>
  <c r="AH94" i="26"/>
  <c r="AH95" i="26"/>
  <c r="AH96" i="26"/>
  <c r="AH97" i="26"/>
  <c r="AH98" i="26"/>
  <c r="AH99" i="26"/>
  <c r="AH100" i="26"/>
  <c r="AH101" i="26"/>
  <c r="AH102" i="26"/>
  <c r="AH103" i="26"/>
  <c r="AH104" i="26"/>
  <c r="AH105" i="26"/>
  <c r="AH107" i="26"/>
  <c r="AH108" i="26"/>
  <c r="AH109" i="26"/>
  <c r="AH110" i="26"/>
  <c r="AH111" i="26"/>
  <c r="AH112" i="26"/>
  <c r="AH113" i="26"/>
  <c r="AH114" i="26"/>
  <c r="AH115" i="26"/>
  <c r="AH116" i="26"/>
  <c r="AH117" i="26"/>
  <c r="AH118" i="26"/>
  <c r="AH119" i="26"/>
  <c r="AH120" i="26"/>
  <c r="AH121" i="26"/>
  <c r="AH122" i="26"/>
  <c r="AH123" i="26"/>
  <c r="AH124" i="26"/>
  <c r="AH125" i="26"/>
  <c r="AH126" i="26"/>
  <c r="AH127" i="26"/>
  <c r="AH128" i="26"/>
  <c r="AH129" i="26"/>
  <c r="AH130" i="26"/>
  <c r="AH131" i="26"/>
  <c r="AH132" i="26"/>
  <c r="AH133" i="26"/>
  <c r="AH134" i="26"/>
  <c r="AH135" i="26"/>
  <c r="AH136" i="26"/>
  <c r="AH137" i="26"/>
  <c r="AH138" i="26"/>
  <c r="AH139" i="26"/>
  <c r="AH140" i="26"/>
  <c r="AH141" i="26"/>
  <c r="AH142" i="26"/>
  <c r="AH143" i="26"/>
  <c r="AH144" i="26"/>
  <c r="AH145" i="26"/>
  <c r="AH146" i="26"/>
  <c r="AH147" i="26"/>
  <c r="AH148" i="26"/>
  <c r="AH149" i="26"/>
  <c r="AH150" i="26"/>
  <c r="AH151" i="26"/>
  <c r="AH152" i="26"/>
  <c r="AH153" i="26"/>
  <c r="AH154" i="26"/>
  <c r="AH155" i="26"/>
  <c r="AH156" i="26"/>
  <c r="AH157" i="26"/>
  <c r="AH158" i="26"/>
  <c r="AH159" i="26"/>
  <c r="AH160" i="26"/>
  <c r="AH161" i="26"/>
  <c r="AH162" i="26"/>
  <c r="AH163" i="26"/>
  <c r="AH164" i="26"/>
  <c r="AH165" i="26"/>
  <c r="AH166" i="26"/>
  <c r="AH167" i="26"/>
  <c r="AH168" i="26"/>
  <c r="AH169" i="26"/>
  <c r="AH170" i="26"/>
  <c r="AH171" i="26"/>
  <c r="AH172" i="26"/>
  <c r="AH173" i="26"/>
  <c r="AH174" i="26"/>
  <c r="AH175" i="26"/>
  <c r="AH176" i="26"/>
  <c r="AH177" i="26"/>
  <c r="AH178" i="26"/>
  <c r="AH179" i="26"/>
  <c r="AH180" i="26"/>
  <c r="AH181" i="26"/>
  <c r="AH182" i="26"/>
  <c r="AH183" i="26"/>
  <c r="AH184" i="26"/>
  <c r="AH185" i="26"/>
  <c r="AH186" i="26"/>
  <c r="AH187" i="26"/>
  <c r="AH188" i="26"/>
  <c r="AH189" i="26"/>
  <c r="AH190" i="26"/>
  <c r="AH191" i="26"/>
  <c r="AH192" i="26"/>
  <c r="AH193" i="26"/>
  <c r="AH194" i="26"/>
  <c r="AH195" i="26"/>
  <c r="AH196" i="26"/>
  <c r="AH197" i="26"/>
  <c r="AH198" i="26"/>
  <c r="AH199" i="26"/>
  <c r="AH200" i="26"/>
  <c r="AH201" i="26"/>
  <c r="AH202" i="26"/>
  <c r="AH203" i="26"/>
  <c r="AH204" i="26"/>
  <c r="AH205" i="26"/>
  <c r="AH206" i="26"/>
  <c r="AH207" i="26"/>
  <c r="AH208" i="26"/>
  <c r="AH209" i="26"/>
  <c r="AH210" i="26"/>
  <c r="AH211" i="26"/>
  <c r="AH212" i="26"/>
  <c r="AH215" i="26"/>
  <c r="AH216" i="26"/>
  <c r="AH217" i="26"/>
  <c r="AH218" i="26"/>
  <c r="AH219" i="26"/>
  <c r="AH221" i="26"/>
  <c r="AH222" i="26"/>
  <c r="AH223" i="26"/>
  <c r="AH224" i="26"/>
  <c r="AH225" i="26"/>
  <c r="AH226" i="26"/>
  <c r="AH227" i="26"/>
  <c r="AH228" i="26"/>
  <c r="AH229" i="26"/>
  <c r="AH230" i="26"/>
  <c r="AH231" i="26"/>
  <c r="AH232" i="26"/>
  <c r="AH233" i="26"/>
  <c r="AH234" i="26"/>
  <c r="AH235" i="26"/>
  <c r="AH236" i="26"/>
  <c r="AH237" i="26"/>
  <c r="AH238" i="26"/>
  <c r="AH239" i="26"/>
  <c r="AH240" i="26"/>
  <c r="AH241" i="26"/>
  <c r="AH242" i="26"/>
  <c r="AH243" i="26"/>
  <c r="AH244" i="26"/>
  <c r="AH245" i="26"/>
  <c r="AH246" i="26"/>
  <c r="AH247" i="26"/>
  <c r="AH248" i="26"/>
  <c r="AH249" i="26"/>
  <c r="AH250" i="26"/>
  <c r="AH251" i="26"/>
  <c r="AH252" i="26"/>
  <c r="AH253" i="26"/>
  <c r="AH254" i="26"/>
  <c r="AH255" i="26"/>
  <c r="AH256" i="26"/>
  <c r="AH257" i="26"/>
  <c r="AH258" i="26"/>
  <c r="AH259" i="26"/>
  <c r="AH260" i="26"/>
  <c r="AH261" i="26"/>
  <c r="AH262" i="26"/>
  <c r="AH263" i="26"/>
  <c r="AH264" i="26"/>
  <c r="AH265" i="26"/>
  <c r="AH266" i="26"/>
  <c r="AH267" i="26"/>
  <c r="AH268" i="26"/>
  <c r="AH269" i="26"/>
  <c r="AH270" i="26"/>
  <c r="AH271" i="26"/>
  <c r="AH272" i="26"/>
  <c r="AH273" i="26"/>
  <c r="AH274" i="26"/>
  <c r="AH275" i="26"/>
  <c r="AH276" i="26"/>
  <c r="AH277" i="26"/>
  <c r="AH278" i="26"/>
  <c r="AH279" i="26"/>
  <c r="AH280" i="26"/>
  <c r="AH281" i="26"/>
  <c r="AH282" i="26"/>
  <c r="AH283" i="26"/>
  <c r="AH284" i="26"/>
  <c r="AH285" i="26"/>
  <c r="AH287" i="26"/>
  <c r="AH288" i="26"/>
  <c r="AH289" i="26"/>
  <c r="AH293" i="26"/>
  <c r="AH294" i="26"/>
  <c r="AH296" i="26"/>
  <c r="AH298" i="26"/>
  <c r="AH299" i="26"/>
  <c r="AH300" i="26"/>
  <c r="AH301" i="26"/>
  <c r="AH302" i="26"/>
  <c r="AH303" i="26"/>
  <c r="AH304" i="26"/>
  <c r="AH305" i="26"/>
  <c r="AH306" i="26"/>
  <c r="AH307" i="26"/>
  <c r="AH308" i="26"/>
  <c r="AH309" i="26"/>
  <c r="AH310" i="26"/>
  <c r="AH311" i="26"/>
  <c r="AH312" i="26"/>
  <c r="AH313" i="26"/>
  <c r="AH314" i="26"/>
  <c r="AH315" i="26"/>
  <c r="AH316" i="26"/>
  <c r="AH318" i="26"/>
  <c r="AH319" i="26"/>
  <c r="AH320" i="26"/>
  <c r="AH321" i="26"/>
  <c r="AH322" i="26"/>
  <c r="AH323" i="26"/>
  <c r="AH324" i="26"/>
  <c r="AH325" i="26"/>
  <c r="AH326" i="26"/>
  <c r="AH327" i="26"/>
  <c r="AH328" i="26"/>
  <c r="AH329" i="26"/>
  <c r="AH330" i="26"/>
  <c r="AH331" i="26"/>
  <c r="AH332" i="26"/>
  <c r="AH333" i="26"/>
  <c r="AH334" i="26"/>
  <c r="AH335" i="26"/>
  <c r="AH336" i="26"/>
  <c r="AH337" i="26"/>
  <c r="AH338" i="26"/>
  <c r="AH339" i="26"/>
  <c r="AH340" i="26"/>
  <c r="AH341" i="26"/>
  <c r="AH342" i="26"/>
  <c r="AH343" i="26"/>
  <c r="AH344" i="26"/>
  <c r="AH345" i="26"/>
  <c r="AH346" i="26"/>
  <c r="AH347" i="26"/>
  <c r="AH348" i="26"/>
  <c r="AH349" i="26"/>
  <c r="AH350" i="26"/>
  <c r="AH351" i="26"/>
  <c r="AH352" i="26"/>
  <c r="AH353" i="26"/>
  <c r="AH354" i="26"/>
  <c r="AH355" i="26"/>
  <c r="AH356" i="26"/>
  <c r="AH357" i="26"/>
  <c r="AH358" i="26"/>
  <c r="AH359" i="26"/>
  <c r="AH360" i="26"/>
  <c r="AH361" i="26"/>
  <c r="AH362" i="26"/>
  <c r="AH363" i="26"/>
  <c r="AH364" i="26"/>
  <c r="AH365" i="26"/>
  <c r="AH366" i="26"/>
  <c r="AH367" i="26"/>
  <c r="AH368" i="26"/>
  <c r="AH369" i="26"/>
  <c r="AH370" i="26"/>
  <c r="AH371" i="26"/>
  <c r="AH372" i="26"/>
  <c r="AH373" i="26"/>
  <c r="AH374" i="26"/>
  <c r="AH375" i="26"/>
  <c r="AH376" i="26"/>
  <c r="AH377" i="26"/>
  <c r="AH378" i="26"/>
  <c r="AH379" i="26"/>
  <c r="AH380" i="26"/>
  <c r="AH381" i="26"/>
  <c r="AH382" i="26"/>
  <c r="AH383" i="26"/>
  <c r="AH384" i="26"/>
  <c r="AH385" i="26"/>
  <c r="AH386" i="26"/>
  <c r="AH387" i="26"/>
  <c r="AH388" i="26"/>
  <c r="AH389" i="26"/>
  <c r="AH390" i="26"/>
  <c r="AH391" i="26"/>
  <c r="AH392" i="26"/>
  <c r="AH393" i="26"/>
  <c r="AH394" i="26"/>
  <c r="AH395" i="26"/>
  <c r="AH396" i="26"/>
  <c r="AH397" i="26"/>
  <c r="AH398" i="26"/>
  <c r="AH399" i="26"/>
  <c r="AH400" i="26"/>
  <c r="AH401" i="26"/>
  <c r="AH402" i="26"/>
  <c r="AH403" i="26"/>
  <c r="AH404" i="26"/>
  <c r="AH405" i="26"/>
  <c r="AH406" i="26"/>
  <c r="AH407" i="26"/>
  <c r="AH408" i="26"/>
  <c r="AH409" i="26"/>
  <c r="AH410" i="26"/>
  <c r="AH411" i="26"/>
  <c r="AH412" i="26"/>
  <c r="AH413" i="26"/>
  <c r="AH414" i="26"/>
  <c r="AH415" i="26"/>
  <c r="AH416" i="26"/>
  <c r="AH417" i="26"/>
  <c r="AH418" i="26"/>
  <c r="AH419" i="26"/>
  <c r="AH420" i="26"/>
  <c r="AH421" i="26"/>
  <c r="AH422" i="26"/>
  <c r="AH423" i="26"/>
  <c r="AH4" i="26"/>
  <c r="AG5" i="26"/>
  <c r="AG6" i="26"/>
  <c r="AG7" i="26"/>
  <c r="AG8" i="26"/>
  <c r="AG10" i="26"/>
  <c r="AG11" i="26"/>
  <c r="AG12" i="26"/>
  <c r="AG13" i="26"/>
  <c r="AG14" i="26"/>
  <c r="AG15" i="26"/>
  <c r="AG16" i="26"/>
  <c r="AG17" i="26"/>
  <c r="AG18" i="26"/>
  <c r="AG19" i="26"/>
  <c r="AG20" i="26"/>
  <c r="AG21" i="26"/>
  <c r="AG22" i="26"/>
  <c r="AG23" i="26"/>
  <c r="AG24" i="26"/>
  <c r="AG25" i="26"/>
  <c r="AG26" i="26"/>
  <c r="AG27" i="26"/>
  <c r="AG28" i="26"/>
  <c r="AG29" i="26"/>
  <c r="AG30" i="26"/>
  <c r="AG31" i="26"/>
  <c r="AG32" i="26"/>
  <c r="AG33" i="26"/>
  <c r="AG34" i="26"/>
  <c r="AG35" i="26"/>
  <c r="AG36" i="26"/>
  <c r="AG37" i="26"/>
  <c r="AG38" i="26"/>
  <c r="AG39" i="26"/>
  <c r="AG40" i="26"/>
  <c r="AG41" i="26"/>
  <c r="AG42" i="26"/>
  <c r="AG43" i="26"/>
  <c r="AG44" i="26"/>
  <c r="AG45" i="26"/>
  <c r="AG46" i="26"/>
  <c r="AG47" i="26"/>
  <c r="AG48" i="26"/>
  <c r="AG49" i="26"/>
  <c r="AG50" i="26"/>
  <c r="AG51" i="26"/>
  <c r="AG52" i="26"/>
  <c r="AG53" i="26"/>
  <c r="AG54" i="26"/>
  <c r="AG55" i="26"/>
  <c r="AG56" i="26"/>
  <c r="AG57" i="26"/>
  <c r="AG58" i="26"/>
  <c r="AG59" i="26"/>
  <c r="AG60" i="26"/>
  <c r="AG61" i="26"/>
  <c r="AG62" i="26"/>
  <c r="AG63" i="26"/>
  <c r="AG64" i="26"/>
  <c r="AG65" i="26"/>
  <c r="AG66" i="26"/>
  <c r="AG67" i="26"/>
  <c r="AG68" i="26"/>
  <c r="AG69" i="26"/>
  <c r="AG70" i="26"/>
  <c r="AG71" i="26"/>
  <c r="AG72" i="26"/>
  <c r="AG73" i="26"/>
  <c r="AG74" i="26"/>
  <c r="AG76" i="26"/>
  <c r="AG77" i="26"/>
  <c r="AG78" i="26"/>
  <c r="AG82" i="26"/>
  <c r="AG83" i="26"/>
  <c r="AG85" i="26"/>
  <c r="AG87" i="26"/>
  <c r="AG88" i="26"/>
  <c r="AG89" i="26"/>
  <c r="AG90" i="26"/>
  <c r="AG91" i="26"/>
  <c r="AG92" i="26"/>
  <c r="AG93" i="26"/>
  <c r="AG94" i="26"/>
  <c r="AG95" i="26"/>
  <c r="AG96" i="26"/>
  <c r="AG97" i="26"/>
  <c r="AG98" i="26"/>
  <c r="AG99" i="26"/>
  <c r="AG100" i="26"/>
  <c r="AG101" i="26"/>
  <c r="AG102" i="26"/>
  <c r="AG103" i="26"/>
  <c r="AG104" i="26"/>
  <c r="AG105" i="26"/>
  <c r="AG107" i="26"/>
  <c r="AG108" i="26"/>
  <c r="AG109" i="26"/>
  <c r="AG110" i="26"/>
  <c r="AG111" i="26"/>
  <c r="AG112" i="26"/>
  <c r="AG113" i="26"/>
  <c r="AG114" i="26"/>
  <c r="AG115" i="26"/>
  <c r="AG116" i="26"/>
  <c r="AG117" i="26"/>
  <c r="AG118" i="26"/>
  <c r="AG119" i="26"/>
  <c r="AG120" i="26"/>
  <c r="AG121" i="26"/>
  <c r="AG122" i="26"/>
  <c r="AG123" i="26"/>
  <c r="AG124" i="26"/>
  <c r="AG125" i="26"/>
  <c r="AG126" i="26"/>
  <c r="AG127" i="26"/>
  <c r="AG128" i="26"/>
  <c r="AG129" i="26"/>
  <c r="AG130" i="26"/>
  <c r="AG131" i="26"/>
  <c r="AG132" i="26"/>
  <c r="AG133" i="26"/>
  <c r="AG134" i="26"/>
  <c r="AG135" i="26"/>
  <c r="AG136" i="26"/>
  <c r="AG137" i="26"/>
  <c r="AG138" i="26"/>
  <c r="AG139" i="26"/>
  <c r="AG140" i="26"/>
  <c r="AG141" i="26"/>
  <c r="AG142" i="26"/>
  <c r="AG143" i="26"/>
  <c r="AG144" i="26"/>
  <c r="AG145" i="26"/>
  <c r="AG146" i="26"/>
  <c r="AG147" i="26"/>
  <c r="AG148" i="26"/>
  <c r="AG149" i="26"/>
  <c r="AG150" i="26"/>
  <c r="AG151" i="26"/>
  <c r="AG152" i="26"/>
  <c r="AG153" i="26"/>
  <c r="AG154" i="26"/>
  <c r="AG155" i="26"/>
  <c r="AG156" i="26"/>
  <c r="AG157" i="26"/>
  <c r="AG158" i="26"/>
  <c r="AG159" i="26"/>
  <c r="AG160" i="26"/>
  <c r="AG161" i="26"/>
  <c r="AG162" i="26"/>
  <c r="AG163" i="26"/>
  <c r="AG164" i="26"/>
  <c r="AG165" i="26"/>
  <c r="AG166" i="26"/>
  <c r="AG167" i="26"/>
  <c r="AG168" i="26"/>
  <c r="AG169" i="26"/>
  <c r="AG170" i="26"/>
  <c r="AG171" i="26"/>
  <c r="AG172" i="26"/>
  <c r="AG173" i="26"/>
  <c r="AG174" i="26"/>
  <c r="AG175" i="26"/>
  <c r="AG176" i="26"/>
  <c r="AG177" i="26"/>
  <c r="AG178" i="26"/>
  <c r="AG179" i="26"/>
  <c r="AG180" i="26"/>
  <c r="AG181" i="26"/>
  <c r="AG182" i="26"/>
  <c r="AG183" i="26"/>
  <c r="AG184" i="26"/>
  <c r="AG185" i="26"/>
  <c r="AG186" i="26"/>
  <c r="AG187" i="26"/>
  <c r="AG188" i="26"/>
  <c r="AG189" i="26"/>
  <c r="AG190" i="26"/>
  <c r="AG191" i="26"/>
  <c r="AG192" i="26"/>
  <c r="AG193" i="26"/>
  <c r="AG194" i="26"/>
  <c r="AG195" i="26"/>
  <c r="AG196" i="26"/>
  <c r="AG197" i="26"/>
  <c r="AG198" i="26"/>
  <c r="AG199" i="26"/>
  <c r="AG200" i="26"/>
  <c r="AG201" i="26"/>
  <c r="AG202" i="26"/>
  <c r="AG203" i="26"/>
  <c r="AG204" i="26"/>
  <c r="AG205" i="26"/>
  <c r="AG206" i="26"/>
  <c r="AG207" i="26"/>
  <c r="AG208" i="26"/>
  <c r="AG209" i="26"/>
  <c r="AG210" i="26"/>
  <c r="AG211" i="26"/>
  <c r="AG212" i="26"/>
  <c r="AG215" i="26"/>
  <c r="AG216" i="26"/>
  <c r="AG217" i="26"/>
  <c r="AG218" i="26"/>
  <c r="AG219" i="26"/>
  <c r="AG221" i="26"/>
  <c r="AG222" i="26"/>
  <c r="AG223" i="26"/>
  <c r="AG224" i="26"/>
  <c r="AG225" i="26"/>
  <c r="AG226" i="26"/>
  <c r="AG227" i="26"/>
  <c r="AG228" i="26"/>
  <c r="AG229" i="26"/>
  <c r="AG230" i="26"/>
  <c r="AG231" i="26"/>
  <c r="AG232" i="26"/>
  <c r="AG233" i="26"/>
  <c r="AG234" i="26"/>
  <c r="AG235" i="26"/>
  <c r="AG236" i="26"/>
  <c r="AG237" i="26"/>
  <c r="AG238" i="26"/>
  <c r="AG239" i="26"/>
  <c r="AG240" i="26"/>
  <c r="AG241" i="26"/>
  <c r="AG242" i="26"/>
  <c r="AG243" i="26"/>
  <c r="AG244" i="26"/>
  <c r="AG245" i="26"/>
  <c r="AG246" i="26"/>
  <c r="AG247" i="26"/>
  <c r="AG248" i="26"/>
  <c r="AG249" i="26"/>
  <c r="AG250" i="26"/>
  <c r="AG251" i="26"/>
  <c r="AG252" i="26"/>
  <c r="AG253" i="26"/>
  <c r="AG254" i="26"/>
  <c r="AG255" i="26"/>
  <c r="AG256" i="26"/>
  <c r="AG257" i="26"/>
  <c r="AG258" i="26"/>
  <c r="AG259" i="26"/>
  <c r="AG260" i="26"/>
  <c r="AG261" i="26"/>
  <c r="AG262" i="26"/>
  <c r="AG263" i="26"/>
  <c r="AG264" i="26"/>
  <c r="AG265" i="26"/>
  <c r="AG266" i="26"/>
  <c r="AG267" i="26"/>
  <c r="AG268" i="26"/>
  <c r="AG269" i="26"/>
  <c r="AG270" i="26"/>
  <c r="AG271" i="26"/>
  <c r="AG272" i="26"/>
  <c r="AG273" i="26"/>
  <c r="AG274" i="26"/>
  <c r="AG275" i="26"/>
  <c r="AG276" i="26"/>
  <c r="AG277" i="26"/>
  <c r="AG278" i="26"/>
  <c r="AG279" i="26"/>
  <c r="AG280" i="26"/>
  <c r="AG281" i="26"/>
  <c r="AG282" i="26"/>
  <c r="AG283" i="26"/>
  <c r="AG284" i="26"/>
  <c r="AG285" i="26"/>
  <c r="AG287" i="26"/>
  <c r="AG288" i="26"/>
  <c r="AG289" i="26"/>
  <c r="AG293" i="26"/>
  <c r="AG294" i="26"/>
  <c r="AG296" i="26"/>
  <c r="AG298" i="26"/>
  <c r="AG299" i="26"/>
  <c r="AG300" i="26"/>
  <c r="AG301" i="26"/>
  <c r="AG302" i="26"/>
  <c r="AG303" i="26"/>
  <c r="AG304" i="26"/>
  <c r="AG305" i="26"/>
  <c r="AG306" i="26"/>
  <c r="AG307" i="26"/>
  <c r="AG308" i="26"/>
  <c r="AG309" i="26"/>
  <c r="AG310" i="26"/>
  <c r="AG311" i="26"/>
  <c r="AG312" i="26"/>
  <c r="AG313" i="26"/>
  <c r="AG314" i="26"/>
  <c r="AG315" i="26"/>
  <c r="AG316" i="26"/>
  <c r="AG318" i="26"/>
  <c r="AG319" i="26"/>
  <c r="AG320" i="26"/>
  <c r="AG321" i="26"/>
  <c r="AG322" i="26"/>
  <c r="AG323" i="26"/>
  <c r="AG324" i="26"/>
  <c r="AG325" i="26"/>
  <c r="AG326" i="26"/>
  <c r="AG327" i="26"/>
  <c r="AG328" i="26"/>
  <c r="AG329" i="26"/>
  <c r="AG330" i="26"/>
  <c r="AG331" i="26"/>
  <c r="AG332" i="26"/>
  <c r="AG333" i="26"/>
  <c r="AG334" i="26"/>
  <c r="AG335" i="26"/>
  <c r="AG336" i="26"/>
  <c r="AG337" i="26"/>
  <c r="AG338" i="26"/>
  <c r="AG339" i="26"/>
  <c r="AG340" i="26"/>
  <c r="AG341" i="26"/>
  <c r="AG342" i="26"/>
  <c r="AG343" i="26"/>
  <c r="AG344" i="26"/>
  <c r="AG345" i="26"/>
  <c r="AG346" i="26"/>
  <c r="AG347" i="26"/>
  <c r="AG348" i="26"/>
  <c r="AG349" i="26"/>
  <c r="AG350" i="26"/>
  <c r="AG351" i="26"/>
  <c r="AG352" i="26"/>
  <c r="AG353" i="26"/>
  <c r="AG354" i="26"/>
  <c r="AG355" i="26"/>
  <c r="AG356" i="26"/>
  <c r="AG357" i="26"/>
  <c r="AG358" i="26"/>
  <c r="AG359" i="26"/>
  <c r="AG360" i="26"/>
  <c r="AG361" i="26"/>
  <c r="AG362" i="26"/>
  <c r="AG363" i="26"/>
  <c r="AG364" i="26"/>
  <c r="AG365" i="26"/>
  <c r="AG366" i="26"/>
  <c r="AG367" i="26"/>
  <c r="AG368" i="26"/>
  <c r="AG369" i="26"/>
  <c r="AG370" i="26"/>
  <c r="AG371" i="26"/>
  <c r="AG372" i="26"/>
  <c r="AG373" i="26"/>
  <c r="AG374" i="26"/>
  <c r="AG375" i="26"/>
  <c r="AG376" i="26"/>
  <c r="AG377" i="26"/>
  <c r="AG378" i="26"/>
  <c r="AG379" i="26"/>
  <c r="AG380" i="26"/>
  <c r="AG381" i="26"/>
  <c r="AG382" i="26"/>
  <c r="AG383" i="26"/>
  <c r="AG384" i="26"/>
  <c r="AG385" i="26"/>
  <c r="AG386" i="26"/>
  <c r="AG387" i="26"/>
  <c r="AG388" i="26"/>
  <c r="AG389" i="26"/>
  <c r="AG390" i="26"/>
  <c r="AG391" i="26"/>
  <c r="AG392" i="26"/>
  <c r="AG393" i="26"/>
  <c r="AG394" i="26"/>
  <c r="AG395" i="26"/>
  <c r="AG396" i="26"/>
  <c r="AG397" i="26"/>
  <c r="AG398" i="26"/>
  <c r="AG399" i="26"/>
  <c r="AG400" i="26"/>
  <c r="AG401" i="26"/>
  <c r="AG402" i="26"/>
  <c r="AG403" i="26"/>
  <c r="AG404" i="26"/>
  <c r="AG405" i="26"/>
  <c r="AG406" i="26"/>
  <c r="AG407" i="26"/>
  <c r="AG408" i="26"/>
  <c r="AG409" i="26"/>
  <c r="AG410" i="26"/>
  <c r="AG411" i="26"/>
  <c r="AG412" i="26"/>
  <c r="AG413" i="26"/>
  <c r="AG414" i="26"/>
  <c r="AG415" i="26"/>
  <c r="AG416" i="26"/>
  <c r="AG417" i="26"/>
  <c r="AG418" i="26"/>
  <c r="AG419" i="26"/>
  <c r="AG420" i="26"/>
  <c r="AG421" i="26"/>
  <c r="AG422" i="26"/>
  <c r="AG423" i="26"/>
  <c r="AG4" i="26"/>
  <c r="AF5" i="26"/>
  <c r="AF6" i="26"/>
  <c r="AF7" i="26"/>
  <c r="AF8" i="26"/>
  <c r="AF10" i="26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45" i="26"/>
  <c r="AF46" i="26"/>
  <c r="AF47" i="26"/>
  <c r="AF48" i="26"/>
  <c r="AF49" i="26"/>
  <c r="AF50" i="26"/>
  <c r="AF51" i="26"/>
  <c r="AF52" i="26"/>
  <c r="AF53" i="26"/>
  <c r="AF54" i="26"/>
  <c r="AF55" i="26"/>
  <c r="AF56" i="26"/>
  <c r="AF57" i="26"/>
  <c r="AF58" i="26"/>
  <c r="AF59" i="26"/>
  <c r="AF60" i="26"/>
  <c r="AF61" i="26"/>
  <c r="AF62" i="26"/>
  <c r="AF63" i="26"/>
  <c r="AF64" i="26"/>
  <c r="AF65" i="26"/>
  <c r="AF66" i="26"/>
  <c r="AF67" i="26"/>
  <c r="AF68" i="26"/>
  <c r="AF69" i="26"/>
  <c r="AF70" i="26"/>
  <c r="AF71" i="26"/>
  <c r="AF72" i="26"/>
  <c r="AF73" i="26"/>
  <c r="AF74" i="26"/>
  <c r="AF76" i="26"/>
  <c r="AF77" i="26"/>
  <c r="AF78" i="26"/>
  <c r="AF82" i="26"/>
  <c r="AF83" i="26"/>
  <c r="AF85" i="26"/>
  <c r="AF87" i="26"/>
  <c r="AF88" i="26"/>
  <c r="AF89" i="26"/>
  <c r="AF90" i="26"/>
  <c r="AF91" i="26"/>
  <c r="AF92" i="26"/>
  <c r="AF93" i="26"/>
  <c r="AF94" i="26"/>
  <c r="AF95" i="26"/>
  <c r="AF96" i="26"/>
  <c r="AF97" i="26"/>
  <c r="AF98" i="26"/>
  <c r="AF99" i="26"/>
  <c r="AF100" i="26"/>
  <c r="AF101" i="26"/>
  <c r="AF102" i="26"/>
  <c r="AF103" i="26"/>
  <c r="AF104" i="26"/>
  <c r="AF105" i="26"/>
  <c r="AF107" i="26"/>
  <c r="AF108" i="26"/>
  <c r="AF109" i="26"/>
  <c r="AF110" i="26"/>
  <c r="AF111" i="26"/>
  <c r="AF112" i="26"/>
  <c r="AF113" i="26"/>
  <c r="AF114" i="26"/>
  <c r="AF115" i="26"/>
  <c r="AF116" i="26"/>
  <c r="AF117" i="26"/>
  <c r="AF118" i="26"/>
  <c r="AF119" i="26"/>
  <c r="AF120" i="26"/>
  <c r="AF121" i="26"/>
  <c r="AF122" i="26"/>
  <c r="AF123" i="26"/>
  <c r="AF124" i="26"/>
  <c r="AF125" i="26"/>
  <c r="AF126" i="26"/>
  <c r="AF127" i="26"/>
  <c r="AF128" i="26"/>
  <c r="AF129" i="26"/>
  <c r="AF130" i="26"/>
  <c r="AF131" i="26"/>
  <c r="AF132" i="26"/>
  <c r="AF133" i="26"/>
  <c r="AF134" i="26"/>
  <c r="AF135" i="26"/>
  <c r="AF136" i="26"/>
  <c r="AF137" i="26"/>
  <c r="AF138" i="26"/>
  <c r="AF139" i="26"/>
  <c r="AF140" i="26"/>
  <c r="AF141" i="26"/>
  <c r="AF142" i="26"/>
  <c r="AF143" i="26"/>
  <c r="AF144" i="26"/>
  <c r="AF145" i="26"/>
  <c r="AF146" i="26"/>
  <c r="AF147" i="26"/>
  <c r="AF148" i="26"/>
  <c r="AF149" i="26"/>
  <c r="AF150" i="26"/>
  <c r="AF151" i="26"/>
  <c r="AF152" i="26"/>
  <c r="AF153" i="26"/>
  <c r="AF154" i="26"/>
  <c r="AF155" i="26"/>
  <c r="AF156" i="26"/>
  <c r="AF157" i="26"/>
  <c r="AF158" i="26"/>
  <c r="AF159" i="26"/>
  <c r="AF160" i="26"/>
  <c r="AF161" i="26"/>
  <c r="AF162" i="26"/>
  <c r="AF163" i="26"/>
  <c r="AF164" i="26"/>
  <c r="AF165" i="26"/>
  <c r="AF166" i="26"/>
  <c r="AF167" i="26"/>
  <c r="AF168" i="26"/>
  <c r="AF169" i="26"/>
  <c r="AF170" i="26"/>
  <c r="AF171" i="26"/>
  <c r="AF172" i="26"/>
  <c r="AF173" i="26"/>
  <c r="AF174" i="26"/>
  <c r="AF175" i="26"/>
  <c r="AF176" i="26"/>
  <c r="AF177" i="26"/>
  <c r="AF178" i="26"/>
  <c r="AF179" i="26"/>
  <c r="AF180" i="26"/>
  <c r="AF181" i="26"/>
  <c r="AF182" i="26"/>
  <c r="AF183" i="26"/>
  <c r="AF184" i="26"/>
  <c r="AF185" i="26"/>
  <c r="AF186" i="26"/>
  <c r="AF187" i="26"/>
  <c r="AF188" i="26"/>
  <c r="AF189" i="26"/>
  <c r="AF190" i="26"/>
  <c r="AF191" i="26"/>
  <c r="AF192" i="26"/>
  <c r="AF193" i="26"/>
  <c r="AF194" i="26"/>
  <c r="AF195" i="26"/>
  <c r="AF196" i="26"/>
  <c r="AF197" i="26"/>
  <c r="AF198" i="26"/>
  <c r="AF199" i="26"/>
  <c r="AF200" i="26"/>
  <c r="AF201" i="26"/>
  <c r="AF202" i="26"/>
  <c r="AF203" i="26"/>
  <c r="AF204" i="26"/>
  <c r="AF205" i="26"/>
  <c r="AF206" i="26"/>
  <c r="AF207" i="26"/>
  <c r="AF208" i="26"/>
  <c r="AF209" i="26"/>
  <c r="AF210" i="26"/>
  <c r="AF211" i="26"/>
  <c r="AF212" i="26"/>
  <c r="AF215" i="26"/>
  <c r="AF216" i="26"/>
  <c r="AF217" i="26"/>
  <c r="AF218" i="26"/>
  <c r="AF219" i="26"/>
  <c r="AF221" i="26"/>
  <c r="AF222" i="26"/>
  <c r="AF223" i="26"/>
  <c r="AF224" i="26"/>
  <c r="AF225" i="26"/>
  <c r="AF226" i="26"/>
  <c r="AF227" i="26"/>
  <c r="AF228" i="26"/>
  <c r="AF229" i="26"/>
  <c r="AF230" i="26"/>
  <c r="AF231" i="26"/>
  <c r="AF232" i="26"/>
  <c r="AF233" i="26"/>
  <c r="AF234" i="26"/>
  <c r="AF235" i="26"/>
  <c r="AF236" i="26"/>
  <c r="AF237" i="26"/>
  <c r="AF238" i="26"/>
  <c r="AF239" i="26"/>
  <c r="AF240" i="26"/>
  <c r="AF241" i="26"/>
  <c r="AF242" i="26"/>
  <c r="AF243" i="26"/>
  <c r="AF244" i="26"/>
  <c r="AF245" i="26"/>
  <c r="AF246" i="26"/>
  <c r="AF247" i="26"/>
  <c r="AF248" i="26"/>
  <c r="AF249" i="26"/>
  <c r="AF250" i="26"/>
  <c r="AF251" i="26"/>
  <c r="AF252" i="26"/>
  <c r="AF253" i="26"/>
  <c r="AF254" i="26"/>
  <c r="AF255" i="26"/>
  <c r="AF256" i="26"/>
  <c r="AF257" i="26"/>
  <c r="AF258" i="26"/>
  <c r="AF259" i="26"/>
  <c r="AF260" i="26"/>
  <c r="AF261" i="26"/>
  <c r="AF262" i="26"/>
  <c r="AF263" i="26"/>
  <c r="AF264" i="26"/>
  <c r="AF265" i="26"/>
  <c r="AF266" i="26"/>
  <c r="AF267" i="26"/>
  <c r="AF268" i="26"/>
  <c r="AF269" i="26"/>
  <c r="AF270" i="26"/>
  <c r="AF271" i="26"/>
  <c r="AF272" i="26"/>
  <c r="AF273" i="26"/>
  <c r="AF274" i="26"/>
  <c r="AF275" i="26"/>
  <c r="AF276" i="26"/>
  <c r="AF277" i="26"/>
  <c r="AF278" i="26"/>
  <c r="AF279" i="26"/>
  <c r="AF280" i="26"/>
  <c r="AF281" i="26"/>
  <c r="AF282" i="26"/>
  <c r="AF283" i="26"/>
  <c r="AF284" i="26"/>
  <c r="AF285" i="26"/>
  <c r="AF287" i="26"/>
  <c r="AF288" i="26"/>
  <c r="AF289" i="26"/>
  <c r="AF293" i="26"/>
  <c r="AF294" i="26"/>
  <c r="AF296" i="26"/>
  <c r="AF298" i="26"/>
  <c r="AF299" i="26"/>
  <c r="AF300" i="26"/>
  <c r="AF301" i="26"/>
  <c r="AF302" i="26"/>
  <c r="AF303" i="26"/>
  <c r="AF304" i="26"/>
  <c r="AF305" i="26"/>
  <c r="AF306" i="26"/>
  <c r="AF307" i="26"/>
  <c r="AF308" i="26"/>
  <c r="AF309" i="26"/>
  <c r="AF310" i="26"/>
  <c r="AF311" i="26"/>
  <c r="AF312" i="26"/>
  <c r="AF313" i="26"/>
  <c r="AF314" i="26"/>
  <c r="AF315" i="26"/>
  <c r="AF316" i="26"/>
  <c r="AF318" i="26"/>
  <c r="AF319" i="26"/>
  <c r="AF320" i="26"/>
  <c r="AF321" i="26"/>
  <c r="AF322" i="26"/>
  <c r="AF323" i="26"/>
  <c r="AF324" i="26"/>
  <c r="AF325" i="26"/>
  <c r="AF326" i="26"/>
  <c r="AF327" i="26"/>
  <c r="AF328" i="26"/>
  <c r="AF329" i="26"/>
  <c r="AF330" i="26"/>
  <c r="AF331" i="26"/>
  <c r="AF332" i="26"/>
  <c r="AF333" i="26"/>
  <c r="AF334" i="26"/>
  <c r="AF335" i="26"/>
  <c r="AF336" i="26"/>
  <c r="AF337" i="26"/>
  <c r="AF338" i="26"/>
  <c r="AF339" i="26"/>
  <c r="AF340" i="26"/>
  <c r="AF341" i="26"/>
  <c r="AF342" i="26"/>
  <c r="AF343" i="26"/>
  <c r="AF344" i="26"/>
  <c r="AF345" i="26"/>
  <c r="AF346" i="26"/>
  <c r="AF347" i="26"/>
  <c r="AF348" i="26"/>
  <c r="AF349" i="26"/>
  <c r="AF350" i="26"/>
  <c r="AF351" i="26"/>
  <c r="AF352" i="26"/>
  <c r="AF353" i="26"/>
  <c r="AF354" i="26"/>
  <c r="AF355" i="26"/>
  <c r="AF356" i="26"/>
  <c r="AF357" i="26"/>
  <c r="AF358" i="26"/>
  <c r="AF359" i="26"/>
  <c r="AF360" i="26"/>
  <c r="AF361" i="26"/>
  <c r="AF362" i="26"/>
  <c r="AF363" i="26"/>
  <c r="AF364" i="26"/>
  <c r="AF365" i="26"/>
  <c r="AF366" i="26"/>
  <c r="AF367" i="26"/>
  <c r="AF368" i="26"/>
  <c r="AF369" i="26"/>
  <c r="AF370" i="26"/>
  <c r="AF371" i="26"/>
  <c r="AF372" i="26"/>
  <c r="AF373" i="26"/>
  <c r="AF374" i="26"/>
  <c r="AF375" i="26"/>
  <c r="AF376" i="26"/>
  <c r="AF377" i="26"/>
  <c r="AF378" i="26"/>
  <c r="AF379" i="26"/>
  <c r="AF380" i="26"/>
  <c r="AF381" i="26"/>
  <c r="AF382" i="26"/>
  <c r="AF383" i="26"/>
  <c r="AF384" i="26"/>
  <c r="AF385" i="26"/>
  <c r="AF386" i="26"/>
  <c r="AF387" i="26"/>
  <c r="AF388" i="26"/>
  <c r="AF389" i="26"/>
  <c r="AF390" i="26"/>
  <c r="AF391" i="26"/>
  <c r="AF392" i="26"/>
  <c r="AF393" i="26"/>
  <c r="AF394" i="26"/>
  <c r="AF395" i="26"/>
  <c r="AF396" i="26"/>
  <c r="AF397" i="26"/>
  <c r="AF398" i="26"/>
  <c r="AF399" i="26"/>
  <c r="AF400" i="26"/>
  <c r="AF401" i="26"/>
  <c r="AF402" i="26"/>
  <c r="AF403" i="26"/>
  <c r="AF404" i="26"/>
  <c r="AF405" i="26"/>
  <c r="AF406" i="26"/>
  <c r="AF407" i="26"/>
  <c r="AF408" i="26"/>
  <c r="AF409" i="26"/>
  <c r="AF410" i="26"/>
  <c r="AF411" i="26"/>
  <c r="AF412" i="26"/>
  <c r="AF413" i="26"/>
  <c r="AF414" i="26"/>
  <c r="AF415" i="26"/>
  <c r="AF416" i="26"/>
  <c r="AF417" i="26"/>
  <c r="AF418" i="26"/>
  <c r="AF419" i="26"/>
  <c r="AF420" i="26"/>
  <c r="AF421" i="26"/>
  <c r="AF422" i="26"/>
  <c r="AF423" i="26"/>
  <c r="AF4" i="26"/>
  <c r="AE5" i="26"/>
  <c r="AE6" i="26"/>
  <c r="AE7" i="26"/>
  <c r="AE8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56" i="26"/>
  <c r="AE57" i="26"/>
  <c r="AE58" i="26"/>
  <c r="AE59" i="26"/>
  <c r="AE60" i="26"/>
  <c r="AE61" i="26"/>
  <c r="AE62" i="26"/>
  <c r="AE63" i="26"/>
  <c r="AE64" i="26"/>
  <c r="AE65" i="26"/>
  <c r="AE66" i="26"/>
  <c r="AE67" i="26"/>
  <c r="AE68" i="26"/>
  <c r="AE69" i="26"/>
  <c r="AE70" i="26"/>
  <c r="AE71" i="26"/>
  <c r="AE72" i="26"/>
  <c r="AE73" i="26"/>
  <c r="AE74" i="26"/>
  <c r="AE76" i="26"/>
  <c r="AE77" i="26"/>
  <c r="AE78" i="26"/>
  <c r="AE82" i="26"/>
  <c r="AE83" i="26"/>
  <c r="AE85" i="26"/>
  <c r="AE87" i="26"/>
  <c r="AE88" i="26"/>
  <c r="AE89" i="26"/>
  <c r="AE90" i="26"/>
  <c r="AE91" i="26"/>
  <c r="AE92" i="26"/>
  <c r="AE93" i="26"/>
  <c r="AE94" i="26"/>
  <c r="AE95" i="26"/>
  <c r="AE96" i="26"/>
  <c r="AE97" i="26"/>
  <c r="AE98" i="26"/>
  <c r="AE99" i="26"/>
  <c r="AE100" i="26"/>
  <c r="AE101" i="26"/>
  <c r="AE102" i="26"/>
  <c r="AE103" i="26"/>
  <c r="AE104" i="26"/>
  <c r="AE105" i="26"/>
  <c r="AE107" i="26"/>
  <c r="AE108" i="26"/>
  <c r="AE109" i="26"/>
  <c r="AE110" i="26"/>
  <c r="AE111" i="26"/>
  <c r="AE112" i="26"/>
  <c r="AE113" i="26"/>
  <c r="AE114" i="26"/>
  <c r="AE115" i="26"/>
  <c r="AE116" i="26"/>
  <c r="AE117" i="26"/>
  <c r="AE118" i="26"/>
  <c r="AE119" i="26"/>
  <c r="AE120" i="26"/>
  <c r="AE121" i="26"/>
  <c r="AE122" i="26"/>
  <c r="AE123" i="26"/>
  <c r="AE124" i="26"/>
  <c r="AE125" i="26"/>
  <c r="AE126" i="26"/>
  <c r="AE127" i="26"/>
  <c r="AE128" i="26"/>
  <c r="AE129" i="26"/>
  <c r="AE130" i="26"/>
  <c r="AE131" i="26"/>
  <c r="AE132" i="26"/>
  <c r="AE133" i="26"/>
  <c r="AE134" i="26"/>
  <c r="AE135" i="26"/>
  <c r="AE136" i="26"/>
  <c r="AE137" i="26"/>
  <c r="AE138" i="26"/>
  <c r="AE139" i="26"/>
  <c r="AE140" i="26"/>
  <c r="AE141" i="26"/>
  <c r="AE142" i="26"/>
  <c r="AE143" i="26"/>
  <c r="AE144" i="26"/>
  <c r="AE145" i="26"/>
  <c r="AE146" i="26"/>
  <c r="AE147" i="26"/>
  <c r="AE148" i="26"/>
  <c r="AE149" i="26"/>
  <c r="AE150" i="26"/>
  <c r="AE151" i="26"/>
  <c r="AE152" i="26"/>
  <c r="AE153" i="26"/>
  <c r="AE154" i="26"/>
  <c r="AE155" i="26"/>
  <c r="AE156" i="26"/>
  <c r="AE157" i="26"/>
  <c r="AE158" i="26"/>
  <c r="AE159" i="26"/>
  <c r="AE160" i="26"/>
  <c r="AE161" i="26"/>
  <c r="AE162" i="26"/>
  <c r="AE163" i="26"/>
  <c r="AE164" i="26"/>
  <c r="AE165" i="26"/>
  <c r="AE166" i="26"/>
  <c r="AE167" i="26"/>
  <c r="AE168" i="26"/>
  <c r="AE169" i="26"/>
  <c r="AE170" i="26"/>
  <c r="AE171" i="26"/>
  <c r="AE172" i="26"/>
  <c r="AE173" i="26"/>
  <c r="AE174" i="26"/>
  <c r="AE175" i="26"/>
  <c r="AE176" i="26"/>
  <c r="AE177" i="26"/>
  <c r="AE178" i="26"/>
  <c r="AE179" i="26"/>
  <c r="AE180" i="26"/>
  <c r="AE181" i="26"/>
  <c r="AE182" i="26"/>
  <c r="AE183" i="26"/>
  <c r="AE184" i="26"/>
  <c r="AE185" i="26"/>
  <c r="AE186" i="26"/>
  <c r="AE187" i="26"/>
  <c r="AE188" i="26"/>
  <c r="AE189" i="26"/>
  <c r="AE190" i="26"/>
  <c r="AE191" i="26"/>
  <c r="AE192" i="26"/>
  <c r="AE193" i="26"/>
  <c r="AE194" i="26"/>
  <c r="AE195" i="26"/>
  <c r="AE196" i="26"/>
  <c r="AE197" i="26"/>
  <c r="AE198" i="26"/>
  <c r="AE199" i="26"/>
  <c r="AE200" i="26"/>
  <c r="AE201" i="26"/>
  <c r="AE202" i="26"/>
  <c r="AE203" i="26"/>
  <c r="AE204" i="26"/>
  <c r="AE205" i="26"/>
  <c r="AE206" i="26"/>
  <c r="AE207" i="26"/>
  <c r="AE208" i="26"/>
  <c r="AE209" i="26"/>
  <c r="AE210" i="26"/>
  <c r="AE211" i="26"/>
  <c r="AE212" i="26"/>
  <c r="AE215" i="26"/>
  <c r="AE216" i="26"/>
  <c r="AE217" i="26"/>
  <c r="AE218" i="26"/>
  <c r="AE219" i="26"/>
  <c r="AE221" i="26"/>
  <c r="AE222" i="26"/>
  <c r="AE223" i="26"/>
  <c r="AE224" i="26"/>
  <c r="AE225" i="26"/>
  <c r="AE226" i="26"/>
  <c r="AE227" i="26"/>
  <c r="AE228" i="26"/>
  <c r="AE229" i="26"/>
  <c r="AE230" i="26"/>
  <c r="AE231" i="26"/>
  <c r="AE232" i="26"/>
  <c r="AE233" i="26"/>
  <c r="AE234" i="26"/>
  <c r="AE235" i="26"/>
  <c r="AE236" i="26"/>
  <c r="AE237" i="26"/>
  <c r="AE238" i="26"/>
  <c r="AE239" i="26"/>
  <c r="AE240" i="26"/>
  <c r="AE241" i="26"/>
  <c r="AE242" i="26"/>
  <c r="AE243" i="26"/>
  <c r="AE244" i="26"/>
  <c r="AE245" i="26"/>
  <c r="AE246" i="26"/>
  <c r="AE247" i="26"/>
  <c r="AE248" i="26"/>
  <c r="AE249" i="26"/>
  <c r="AE250" i="26"/>
  <c r="AE251" i="26"/>
  <c r="AE252" i="26"/>
  <c r="AE253" i="26"/>
  <c r="AE254" i="26"/>
  <c r="AE255" i="26"/>
  <c r="AE256" i="26"/>
  <c r="AE257" i="26"/>
  <c r="AE258" i="26"/>
  <c r="AE259" i="26"/>
  <c r="AE260" i="26"/>
  <c r="AE261" i="26"/>
  <c r="AE262" i="26"/>
  <c r="AE263" i="26"/>
  <c r="AE264" i="26"/>
  <c r="AE265" i="26"/>
  <c r="AE266" i="26"/>
  <c r="AE267" i="26"/>
  <c r="AE268" i="26"/>
  <c r="AE269" i="26"/>
  <c r="AE270" i="26"/>
  <c r="AE271" i="26"/>
  <c r="AE272" i="26"/>
  <c r="AE273" i="26"/>
  <c r="AE274" i="26"/>
  <c r="AE275" i="26"/>
  <c r="AE276" i="26"/>
  <c r="AE277" i="26"/>
  <c r="AE278" i="26"/>
  <c r="AE279" i="26"/>
  <c r="AE280" i="26"/>
  <c r="AE281" i="26"/>
  <c r="AE282" i="26"/>
  <c r="AE283" i="26"/>
  <c r="AE284" i="26"/>
  <c r="AE285" i="26"/>
  <c r="AE287" i="26"/>
  <c r="AE288" i="26"/>
  <c r="AE289" i="26"/>
  <c r="AE293" i="26"/>
  <c r="AE294" i="26"/>
  <c r="AE296" i="26"/>
  <c r="AE298" i="26"/>
  <c r="AE299" i="26"/>
  <c r="AE300" i="26"/>
  <c r="AE301" i="26"/>
  <c r="AE302" i="26"/>
  <c r="AE303" i="26"/>
  <c r="AE304" i="26"/>
  <c r="AE305" i="26"/>
  <c r="AE306" i="26"/>
  <c r="AE307" i="26"/>
  <c r="AE308" i="26"/>
  <c r="AE309" i="26"/>
  <c r="AE310" i="26"/>
  <c r="AE311" i="26"/>
  <c r="AE312" i="26"/>
  <c r="AE313" i="26"/>
  <c r="AE314" i="26"/>
  <c r="AE315" i="26"/>
  <c r="AE316" i="26"/>
  <c r="AE318" i="26"/>
  <c r="AE319" i="26"/>
  <c r="AE320" i="26"/>
  <c r="AE321" i="26"/>
  <c r="AE322" i="26"/>
  <c r="AE323" i="26"/>
  <c r="AE324" i="26"/>
  <c r="AE325" i="26"/>
  <c r="AE326" i="26"/>
  <c r="AE327" i="26"/>
  <c r="AE328" i="26"/>
  <c r="AE329" i="26"/>
  <c r="AE330" i="26"/>
  <c r="AE331" i="26"/>
  <c r="AE332" i="26"/>
  <c r="AE333" i="26"/>
  <c r="AE334" i="26"/>
  <c r="AE335" i="26"/>
  <c r="AE336" i="26"/>
  <c r="AE337" i="26"/>
  <c r="AE338" i="26"/>
  <c r="AE339" i="26"/>
  <c r="AE340" i="26"/>
  <c r="AE341" i="26"/>
  <c r="AE342" i="26"/>
  <c r="AE343" i="26"/>
  <c r="AE344" i="26"/>
  <c r="AE345" i="26"/>
  <c r="AE346" i="26"/>
  <c r="AE347" i="26"/>
  <c r="AE348" i="26"/>
  <c r="AE349" i="26"/>
  <c r="AE350" i="26"/>
  <c r="AE351" i="26"/>
  <c r="AE352" i="26"/>
  <c r="AE353" i="26"/>
  <c r="AE354" i="26"/>
  <c r="AE355" i="26"/>
  <c r="AE356" i="26"/>
  <c r="AE357" i="26"/>
  <c r="AE358" i="26"/>
  <c r="AE359" i="26"/>
  <c r="AE360" i="26"/>
  <c r="AE361" i="26"/>
  <c r="AE362" i="26"/>
  <c r="AE363" i="26"/>
  <c r="AE364" i="26"/>
  <c r="AE365" i="26"/>
  <c r="AE366" i="26"/>
  <c r="AE367" i="26"/>
  <c r="AE368" i="26"/>
  <c r="AE369" i="26"/>
  <c r="AE370" i="26"/>
  <c r="AE371" i="26"/>
  <c r="AE372" i="26"/>
  <c r="AE373" i="26"/>
  <c r="AE374" i="26"/>
  <c r="AE375" i="26"/>
  <c r="AE376" i="26"/>
  <c r="AE377" i="26"/>
  <c r="AE378" i="26"/>
  <c r="AE379" i="26"/>
  <c r="AE380" i="26"/>
  <c r="AE381" i="26"/>
  <c r="AE382" i="26"/>
  <c r="AE383" i="26"/>
  <c r="AE384" i="26"/>
  <c r="AE385" i="26"/>
  <c r="AE386" i="26"/>
  <c r="AE387" i="26"/>
  <c r="AE388" i="26"/>
  <c r="AE389" i="26"/>
  <c r="AE390" i="26"/>
  <c r="AE391" i="26"/>
  <c r="AE392" i="26"/>
  <c r="AE393" i="26"/>
  <c r="AE394" i="26"/>
  <c r="AE395" i="26"/>
  <c r="AE396" i="26"/>
  <c r="AE397" i="26"/>
  <c r="AE398" i="26"/>
  <c r="AE399" i="26"/>
  <c r="AE400" i="26"/>
  <c r="AE401" i="26"/>
  <c r="AE402" i="26"/>
  <c r="AE403" i="26"/>
  <c r="AE404" i="26"/>
  <c r="AE405" i="26"/>
  <c r="AE406" i="26"/>
  <c r="AE407" i="26"/>
  <c r="AE408" i="26"/>
  <c r="AE409" i="26"/>
  <c r="AE410" i="26"/>
  <c r="AE411" i="26"/>
  <c r="AE412" i="26"/>
  <c r="AE413" i="26"/>
  <c r="AE414" i="26"/>
  <c r="AE415" i="26"/>
  <c r="AE416" i="26"/>
  <c r="AE417" i="26"/>
  <c r="AE418" i="26"/>
  <c r="AE419" i="26"/>
  <c r="AE420" i="26"/>
  <c r="AE421" i="26"/>
  <c r="AE422" i="26"/>
  <c r="AE423" i="26"/>
  <c r="AE4" i="26"/>
  <c r="AD5" i="26"/>
  <c r="AD6" i="26"/>
  <c r="AD7" i="26"/>
  <c r="AD8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6" i="26"/>
  <c r="AD77" i="26"/>
  <c r="AD78" i="26"/>
  <c r="AD82" i="26"/>
  <c r="AD83" i="26"/>
  <c r="AD85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7" i="26"/>
  <c r="AD108" i="26"/>
  <c r="AD109" i="26"/>
  <c r="AD110" i="26"/>
  <c r="AD111" i="26"/>
  <c r="AD112" i="26"/>
  <c r="AD113" i="26"/>
  <c r="AD114" i="26"/>
  <c r="AD115" i="26"/>
  <c r="AD116" i="26"/>
  <c r="AD117" i="26"/>
  <c r="AD118" i="26"/>
  <c r="AD119" i="26"/>
  <c r="AD120" i="26"/>
  <c r="AD121" i="26"/>
  <c r="AD122" i="26"/>
  <c r="AD123" i="26"/>
  <c r="AD124" i="26"/>
  <c r="AD125" i="26"/>
  <c r="AD126" i="26"/>
  <c r="AD127" i="26"/>
  <c r="AD128" i="26"/>
  <c r="AD129" i="26"/>
  <c r="AD130" i="26"/>
  <c r="AD131" i="26"/>
  <c r="AD132" i="26"/>
  <c r="AD133" i="26"/>
  <c r="AD134" i="26"/>
  <c r="AD135" i="26"/>
  <c r="AD136" i="26"/>
  <c r="AD137" i="26"/>
  <c r="AD138" i="26"/>
  <c r="AD139" i="26"/>
  <c r="AD140" i="26"/>
  <c r="AD141" i="26"/>
  <c r="AD142" i="26"/>
  <c r="AD143" i="26"/>
  <c r="AD144" i="26"/>
  <c r="AD145" i="26"/>
  <c r="AD146" i="26"/>
  <c r="AD147" i="26"/>
  <c r="AD148" i="26"/>
  <c r="AD149" i="26"/>
  <c r="AD150" i="26"/>
  <c r="AD151" i="26"/>
  <c r="AD152" i="26"/>
  <c r="AD153" i="26"/>
  <c r="AD154" i="26"/>
  <c r="AD155" i="26"/>
  <c r="AD156" i="26"/>
  <c r="AD157" i="26"/>
  <c r="AD158" i="26"/>
  <c r="AD159" i="26"/>
  <c r="AD160" i="26"/>
  <c r="AD161" i="26"/>
  <c r="AD162" i="26"/>
  <c r="AD163" i="26"/>
  <c r="AD164" i="26"/>
  <c r="AD165" i="26"/>
  <c r="AD166" i="26"/>
  <c r="AD167" i="26"/>
  <c r="AD168" i="26"/>
  <c r="AD169" i="26"/>
  <c r="AD170" i="26"/>
  <c r="AD171" i="26"/>
  <c r="AD172" i="26"/>
  <c r="AD173" i="26"/>
  <c r="AD174" i="26"/>
  <c r="AD175" i="26"/>
  <c r="AD176" i="26"/>
  <c r="AD177" i="26"/>
  <c r="AD178" i="26"/>
  <c r="AD179" i="26"/>
  <c r="AD180" i="26"/>
  <c r="AD181" i="26"/>
  <c r="AD182" i="26"/>
  <c r="AD183" i="26"/>
  <c r="AD184" i="26"/>
  <c r="AD185" i="26"/>
  <c r="AD186" i="26"/>
  <c r="AD187" i="26"/>
  <c r="AD188" i="26"/>
  <c r="AD189" i="26"/>
  <c r="AD190" i="26"/>
  <c r="AD191" i="26"/>
  <c r="AD192" i="26"/>
  <c r="AD193" i="26"/>
  <c r="AD194" i="26"/>
  <c r="AD195" i="26"/>
  <c r="AD196" i="26"/>
  <c r="AD197" i="26"/>
  <c r="AD198" i="26"/>
  <c r="AD199" i="26"/>
  <c r="AD200" i="26"/>
  <c r="AD201" i="26"/>
  <c r="AD202" i="26"/>
  <c r="AD203" i="26"/>
  <c r="AD204" i="26"/>
  <c r="AD205" i="26"/>
  <c r="AD206" i="26"/>
  <c r="AD207" i="26"/>
  <c r="AD208" i="26"/>
  <c r="AD209" i="26"/>
  <c r="AD210" i="26"/>
  <c r="AD211" i="26"/>
  <c r="AD212" i="26"/>
  <c r="AD215" i="26"/>
  <c r="AD216" i="26"/>
  <c r="AD217" i="26"/>
  <c r="AD218" i="26"/>
  <c r="AD219" i="26"/>
  <c r="AD221" i="26"/>
  <c r="AD222" i="26"/>
  <c r="AD223" i="26"/>
  <c r="AD224" i="26"/>
  <c r="AD225" i="26"/>
  <c r="AD226" i="26"/>
  <c r="AD227" i="26"/>
  <c r="AD228" i="26"/>
  <c r="AD229" i="26"/>
  <c r="AD230" i="26"/>
  <c r="AD231" i="26"/>
  <c r="AD232" i="26"/>
  <c r="AD233" i="26"/>
  <c r="AD234" i="26"/>
  <c r="AD235" i="26"/>
  <c r="AD236" i="26"/>
  <c r="AD237" i="26"/>
  <c r="AD238" i="26"/>
  <c r="AD239" i="26"/>
  <c r="AD240" i="26"/>
  <c r="AD241" i="26"/>
  <c r="AD242" i="26"/>
  <c r="AD243" i="26"/>
  <c r="AD244" i="26"/>
  <c r="AD245" i="26"/>
  <c r="AD246" i="26"/>
  <c r="AD247" i="26"/>
  <c r="AD248" i="26"/>
  <c r="AD249" i="26"/>
  <c r="AD250" i="26"/>
  <c r="AD251" i="26"/>
  <c r="AD252" i="26"/>
  <c r="AD253" i="26"/>
  <c r="AD254" i="26"/>
  <c r="AD255" i="26"/>
  <c r="AD256" i="26"/>
  <c r="AD257" i="26"/>
  <c r="AD258" i="26"/>
  <c r="AD259" i="26"/>
  <c r="AD260" i="26"/>
  <c r="AD261" i="26"/>
  <c r="AD262" i="26"/>
  <c r="AD263" i="26"/>
  <c r="AD264" i="26"/>
  <c r="AD265" i="26"/>
  <c r="AD266" i="26"/>
  <c r="AD267" i="26"/>
  <c r="AD268" i="26"/>
  <c r="AD269" i="26"/>
  <c r="AD270" i="26"/>
  <c r="AD271" i="26"/>
  <c r="AD272" i="26"/>
  <c r="AD273" i="26"/>
  <c r="AD274" i="26"/>
  <c r="AD275" i="26"/>
  <c r="AD276" i="26"/>
  <c r="AD277" i="26"/>
  <c r="AD278" i="26"/>
  <c r="AD279" i="26"/>
  <c r="AD280" i="26"/>
  <c r="AD281" i="26"/>
  <c r="AD282" i="26"/>
  <c r="AD283" i="26"/>
  <c r="AD284" i="26"/>
  <c r="AD285" i="26"/>
  <c r="AD287" i="26"/>
  <c r="AD288" i="26"/>
  <c r="AD289" i="26"/>
  <c r="AD293" i="26"/>
  <c r="AD294" i="26"/>
  <c r="AD296" i="26"/>
  <c r="AD298" i="26"/>
  <c r="AD299" i="26"/>
  <c r="AD300" i="26"/>
  <c r="AD301" i="26"/>
  <c r="AD302" i="26"/>
  <c r="AD303" i="26"/>
  <c r="AD304" i="26"/>
  <c r="AD305" i="26"/>
  <c r="AD306" i="26"/>
  <c r="AD307" i="26"/>
  <c r="AD308" i="26"/>
  <c r="AD309" i="26"/>
  <c r="AD310" i="26"/>
  <c r="AD311" i="26"/>
  <c r="AD312" i="26"/>
  <c r="AD313" i="26"/>
  <c r="AD314" i="26"/>
  <c r="AD315" i="26"/>
  <c r="AD316" i="26"/>
  <c r="AD318" i="26"/>
  <c r="AD319" i="26"/>
  <c r="AD320" i="26"/>
  <c r="AD321" i="26"/>
  <c r="AD322" i="26"/>
  <c r="AD323" i="26"/>
  <c r="AD324" i="26"/>
  <c r="AD325" i="26"/>
  <c r="AD326" i="26"/>
  <c r="AD327" i="26"/>
  <c r="AD328" i="26"/>
  <c r="AD329" i="26"/>
  <c r="AD330" i="26"/>
  <c r="AD331" i="26"/>
  <c r="AD332" i="26"/>
  <c r="AD333" i="26"/>
  <c r="AD334" i="26"/>
  <c r="AD335" i="26"/>
  <c r="AD336" i="26"/>
  <c r="AD337" i="26"/>
  <c r="AD338" i="26"/>
  <c r="AD339" i="26"/>
  <c r="AD340" i="26"/>
  <c r="AD341" i="26"/>
  <c r="AD342" i="26"/>
  <c r="AD343" i="26"/>
  <c r="AD344" i="26"/>
  <c r="AD345" i="26"/>
  <c r="AD346" i="26"/>
  <c r="AD347" i="26"/>
  <c r="AD348" i="26"/>
  <c r="AD349" i="26"/>
  <c r="AD350" i="26"/>
  <c r="AD351" i="26"/>
  <c r="AD352" i="26"/>
  <c r="AD353" i="26"/>
  <c r="AD354" i="26"/>
  <c r="AD355" i="26"/>
  <c r="AD356" i="26"/>
  <c r="AD357" i="26"/>
  <c r="AD358" i="26"/>
  <c r="AD359" i="26"/>
  <c r="AD360" i="26"/>
  <c r="AD361" i="26"/>
  <c r="AD362" i="26"/>
  <c r="AD363" i="26"/>
  <c r="AD364" i="26"/>
  <c r="AD365" i="26"/>
  <c r="AD366" i="26"/>
  <c r="AD367" i="26"/>
  <c r="AD368" i="26"/>
  <c r="AD369" i="26"/>
  <c r="AD370" i="26"/>
  <c r="AD371" i="26"/>
  <c r="AD372" i="26"/>
  <c r="AD373" i="26"/>
  <c r="AD374" i="26"/>
  <c r="AD375" i="26"/>
  <c r="AD376" i="26"/>
  <c r="AD377" i="26"/>
  <c r="AD378" i="26"/>
  <c r="AD379" i="26"/>
  <c r="AD380" i="26"/>
  <c r="AD381" i="26"/>
  <c r="AD382" i="26"/>
  <c r="AD383" i="26"/>
  <c r="AD384" i="26"/>
  <c r="AD385" i="26"/>
  <c r="AD386" i="26"/>
  <c r="AD387" i="26"/>
  <c r="AD388" i="26"/>
  <c r="AD389" i="26"/>
  <c r="AD390" i="26"/>
  <c r="AD391" i="26"/>
  <c r="AD392" i="26"/>
  <c r="AD393" i="26"/>
  <c r="AD394" i="26"/>
  <c r="AD395" i="26"/>
  <c r="AD396" i="26"/>
  <c r="AD397" i="26"/>
  <c r="AD398" i="26"/>
  <c r="AD399" i="26"/>
  <c r="AD400" i="26"/>
  <c r="AD401" i="26"/>
  <c r="AD402" i="26"/>
  <c r="AD403" i="26"/>
  <c r="AD404" i="26"/>
  <c r="AD405" i="26"/>
  <c r="AD406" i="26"/>
  <c r="AD407" i="26"/>
  <c r="AD408" i="26"/>
  <c r="AD409" i="26"/>
  <c r="AD410" i="26"/>
  <c r="AD411" i="26"/>
  <c r="AD412" i="26"/>
  <c r="AD413" i="26"/>
  <c r="AD414" i="26"/>
  <c r="AD415" i="26"/>
  <c r="AD416" i="26"/>
  <c r="AD417" i="26"/>
  <c r="AD418" i="26"/>
  <c r="AD419" i="26"/>
  <c r="AD420" i="26"/>
  <c r="AD421" i="26"/>
  <c r="AD422" i="26"/>
  <c r="AD423" i="26"/>
  <c r="AD4" i="26"/>
  <c r="AC5" i="26"/>
  <c r="AC6" i="26"/>
  <c r="AC7" i="26"/>
  <c r="AC8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6" i="26"/>
  <c r="AC77" i="26"/>
  <c r="AC78" i="26"/>
  <c r="AC82" i="26"/>
  <c r="AC83" i="26"/>
  <c r="AC85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5" i="26"/>
  <c r="AC216" i="26"/>
  <c r="AC217" i="26"/>
  <c r="AC218" i="26"/>
  <c r="AC219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7" i="26"/>
  <c r="AC288" i="26"/>
  <c r="AC289" i="26"/>
  <c r="AC293" i="26"/>
  <c r="AC294" i="26"/>
  <c r="AC296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" i="26"/>
  <c r="AB423" i="26"/>
  <c r="AB5" i="26"/>
  <c r="AB6" i="26"/>
  <c r="AB7" i="26"/>
  <c r="AB8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6" i="26"/>
  <c r="AB77" i="26"/>
  <c r="AB78" i="26"/>
  <c r="AB82" i="26"/>
  <c r="AB83" i="26"/>
  <c r="AB85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5" i="26"/>
  <c r="AB216" i="26"/>
  <c r="AB217" i="26"/>
  <c r="AB218" i="26"/>
  <c r="AB219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7" i="26"/>
  <c r="AB288" i="26"/>
  <c r="AB289" i="26"/>
  <c r="AB293" i="26"/>
  <c r="AB294" i="26"/>
  <c r="AB296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" i="26"/>
  <c r="AA5" i="26"/>
  <c r="AA6" i="26"/>
  <c r="AA7" i="26"/>
  <c r="AA8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26" i="26"/>
  <c r="AA27" i="26"/>
  <c r="AA28" i="26"/>
  <c r="AA29" i="26"/>
  <c r="AA30" i="26"/>
  <c r="AA31" i="26"/>
  <c r="AA32" i="26"/>
  <c r="AA33" i="26"/>
  <c r="AA34" i="26"/>
  <c r="AA35" i="26"/>
  <c r="AA36" i="26"/>
  <c r="AA37" i="26"/>
  <c r="AA38" i="26"/>
  <c r="AA39" i="26"/>
  <c r="AA40" i="26"/>
  <c r="AA41" i="26"/>
  <c r="AA42" i="26"/>
  <c r="AA43" i="26"/>
  <c r="AA44" i="26"/>
  <c r="AA45" i="26"/>
  <c r="AA46" i="26"/>
  <c r="AA47" i="26"/>
  <c r="AA48" i="26"/>
  <c r="AA49" i="26"/>
  <c r="AA50" i="26"/>
  <c r="AA51" i="26"/>
  <c r="AA52" i="26"/>
  <c r="AA53" i="26"/>
  <c r="AA54" i="26"/>
  <c r="AA55" i="26"/>
  <c r="AA56" i="26"/>
  <c r="AA57" i="26"/>
  <c r="AA58" i="26"/>
  <c r="AA59" i="26"/>
  <c r="AA60" i="26"/>
  <c r="AA61" i="26"/>
  <c r="AA62" i="26"/>
  <c r="AA63" i="26"/>
  <c r="AA64" i="26"/>
  <c r="AA65" i="26"/>
  <c r="AA66" i="26"/>
  <c r="AA67" i="26"/>
  <c r="AA68" i="26"/>
  <c r="AA69" i="26"/>
  <c r="AA70" i="26"/>
  <c r="AA71" i="26"/>
  <c r="AA72" i="26"/>
  <c r="AA73" i="26"/>
  <c r="AA74" i="26"/>
  <c r="AA76" i="26"/>
  <c r="AA77" i="26"/>
  <c r="AA78" i="26"/>
  <c r="AA82" i="26"/>
  <c r="AA83" i="26"/>
  <c r="AA85" i="26"/>
  <c r="AA87" i="26"/>
  <c r="AA88" i="26"/>
  <c r="AA89" i="26"/>
  <c r="AA90" i="26"/>
  <c r="AA91" i="26"/>
  <c r="AA92" i="26"/>
  <c r="AA93" i="26"/>
  <c r="AA94" i="26"/>
  <c r="AA95" i="26"/>
  <c r="AA96" i="26"/>
  <c r="AA97" i="26"/>
  <c r="AA98" i="26"/>
  <c r="AA99" i="26"/>
  <c r="AA100" i="26"/>
  <c r="AA101" i="26"/>
  <c r="AA102" i="26"/>
  <c r="AA103" i="26"/>
  <c r="AA104" i="26"/>
  <c r="AA105" i="26"/>
  <c r="AA107" i="26"/>
  <c r="AA108" i="26"/>
  <c r="AA109" i="26"/>
  <c r="AA110" i="26"/>
  <c r="AA111" i="26"/>
  <c r="AA112" i="26"/>
  <c r="AA113" i="26"/>
  <c r="AA114" i="26"/>
  <c r="AA115" i="26"/>
  <c r="AA116" i="26"/>
  <c r="AA117" i="26"/>
  <c r="AA118" i="26"/>
  <c r="AA119" i="26"/>
  <c r="AA120" i="26"/>
  <c r="AA121" i="26"/>
  <c r="AA122" i="26"/>
  <c r="AA123" i="26"/>
  <c r="AA124" i="26"/>
  <c r="AA125" i="26"/>
  <c r="AA126" i="26"/>
  <c r="AA127" i="26"/>
  <c r="AA128" i="26"/>
  <c r="AA129" i="26"/>
  <c r="AA130" i="26"/>
  <c r="AA131" i="26"/>
  <c r="AA132" i="26"/>
  <c r="AA133" i="26"/>
  <c r="AA134" i="26"/>
  <c r="AA135" i="26"/>
  <c r="AA136" i="26"/>
  <c r="AA137" i="26"/>
  <c r="AA138" i="26"/>
  <c r="AA139" i="26"/>
  <c r="AA140" i="26"/>
  <c r="AA141" i="26"/>
  <c r="AA142" i="26"/>
  <c r="AA143" i="26"/>
  <c r="AA144" i="26"/>
  <c r="AA145" i="26"/>
  <c r="AA146" i="26"/>
  <c r="AA147" i="26"/>
  <c r="AA148" i="26"/>
  <c r="AA149" i="26"/>
  <c r="AA150" i="26"/>
  <c r="AA151" i="26"/>
  <c r="AA152" i="26"/>
  <c r="AA153" i="26"/>
  <c r="AA154" i="26"/>
  <c r="AA155" i="26"/>
  <c r="AA156" i="26"/>
  <c r="AA157" i="26"/>
  <c r="AA158" i="26"/>
  <c r="AA159" i="26"/>
  <c r="AA160" i="26"/>
  <c r="AA161" i="26"/>
  <c r="AA162" i="26"/>
  <c r="AA163" i="26"/>
  <c r="AA164" i="26"/>
  <c r="AA165" i="26"/>
  <c r="AA166" i="26"/>
  <c r="AA167" i="26"/>
  <c r="AA168" i="26"/>
  <c r="AA169" i="26"/>
  <c r="AA170" i="26"/>
  <c r="AA171" i="26"/>
  <c r="AA172" i="26"/>
  <c r="AA173" i="26"/>
  <c r="AA174" i="26"/>
  <c r="AA175" i="26"/>
  <c r="AA176" i="26"/>
  <c r="AA177" i="26"/>
  <c r="AA178" i="26"/>
  <c r="AA179" i="26"/>
  <c r="AA180" i="26"/>
  <c r="AA181" i="26"/>
  <c r="AA182" i="26"/>
  <c r="AA183" i="26"/>
  <c r="AA184" i="26"/>
  <c r="AA185" i="26"/>
  <c r="AA186" i="26"/>
  <c r="AA187" i="26"/>
  <c r="AA188" i="26"/>
  <c r="AA189" i="26"/>
  <c r="AA190" i="26"/>
  <c r="AA191" i="26"/>
  <c r="AA192" i="26"/>
  <c r="AA193" i="26"/>
  <c r="AA194" i="26"/>
  <c r="AA195" i="26"/>
  <c r="AA196" i="26"/>
  <c r="AA197" i="26"/>
  <c r="AA198" i="26"/>
  <c r="AA199" i="26"/>
  <c r="AA200" i="26"/>
  <c r="AA201" i="26"/>
  <c r="AA202" i="26"/>
  <c r="AA203" i="26"/>
  <c r="AA204" i="26"/>
  <c r="AA205" i="26"/>
  <c r="AA206" i="26"/>
  <c r="AA207" i="26"/>
  <c r="AA208" i="26"/>
  <c r="AA209" i="26"/>
  <c r="AA210" i="26"/>
  <c r="AA211" i="26"/>
  <c r="AA212" i="26"/>
  <c r="AA215" i="26"/>
  <c r="AA216" i="26"/>
  <c r="AA217" i="26"/>
  <c r="AA218" i="26"/>
  <c r="AA219" i="26"/>
  <c r="AA221" i="26"/>
  <c r="AA222" i="26"/>
  <c r="AA223" i="26"/>
  <c r="AA224" i="26"/>
  <c r="AA225" i="26"/>
  <c r="AA226" i="26"/>
  <c r="AA227" i="26"/>
  <c r="AA228" i="26"/>
  <c r="AA229" i="26"/>
  <c r="AA230" i="26"/>
  <c r="AA231" i="26"/>
  <c r="AA232" i="26"/>
  <c r="AA233" i="26"/>
  <c r="AA234" i="26"/>
  <c r="AA235" i="26"/>
  <c r="AA236" i="26"/>
  <c r="AA237" i="26"/>
  <c r="AA238" i="26"/>
  <c r="AA239" i="26"/>
  <c r="AA240" i="26"/>
  <c r="AA241" i="26"/>
  <c r="AA242" i="26"/>
  <c r="AA243" i="26"/>
  <c r="AA244" i="26"/>
  <c r="AA245" i="26"/>
  <c r="AA246" i="26"/>
  <c r="AA247" i="26"/>
  <c r="AA248" i="26"/>
  <c r="AA249" i="26"/>
  <c r="AA250" i="26"/>
  <c r="AA251" i="26"/>
  <c r="AA252" i="26"/>
  <c r="AA253" i="26"/>
  <c r="AA254" i="26"/>
  <c r="AA255" i="26"/>
  <c r="AA256" i="26"/>
  <c r="AA257" i="26"/>
  <c r="AA258" i="26"/>
  <c r="AA259" i="26"/>
  <c r="AA260" i="26"/>
  <c r="AA261" i="26"/>
  <c r="AA262" i="26"/>
  <c r="AA263" i="26"/>
  <c r="AA264" i="26"/>
  <c r="AA265" i="26"/>
  <c r="AA266" i="26"/>
  <c r="AA267" i="26"/>
  <c r="AA268" i="26"/>
  <c r="AA269" i="26"/>
  <c r="AA270" i="26"/>
  <c r="AA271" i="26"/>
  <c r="AA272" i="26"/>
  <c r="AA273" i="26"/>
  <c r="AA274" i="26"/>
  <c r="AA275" i="26"/>
  <c r="AA276" i="26"/>
  <c r="AA277" i="26"/>
  <c r="AA278" i="26"/>
  <c r="AA279" i="26"/>
  <c r="AA280" i="26"/>
  <c r="AA281" i="26"/>
  <c r="AA282" i="26"/>
  <c r="AA283" i="26"/>
  <c r="AA284" i="26"/>
  <c r="AA285" i="26"/>
  <c r="AA287" i="26"/>
  <c r="AA288" i="26"/>
  <c r="AA289" i="26"/>
  <c r="AA293" i="26"/>
  <c r="AA294" i="26"/>
  <c r="AA296" i="26"/>
  <c r="AA298" i="26"/>
  <c r="AA299" i="26"/>
  <c r="AA300" i="26"/>
  <c r="AA301" i="26"/>
  <c r="AA302" i="26"/>
  <c r="AA303" i="26"/>
  <c r="AA304" i="26"/>
  <c r="AA305" i="26"/>
  <c r="AA306" i="26"/>
  <c r="AA307" i="26"/>
  <c r="AA308" i="26"/>
  <c r="AA309" i="26"/>
  <c r="AA310" i="26"/>
  <c r="AA311" i="26"/>
  <c r="AA312" i="26"/>
  <c r="AA313" i="26"/>
  <c r="AA314" i="26"/>
  <c r="AA315" i="26"/>
  <c r="AA316" i="26"/>
  <c r="AA318" i="26"/>
  <c r="AA319" i="26"/>
  <c r="AA320" i="26"/>
  <c r="AA321" i="26"/>
  <c r="AA322" i="26"/>
  <c r="AA323" i="26"/>
  <c r="AA324" i="26"/>
  <c r="AA325" i="26"/>
  <c r="AA326" i="26"/>
  <c r="AA327" i="26"/>
  <c r="AA328" i="26"/>
  <c r="AA329" i="26"/>
  <c r="AA330" i="26"/>
  <c r="AA331" i="26"/>
  <c r="AA332" i="26"/>
  <c r="AA333" i="26"/>
  <c r="AA334" i="26"/>
  <c r="AA335" i="26"/>
  <c r="AA336" i="26"/>
  <c r="AA337" i="26"/>
  <c r="AA338" i="26"/>
  <c r="AA339" i="26"/>
  <c r="AA340" i="26"/>
  <c r="AA341" i="26"/>
  <c r="AA342" i="26"/>
  <c r="AA343" i="26"/>
  <c r="AA344" i="26"/>
  <c r="AA345" i="26"/>
  <c r="AA346" i="26"/>
  <c r="AA347" i="26"/>
  <c r="AA348" i="26"/>
  <c r="AA349" i="26"/>
  <c r="AA350" i="26"/>
  <c r="AA351" i="26"/>
  <c r="AA352" i="26"/>
  <c r="AA353" i="26"/>
  <c r="AA354" i="26"/>
  <c r="AA355" i="26"/>
  <c r="AA356" i="26"/>
  <c r="AA357" i="26"/>
  <c r="AA358" i="26"/>
  <c r="AA359" i="26"/>
  <c r="AA360" i="26"/>
  <c r="AA361" i="26"/>
  <c r="AA362" i="26"/>
  <c r="AA363" i="26"/>
  <c r="AA364" i="26"/>
  <c r="AA365" i="26"/>
  <c r="AA366" i="26"/>
  <c r="AA367" i="26"/>
  <c r="AA368" i="26"/>
  <c r="AA369" i="26"/>
  <c r="AA370" i="26"/>
  <c r="AA371" i="26"/>
  <c r="AA372" i="26"/>
  <c r="AA373" i="26"/>
  <c r="AA374" i="26"/>
  <c r="AA375" i="26"/>
  <c r="AA376" i="26"/>
  <c r="AA377" i="26"/>
  <c r="AA378" i="26"/>
  <c r="AA379" i="26"/>
  <c r="AA380" i="26"/>
  <c r="AA381" i="26"/>
  <c r="AA382" i="26"/>
  <c r="AA383" i="26"/>
  <c r="AA384" i="26"/>
  <c r="AA385" i="26"/>
  <c r="AA386" i="26"/>
  <c r="AA387" i="26"/>
  <c r="AA388" i="26"/>
  <c r="AA389" i="26"/>
  <c r="AA390" i="26"/>
  <c r="AA391" i="26"/>
  <c r="AA392" i="26"/>
  <c r="AA393" i="26"/>
  <c r="AA394" i="26"/>
  <c r="AA395" i="26"/>
  <c r="AA396" i="26"/>
  <c r="AA397" i="26"/>
  <c r="AA398" i="26"/>
  <c r="AA399" i="26"/>
  <c r="AA400" i="26"/>
  <c r="AA401" i="26"/>
  <c r="AA402" i="26"/>
  <c r="AA403" i="26"/>
  <c r="AA404" i="26"/>
  <c r="AA405" i="26"/>
  <c r="AA406" i="26"/>
  <c r="AA407" i="26"/>
  <c r="AA408" i="26"/>
  <c r="AA409" i="26"/>
  <c r="AA410" i="26"/>
  <c r="AA411" i="26"/>
  <c r="AA412" i="26"/>
  <c r="AA413" i="26"/>
  <c r="AA414" i="26"/>
  <c r="AA415" i="26"/>
  <c r="AA416" i="26"/>
  <c r="AA417" i="26"/>
  <c r="AA418" i="26"/>
  <c r="AA419" i="26"/>
  <c r="AA420" i="26"/>
  <c r="AA421" i="26"/>
  <c r="AA422" i="26"/>
  <c r="AA423" i="26"/>
  <c r="AA4" i="26"/>
  <c r="Y5" i="26"/>
  <c r="Z5" i="26" s="1"/>
  <c r="Y6" i="26"/>
  <c r="Z6" i="26" s="1"/>
  <c r="Y7" i="26"/>
  <c r="Z7" i="26" s="1"/>
  <c r="Y8" i="26"/>
  <c r="Z8" i="26" s="1"/>
  <c r="Y10" i="26"/>
  <c r="Z10" i="26" s="1"/>
  <c r="Y11" i="26"/>
  <c r="Z11" i="26" s="1"/>
  <c r="Y12" i="26"/>
  <c r="Z12" i="26" s="1"/>
  <c r="Y13" i="26"/>
  <c r="Z13" i="26" s="1"/>
  <c r="Y14" i="26"/>
  <c r="Z14" i="26" s="1"/>
  <c r="Y15" i="26"/>
  <c r="Z15" i="26" s="1"/>
  <c r="Y16" i="26"/>
  <c r="Z16" i="26" s="1"/>
  <c r="Y17" i="26"/>
  <c r="Z17" i="26" s="1"/>
  <c r="Y18" i="26"/>
  <c r="Z18" i="26" s="1"/>
  <c r="Y19" i="26"/>
  <c r="Z19" i="26" s="1"/>
  <c r="Y20" i="26"/>
  <c r="Z20" i="26" s="1"/>
  <c r="Y21" i="26"/>
  <c r="Z21" i="26" s="1"/>
  <c r="Y22" i="26"/>
  <c r="Z22" i="26" s="1"/>
  <c r="Y23" i="26"/>
  <c r="Z23" i="26" s="1"/>
  <c r="Y24" i="26"/>
  <c r="Z24" i="26" s="1"/>
  <c r="Y25" i="26"/>
  <c r="Z25" i="26" s="1"/>
  <c r="Y26" i="26"/>
  <c r="Z26" i="26" s="1"/>
  <c r="Y27" i="26"/>
  <c r="Z27" i="26" s="1"/>
  <c r="Y28" i="26"/>
  <c r="Z28" i="26" s="1"/>
  <c r="Y29" i="26"/>
  <c r="Z29" i="26" s="1"/>
  <c r="Y30" i="26"/>
  <c r="Z30" i="26" s="1"/>
  <c r="Y31" i="26"/>
  <c r="Z31" i="26" s="1"/>
  <c r="Y32" i="26"/>
  <c r="Z32" i="26" s="1"/>
  <c r="Y33" i="26"/>
  <c r="Z33" i="26" s="1"/>
  <c r="Y34" i="26"/>
  <c r="Z34" i="26" s="1"/>
  <c r="Y35" i="26"/>
  <c r="Z35" i="26" s="1"/>
  <c r="Y36" i="26"/>
  <c r="Z36" i="26" s="1"/>
  <c r="Y37" i="26"/>
  <c r="Z37" i="26" s="1"/>
  <c r="Y38" i="26"/>
  <c r="Z38" i="26" s="1"/>
  <c r="Y39" i="26"/>
  <c r="Z39" i="26" s="1"/>
  <c r="Y40" i="26"/>
  <c r="Z40" i="26" s="1"/>
  <c r="Y41" i="26"/>
  <c r="Z41" i="26" s="1"/>
  <c r="Y42" i="26"/>
  <c r="Z42" i="26" s="1"/>
  <c r="Y43" i="26"/>
  <c r="Z43" i="26" s="1"/>
  <c r="Y44" i="26"/>
  <c r="Z44" i="26" s="1"/>
  <c r="Y45" i="26"/>
  <c r="Z45" i="26" s="1"/>
  <c r="Y46" i="26"/>
  <c r="Z46" i="26" s="1"/>
  <c r="Y47" i="26"/>
  <c r="Z47" i="26" s="1"/>
  <c r="Y48" i="26"/>
  <c r="Z48" i="26" s="1"/>
  <c r="Y49" i="26"/>
  <c r="Z49" i="26" s="1"/>
  <c r="Y50" i="26"/>
  <c r="Z50" i="26" s="1"/>
  <c r="Y51" i="26"/>
  <c r="Z51" i="26" s="1"/>
  <c r="Y52" i="26"/>
  <c r="Z52" i="26" s="1"/>
  <c r="Y53" i="26"/>
  <c r="Z53" i="26" s="1"/>
  <c r="Y54" i="26"/>
  <c r="Z54" i="26" s="1"/>
  <c r="Y55" i="26"/>
  <c r="Z55" i="26" s="1"/>
  <c r="Y56" i="26"/>
  <c r="Z56" i="26" s="1"/>
  <c r="Y57" i="26"/>
  <c r="Z57" i="26" s="1"/>
  <c r="Y58" i="26"/>
  <c r="Z58" i="26" s="1"/>
  <c r="Y59" i="26"/>
  <c r="Z59" i="26" s="1"/>
  <c r="Y60" i="26"/>
  <c r="Z60" i="26" s="1"/>
  <c r="Y61" i="26"/>
  <c r="Z61" i="26" s="1"/>
  <c r="Y62" i="26"/>
  <c r="Z62" i="26" s="1"/>
  <c r="Y63" i="26"/>
  <c r="Z63" i="26" s="1"/>
  <c r="Y64" i="26"/>
  <c r="Z64" i="26" s="1"/>
  <c r="Y65" i="26"/>
  <c r="Z65" i="26" s="1"/>
  <c r="Y66" i="26"/>
  <c r="Z66" i="26" s="1"/>
  <c r="Y67" i="26"/>
  <c r="Z67" i="26" s="1"/>
  <c r="Y68" i="26"/>
  <c r="Z68" i="26" s="1"/>
  <c r="Y69" i="26"/>
  <c r="Z69" i="26" s="1"/>
  <c r="Y70" i="26"/>
  <c r="Z70" i="26" s="1"/>
  <c r="Y71" i="26"/>
  <c r="Z71" i="26" s="1"/>
  <c r="Y72" i="26"/>
  <c r="Z72" i="26" s="1"/>
  <c r="Y73" i="26"/>
  <c r="Z73" i="26" s="1"/>
  <c r="Y74" i="26"/>
  <c r="Z74" i="26" s="1"/>
  <c r="Y76" i="26"/>
  <c r="Z76" i="26" s="1"/>
  <c r="Y77" i="26"/>
  <c r="Z77" i="26" s="1"/>
  <c r="Y78" i="26"/>
  <c r="Z78" i="26" s="1"/>
  <c r="Y82" i="26"/>
  <c r="Z82" i="26" s="1"/>
  <c r="Y83" i="26"/>
  <c r="Z83" i="26" s="1"/>
  <c r="Y85" i="26"/>
  <c r="Z85" i="26" s="1"/>
  <c r="Y87" i="26"/>
  <c r="Z87" i="26" s="1"/>
  <c r="Y88" i="26"/>
  <c r="Z88" i="26" s="1"/>
  <c r="Y89" i="26"/>
  <c r="Z89" i="26" s="1"/>
  <c r="Y90" i="26"/>
  <c r="Z90" i="26" s="1"/>
  <c r="Y91" i="26"/>
  <c r="Z91" i="26" s="1"/>
  <c r="Y92" i="26"/>
  <c r="Z92" i="26" s="1"/>
  <c r="Y93" i="26"/>
  <c r="Z93" i="26" s="1"/>
  <c r="Y94" i="26"/>
  <c r="Z94" i="26" s="1"/>
  <c r="Y95" i="26"/>
  <c r="Z95" i="26" s="1"/>
  <c r="Y96" i="26"/>
  <c r="Z96" i="26" s="1"/>
  <c r="Y97" i="26"/>
  <c r="Z97" i="26" s="1"/>
  <c r="Y98" i="26"/>
  <c r="Z98" i="26" s="1"/>
  <c r="Y99" i="26"/>
  <c r="Z99" i="26" s="1"/>
  <c r="Y100" i="26"/>
  <c r="Z100" i="26" s="1"/>
  <c r="Y101" i="26"/>
  <c r="Z101" i="26" s="1"/>
  <c r="Y102" i="26"/>
  <c r="Z102" i="26" s="1"/>
  <c r="Y103" i="26"/>
  <c r="Z103" i="26" s="1"/>
  <c r="Y104" i="26"/>
  <c r="Z104" i="26" s="1"/>
  <c r="Y105" i="26"/>
  <c r="Z105" i="26" s="1"/>
  <c r="Y107" i="26"/>
  <c r="Z107" i="26" s="1"/>
  <c r="Y108" i="26"/>
  <c r="Z108" i="26" s="1"/>
  <c r="Y109" i="26"/>
  <c r="Z109" i="26" s="1"/>
  <c r="Y110" i="26"/>
  <c r="Z110" i="26" s="1"/>
  <c r="Y111" i="26"/>
  <c r="Z111" i="26" s="1"/>
  <c r="Y112" i="26"/>
  <c r="Z112" i="26" s="1"/>
  <c r="Y113" i="26"/>
  <c r="Z113" i="26" s="1"/>
  <c r="Y114" i="26"/>
  <c r="Z114" i="26" s="1"/>
  <c r="Y115" i="26"/>
  <c r="Z115" i="26" s="1"/>
  <c r="Y116" i="26"/>
  <c r="Z116" i="26" s="1"/>
  <c r="Y117" i="26"/>
  <c r="Z117" i="26" s="1"/>
  <c r="Y118" i="26"/>
  <c r="Z118" i="26" s="1"/>
  <c r="Y119" i="26"/>
  <c r="Z119" i="26" s="1"/>
  <c r="Y120" i="26"/>
  <c r="Z120" i="26" s="1"/>
  <c r="Y121" i="26"/>
  <c r="Z121" i="26" s="1"/>
  <c r="Y122" i="26"/>
  <c r="Z122" i="26" s="1"/>
  <c r="Y123" i="26"/>
  <c r="Z123" i="26" s="1"/>
  <c r="Y124" i="26"/>
  <c r="Z124" i="26" s="1"/>
  <c r="Y125" i="26"/>
  <c r="Z125" i="26" s="1"/>
  <c r="Y126" i="26"/>
  <c r="Z126" i="26" s="1"/>
  <c r="Y127" i="26"/>
  <c r="Z127" i="26" s="1"/>
  <c r="Y128" i="26"/>
  <c r="Z128" i="26" s="1"/>
  <c r="Y129" i="26"/>
  <c r="Z129" i="26" s="1"/>
  <c r="Y130" i="26"/>
  <c r="Z130" i="26" s="1"/>
  <c r="Y131" i="26"/>
  <c r="Z131" i="26" s="1"/>
  <c r="Y132" i="26"/>
  <c r="Z132" i="26" s="1"/>
  <c r="Y133" i="26"/>
  <c r="Z133" i="26" s="1"/>
  <c r="Y134" i="26"/>
  <c r="Z134" i="26" s="1"/>
  <c r="Y135" i="26"/>
  <c r="Z135" i="26" s="1"/>
  <c r="Y136" i="26"/>
  <c r="Z136" i="26" s="1"/>
  <c r="Y137" i="26"/>
  <c r="Z137" i="26" s="1"/>
  <c r="Y138" i="26"/>
  <c r="Z138" i="26" s="1"/>
  <c r="Y139" i="26"/>
  <c r="Z139" i="26" s="1"/>
  <c r="Y140" i="26"/>
  <c r="Z140" i="26" s="1"/>
  <c r="Y141" i="26"/>
  <c r="Z141" i="26" s="1"/>
  <c r="Y142" i="26"/>
  <c r="Z142" i="26" s="1"/>
  <c r="Y143" i="26"/>
  <c r="Z143" i="26" s="1"/>
  <c r="Y144" i="26"/>
  <c r="Z144" i="26" s="1"/>
  <c r="Y145" i="26"/>
  <c r="Z145" i="26" s="1"/>
  <c r="Y146" i="26"/>
  <c r="Z146" i="26" s="1"/>
  <c r="Y147" i="26"/>
  <c r="Z147" i="26" s="1"/>
  <c r="Y148" i="26"/>
  <c r="Z148" i="26" s="1"/>
  <c r="Y149" i="26"/>
  <c r="Z149" i="26" s="1"/>
  <c r="Y150" i="26"/>
  <c r="Z150" i="26" s="1"/>
  <c r="Y151" i="26"/>
  <c r="Z151" i="26" s="1"/>
  <c r="Y152" i="26"/>
  <c r="Z152" i="26" s="1"/>
  <c r="Y153" i="26"/>
  <c r="Z153" i="26" s="1"/>
  <c r="Y154" i="26"/>
  <c r="Z154" i="26" s="1"/>
  <c r="Y155" i="26"/>
  <c r="Z155" i="26" s="1"/>
  <c r="Y156" i="26"/>
  <c r="Z156" i="26" s="1"/>
  <c r="Y157" i="26"/>
  <c r="Z157" i="26" s="1"/>
  <c r="Y158" i="26"/>
  <c r="Z158" i="26" s="1"/>
  <c r="Y159" i="26"/>
  <c r="Z159" i="26" s="1"/>
  <c r="Y160" i="26"/>
  <c r="Z160" i="26" s="1"/>
  <c r="Y161" i="26"/>
  <c r="Z161" i="26" s="1"/>
  <c r="Y162" i="26"/>
  <c r="Z162" i="26" s="1"/>
  <c r="Y163" i="26"/>
  <c r="Z163" i="26" s="1"/>
  <c r="Y164" i="26"/>
  <c r="Z164" i="26" s="1"/>
  <c r="Y165" i="26"/>
  <c r="Z165" i="26" s="1"/>
  <c r="Y166" i="26"/>
  <c r="Z166" i="26" s="1"/>
  <c r="Y167" i="26"/>
  <c r="Z167" i="26" s="1"/>
  <c r="Y168" i="26"/>
  <c r="Z168" i="26" s="1"/>
  <c r="Y169" i="26"/>
  <c r="Z169" i="26" s="1"/>
  <c r="Y170" i="26"/>
  <c r="Z170" i="26" s="1"/>
  <c r="Y171" i="26"/>
  <c r="Z171" i="26" s="1"/>
  <c r="Y172" i="26"/>
  <c r="Z172" i="26" s="1"/>
  <c r="Y173" i="26"/>
  <c r="Z173" i="26" s="1"/>
  <c r="Y174" i="26"/>
  <c r="Z174" i="26" s="1"/>
  <c r="Y175" i="26"/>
  <c r="Z175" i="26" s="1"/>
  <c r="Y176" i="26"/>
  <c r="Z176" i="26" s="1"/>
  <c r="Y177" i="26"/>
  <c r="Z177" i="26" s="1"/>
  <c r="Y178" i="26"/>
  <c r="Z178" i="26" s="1"/>
  <c r="Y179" i="26"/>
  <c r="Z179" i="26" s="1"/>
  <c r="Y180" i="26"/>
  <c r="Z180" i="26" s="1"/>
  <c r="Y181" i="26"/>
  <c r="Z181" i="26" s="1"/>
  <c r="Y182" i="26"/>
  <c r="Z182" i="26" s="1"/>
  <c r="Y183" i="26"/>
  <c r="Z183" i="26" s="1"/>
  <c r="Y184" i="26"/>
  <c r="Z184" i="26" s="1"/>
  <c r="Y185" i="26"/>
  <c r="Z185" i="26" s="1"/>
  <c r="Y186" i="26"/>
  <c r="Z186" i="26" s="1"/>
  <c r="Y187" i="26"/>
  <c r="Z187" i="26" s="1"/>
  <c r="Y188" i="26"/>
  <c r="Z188" i="26" s="1"/>
  <c r="Y189" i="26"/>
  <c r="Z189" i="26" s="1"/>
  <c r="Y190" i="26"/>
  <c r="Z190" i="26" s="1"/>
  <c r="Y191" i="26"/>
  <c r="Z191" i="26" s="1"/>
  <c r="Y192" i="26"/>
  <c r="Z192" i="26" s="1"/>
  <c r="Y193" i="26"/>
  <c r="Z193" i="26" s="1"/>
  <c r="Y194" i="26"/>
  <c r="Z194" i="26" s="1"/>
  <c r="Y195" i="26"/>
  <c r="Z195" i="26" s="1"/>
  <c r="Y196" i="26"/>
  <c r="Z196" i="26" s="1"/>
  <c r="Y197" i="26"/>
  <c r="Z197" i="26" s="1"/>
  <c r="Y198" i="26"/>
  <c r="Z198" i="26" s="1"/>
  <c r="Y199" i="26"/>
  <c r="Z199" i="26" s="1"/>
  <c r="Y200" i="26"/>
  <c r="Z200" i="26" s="1"/>
  <c r="Y201" i="26"/>
  <c r="Z201" i="26" s="1"/>
  <c r="Y202" i="26"/>
  <c r="Z202" i="26" s="1"/>
  <c r="Y203" i="26"/>
  <c r="Z203" i="26" s="1"/>
  <c r="Y204" i="26"/>
  <c r="Z204" i="26" s="1"/>
  <c r="Y205" i="26"/>
  <c r="Z205" i="26" s="1"/>
  <c r="Y206" i="26"/>
  <c r="Z206" i="26" s="1"/>
  <c r="Y207" i="26"/>
  <c r="Z207" i="26" s="1"/>
  <c r="Y208" i="26"/>
  <c r="Z208" i="26" s="1"/>
  <c r="Y209" i="26"/>
  <c r="Z209" i="26" s="1"/>
  <c r="Y210" i="26"/>
  <c r="Z210" i="26" s="1"/>
  <c r="Y211" i="26"/>
  <c r="Z211" i="26" s="1"/>
  <c r="Y212" i="26"/>
  <c r="Z212" i="26" s="1"/>
  <c r="Y215" i="26"/>
  <c r="Z215" i="26" s="1"/>
  <c r="Y216" i="26"/>
  <c r="Z216" i="26" s="1"/>
  <c r="Y217" i="26"/>
  <c r="Z217" i="26" s="1"/>
  <c r="Y218" i="26"/>
  <c r="Z218" i="26" s="1"/>
  <c r="Y219" i="26"/>
  <c r="Z219" i="26" s="1"/>
  <c r="Y221" i="26"/>
  <c r="Z221" i="26" s="1"/>
  <c r="Y222" i="26"/>
  <c r="Z222" i="26" s="1"/>
  <c r="Y223" i="26"/>
  <c r="Z223" i="26" s="1"/>
  <c r="Y224" i="26"/>
  <c r="Z224" i="26" s="1"/>
  <c r="Y225" i="26"/>
  <c r="Z225" i="26" s="1"/>
  <c r="Y226" i="26"/>
  <c r="Z226" i="26" s="1"/>
  <c r="Y227" i="26"/>
  <c r="Z227" i="26" s="1"/>
  <c r="Y228" i="26"/>
  <c r="Z228" i="26" s="1"/>
  <c r="Y229" i="26"/>
  <c r="Z229" i="26" s="1"/>
  <c r="Y230" i="26"/>
  <c r="Z230" i="26" s="1"/>
  <c r="Y231" i="26"/>
  <c r="Z231" i="26" s="1"/>
  <c r="Y232" i="26"/>
  <c r="Z232" i="26" s="1"/>
  <c r="Y233" i="26"/>
  <c r="Z233" i="26" s="1"/>
  <c r="Y234" i="26"/>
  <c r="Z234" i="26" s="1"/>
  <c r="Y235" i="26"/>
  <c r="Z235" i="26" s="1"/>
  <c r="Y236" i="26"/>
  <c r="Z236" i="26" s="1"/>
  <c r="Y237" i="26"/>
  <c r="Z237" i="26" s="1"/>
  <c r="Y238" i="26"/>
  <c r="Z238" i="26" s="1"/>
  <c r="Y239" i="26"/>
  <c r="Z239" i="26" s="1"/>
  <c r="Y240" i="26"/>
  <c r="Z240" i="26" s="1"/>
  <c r="Y241" i="26"/>
  <c r="Z241" i="26" s="1"/>
  <c r="Y242" i="26"/>
  <c r="Z242" i="26" s="1"/>
  <c r="Y243" i="26"/>
  <c r="Z243" i="26" s="1"/>
  <c r="Y244" i="26"/>
  <c r="Z244" i="26" s="1"/>
  <c r="Y245" i="26"/>
  <c r="Z245" i="26" s="1"/>
  <c r="Y246" i="26"/>
  <c r="Z246" i="26" s="1"/>
  <c r="Y247" i="26"/>
  <c r="Z247" i="26" s="1"/>
  <c r="Y248" i="26"/>
  <c r="Z248" i="26" s="1"/>
  <c r="Y249" i="26"/>
  <c r="Z249" i="26" s="1"/>
  <c r="Y250" i="26"/>
  <c r="Z250" i="26" s="1"/>
  <c r="Y251" i="26"/>
  <c r="Z251" i="26" s="1"/>
  <c r="Y252" i="26"/>
  <c r="Z252" i="26" s="1"/>
  <c r="Y253" i="26"/>
  <c r="Z253" i="26" s="1"/>
  <c r="Y254" i="26"/>
  <c r="Z254" i="26" s="1"/>
  <c r="Y255" i="26"/>
  <c r="Z255" i="26" s="1"/>
  <c r="Y256" i="26"/>
  <c r="Z256" i="26" s="1"/>
  <c r="Y257" i="26"/>
  <c r="Z257" i="26" s="1"/>
  <c r="Y258" i="26"/>
  <c r="Z258" i="26" s="1"/>
  <c r="Y259" i="26"/>
  <c r="Z259" i="26" s="1"/>
  <c r="Y260" i="26"/>
  <c r="Z260" i="26" s="1"/>
  <c r="Y261" i="26"/>
  <c r="Z261" i="26" s="1"/>
  <c r="Y262" i="26"/>
  <c r="Z262" i="26" s="1"/>
  <c r="Y263" i="26"/>
  <c r="Z263" i="26" s="1"/>
  <c r="Y264" i="26"/>
  <c r="Z264" i="26" s="1"/>
  <c r="Y265" i="26"/>
  <c r="Z265" i="26" s="1"/>
  <c r="Y266" i="26"/>
  <c r="Z266" i="26" s="1"/>
  <c r="Y267" i="26"/>
  <c r="Z267" i="26" s="1"/>
  <c r="Y268" i="26"/>
  <c r="Z268" i="26" s="1"/>
  <c r="Y269" i="26"/>
  <c r="Z269" i="26" s="1"/>
  <c r="Y270" i="26"/>
  <c r="Z270" i="26" s="1"/>
  <c r="Y271" i="26"/>
  <c r="Z271" i="26" s="1"/>
  <c r="Y272" i="26"/>
  <c r="Z272" i="26" s="1"/>
  <c r="Y273" i="26"/>
  <c r="Z273" i="26" s="1"/>
  <c r="Y274" i="26"/>
  <c r="Z274" i="26" s="1"/>
  <c r="Y275" i="26"/>
  <c r="Z275" i="26" s="1"/>
  <c r="Y276" i="26"/>
  <c r="Z276" i="26" s="1"/>
  <c r="Y277" i="26"/>
  <c r="Z277" i="26" s="1"/>
  <c r="Y278" i="26"/>
  <c r="Z278" i="26" s="1"/>
  <c r="Y279" i="26"/>
  <c r="Z279" i="26" s="1"/>
  <c r="Y280" i="26"/>
  <c r="Z280" i="26" s="1"/>
  <c r="Y281" i="26"/>
  <c r="Z281" i="26" s="1"/>
  <c r="Y282" i="26"/>
  <c r="Z282" i="26" s="1"/>
  <c r="Y283" i="26"/>
  <c r="Z283" i="26" s="1"/>
  <c r="Y284" i="26"/>
  <c r="Z284" i="26" s="1"/>
  <c r="Y285" i="26"/>
  <c r="Z285" i="26" s="1"/>
  <c r="Y287" i="26"/>
  <c r="Z287" i="26" s="1"/>
  <c r="Y288" i="26"/>
  <c r="Z288" i="26" s="1"/>
  <c r="Y289" i="26"/>
  <c r="Z289" i="26" s="1"/>
  <c r="Y293" i="26"/>
  <c r="Z293" i="26" s="1"/>
  <c r="Y294" i="26"/>
  <c r="Z294" i="26" s="1"/>
  <c r="Y296" i="26"/>
  <c r="Z296" i="26" s="1"/>
  <c r="Y298" i="26"/>
  <c r="Z298" i="26" s="1"/>
  <c r="Y299" i="26"/>
  <c r="Z299" i="26" s="1"/>
  <c r="Y300" i="26"/>
  <c r="Z300" i="26" s="1"/>
  <c r="Y301" i="26"/>
  <c r="Z301" i="26" s="1"/>
  <c r="Y302" i="26"/>
  <c r="Z302" i="26" s="1"/>
  <c r="Y303" i="26"/>
  <c r="Z303" i="26" s="1"/>
  <c r="Y304" i="26"/>
  <c r="Z304" i="26" s="1"/>
  <c r="Y305" i="26"/>
  <c r="Z305" i="26" s="1"/>
  <c r="Y306" i="26"/>
  <c r="Z306" i="26" s="1"/>
  <c r="Y307" i="26"/>
  <c r="Z307" i="26" s="1"/>
  <c r="Y308" i="26"/>
  <c r="Z308" i="26" s="1"/>
  <c r="Y309" i="26"/>
  <c r="Z309" i="26" s="1"/>
  <c r="Y310" i="26"/>
  <c r="Z310" i="26" s="1"/>
  <c r="Y311" i="26"/>
  <c r="Z311" i="26" s="1"/>
  <c r="Y312" i="26"/>
  <c r="Z312" i="26" s="1"/>
  <c r="Y313" i="26"/>
  <c r="Z313" i="26" s="1"/>
  <c r="Y314" i="26"/>
  <c r="Z314" i="26" s="1"/>
  <c r="Y315" i="26"/>
  <c r="Z315" i="26" s="1"/>
  <c r="Y316" i="26"/>
  <c r="Z316" i="26" s="1"/>
  <c r="Y318" i="26"/>
  <c r="Z318" i="26" s="1"/>
  <c r="Y319" i="26"/>
  <c r="Z319" i="26" s="1"/>
  <c r="Y320" i="26"/>
  <c r="Z320" i="26" s="1"/>
  <c r="Y321" i="26"/>
  <c r="Z321" i="26" s="1"/>
  <c r="Y322" i="26"/>
  <c r="Z322" i="26" s="1"/>
  <c r="Y323" i="26"/>
  <c r="Z323" i="26" s="1"/>
  <c r="Y324" i="26"/>
  <c r="Z324" i="26" s="1"/>
  <c r="Y325" i="26"/>
  <c r="Z325" i="26" s="1"/>
  <c r="Y326" i="26"/>
  <c r="Z326" i="26" s="1"/>
  <c r="Y327" i="26"/>
  <c r="Z327" i="26" s="1"/>
  <c r="Y328" i="26"/>
  <c r="Z328" i="26" s="1"/>
  <c r="Y329" i="26"/>
  <c r="Z329" i="26" s="1"/>
  <c r="Y330" i="26"/>
  <c r="Z330" i="26" s="1"/>
  <c r="Y331" i="26"/>
  <c r="Z331" i="26" s="1"/>
  <c r="Y332" i="26"/>
  <c r="Z332" i="26" s="1"/>
  <c r="Y333" i="26"/>
  <c r="Z333" i="26" s="1"/>
  <c r="Y334" i="26"/>
  <c r="Z334" i="26" s="1"/>
  <c r="Y335" i="26"/>
  <c r="Z335" i="26" s="1"/>
  <c r="Y336" i="26"/>
  <c r="Z336" i="26" s="1"/>
  <c r="Y337" i="26"/>
  <c r="Z337" i="26" s="1"/>
  <c r="Y338" i="26"/>
  <c r="Z338" i="26" s="1"/>
  <c r="Y339" i="26"/>
  <c r="Z339" i="26" s="1"/>
  <c r="Y340" i="26"/>
  <c r="Z340" i="26" s="1"/>
  <c r="Y341" i="26"/>
  <c r="Z341" i="26" s="1"/>
  <c r="Y342" i="26"/>
  <c r="Z342" i="26" s="1"/>
  <c r="Y343" i="26"/>
  <c r="Z343" i="26" s="1"/>
  <c r="Y344" i="26"/>
  <c r="Z344" i="26" s="1"/>
  <c r="Y345" i="26"/>
  <c r="Z345" i="26" s="1"/>
  <c r="Y346" i="26"/>
  <c r="Z346" i="26" s="1"/>
  <c r="Y347" i="26"/>
  <c r="Z347" i="26" s="1"/>
  <c r="Y348" i="26"/>
  <c r="Z348" i="26" s="1"/>
  <c r="Y349" i="26"/>
  <c r="Z349" i="26" s="1"/>
  <c r="Y350" i="26"/>
  <c r="Z350" i="26" s="1"/>
  <c r="Y351" i="26"/>
  <c r="Z351" i="26" s="1"/>
  <c r="Y352" i="26"/>
  <c r="Z352" i="26" s="1"/>
  <c r="Y353" i="26"/>
  <c r="Z353" i="26" s="1"/>
  <c r="Y354" i="26"/>
  <c r="Z354" i="26" s="1"/>
  <c r="Y355" i="26"/>
  <c r="Z355" i="26" s="1"/>
  <c r="Y356" i="26"/>
  <c r="Z356" i="26" s="1"/>
  <c r="Y357" i="26"/>
  <c r="Z357" i="26" s="1"/>
  <c r="Y358" i="26"/>
  <c r="Z358" i="26" s="1"/>
  <c r="Y359" i="26"/>
  <c r="Z359" i="26" s="1"/>
  <c r="Y360" i="26"/>
  <c r="Z360" i="26" s="1"/>
  <c r="Y361" i="26"/>
  <c r="Z361" i="26" s="1"/>
  <c r="Y362" i="26"/>
  <c r="Z362" i="26" s="1"/>
  <c r="Y363" i="26"/>
  <c r="Z363" i="26" s="1"/>
  <c r="Y364" i="26"/>
  <c r="Z364" i="26" s="1"/>
  <c r="Y365" i="26"/>
  <c r="Z365" i="26" s="1"/>
  <c r="Y366" i="26"/>
  <c r="Z366" i="26" s="1"/>
  <c r="Y367" i="26"/>
  <c r="Z367" i="26" s="1"/>
  <c r="Y368" i="26"/>
  <c r="Z368" i="26" s="1"/>
  <c r="Y369" i="26"/>
  <c r="Z369" i="26" s="1"/>
  <c r="Y370" i="26"/>
  <c r="Z370" i="26" s="1"/>
  <c r="Y371" i="26"/>
  <c r="Z371" i="26" s="1"/>
  <c r="Y372" i="26"/>
  <c r="Z372" i="26" s="1"/>
  <c r="Y373" i="26"/>
  <c r="Z373" i="26" s="1"/>
  <c r="Y374" i="26"/>
  <c r="Z374" i="26" s="1"/>
  <c r="Y375" i="26"/>
  <c r="Z375" i="26" s="1"/>
  <c r="Y376" i="26"/>
  <c r="Z376" i="26" s="1"/>
  <c r="Y377" i="26"/>
  <c r="Z377" i="26" s="1"/>
  <c r="Y378" i="26"/>
  <c r="Z378" i="26" s="1"/>
  <c r="Y379" i="26"/>
  <c r="Z379" i="26" s="1"/>
  <c r="Y380" i="26"/>
  <c r="Z380" i="26" s="1"/>
  <c r="Y381" i="26"/>
  <c r="Z381" i="26" s="1"/>
  <c r="Y382" i="26"/>
  <c r="Z382" i="26" s="1"/>
  <c r="Y383" i="26"/>
  <c r="Z383" i="26" s="1"/>
  <c r="Y384" i="26"/>
  <c r="Z384" i="26" s="1"/>
  <c r="Y385" i="26"/>
  <c r="Z385" i="26" s="1"/>
  <c r="Y386" i="26"/>
  <c r="Z386" i="26" s="1"/>
  <c r="Y387" i="26"/>
  <c r="Z387" i="26" s="1"/>
  <c r="Y388" i="26"/>
  <c r="Z388" i="26" s="1"/>
  <c r="Y389" i="26"/>
  <c r="Z389" i="26" s="1"/>
  <c r="Y390" i="26"/>
  <c r="Z390" i="26" s="1"/>
  <c r="Y391" i="26"/>
  <c r="Z391" i="26" s="1"/>
  <c r="Y392" i="26"/>
  <c r="Z392" i="26" s="1"/>
  <c r="Y393" i="26"/>
  <c r="Z393" i="26" s="1"/>
  <c r="Y394" i="26"/>
  <c r="Z394" i="26" s="1"/>
  <c r="Y395" i="26"/>
  <c r="Z395" i="26" s="1"/>
  <c r="Y396" i="26"/>
  <c r="Z396" i="26" s="1"/>
  <c r="Y397" i="26"/>
  <c r="Z397" i="26" s="1"/>
  <c r="Y398" i="26"/>
  <c r="Z398" i="26" s="1"/>
  <c r="Y399" i="26"/>
  <c r="Z399" i="26" s="1"/>
  <c r="Y400" i="26"/>
  <c r="Z400" i="26" s="1"/>
  <c r="Y401" i="26"/>
  <c r="Z401" i="26" s="1"/>
  <c r="Y402" i="26"/>
  <c r="Z402" i="26" s="1"/>
  <c r="Y403" i="26"/>
  <c r="Z403" i="26" s="1"/>
  <c r="Y404" i="26"/>
  <c r="Z404" i="26" s="1"/>
  <c r="Y405" i="26"/>
  <c r="Z405" i="26" s="1"/>
  <c r="Y406" i="26"/>
  <c r="Z406" i="26" s="1"/>
  <c r="Y407" i="26"/>
  <c r="Z407" i="26" s="1"/>
  <c r="Y408" i="26"/>
  <c r="Z408" i="26" s="1"/>
  <c r="Y409" i="26"/>
  <c r="Z409" i="26" s="1"/>
  <c r="Y410" i="26"/>
  <c r="Z410" i="26" s="1"/>
  <c r="Y411" i="26"/>
  <c r="Z411" i="26" s="1"/>
  <c r="Y412" i="26"/>
  <c r="Z412" i="26" s="1"/>
  <c r="Y413" i="26"/>
  <c r="Z413" i="26" s="1"/>
  <c r="Y414" i="26"/>
  <c r="Z414" i="26" s="1"/>
  <c r="Y415" i="26"/>
  <c r="Z415" i="26" s="1"/>
  <c r="Y416" i="26"/>
  <c r="Z416" i="26" s="1"/>
  <c r="Y417" i="26"/>
  <c r="Z417" i="26" s="1"/>
  <c r="Y418" i="26"/>
  <c r="Z418" i="26" s="1"/>
  <c r="Y419" i="26"/>
  <c r="Z419" i="26" s="1"/>
  <c r="Y420" i="26"/>
  <c r="Z420" i="26" s="1"/>
  <c r="Y421" i="26"/>
  <c r="Z421" i="26" s="1"/>
  <c r="Y422" i="26"/>
  <c r="Z422" i="26" s="1"/>
  <c r="Y423" i="26"/>
  <c r="Z423" i="26" s="1"/>
  <c r="Y4" i="26"/>
  <c r="Z4" i="26" s="1"/>
  <c r="C891" i="25"/>
  <c r="C860" i="25"/>
  <c r="C847" i="25"/>
  <c r="C841" i="25"/>
  <c r="C834" i="25"/>
  <c r="C820" i="25"/>
  <c r="C800" i="25"/>
  <c r="C791" i="25"/>
  <c r="C782" i="25"/>
  <c r="C770" i="25"/>
  <c r="C755" i="25"/>
  <c r="C739" i="25"/>
  <c r="C733" i="25"/>
  <c r="C726" i="25"/>
  <c r="C721" i="25"/>
  <c r="C717" i="25"/>
  <c r="C706" i="25"/>
  <c r="C698" i="25"/>
  <c r="C687" i="25"/>
  <c r="C680" i="25"/>
  <c r="C649" i="25"/>
  <c r="C636" i="25"/>
  <c r="C630" i="25"/>
  <c r="C623" i="25"/>
  <c r="C609" i="25"/>
  <c r="C589" i="25"/>
  <c r="C580" i="25"/>
  <c r="C571" i="25"/>
  <c r="C559" i="25"/>
  <c r="C544" i="25"/>
  <c r="C528" i="25"/>
  <c r="C526" i="25"/>
  <c r="C522" i="25"/>
  <c r="C515" i="25"/>
  <c r="C510" i="25"/>
  <c r="C506" i="25"/>
  <c r="C495" i="25"/>
  <c r="C487" i="25"/>
  <c r="C476" i="25"/>
  <c r="C469" i="25"/>
  <c r="C438" i="25"/>
  <c r="C425" i="25"/>
  <c r="C419" i="25"/>
  <c r="C412" i="25"/>
  <c r="C398" i="25"/>
  <c r="C378" i="25"/>
  <c r="C369" i="25"/>
  <c r="C360" i="25"/>
  <c r="C348" i="25"/>
  <c r="C333" i="25"/>
  <c r="C317" i="25"/>
  <c r="C311" i="25"/>
  <c r="C304" i="25"/>
  <c r="C299" i="25"/>
  <c r="C295" i="25"/>
  <c r="C284" i="25"/>
  <c r="C276" i="25"/>
  <c r="C265" i="25"/>
  <c r="C258" i="25"/>
  <c r="C227" i="25"/>
  <c r="C214" i="25"/>
  <c r="C208" i="25"/>
  <c r="C201" i="25"/>
  <c r="C187" i="25"/>
  <c r="C167" i="25"/>
  <c r="C158" i="25"/>
  <c r="C149" i="25"/>
  <c r="C137" i="25"/>
  <c r="C122" i="25"/>
  <c r="C106" i="25"/>
  <c r="C100" i="25"/>
  <c r="C93" i="25"/>
  <c r="C88" i="25"/>
  <c r="C84" i="25"/>
  <c r="C73" i="25"/>
  <c r="C65" i="25"/>
  <c r="C54" i="25"/>
  <c r="C47" i="25"/>
  <c r="C16" i="25"/>
  <c r="C3" i="25"/>
  <c r="I250" i="11"/>
  <c r="H250" i="11"/>
  <c r="G250" i="11"/>
  <c r="D250" i="11"/>
  <c r="I249" i="11"/>
  <c r="H249" i="11"/>
  <c r="G249" i="11"/>
  <c r="D249" i="11"/>
  <c r="I248" i="11"/>
  <c r="H248" i="11"/>
  <c r="G248" i="11"/>
  <c r="D248" i="11"/>
  <c r="I247" i="11"/>
  <c r="H247" i="11"/>
  <c r="J247" i="11" s="1"/>
  <c r="G247" i="11"/>
  <c r="D247" i="11"/>
  <c r="I246" i="11"/>
  <c r="H246" i="11"/>
  <c r="J246" i="11" s="1"/>
  <c r="G246" i="11"/>
  <c r="D246" i="11"/>
  <c r="I245" i="11"/>
  <c r="H245" i="11"/>
  <c r="J245" i="11" s="1"/>
  <c r="G245" i="11"/>
  <c r="I244" i="11"/>
  <c r="H244" i="11"/>
  <c r="J244" i="11" s="1"/>
  <c r="G244" i="11"/>
  <c r="D244" i="11"/>
  <c r="I243" i="11"/>
  <c r="H243" i="11"/>
  <c r="G243" i="11"/>
  <c r="D243" i="11"/>
  <c r="I242" i="11"/>
  <c r="H242" i="11"/>
  <c r="J242" i="11" s="1"/>
  <c r="G242" i="11"/>
  <c r="D242" i="11"/>
  <c r="I241" i="11"/>
  <c r="H241" i="11"/>
  <c r="J241" i="11" s="1"/>
  <c r="G241" i="11"/>
  <c r="D241" i="11"/>
  <c r="I240" i="11"/>
  <c r="H240" i="11"/>
  <c r="G240" i="11"/>
  <c r="D240" i="11"/>
  <c r="I239" i="11"/>
  <c r="H239" i="11"/>
  <c r="G239" i="11"/>
  <c r="D239" i="11"/>
  <c r="J238" i="11"/>
  <c r="I238" i="11"/>
  <c r="H238" i="11"/>
  <c r="G238" i="11"/>
  <c r="D238" i="11"/>
  <c r="I237" i="11"/>
  <c r="H237" i="11"/>
  <c r="G237" i="11"/>
  <c r="J236" i="11"/>
  <c r="I236" i="11"/>
  <c r="H236" i="11"/>
  <c r="G236" i="11"/>
  <c r="D236" i="11"/>
  <c r="I235" i="11"/>
  <c r="H235" i="11"/>
  <c r="G235" i="11"/>
  <c r="I234" i="11"/>
  <c r="H234" i="11"/>
  <c r="G234" i="11"/>
  <c r="D234" i="11"/>
  <c r="I233" i="11"/>
  <c r="H233" i="11"/>
  <c r="J233" i="11" s="1"/>
  <c r="G233" i="11"/>
  <c r="D233" i="11"/>
  <c r="J232" i="11"/>
  <c r="I232" i="11"/>
  <c r="H232" i="11"/>
  <c r="G232" i="11"/>
  <c r="D232" i="11"/>
  <c r="I231" i="11"/>
  <c r="H231" i="11"/>
  <c r="J231" i="11" s="1"/>
  <c r="G231" i="11"/>
  <c r="D231" i="11"/>
  <c r="I230" i="11"/>
  <c r="H230" i="11"/>
  <c r="J230" i="11" s="1"/>
  <c r="G230" i="11"/>
  <c r="D230" i="11"/>
  <c r="I229" i="11"/>
  <c r="H229" i="11"/>
  <c r="G229" i="11"/>
  <c r="I228" i="11"/>
  <c r="H228" i="11"/>
  <c r="G228" i="11"/>
  <c r="I227" i="11"/>
  <c r="H227" i="11"/>
  <c r="G227" i="11"/>
  <c r="D227" i="11"/>
  <c r="J226" i="11"/>
  <c r="I226" i="11"/>
  <c r="H226" i="11"/>
  <c r="G226" i="11"/>
  <c r="D226" i="11"/>
  <c r="I225" i="11"/>
  <c r="H225" i="11"/>
  <c r="G225" i="11"/>
  <c r="D225" i="11"/>
  <c r="I224" i="11"/>
  <c r="H224" i="11"/>
  <c r="G224" i="11"/>
  <c r="D224" i="11"/>
  <c r="I223" i="11"/>
  <c r="H223" i="11"/>
  <c r="G223" i="11"/>
  <c r="D223" i="11"/>
  <c r="I222" i="11"/>
  <c r="H222" i="11"/>
  <c r="J222" i="11" s="1"/>
  <c r="G222" i="11"/>
  <c r="D222" i="11"/>
  <c r="I221" i="11"/>
  <c r="H221" i="11"/>
  <c r="J221" i="11" s="1"/>
  <c r="G221" i="11"/>
  <c r="D221" i="11"/>
  <c r="I220" i="11"/>
  <c r="H220" i="11"/>
  <c r="J220" i="11" s="1"/>
  <c r="G220" i="11"/>
  <c r="I219" i="11"/>
  <c r="H219" i="11"/>
  <c r="J219" i="11" s="1"/>
  <c r="G219" i="11"/>
  <c r="I218" i="11"/>
  <c r="H218" i="11"/>
  <c r="G218" i="11"/>
  <c r="D218" i="11"/>
  <c r="I217" i="11"/>
  <c r="J217" i="11" s="1"/>
  <c r="H217" i="11"/>
  <c r="G217" i="11"/>
  <c r="D217" i="11"/>
  <c r="I216" i="11"/>
  <c r="H216" i="11"/>
  <c r="J216" i="11" s="1"/>
  <c r="G216" i="11"/>
  <c r="D216" i="11"/>
  <c r="I215" i="11"/>
  <c r="H215" i="11"/>
  <c r="J215" i="11" s="1"/>
  <c r="G215" i="11"/>
  <c r="D215" i="11"/>
  <c r="I214" i="11"/>
  <c r="H214" i="11"/>
  <c r="J214" i="11" s="1"/>
  <c r="G214" i="11"/>
  <c r="D214" i="11"/>
  <c r="I213" i="11"/>
  <c r="H213" i="11"/>
  <c r="J213" i="11" s="1"/>
  <c r="G213" i="11"/>
  <c r="D213" i="11"/>
  <c r="I212" i="11"/>
  <c r="H212" i="11"/>
  <c r="J212" i="11" s="1"/>
  <c r="G212" i="11"/>
  <c r="D212" i="11"/>
  <c r="I211" i="11"/>
  <c r="H211" i="11"/>
  <c r="G211" i="11"/>
  <c r="D211" i="11"/>
  <c r="I210" i="11"/>
  <c r="H210" i="11"/>
  <c r="J210" i="11" s="1"/>
  <c r="G210" i="11"/>
  <c r="D210" i="11"/>
  <c r="I209" i="11"/>
  <c r="H209" i="11"/>
  <c r="G209" i="11"/>
  <c r="D209" i="11"/>
  <c r="I208" i="11"/>
  <c r="H208" i="11"/>
  <c r="J208" i="11" s="1"/>
  <c r="G208" i="11"/>
  <c r="D208" i="11"/>
  <c r="I207" i="11"/>
  <c r="H207" i="11"/>
  <c r="G207" i="11"/>
  <c r="D207" i="11"/>
  <c r="I206" i="11"/>
  <c r="H206" i="11"/>
  <c r="J206" i="11" s="1"/>
  <c r="G206" i="11"/>
  <c r="D206" i="11"/>
  <c r="I205" i="11"/>
  <c r="H205" i="11"/>
  <c r="G205" i="11"/>
  <c r="D205" i="11"/>
  <c r="I204" i="11"/>
  <c r="J204" i="11" s="1"/>
  <c r="H204" i="11"/>
  <c r="G204" i="11"/>
  <c r="D204" i="11"/>
  <c r="I203" i="11"/>
  <c r="J203" i="11" s="1"/>
  <c r="H203" i="11"/>
  <c r="G203" i="11"/>
  <c r="D203" i="11"/>
  <c r="I202" i="11"/>
  <c r="H202" i="11"/>
  <c r="G202" i="11"/>
  <c r="D202" i="11"/>
  <c r="I201" i="11"/>
  <c r="J201" i="11" s="1"/>
  <c r="H201" i="11"/>
  <c r="G201" i="11"/>
  <c r="D201" i="11"/>
  <c r="I200" i="11"/>
  <c r="H200" i="11"/>
  <c r="J200" i="11" s="1"/>
  <c r="G200" i="11"/>
  <c r="D200" i="11"/>
  <c r="I199" i="11"/>
  <c r="H199" i="11"/>
  <c r="J199" i="11" s="1"/>
  <c r="G199" i="11"/>
  <c r="D199" i="11"/>
  <c r="I198" i="11"/>
  <c r="H198" i="11"/>
  <c r="J198" i="11" s="1"/>
  <c r="G198" i="11"/>
  <c r="D198" i="11"/>
  <c r="I197" i="11"/>
  <c r="H197" i="11"/>
  <c r="J197" i="11" s="1"/>
  <c r="G197" i="11"/>
  <c r="D197" i="11"/>
  <c r="I196" i="11"/>
  <c r="H196" i="11"/>
  <c r="J196" i="11" s="1"/>
  <c r="G196" i="11"/>
  <c r="D196" i="11"/>
  <c r="I195" i="11"/>
  <c r="H195" i="11"/>
  <c r="G195" i="11"/>
  <c r="D195" i="11"/>
  <c r="I194" i="11"/>
  <c r="H194" i="11"/>
  <c r="J194" i="11" s="1"/>
  <c r="G194" i="11"/>
  <c r="D194" i="11"/>
  <c r="I193" i="11"/>
  <c r="H193" i="11"/>
  <c r="G193" i="11"/>
  <c r="D193" i="11"/>
  <c r="I192" i="11"/>
  <c r="J192" i="11" s="1"/>
  <c r="H192" i="11"/>
  <c r="G192" i="11"/>
  <c r="D192" i="11"/>
  <c r="I191" i="11"/>
  <c r="H191" i="11"/>
  <c r="J191" i="11" s="1"/>
  <c r="G191" i="11"/>
  <c r="D191" i="11"/>
  <c r="I190" i="11"/>
  <c r="H190" i="11"/>
  <c r="G190" i="11"/>
  <c r="D190" i="11"/>
  <c r="I189" i="11"/>
  <c r="H189" i="11"/>
  <c r="J189" i="11" s="1"/>
  <c r="G189" i="11"/>
  <c r="D189" i="11"/>
  <c r="J188" i="11"/>
  <c r="I188" i="11"/>
  <c r="H188" i="11"/>
  <c r="G188" i="11"/>
  <c r="D188" i="11"/>
  <c r="I187" i="11"/>
  <c r="J187" i="11" s="1"/>
  <c r="H187" i="11"/>
  <c r="G187" i="11"/>
  <c r="I186" i="11"/>
  <c r="H186" i="11"/>
  <c r="G186" i="11"/>
  <c r="I185" i="11"/>
  <c r="H185" i="11"/>
  <c r="G185" i="11"/>
  <c r="D185" i="11"/>
  <c r="I184" i="11"/>
  <c r="H184" i="11"/>
  <c r="J184" i="11" s="1"/>
  <c r="G184" i="11"/>
  <c r="D184" i="11"/>
  <c r="I183" i="11"/>
  <c r="H183" i="11"/>
  <c r="G183" i="11"/>
  <c r="D183" i="11"/>
  <c r="I182" i="11"/>
  <c r="J182" i="11" s="1"/>
  <c r="H182" i="11"/>
  <c r="G182" i="11"/>
  <c r="D182" i="11"/>
  <c r="I181" i="11"/>
  <c r="H181" i="11"/>
  <c r="J181" i="11" s="1"/>
  <c r="G181" i="11"/>
  <c r="D181" i="11"/>
  <c r="I180" i="11"/>
  <c r="H180" i="11"/>
  <c r="G180" i="11"/>
  <c r="I179" i="11"/>
  <c r="H179" i="11"/>
  <c r="J179" i="11" s="1"/>
  <c r="G179" i="11"/>
  <c r="D179" i="11"/>
  <c r="I178" i="11"/>
  <c r="H178" i="11"/>
  <c r="G178" i="11"/>
  <c r="D178" i="11"/>
  <c r="I177" i="11"/>
  <c r="H177" i="11"/>
  <c r="J177" i="11" s="1"/>
  <c r="G177" i="11"/>
  <c r="D177" i="11"/>
  <c r="I176" i="11"/>
  <c r="H176" i="11"/>
  <c r="G176" i="11"/>
  <c r="D176" i="11"/>
  <c r="I175" i="11"/>
  <c r="H175" i="11"/>
  <c r="J175" i="11" s="1"/>
  <c r="G175" i="11"/>
  <c r="D175" i="11"/>
  <c r="I174" i="11"/>
  <c r="H174" i="11"/>
  <c r="G174" i="11"/>
  <c r="D174" i="11"/>
  <c r="I173" i="11"/>
  <c r="J173" i="11" s="1"/>
  <c r="H173" i="11"/>
  <c r="G173" i="11"/>
  <c r="D173" i="11"/>
  <c r="I172" i="11"/>
  <c r="J172" i="11" s="1"/>
  <c r="H172" i="11"/>
  <c r="G172" i="11"/>
  <c r="D172" i="11"/>
  <c r="I171" i="11"/>
  <c r="H171" i="11"/>
  <c r="G171" i="11"/>
  <c r="D171" i="11"/>
  <c r="I170" i="11"/>
  <c r="J170" i="11" s="1"/>
  <c r="H170" i="11"/>
  <c r="G170" i="11"/>
  <c r="D170" i="11"/>
  <c r="I169" i="11"/>
  <c r="H169" i="11"/>
  <c r="J169" i="11" s="1"/>
  <c r="G169" i="11"/>
  <c r="D169" i="11"/>
  <c r="I168" i="11"/>
  <c r="H168" i="11"/>
  <c r="J168" i="11" s="1"/>
  <c r="G168" i="11"/>
  <c r="D168" i="11"/>
  <c r="I167" i="11"/>
  <c r="H167" i="11"/>
  <c r="J167" i="11" s="1"/>
  <c r="G167" i="11"/>
  <c r="D167" i="11"/>
  <c r="I166" i="11"/>
  <c r="H166" i="11"/>
  <c r="J166" i="11" s="1"/>
  <c r="G166" i="11"/>
  <c r="D166" i="11"/>
  <c r="I165" i="11"/>
  <c r="H165" i="11"/>
  <c r="J165" i="11" s="1"/>
  <c r="G165" i="11"/>
  <c r="D165" i="11"/>
  <c r="I164" i="11"/>
  <c r="H164" i="11"/>
  <c r="G164" i="11"/>
  <c r="D164" i="11"/>
  <c r="I163" i="11"/>
  <c r="H163" i="11"/>
  <c r="J163" i="11" s="1"/>
  <c r="G163" i="11"/>
  <c r="D163" i="11"/>
  <c r="I162" i="11"/>
  <c r="H162" i="11"/>
  <c r="G162" i="11"/>
  <c r="D162" i="11"/>
  <c r="I161" i="11"/>
  <c r="J161" i="11" s="1"/>
  <c r="H161" i="11"/>
  <c r="G161" i="11"/>
  <c r="D161" i="11"/>
  <c r="I160" i="11"/>
  <c r="H160" i="11"/>
  <c r="J160" i="11" s="1"/>
  <c r="G160" i="11"/>
  <c r="D160" i="11"/>
  <c r="I159" i="11"/>
  <c r="H159" i="11"/>
  <c r="G159" i="11"/>
  <c r="D159" i="11"/>
  <c r="I158" i="11"/>
  <c r="H158" i="11"/>
  <c r="J158" i="11" s="1"/>
  <c r="G158" i="11"/>
  <c r="D158" i="11"/>
  <c r="J157" i="11"/>
  <c r="I157" i="11"/>
  <c r="H157" i="11"/>
  <c r="G157" i="11"/>
  <c r="D157" i="11"/>
  <c r="I156" i="11"/>
  <c r="J156" i="11" s="1"/>
  <c r="H156" i="11"/>
  <c r="G156" i="11"/>
  <c r="D156" i="11"/>
  <c r="I155" i="11"/>
  <c r="H155" i="11"/>
  <c r="G155" i="11"/>
  <c r="D155" i="11"/>
  <c r="I154" i="11"/>
  <c r="J154" i="11" s="1"/>
  <c r="H154" i="11"/>
  <c r="G154" i="11"/>
  <c r="D154" i="11"/>
  <c r="I153" i="11"/>
  <c r="H153" i="11"/>
  <c r="J153" i="11" s="1"/>
  <c r="G153" i="11"/>
  <c r="D153" i="11"/>
  <c r="I152" i="11"/>
  <c r="H152" i="11"/>
  <c r="J152" i="11" s="1"/>
  <c r="G152" i="11"/>
  <c r="D152" i="11"/>
  <c r="I151" i="11"/>
  <c r="H151" i="11"/>
  <c r="J151" i="11" s="1"/>
  <c r="G151" i="11"/>
  <c r="D151" i="11"/>
  <c r="I150" i="11"/>
  <c r="H150" i="11"/>
  <c r="J150" i="11" s="1"/>
  <c r="G150" i="11"/>
  <c r="D150" i="11"/>
  <c r="I149" i="11"/>
  <c r="H149" i="11"/>
  <c r="J149" i="11" s="1"/>
  <c r="G149" i="11"/>
  <c r="D149" i="11"/>
  <c r="I148" i="11"/>
  <c r="H148" i="11"/>
  <c r="G148" i="11"/>
  <c r="D148" i="11"/>
  <c r="I147" i="11"/>
  <c r="H147" i="11"/>
  <c r="J147" i="11" s="1"/>
  <c r="G147" i="11"/>
  <c r="D147" i="11"/>
  <c r="I146" i="11"/>
  <c r="H146" i="11"/>
  <c r="G146" i="11"/>
  <c r="D146" i="11"/>
  <c r="I145" i="11"/>
  <c r="H145" i="11"/>
  <c r="J145" i="11" s="1"/>
  <c r="G145" i="11"/>
  <c r="D145" i="11"/>
  <c r="I144" i="11"/>
  <c r="H144" i="11"/>
  <c r="G144" i="11"/>
  <c r="D144" i="11"/>
  <c r="I143" i="11"/>
  <c r="H143" i="11"/>
  <c r="J143" i="11" s="1"/>
  <c r="G143" i="11"/>
  <c r="D143" i="11"/>
  <c r="I142" i="11"/>
  <c r="H142" i="11"/>
  <c r="G142" i="11"/>
  <c r="D142" i="11"/>
  <c r="I141" i="11"/>
  <c r="J141" i="11" s="1"/>
  <c r="H141" i="11"/>
  <c r="G141" i="11"/>
  <c r="D141" i="11"/>
  <c r="I140" i="11"/>
  <c r="J140" i="11" s="1"/>
  <c r="H140" i="11"/>
  <c r="G140" i="11"/>
  <c r="D140" i="11"/>
  <c r="I139" i="11"/>
  <c r="H139" i="11"/>
  <c r="G139" i="11"/>
  <c r="D139" i="11"/>
  <c r="I138" i="11"/>
  <c r="J138" i="11" s="1"/>
  <c r="H138" i="11"/>
  <c r="G138" i="11"/>
  <c r="D138" i="11"/>
  <c r="I137" i="11"/>
  <c r="H137" i="11"/>
  <c r="J137" i="11" s="1"/>
  <c r="G137" i="11"/>
  <c r="D137" i="11"/>
  <c r="I136" i="11"/>
  <c r="H136" i="11"/>
  <c r="J136" i="11" s="1"/>
  <c r="G136" i="11"/>
  <c r="D136" i="11"/>
  <c r="I135" i="11"/>
  <c r="H135" i="11"/>
  <c r="J135" i="11" s="1"/>
  <c r="G135" i="11"/>
  <c r="D135" i="11"/>
  <c r="I134" i="11"/>
  <c r="H134" i="11"/>
  <c r="J134" i="11" s="1"/>
  <c r="G134" i="11"/>
  <c r="D134" i="11"/>
  <c r="I133" i="11"/>
  <c r="H133" i="11"/>
  <c r="J133" i="11" s="1"/>
  <c r="G133" i="11"/>
  <c r="D133" i="11"/>
  <c r="I132" i="11"/>
  <c r="H132" i="11"/>
  <c r="J132" i="11" s="1"/>
  <c r="G132" i="11"/>
  <c r="D132" i="11"/>
  <c r="I131" i="11"/>
  <c r="H131" i="11"/>
  <c r="G131" i="11"/>
  <c r="D131" i="11"/>
  <c r="I130" i="11"/>
  <c r="H130" i="11"/>
  <c r="G130" i="11"/>
  <c r="D130" i="11"/>
  <c r="J129" i="11"/>
  <c r="I129" i="11"/>
  <c r="H129" i="11"/>
  <c r="G129" i="11"/>
  <c r="I128" i="11"/>
  <c r="J128" i="11" s="1"/>
  <c r="H128" i="11"/>
  <c r="G128" i="11"/>
  <c r="D128" i="11"/>
  <c r="I127" i="11"/>
  <c r="J127" i="11" s="1"/>
  <c r="H127" i="11"/>
  <c r="G127" i="11"/>
  <c r="D127" i="11"/>
  <c r="I126" i="11"/>
  <c r="H126" i="11"/>
  <c r="G126" i="11"/>
  <c r="I125" i="11"/>
  <c r="H125" i="11"/>
  <c r="G125" i="11"/>
  <c r="D125" i="11"/>
  <c r="I124" i="11"/>
  <c r="H124" i="11"/>
  <c r="J124" i="11" s="1"/>
  <c r="G124" i="11"/>
  <c r="D124" i="11"/>
  <c r="J123" i="11"/>
  <c r="I123" i="11"/>
  <c r="H123" i="11"/>
  <c r="G123" i="11"/>
  <c r="D123" i="11"/>
  <c r="I122" i="11"/>
  <c r="J122" i="11" s="1"/>
  <c r="H122" i="11"/>
  <c r="G122" i="11"/>
  <c r="D122" i="11"/>
  <c r="I121" i="11"/>
  <c r="H121" i="11"/>
  <c r="G121" i="11"/>
  <c r="D121" i="11"/>
  <c r="I120" i="11"/>
  <c r="J120" i="11" s="1"/>
  <c r="H120" i="11"/>
  <c r="G120" i="11"/>
  <c r="D120" i="11"/>
  <c r="I119" i="11"/>
  <c r="H119" i="11"/>
  <c r="J119" i="11" s="1"/>
  <c r="G119" i="11"/>
  <c r="D119" i="11"/>
  <c r="I118" i="11"/>
  <c r="H118" i="11"/>
  <c r="J118" i="11" s="1"/>
  <c r="G118" i="11"/>
  <c r="D118" i="11"/>
  <c r="I117" i="11"/>
  <c r="H117" i="11"/>
  <c r="J117" i="11" s="1"/>
  <c r="G117" i="11"/>
  <c r="D117" i="11"/>
  <c r="I116" i="11"/>
  <c r="H116" i="11"/>
  <c r="I115" i="11"/>
  <c r="J115" i="11" s="1"/>
  <c r="H115" i="11"/>
  <c r="G115" i="11"/>
  <c r="I114" i="11"/>
  <c r="H114" i="11"/>
  <c r="J114" i="11" s="1"/>
  <c r="G114" i="11"/>
  <c r="D114" i="11"/>
  <c r="I113" i="11"/>
  <c r="H113" i="11"/>
  <c r="J113" i="11" s="1"/>
  <c r="G113" i="11"/>
  <c r="D113" i="11"/>
  <c r="I112" i="11"/>
  <c r="H112" i="11"/>
  <c r="J112" i="11" s="1"/>
  <c r="G112" i="11"/>
  <c r="I111" i="11"/>
  <c r="H111" i="11"/>
  <c r="G111" i="11"/>
  <c r="I110" i="11"/>
  <c r="H110" i="11"/>
  <c r="G110" i="11"/>
  <c r="D110" i="11"/>
  <c r="I109" i="11"/>
  <c r="H109" i="11"/>
  <c r="J109" i="11" s="1"/>
  <c r="G109" i="11"/>
  <c r="D109" i="11"/>
  <c r="I108" i="11"/>
  <c r="H108" i="11"/>
  <c r="G108" i="11"/>
  <c r="D108" i="11"/>
  <c r="I107" i="11"/>
  <c r="H107" i="11"/>
  <c r="J107" i="11" s="1"/>
  <c r="G107" i="11"/>
  <c r="D107" i="11"/>
  <c r="I106" i="11"/>
  <c r="H106" i="11"/>
  <c r="I105" i="11"/>
  <c r="H105" i="11"/>
  <c r="J105" i="11" s="1"/>
  <c r="G105" i="11"/>
  <c r="D105" i="11"/>
  <c r="I104" i="11"/>
  <c r="H104" i="11"/>
  <c r="G104" i="11"/>
  <c r="D104" i="11"/>
  <c r="I103" i="11"/>
  <c r="H103" i="11"/>
  <c r="J103" i="11" s="1"/>
  <c r="G103" i="11"/>
  <c r="D103" i="11"/>
  <c r="J102" i="11"/>
  <c r="I102" i="11"/>
  <c r="H102" i="11"/>
  <c r="G102" i="11"/>
  <c r="I101" i="11"/>
  <c r="J101" i="11" s="1"/>
  <c r="H101" i="11"/>
  <c r="G101" i="11"/>
  <c r="D101" i="11"/>
  <c r="I100" i="11"/>
  <c r="H100" i="11"/>
  <c r="G100" i="11"/>
  <c r="D100" i="11"/>
  <c r="I99" i="11"/>
  <c r="H99" i="11"/>
  <c r="G99" i="11"/>
  <c r="D99" i="11"/>
  <c r="I98" i="11"/>
  <c r="H98" i="11"/>
  <c r="G98" i="11"/>
  <c r="D98" i="11"/>
  <c r="I97" i="11"/>
  <c r="H97" i="11"/>
  <c r="J97" i="11" s="1"/>
  <c r="G97" i="11"/>
  <c r="I96" i="11"/>
  <c r="H96" i="11"/>
  <c r="J96" i="11" s="1"/>
  <c r="G96" i="11"/>
  <c r="D96" i="11"/>
  <c r="I95" i="11"/>
  <c r="H95" i="11"/>
  <c r="J95" i="11" s="1"/>
  <c r="G95" i="11"/>
  <c r="D95" i="11"/>
  <c r="I94" i="11"/>
  <c r="H94" i="11"/>
  <c r="J94" i="11" s="1"/>
  <c r="G94" i="11"/>
  <c r="D94" i="11"/>
  <c r="I93" i="11"/>
  <c r="H93" i="11"/>
  <c r="J93" i="11" s="1"/>
  <c r="G93" i="11"/>
  <c r="D93" i="11"/>
  <c r="I92" i="11"/>
  <c r="H92" i="11"/>
  <c r="J92" i="11" s="1"/>
  <c r="G92" i="11"/>
  <c r="D92" i="11"/>
  <c r="I91" i="11"/>
  <c r="J91" i="11" s="1"/>
  <c r="H91" i="11"/>
  <c r="G91" i="11"/>
  <c r="I90" i="11"/>
  <c r="H90" i="11"/>
  <c r="J90" i="11" s="1"/>
  <c r="G90" i="11"/>
  <c r="D90" i="11"/>
  <c r="I89" i="11"/>
  <c r="H89" i="11"/>
  <c r="J89" i="11" s="1"/>
  <c r="G89" i="11"/>
  <c r="D89" i="11"/>
  <c r="I88" i="11"/>
  <c r="H88" i="11"/>
  <c r="I87" i="11"/>
  <c r="H87" i="11"/>
  <c r="I85" i="11"/>
  <c r="H85" i="11"/>
  <c r="G85" i="11"/>
  <c r="D85" i="11"/>
  <c r="I84" i="11"/>
  <c r="H84" i="11"/>
  <c r="G84" i="11"/>
  <c r="D84" i="11"/>
  <c r="I83" i="11"/>
  <c r="H83" i="11"/>
  <c r="G83" i="11"/>
  <c r="I82" i="11"/>
  <c r="H82" i="11"/>
  <c r="G82" i="11"/>
  <c r="D82" i="11"/>
  <c r="J81" i="11"/>
  <c r="I81" i="11"/>
  <c r="H81" i="11"/>
  <c r="G81" i="11"/>
  <c r="D81" i="11"/>
  <c r="I80" i="11"/>
  <c r="H80" i="11"/>
  <c r="G80" i="11"/>
  <c r="D80" i="11"/>
  <c r="I79" i="11"/>
  <c r="H79" i="11"/>
  <c r="G79" i="11"/>
  <c r="D79" i="11"/>
  <c r="I78" i="11"/>
  <c r="H78" i="11"/>
  <c r="G78" i="11"/>
  <c r="I77" i="11"/>
  <c r="J77" i="11" s="1"/>
  <c r="H77" i="11"/>
  <c r="G77" i="11"/>
  <c r="I76" i="11"/>
  <c r="H76" i="11"/>
  <c r="J76" i="11" s="1"/>
  <c r="G76" i="11"/>
  <c r="D76" i="11"/>
  <c r="I75" i="11"/>
  <c r="J75" i="11" s="1"/>
  <c r="H75" i="11"/>
  <c r="G75" i="11"/>
  <c r="D75" i="11"/>
  <c r="I74" i="11"/>
  <c r="J74" i="11" s="1"/>
  <c r="H74" i="11"/>
  <c r="G74" i="11"/>
  <c r="D74" i="11"/>
  <c r="I73" i="11"/>
  <c r="H73" i="11"/>
  <c r="G73" i="11"/>
  <c r="D73" i="11"/>
  <c r="I72" i="11"/>
  <c r="J72" i="11" s="1"/>
  <c r="H72" i="11"/>
  <c r="G72" i="11"/>
  <c r="D72" i="11"/>
  <c r="I71" i="11"/>
  <c r="H71" i="11"/>
  <c r="J71" i="11" s="1"/>
  <c r="G71" i="11"/>
  <c r="D71" i="11"/>
  <c r="I70" i="11"/>
  <c r="H70" i="11"/>
  <c r="J70" i="11" s="1"/>
  <c r="G70" i="11"/>
  <c r="I69" i="11"/>
  <c r="H69" i="11"/>
  <c r="J69" i="11" s="1"/>
  <c r="G69" i="11"/>
  <c r="I68" i="11"/>
  <c r="H68" i="11"/>
  <c r="G68" i="11"/>
  <c r="I67" i="11"/>
  <c r="J67" i="11" s="1"/>
  <c r="H67" i="11"/>
  <c r="G67" i="11"/>
  <c r="D67" i="11"/>
  <c r="I66" i="11"/>
  <c r="H66" i="11"/>
  <c r="J66" i="11" s="1"/>
  <c r="G66" i="11"/>
  <c r="D66" i="11"/>
  <c r="I65" i="11"/>
  <c r="J65" i="11" s="1"/>
  <c r="H65" i="11"/>
  <c r="G65" i="11"/>
  <c r="D65" i="11"/>
  <c r="I64" i="11"/>
  <c r="J64" i="11" s="1"/>
  <c r="H64" i="11"/>
  <c r="G64" i="11"/>
  <c r="D64" i="11"/>
  <c r="I63" i="11"/>
  <c r="H63" i="11"/>
  <c r="G63" i="11"/>
  <c r="D63" i="11"/>
  <c r="I62" i="11"/>
  <c r="H62" i="11"/>
  <c r="G62" i="11"/>
  <c r="D62" i="11"/>
  <c r="I61" i="11"/>
  <c r="H61" i="11"/>
  <c r="G61" i="11"/>
  <c r="D61" i="11"/>
  <c r="I60" i="11"/>
  <c r="H60" i="11"/>
  <c r="J60" i="11" s="1"/>
  <c r="G60" i="11"/>
  <c r="I59" i="11"/>
  <c r="H59" i="11"/>
  <c r="J59" i="11" s="1"/>
  <c r="G59" i="11"/>
  <c r="D59" i="11"/>
  <c r="I58" i="11"/>
  <c r="H58" i="11"/>
  <c r="J58" i="11" s="1"/>
  <c r="G58" i="11"/>
  <c r="D58" i="11"/>
  <c r="I57" i="11"/>
  <c r="H57" i="11"/>
  <c r="J57" i="11" s="1"/>
  <c r="G57" i="11"/>
  <c r="D57" i="11"/>
  <c r="I56" i="11"/>
  <c r="H56" i="11"/>
  <c r="J56" i="11" s="1"/>
  <c r="G56" i="11"/>
  <c r="D56" i="11"/>
  <c r="I55" i="11"/>
  <c r="H55" i="11"/>
  <c r="G55" i="11"/>
  <c r="D55" i="11"/>
  <c r="I54" i="11"/>
  <c r="H54" i="11"/>
  <c r="G54" i="11"/>
  <c r="D54" i="11"/>
  <c r="I53" i="11"/>
  <c r="H53" i="11"/>
  <c r="J53" i="11" s="1"/>
  <c r="G53" i="11"/>
  <c r="D53" i="11"/>
  <c r="I52" i="11"/>
  <c r="H52" i="11"/>
  <c r="G52" i="11"/>
  <c r="D52" i="11"/>
  <c r="I51" i="11"/>
  <c r="H51" i="11"/>
  <c r="J51" i="11" s="1"/>
  <c r="G51" i="11"/>
  <c r="D51" i="11"/>
  <c r="I50" i="11"/>
  <c r="H50" i="11"/>
  <c r="G50" i="11"/>
  <c r="D50" i="11"/>
  <c r="I49" i="11"/>
  <c r="J49" i="11" s="1"/>
  <c r="H49" i="11"/>
  <c r="G49" i="11"/>
  <c r="D49" i="11"/>
  <c r="I48" i="11"/>
  <c r="H48" i="11"/>
  <c r="G48" i="11"/>
  <c r="D48" i="11"/>
  <c r="I47" i="11"/>
  <c r="H47" i="11"/>
  <c r="J47" i="11" s="1"/>
  <c r="G47" i="11"/>
  <c r="D47" i="11"/>
  <c r="I46" i="11"/>
  <c r="H46" i="11"/>
  <c r="G46" i="11"/>
  <c r="D46" i="11"/>
  <c r="I45" i="11"/>
  <c r="H45" i="11"/>
  <c r="J45" i="11" s="1"/>
  <c r="G45" i="11"/>
  <c r="D45" i="11"/>
  <c r="I44" i="11"/>
  <c r="H44" i="11"/>
  <c r="G44" i="11"/>
  <c r="D44" i="11"/>
  <c r="I43" i="11"/>
  <c r="H43" i="11"/>
  <c r="J43" i="11" s="1"/>
  <c r="G43" i="11"/>
  <c r="D43" i="11"/>
  <c r="I42" i="11"/>
  <c r="H42" i="11"/>
  <c r="J42" i="11" s="1"/>
  <c r="G42" i="11"/>
  <c r="D42" i="11"/>
  <c r="I41" i="11"/>
  <c r="J41" i="11" s="1"/>
  <c r="H41" i="11"/>
  <c r="G41" i="11"/>
  <c r="D41" i="11"/>
  <c r="I40" i="11"/>
  <c r="H40" i="11"/>
  <c r="J40" i="11" s="1"/>
  <c r="G40" i="11"/>
  <c r="D40" i="11"/>
  <c r="J39" i="11"/>
  <c r="I39" i="11"/>
  <c r="H39" i="11"/>
  <c r="G39" i="11"/>
  <c r="D39" i="11"/>
  <c r="I38" i="11"/>
  <c r="J38" i="11" s="1"/>
  <c r="H38" i="11"/>
  <c r="G38" i="11"/>
  <c r="I37" i="11"/>
  <c r="H37" i="11"/>
  <c r="I36" i="11"/>
  <c r="H36" i="11"/>
  <c r="J36" i="11" s="1"/>
  <c r="G36" i="11"/>
  <c r="D36" i="11"/>
  <c r="I35" i="11"/>
  <c r="H35" i="11"/>
  <c r="J35" i="11" s="1"/>
  <c r="G35" i="11"/>
  <c r="D35" i="11"/>
  <c r="I34" i="11"/>
  <c r="H34" i="11"/>
  <c r="J34" i="11" s="1"/>
  <c r="G34" i="11"/>
  <c r="D34" i="11"/>
  <c r="I33" i="11"/>
  <c r="H33" i="11"/>
  <c r="G33" i="11"/>
  <c r="D33" i="11"/>
  <c r="I32" i="11"/>
  <c r="J32" i="11" s="1"/>
  <c r="H32" i="11"/>
  <c r="G32" i="11"/>
  <c r="D32" i="11"/>
  <c r="I31" i="11"/>
  <c r="J31" i="11" s="1"/>
  <c r="H31" i="11"/>
  <c r="G31" i="11"/>
  <c r="D31" i="11"/>
  <c r="I30" i="11"/>
  <c r="H30" i="11"/>
  <c r="G30" i="11"/>
  <c r="D30" i="11"/>
  <c r="I29" i="11"/>
  <c r="J29" i="11" s="1"/>
  <c r="H29" i="11"/>
  <c r="G29" i="11"/>
  <c r="D29" i="11"/>
  <c r="I28" i="11"/>
  <c r="H28" i="11"/>
  <c r="J28" i="11" s="1"/>
  <c r="G28" i="11"/>
  <c r="D28" i="11"/>
  <c r="I27" i="11"/>
  <c r="H27" i="11"/>
  <c r="J27" i="11" s="1"/>
  <c r="G27" i="11"/>
  <c r="D27" i="11"/>
  <c r="I26" i="11"/>
  <c r="H26" i="11"/>
  <c r="J26" i="11" s="1"/>
  <c r="G26" i="11"/>
  <c r="D26" i="11"/>
  <c r="I25" i="11"/>
  <c r="H25" i="11"/>
  <c r="J25" i="11" s="1"/>
  <c r="G25" i="11"/>
  <c r="D25" i="11"/>
  <c r="I24" i="11"/>
  <c r="J24" i="11" s="1"/>
  <c r="H24" i="11"/>
  <c r="G24" i="11"/>
  <c r="D24" i="11"/>
  <c r="I23" i="11"/>
  <c r="H23" i="11"/>
  <c r="G23" i="11"/>
  <c r="D23" i="11"/>
  <c r="I22" i="11"/>
  <c r="H22" i="11"/>
  <c r="G22" i="11"/>
  <c r="D22" i="11"/>
  <c r="I21" i="11"/>
  <c r="H21" i="11"/>
  <c r="G21" i="11"/>
  <c r="D21" i="11"/>
  <c r="I20" i="11"/>
  <c r="H20" i="11"/>
  <c r="G20" i="11"/>
  <c r="D20" i="11"/>
  <c r="I19" i="11"/>
  <c r="H19" i="11"/>
  <c r="J19" i="11" s="1"/>
  <c r="G19" i="11"/>
  <c r="D19" i="11"/>
  <c r="J18" i="11"/>
  <c r="I18" i="11"/>
  <c r="H18" i="11"/>
  <c r="G18" i="11"/>
  <c r="D18" i="11"/>
  <c r="I17" i="11"/>
  <c r="H17" i="11"/>
  <c r="G17" i="11"/>
  <c r="D17" i="11"/>
  <c r="I16" i="11"/>
  <c r="H16" i="11"/>
  <c r="J16" i="11" s="1"/>
  <c r="G16" i="11"/>
  <c r="D16" i="11"/>
  <c r="I15" i="11"/>
  <c r="H15" i="11"/>
  <c r="G15" i="11"/>
  <c r="D15" i="11"/>
  <c r="I14" i="11"/>
  <c r="H14" i="11"/>
  <c r="J14" i="11" s="1"/>
  <c r="G14" i="11"/>
  <c r="D14" i="11"/>
  <c r="I13" i="11"/>
  <c r="H13" i="11"/>
  <c r="G13" i="11"/>
  <c r="D13" i="11"/>
  <c r="I12" i="11"/>
  <c r="H12" i="11"/>
  <c r="J12" i="11" s="1"/>
  <c r="G12" i="11"/>
  <c r="D12" i="11"/>
  <c r="I11" i="11"/>
  <c r="H11" i="11"/>
  <c r="J11" i="11" s="1"/>
  <c r="G11" i="11"/>
  <c r="D11" i="11"/>
  <c r="I10" i="11"/>
  <c r="H10" i="11"/>
  <c r="J10" i="11" s="1"/>
  <c r="G10" i="11"/>
  <c r="D10" i="11"/>
  <c r="I9" i="11"/>
  <c r="H9" i="11"/>
  <c r="J9" i="11" s="1"/>
  <c r="G9" i="11"/>
  <c r="D9" i="11"/>
  <c r="I8" i="11"/>
  <c r="H8" i="11"/>
  <c r="J8" i="11" s="1"/>
  <c r="G8" i="11"/>
  <c r="D8" i="11"/>
  <c r="I7" i="11"/>
  <c r="J7" i="11" s="1"/>
  <c r="H7" i="11"/>
  <c r="G7" i="11"/>
  <c r="D7" i="11"/>
  <c r="I6" i="11"/>
  <c r="H6" i="11"/>
  <c r="J6" i="11" s="1"/>
  <c r="G6" i="11"/>
  <c r="D6" i="11"/>
  <c r="I5" i="11"/>
  <c r="J5" i="11" s="1"/>
  <c r="H5" i="11"/>
  <c r="G5" i="11"/>
  <c r="D5" i="11"/>
  <c r="H4" i="11"/>
  <c r="G4" i="11"/>
  <c r="I4" i="11"/>
  <c r="S104" i="20"/>
  <c r="S110" i="20"/>
  <c r="S112" i="20"/>
  <c r="S127" i="20"/>
  <c r="S128" i="20"/>
  <c r="S143" i="20"/>
  <c r="S144" i="20"/>
  <c r="S159" i="20"/>
  <c r="S160" i="20"/>
  <c r="S175" i="20"/>
  <c r="S176" i="20"/>
  <c r="S191" i="20"/>
  <c r="S192" i="20"/>
  <c r="S207" i="20"/>
  <c r="S208" i="20"/>
  <c r="S223" i="20"/>
  <c r="S224" i="20"/>
  <c r="S239" i="20"/>
  <c r="S240" i="20"/>
  <c r="R16" i="20"/>
  <c r="S16" i="20" s="1"/>
  <c r="R17" i="20"/>
  <c r="S17" i="20" s="1"/>
  <c r="R18" i="20"/>
  <c r="S18" i="20" s="1"/>
  <c r="R19" i="20"/>
  <c r="S19" i="20" s="1"/>
  <c r="R20" i="20"/>
  <c r="S20" i="20" s="1"/>
  <c r="R21" i="20"/>
  <c r="S21" i="20" s="1"/>
  <c r="R22" i="20"/>
  <c r="S22" i="20" s="1"/>
  <c r="R23" i="20"/>
  <c r="S23" i="20" s="1"/>
  <c r="R24" i="20"/>
  <c r="S24" i="20" s="1"/>
  <c r="R25" i="20"/>
  <c r="S25" i="20" s="1"/>
  <c r="R26" i="20"/>
  <c r="S26" i="20" s="1"/>
  <c r="R27" i="20"/>
  <c r="S27" i="20" s="1"/>
  <c r="R28" i="20"/>
  <c r="S28" i="20" s="1"/>
  <c r="R29" i="20"/>
  <c r="S29" i="20" s="1"/>
  <c r="R30" i="20"/>
  <c r="S30" i="20" s="1"/>
  <c r="R31" i="20"/>
  <c r="S31" i="20" s="1"/>
  <c r="R32" i="20"/>
  <c r="S32" i="20" s="1"/>
  <c r="R33" i="20"/>
  <c r="S33" i="20" s="1"/>
  <c r="R34" i="20"/>
  <c r="S34" i="20" s="1"/>
  <c r="R35" i="20"/>
  <c r="S35" i="20" s="1"/>
  <c r="R36" i="20"/>
  <c r="R37" i="20"/>
  <c r="S37" i="20" s="1"/>
  <c r="R38" i="20"/>
  <c r="S38" i="20" s="1"/>
  <c r="R39" i="20"/>
  <c r="S39" i="20" s="1"/>
  <c r="R40" i="20"/>
  <c r="S40" i="20" s="1"/>
  <c r="R41" i="20"/>
  <c r="S41" i="20" s="1"/>
  <c r="R42" i="20"/>
  <c r="S42" i="20" s="1"/>
  <c r="R43" i="20"/>
  <c r="S43" i="20" s="1"/>
  <c r="R44" i="20"/>
  <c r="S44" i="20" s="1"/>
  <c r="R45" i="20"/>
  <c r="S45" i="20" s="1"/>
  <c r="R46" i="20"/>
  <c r="S46" i="20" s="1"/>
  <c r="R47" i="20"/>
  <c r="S47" i="20" s="1"/>
  <c r="R48" i="20"/>
  <c r="S48" i="20" s="1"/>
  <c r="R49" i="20"/>
  <c r="S49" i="20" s="1"/>
  <c r="R50" i="20"/>
  <c r="S50" i="20" s="1"/>
  <c r="R51" i="20"/>
  <c r="S51" i="20" s="1"/>
  <c r="R52" i="20"/>
  <c r="S52" i="20" s="1"/>
  <c r="R53" i="20"/>
  <c r="S53" i="20" s="1"/>
  <c r="R54" i="20"/>
  <c r="S54" i="20" s="1"/>
  <c r="R55" i="20"/>
  <c r="S55" i="20" s="1"/>
  <c r="R56" i="20"/>
  <c r="S56" i="20" s="1"/>
  <c r="R57" i="20"/>
  <c r="S57" i="20" s="1"/>
  <c r="R58" i="20"/>
  <c r="S58" i="20" s="1"/>
  <c r="R59" i="20"/>
  <c r="S59" i="20" s="1"/>
  <c r="R60" i="20"/>
  <c r="S60" i="20" s="1"/>
  <c r="R61" i="20"/>
  <c r="S61" i="20" s="1"/>
  <c r="R62" i="20"/>
  <c r="S62" i="20" s="1"/>
  <c r="R63" i="20"/>
  <c r="S63" i="20" s="1"/>
  <c r="R64" i="20"/>
  <c r="S64" i="20" s="1"/>
  <c r="R65" i="20"/>
  <c r="S65" i="20" s="1"/>
  <c r="R66" i="20"/>
  <c r="S66" i="20" s="1"/>
  <c r="R67" i="20"/>
  <c r="S67" i="20" s="1"/>
  <c r="R68" i="20"/>
  <c r="S68" i="20" s="1"/>
  <c r="R69" i="20"/>
  <c r="S69" i="20" s="1"/>
  <c r="R70" i="20"/>
  <c r="S70" i="20" s="1"/>
  <c r="R71" i="20"/>
  <c r="S71" i="20" s="1"/>
  <c r="R72" i="20"/>
  <c r="S72" i="20" s="1"/>
  <c r="R73" i="20"/>
  <c r="S73" i="20" s="1"/>
  <c r="R74" i="20"/>
  <c r="S74" i="20" s="1"/>
  <c r="R75" i="20"/>
  <c r="S75" i="20" s="1"/>
  <c r="R76" i="20"/>
  <c r="S76" i="20" s="1"/>
  <c r="R77" i="20"/>
  <c r="S77" i="20" s="1"/>
  <c r="R78" i="20"/>
  <c r="S78" i="20" s="1"/>
  <c r="R79" i="20"/>
  <c r="S79" i="20" s="1"/>
  <c r="R80" i="20"/>
  <c r="S80" i="20" s="1"/>
  <c r="R81" i="20"/>
  <c r="S81" i="20" s="1"/>
  <c r="R82" i="20"/>
  <c r="S82" i="20" s="1"/>
  <c r="R83" i="20"/>
  <c r="S83" i="20" s="1"/>
  <c r="R84" i="20"/>
  <c r="S84" i="20" s="1"/>
  <c r="R85" i="20"/>
  <c r="R86" i="20"/>
  <c r="R87" i="20"/>
  <c r="R88" i="20"/>
  <c r="S88" i="20" s="1"/>
  <c r="R89" i="20"/>
  <c r="S89" i="20" s="1"/>
  <c r="R90" i="20"/>
  <c r="S90" i="20" s="1"/>
  <c r="R91" i="20"/>
  <c r="S91" i="20" s="1"/>
  <c r="R92" i="20"/>
  <c r="S92" i="20" s="1"/>
  <c r="R93" i="20"/>
  <c r="S93" i="20" s="1"/>
  <c r="R94" i="20"/>
  <c r="S94" i="20" s="1"/>
  <c r="R95" i="20"/>
  <c r="S95" i="20" s="1"/>
  <c r="R96" i="20"/>
  <c r="S96" i="20" s="1"/>
  <c r="R97" i="20"/>
  <c r="S97" i="20" s="1"/>
  <c r="R98" i="20"/>
  <c r="S98" i="20" s="1"/>
  <c r="R99" i="20"/>
  <c r="S99" i="20" s="1"/>
  <c r="R100" i="20"/>
  <c r="S100" i="20" s="1"/>
  <c r="R101" i="20"/>
  <c r="S101" i="20" s="1"/>
  <c r="R102" i="20"/>
  <c r="S102" i="20" s="1"/>
  <c r="R103" i="20"/>
  <c r="S103" i="20" s="1"/>
  <c r="R104" i="20"/>
  <c r="R105" i="20"/>
  <c r="R106" i="20"/>
  <c r="S106" i="20" s="1"/>
  <c r="R107" i="20"/>
  <c r="S107" i="20" s="1"/>
  <c r="R108" i="20"/>
  <c r="S108" i="20" s="1"/>
  <c r="R109" i="20"/>
  <c r="S109" i="20" s="1"/>
  <c r="R110" i="20"/>
  <c r="R111" i="20"/>
  <c r="S111" i="20" s="1"/>
  <c r="R112" i="20"/>
  <c r="R113" i="20"/>
  <c r="S113" i="20" s="1"/>
  <c r="R114" i="20"/>
  <c r="S114" i="20" s="1"/>
  <c r="R115" i="20"/>
  <c r="R116" i="20"/>
  <c r="S116" i="20" s="1"/>
  <c r="R117" i="20"/>
  <c r="S117" i="20" s="1"/>
  <c r="R118" i="20"/>
  <c r="S118" i="20" s="1"/>
  <c r="R119" i="20"/>
  <c r="S119" i="20" s="1"/>
  <c r="R120" i="20"/>
  <c r="S120" i="20" s="1"/>
  <c r="R121" i="20"/>
  <c r="S121" i="20" s="1"/>
  <c r="R122" i="20"/>
  <c r="S122" i="20" s="1"/>
  <c r="R123" i="20"/>
  <c r="S123" i="20" s="1"/>
  <c r="R124" i="20"/>
  <c r="S124" i="20" s="1"/>
  <c r="R125" i="20"/>
  <c r="S125" i="20" s="1"/>
  <c r="R126" i="20"/>
  <c r="S126" i="20" s="1"/>
  <c r="R127" i="20"/>
  <c r="R128" i="20"/>
  <c r="R129" i="20"/>
  <c r="S129" i="20" s="1"/>
  <c r="R130" i="20"/>
  <c r="S130" i="20" s="1"/>
  <c r="R131" i="20"/>
  <c r="S131" i="20" s="1"/>
  <c r="R132" i="20"/>
  <c r="S132" i="20" s="1"/>
  <c r="R133" i="20"/>
  <c r="S133" i="20" s="1"/>
  <c r="R134" i="20"/>
  <c r="S134" i="20" s="1"/>
  <c r="R135" i="20"/>
  <c r="S135" i="20" s="1"/>
  <c r="R136" i="20"/>
  <c r="S136" i="20" s="1"/>
  <c r="R137" i="20"/>
  <c r="S137" i="20" s="1"/>
  <c r="R138" i="20"/>
  <c r="S138" i="20" s="1"/>
  <c r="R139" i="20"/>
  <c r="S139" i="20" s="1"/>
  <c r="R140" i="20"/>
  <c r="S140" i="20" s="1"/>
  <c r="R141" i="20"/>
  <c r="S141" i="20" s="1"/>
  <c r="R142" i="20"/>
  <c r="S142" i="20" s="1"/>
  <c r="R143" i="20"/>
  <c r="R144" i="20"/>
  <c r="R145" i="20"/>
  <c r="S145" i="20" s="1"/>
  <c r="R146" i="20"/>
  <c r="S146" i="20" s="1"/>
  <c r="R147" i="20"/>
  <c r="S147" i="20" s="1"/>
  <c r="R148" i="20"/>
  <c r="S148" i="20" s="1"/>
  <c r="R149" i="20"/>
  <c r="S149" i="20" s="1"/>
  <c r="R150" i="20"/>
  <c r="S150" i="20" s="1"/>
  <c r="R151" i="20"/>
  <c r="S151" i="20" s="1"/>
  <c r="R152" i="20"/>
  <c r="S152" i="20" s="1"/>
  <c r="R153" i="20"/>
  <c r="S153" i="20" s="1"/>
  <c r="R154" i="20"/>
  <c r="S154" i="20" s="1"/>
  <c r="R155" i="20"/>
  <c r="S155" i="20" s="1"/>
  <c r="R156" i="20"/>
  <c r="S156" i="20" s="1"/>
  <c r="R157" i="20"/>
  <c r="S157" i="20" s="1"/>
  <c r="R158" i="20"/>
  <c r="S158" i="20" s="1"/>
  <c r="R159" i="20"/>
  <c r="R160" i="20"/>
  <c r="R161" i="20"/>
  <c r="S161" i="20" s="1"/>
  <c r="R162" i="20"/>
  <c r="S162" i="20" s="1"/>
  <c r="R163" i="20"/>
  <c r="S163" i="20" s="1"/>
  <c r="R164" i="20"/>
  <c r="S164" i="20" s="1"/>
  <c r="R165" i="20"/>
  <c r="S165" i="20" s="1"/>
  <c r="R166" i="20"/>
  <c r="S166" i="20" s="1"/>
  <c r="R167" i="20"/>
  <c r="S167" i="20" s="1"/>
  <c r="R168" i="20"/>
  <c r="S168" i="20" s="1"/>
  <c r="R169" i="20"/>
  <c r="S169" i="20" s="1"/>
  <c r="R170" i="20"/>
  <c r="S170" i="20" s="1"/>
  <c r="R171" i="20"/>
  <c r="S171" i="20" s="1"/>
  <c r="R172" i="20"/>
  <c r="S172" i="20" s="1"/>
  <c r="R173" i="20"/>
  <c r="S173" i="20" s="1"/>
  <c r="R174" i="20"/>
  <c r="S174" i="20" s="1"/>
  <c r="R175" i="20"/>
  <c r="R176" i="20"/>
  <c r="R177" i="20"/>
  <c r="S177" i="20" s="1"/>
  <c r="R178" i="20"/>
  <c r="S178" i="20" s="1"/>
  <c r="R179" i="20"/>
  <c r="S179" i="20" s="1"/>
  <c r="R180" i="20"/>
  <c r="S180" i="20" s="1"/>
  <c r="R181" i="20"/>
  <c r="S181" i="20" s="1"/>
  <c r="R182" i="20"/>
  <c r="S182" i="20" s="1"/>
  <c r="R183" i="20"/>
  <c r="S183" i="20" s="1"/>
  <c r="R184" i="20"/>
  <c r="S184" i="20" s="1"/>
  <c r="R185" i="20"/>
  <c r="S185" i="20" s="1"/>
  <c r="R186" i="20"/>
  <c r="S186" i="20" s="1"/>
  <c r="R187" i="20"/>
  <c r="S187" i="20" s="1"/>
  <c r="R188" i="20"/>
  <c r="S188" i="20" s="1"/>
  <c r="R189" i="20"/>
  <c r="S189" i="20" s="1"/>
  <c r="R190" i="20"/>
  <c r="S190" i="20" s="1"/>
  <c r="R191" i="20"/>
  <c r="R192" i="20"/>
  <c r="R193" i="20"/>
  <c r="S193" i="20" s="1"/>
  <c r="R194" i="20"/>
  <c r="S194" i="20" s="1"/>
  <c r="R195" i="20"/>
  <c r="S195" i="20" s="1"/>
  <c r="R196" i="20"/>
  <c r="S196" i="20" s="1"/>
  <c r="R197" i="20"/>
  <c r="S197" i="20" s="1"/>
  <c r="R198" i="20"/>
  <c r="S198" i="20" s="1"/>
  <c r="R199" i="20"/>
  <c r="S199" i="20" s="1"/>
  <c r="R200" i="20"/>
  <c r="S200" i="20" s="1"/>
  <c r="R201" i="20"/>
  <c r="S201" i="20" s="1"/>
  <c r="R202" i="20"/>
  <c r="S202" i="20" s="1"/>
  <c r="R203" i="20"/>
  <c r="S203" i="20" s="1"/>
  <c r="R204" i="20"/>
  <c r="S204" i="20" s="1"/>
  <c r="R205" i="20"/>
  <c r="S205" i="20" s="1"/>
  <c r="R206" i="20"/>
  <c r="S206" i="20" s="1"/>
  <c r="R207" i="20"/>
  <c r="R208" i="20"/>
  <c r="R209" i="20"/>
  <c r="S209" i="20" s="1"/>
  <c r="R210" i="20"/>
  <c r="S210" i="20" s="1"/>
  <c r="R211" i="20"/>
  <c r="S211" i="20" s="1"/>
  <c r="R212" i="20"/>
  <c r="S212" i="20" s="1"/>
  <c r="R213" i="20"/>
  <c r="S213" i="20" s="1"/>
  <c r="R214" i="20"/>
  <c r="S214" i="20" s="1"/>
  <c r="R215" i="20"/>
  <c r="S215" i="20" s="1"/>
  <c r="R216" i="20"/>
  <c r="S216" i="20" s="1"/>
  <c r="R217" i="20"/>
  <c r="S217" i="20" s="1"/>
  <c r="R218" i="20"/>
  <c r="S218" i="20" s="1"/>
  <c r="R219" i="20"/>
  <c r="S219" i="20" s="1"/>
  <c r="R220" i="20"/>
  <c r="S220" i="20" s="1"/>
  <c r="R221" i="20"/>
  <c r="S221" i="20" s="1"/>
  <c r="R222" i="20"/>
  <c r="S222" i="20" s="1"/>
  <c r="R223" i="20"/>
  <c r="R224" i="20"/>
  <c r="R225" i="20"/>
  <c r="S225" i="20" s="1"/>
  <c r="R226" i="20"/>
  <c r="S226" i="20" s="1"/>
  <c r="R227" i="20"/>
  <c r="S227" i="20" s="1"/>
  <c r="R228" i="20"/>
  <c r="S228" i="20" s="1"/>
  <c r="R229" i="20"/>
  <c r="S229" i="20" s="1"/>
  <c r="R230" i="20"/>
  <c r="S230" i="20" s="1"/>
  <c r="R231" i="20"/>
  <c r="S231" i="20" s="1"/>
  <c r="R232" i="20"/>
  <c r="S232" i="20" s="1"/>
  <c r="R233" i="20"/>
  <c r="S233" i="20" s="1"/>
  <c r="R234" i="20"/>
  <c r="S234" i="20" s="1"/>
  <c r="R235" i="20"/>
  <c r="S235" i="20" s="1"/>
  <c r="R236" i="20"/>
  <c r="S236" i="20" s="1"/>
  <c r="R237" i="20"/>
  <c r="S237" i="20" s="1"/>
  <c r="R238" i="20"/>
  <c r="S238" i="20" s="1"/>
  <c r="R239" i="20"/>
  <c r="R240" i="20"/>
  <c r="R241" i="20"/>
  <c r="S241" i="20" s="1"/>
  <c r="R242" i="20"/>
  <c r="S242" i="20" s="1"/>
  <c r="R243" i="20"/>
  <c r="S243" i="20" s="1"/>
  <c r="R244" i="20"/>
  <c r="S244" i="20" s="1"/>
  <c r="R245" i="20"/>
  <c r="S245" i="20" s="1"/>
  <c r="R246" i="20"/>
  <c r="S246" i="20" s="1"/>
  <c r="R247" i="20"/>
  <c r="S247" i="20" s="1"/>
  <c r="R248" i="20"/>
  <c r="S248" i="20" s="1"/>
  <c r="R249" i="20"/>
  <c r="S249" i="20" s="1"/>
  <c r="R4" i="20"/>
  <c r="S4" i="20" s="1"/>
  <c r="R5" i="20"/>
  <c r="S5" i="20" s="1"/>
  <c r="R6" i="20"/>
  <c r="S6" i="20" s="1"/>
  <c r="R7" i="20"/>
  <c r="S7" i="20" s="1"/>
  <c r="R8" i="20"/>
  <c r="S8" i="20" s="1"/>
  <c r="R9" i="20"/>
  <c r="S9" i="20" s="1"/>
  <c r="R10" i="20"/>
  <c r="S10" i="20" s="1"/>
  <c r="R11" i="20"/>
  <c r="S11" i="20" s="1"/>
  <c r="R12" i="20"/>
  <c r="S12" i="20" s="1"/>
  <c r="R13" i="20"/>
  <c r="S13" i="20" s="1"/>
  <c r="R14" i="20"/>
  <c r="S14" i="20" s="1"/>
  <c r="R15" i="20"/>
  <c r="S15" i="20" s="1"/>
  <c r="R3" i="20"/>
  <c r="S3" i="20" s="1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6" i="20"/>
  <c r="M107" i="20"/>
  <c r="M108" i="20"/>
  <c r="M109" i="20"/>
  <c r="M110" i="20"/>
  <c r="M111" i="20"/>
  <c r="M112" i="20"/>
  <c r="M113" i="20"/>
  <c r="M114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3" i="20"/>
  <c r="J243" i="11" l="1"/>
  <c r="J55" i="11"/>
  <c r="D4" i="11"/>
  <c r="J209" i="11"/>
  <c r="J13" i="11"/>
  <c r="J17" i="11"/>
  <c r="J30" i="11"/>
  <c r="J62" i="11"/>
  <c r="J68" i="11"/>
  <c r="J78" i="11"/>
  <c r="J80" i="11"/>
  <c r="J84" i="11"/>
  <c r="J99" i="11"/>
  <c r="J111" i="11"/>
  <c r="J126" i="11"/>
  <c r="J139" i="11"/>
  <c r="J171" i="11"/>
  <c r="J202" i="11"/>
  <c r="J223" i="11"/>
  <c r="J225" i="11"/>
  <c r="J229" i="11"/>
  <c r="J235" i="11"/>
  <c r="J237" i="11"/>
  <c r="J248" i="11"/>
  <c r="J250" i="11"/>
  <c r="J211" i="11"/>
  <c r="J52" i="11"/>
  <c r="J146" i="11"/>
  <c r="J82" i="11"/>
  <c r="J162" i="11"/>
  <c r="J185" i="11"/>
  <c r="J195" i="11"/>
  <c r="J54" i="11"/>
  <c r="J4" i="11"/>
  <c r="J23" i="11"/>
  <c r="J130" i="11"/>
  <c r="J227" i="11"/>
  <c r="J239" i="11"/>
  <c r="J164" i="11"/>
  <c r="J183" i="11"/>
  <c r="J193" i="11"/>
  <c r="J44" i="11"/>
  <c r="J46" i="11"/>
  <c r="J48" i="11"/>
  <c r="J61" i="11"/>
  <c r="J63" i="11"/>
  <c r="J73" i="11"/>
  <c r="J79" i="11"/>
  <c r="J83" i="11"/>
  <c r="J85" i="11"/>
  <c r="J98" i="11"/>
  <c r="J100" i="11"/>
  <c r="J108" i="11"/>
  <c r="J110" i="11"/>
  <c r="J121" i="11"/>
  <c r="J155" i="11"/>
  <c r="J218" i="11"/>
  <c r="J224" i="11"/>
  <c r="J228" i="11"/>
  <c r="J249" i="11"/>
  <c r="J148" i="11"/>
  <c r="J178" i="11"/>
  <c r="J21" i="11"/>
  <c r="J20" i="11"/>
  <c r="J22" i="11"/>
  <c r="J33" i="11"/>
  <c r="J50" i="11"/>
  <c r="J104" i="11"/>
  <c r="J125" i="11"/>
  <c r="J131" i="11"/>
  <c r="J142" i="11"/>
  <c r="J144" i="11"/>
  <c r="J159" i="11"/>
  <c r="J174" i="11"/>
  <c r="J176" i="11"/>
  <c r="J180" i="11"/>
  <c r="J186" i="11"/>
  <c r="J190" i="11"/>
  <c r="J205" i="11"/>
  <c r="J207" i="11"/>
  <c r="J234" i="11"/>
  <c r="J240" i="11"/>
  <c r="J15" i="11"/>
  <c r="M1262" i="22"/>
  <c r="O1262" i="22"/>
  <c r="Q1262" i="22"/>
  <c r="S1262" i="22"/>
  <c r="U1262" i="22"/>
  <c r="W1262" i="22"/>
  <c r="Y1262" i="22"/>
  <c r="AA1262" i="22"/>
  <c r="AC1262" i="22"/>
  <c r="E1514" i="22"/>
  <c r="G1514" i="22"/>
  <c r="I1514" i="22"/>
  <c r="K1514" i="22"/>
  <c r="M1514" i="22"/>
  <c r="O1514" i="22"/>
  <c r="Q1514" i="22"/>
  <c r="S1514" i="22"/>
  <c r="U1514" i="22"/>
  <c r="W1514" i="22"/>
  <c r="Y1514" i="22"/>
  <c r="AA1514" i="22"/>
  <c r="AC1514" i="22"/>
  <c r="Q1010" i="22"/>
  <c r="S1010" i="22"/>
  <c r="U1010" i="22"/>
  <c r="W1010" i="22"/>
  <c r="Y1010" i="22"/>
  <c r="AA1010" i="22"/>
  <c r="AC1010" i="22"/>
  <c r="E1262" i="22"/>
  <c r="G1262" i="22"/>
  <c r="I1262" i="22"/>
  <c r="K1262" i="22"/>
  <c r="M758" i="22"/>
  <c r="O758" i="22"/>
  <c r="Q758" i="22"/>
  <c r="S758" i="22"/>
  <c r="U758" i="22"/>
  <c r="W758" i="22"/>
  <c r="Y758" i="22"/>
  <c r="AA758" i="22"/>
  <c r="AC758" i="22"/>
  <c r="E1010" i="22"/>
  <c r="G1010" i="22"/>
  <c r="I1010" i="22"/>
  <c r="K1010" i="22"/>
  <c r="M1010" i="22"/>
  <c r="O1010" i="22"/>
  <c r="M506" i="22"/>
  <c r="O506" i="22"/>
  <c r="Q506" i="22"/>
  <c r="S506" i="22"/>
  <c r="U506" i="22"/>
  <c r="W506" i="22"/>
  <c r="Y506" i="22"/>
  <c r="AA506" i="22"/>
  <c r="AC506" i="22"/>
  <c r="E758" i="22"/>
  <c r="G758" i="22"/>
  <c r="I758" i="22"/>
  <c r="K758" i="22"/>
  <c r="E506" i="22"/>
  <c r="G506" i="22"/>
  <c r="I506" i="22"/>
  <c r="K506" i="22"/>
  <c r="G2" i="22"/>
  <c r="I2" i="22"/>
  <c r="K2" i="22"/>
  <c r="M2" i="22"/>
  <c r="O2" i="22"/>
  <c r="Q2" i="22"/>
  <c r="S2" i="22"/>
  <c r="U2" i="22"/>
  <c r="W2" i="22"/>
  <c r="Y2" i="22"/>
  <c r="AA2" i="22"/>
  <c r="AC2" i="22"/>
  <c r="E2" i="22"/>
  <c r="AC1768" i="22"/>
  <c r="AC1769" i="22"/>
  <c r="AC1770" i="22"/>
  <c r="AC1771" i="22"/>
  <c r="AC1772" i="22"/>
  <c r="AC1773" i="22"/>
  <c r="AC1774" i="22"/>
  <c r="AC1775" i="22"/>
  <c r="AC1776" i="22"/>
  <c r="AC1777" i="22"/>
  <c r="AC1778" i="22"/>
  <c r="AC1779" i="22"/>
  <c r="AC1780" i="22"/>
  <c r="AC1781" i="22"/>
  <c r="AC1782" i="22"/>
  <c r="AC1783" i="22"/>
  <c r="AC1784" i="22"/>
  <c r="AC1785" i="22"/>
  <c r="AC1786" i="22"/>
  <c r="AC1787" i="22"/>
  <c r="AC1788" i="22"/>
  <c r="AC1789" i="22"/>
  <c r="AC1790" i="22"/>
  <c r="AC1791" i="22"/>
  <c r="AC1792" i="22"/>
  <c r="AC1793" i="22"/>
  <c r="AC1794" i="22"/>
  <c r="AC1795" i="22"/>
  <c r="AC1796" i="22"/>
  <c r="AC1797" i="22"/>
  <c r="AC1798" i="22"/>
  <c r="AC1799" i="22"/>
  <c r="AC1800" i="22"/>
  <c r="AC1801" i="22"/>
  <c r="AC1802" i="22"/>
  <c r="AC1803" i="22"/>
  <c r="AC1804" i="22"/>
  <c r="AC1805" i="22"/>
  <c r="AC1806" i="22"/>
  <c r="AC1807" i="22"/>
  <c r="AC1808" i="22"/>
  <c r="AC1809" i="22"/>
  <c r="AC1810" i="22"/>
  <c r="AC1811" i="22"/>
  <c r="AC1812" i="22"/>
  <c r="AC1813" i="22"/>
  <c r="AC1814" i="22"/>
  <c r="AC1815" i="22"/>
  <c r="AC1816" i="22"/>
  <c r="AC1817" i="22"/>
  <c r="AC1818" i="22"/>
  <c r="AC1819" i="22"/>
  <c r="AC1820" i="22"/>
  <c r="AC1821" i="22"/>
  <c r="AC1822" i="22"/>
  <c r="AC1823" i="22"/>
  <c r="AC1824" i="22"/>
  <c r="AC1825" i="22"/>
  <c r="AC1826" i="22"/>
  <c r="AC1827" i="22"/>
  <c r="AC1828" i="22"/>
  <c r="AC1829" i="22"/>
  <c r="AC1830" i="22"/>
  <c r="AC1831" i="22"/>
  <c r="AC1832" i="22"/>
  <c r="AC1833" i="22"/>
  <c r="AC1834" i="22"/>
  <c r="AC1835" i="22"/>
  <c r="AC1836" i="22"/>
  <c r="AC1837" i="22"/>
  <c r="AC1838" i="22"/>
  <c r="AC1839" i="22"/>
  <c r="AC1840" i="22"/>
  <c r="AC1841" i="22"/>
  <c r="AC1842" i="22"/>
  <c r="AC1843" i="22"/>
  <c r="AC1844" i="22"/>
  <c r="AC1845" i="22"/>
  <c r="AC1846" i="22"/>
  <c r="AC1847" i="22"/>
  <c r="AC1848" i="22"/>
  <c r="AC1849" i="22"/>
  <c r="AC1850" i="22"/>
  <c r="AC1851" i="22"/>
  <c r="AC1852" i="22"/>
  <c r="AC1853" i="22"/>
  <c r="AC1854" i="22"/>
  <c r="AC1855" i="22"/>
  <c r="AC1856" i="22"/>
  <c r="AC1857" i="22"/>
  <c r="AC1858" i="22"/>
  <c r="AC1859" i="22"/>
  <c r="AC1860" i="22"/>
  <c r="AC1861" i="22"/>
  <c r="AC1862" i="22"/>
  <c r="AC1863" i="22"/>
  <c r="AC1864" i="22"/>
  <c r="AC1865" i="22"/>
  <c r="AC1866" i="22"/>
  <c r="AC1867" i="22"/>
  <c r="AC1868" i="22"/>
  <c r="AC1869" i="22"/>
  <c r="AC1870" i="22"/>
  <c r="AC1871" i="22"/>
  <c r="AC1872" i="22"/>
  <c r="AC1873" i="22"/>
  <c r="AC1874" i="22"/>
  <c r="AC1875" i="22"/>
  <c r="AC1876" i="22"/>
  <c r="AC1877" i="22"/>
  <c r="AC1878" i="22"/>
  <c r="AC1879" i="22"/>
  <c r="AC1880" i="22"/>
  <c r="AC1881" i="22"/>
  <c r="AC1882" i="22"/>
  <c r="AC1883" i="22"/>
  <c r="AC1884" i="22"/>
  <c r="AC1885" i="22"/>
  <c r="AC1886" i="22"/>
  <c r="AC1887" i="22"/>
  <c r="AC1888" i="22"/>
  <c r="AC1889" i="22"/>
  <c r="AC1890" i="22"/>
  <c r="AC1891" i="22"/>
  <c r="AC1892" i="22"/>
  <c r="AC1893" i="22"/>
  <c r="AC1894" i="22"/>
  <c r="AC1895" i="22"/>
  <c r="AC1896" i="22"/>
  <c r="AC1897" i="22"/>
  <c r="AC1898" i="22"/>
  <c r="AC1899" i="22"/>
  <c r="AC1900" i="22"/>
  <c r="AC1901" i="22"/>
  <c r="AC1902" i="22"/>
  <c r="AC1903" i="22"/>
  <c r="AC1904" i="22"/>
  <c r="AC1905" i="22"/>
  <c r="AC1906" i="22"/>
  <c r="AC1907" i="22"/>
  <c r="AC1908" i="22"/>
  <c r="AC1909" i="22"/>
  <c r="AC1910" i="22"/>
  <c r="AC1911" i="22"/>
  <c r="AC1912" i="22"/>
  <c r="AC1913" i="22"/>
  <c r="AC1914" i="22"/>
  <c r="AC1915" i="22"/>
  <c r="AC1916" i="22"/>
  <c r="AC1917" i="22"/>
  <c r="AC1918" i="22"/>
  <c r="AC1919" i="22"/>
  <c r="AC1920" i="22"/>
  <c r="AC1921" i="22"/>
  <c r="AC1922" i="22"/>
  <c r="AC1923" i="22"/>
  <c r="AC1924" i="22"/>
  <c r="AC1925" i="22"/>
  <c r="AC1926" i="22"/>
  <c r="AC1927" i="22"/>
  <c r="AC1928" i="22"/>
  <c r="AC1929" i="22"/>
  <c r="AC1930" i="22"/>
  <c r="AC1931" i="22"/>
  <c r="AC1932" i="22"/>
  <c r="AC1933" i="22"/>
  <c r="AC1934" i="22"/>
  <c r="AC1935" i="22"/>
  <c r="AC1936" i="22"/>
  <c r="AC1937" i="22"/>
  <c r="AC1938" i="22"/>
  <c r="AC1939" i="22"/>
  <c r="AC1940" i="22"/>
  <c r="AC1941" i="22"/>
  <c r="AC1942" i="22"/>
  <c r="AC1943" i="22"/>
  <c r="AC1944" i="22"/>
  <c r="AC1945" i="22"/>
  <c r="AC1946" i="22"/>
  <c r="AC1947" i="22"/>
  <c r="AC1948" i="22"/>
  <c r="AC1949" i="22"/>
  <c r="AC1950" i="22"/>
  <c r="AC1951" i="22"/>
  <c r="AC1952" i="22"/>
  <c r="AC1953" i="22"/>
  <c r="AC1954" i="22"/>
  <c r="AC1955" i="22"/>
  <c r="AC1956" i="22"/>
  <c r="AC1957" i="22"/>
  <c r="AC1958" i="22"/>
  <c r="AC1959" i="22"/>
  <c r="AC1960" i="22"/>
  <c r="AC1961" i="22"/>
  <c r="AC1962" i="22"/>
  <c r="AC1963" i="22"/>
  <c r="AC1964" i="22"/>
  <c r="AC1965" i="22"/>
  <c r="AC1966" i="22"/>
  <c r="AC1967" i="22"/>
  <c r="AC1968" i="22"/>
  <c r="AC1969" i="22"/>
  <c r="AC1970" i="22"/>
  <c r="AC1971" i="22"/>
  <c r="AC1972" i="22"/>
  <c r="AC1973" i="22"/>
  <c r="AC1974" i="22"/>
  <c r="AC1975" i="22"/>
  <c r="AC1976" i="22"/>
  <c r="AC1977" i="22"/>
  <c r="AC1978" i="22"/>
  <c r="AC1979" i="22"/>
  <c r="AC1980" i="22"/>
  <c r="AC1981" i="22"/>
  <c r="AC1982" i="22"/>
  <c r="AC1983" i="22"/>
  <c r="AC1984" i="22"/>
  <c r="AC1985" i="22"/>
  <c r="AC1986" i="22"/>
  <c r="AC1987" i="22"/>
  <c r="AC1988" i="22"/>
  <c r="AC1989" i="22"/>
  <c r="AC1990" i="22"/>
  <c r="AC1991" i="22"/>
  <c r="AC1992" i="22"/>
  <c r="AC1993" i="22"/>
  <c r="AC1994" i="22"/>
  <c r="AC1995" i="22"/>
  <c r="AC1996" i="22"/>
  <c r="AC1997" i="22"/>
  <c r="AC1998" i="22"/>
  <c r="AC1999" i="22"/>
  <c r="AC2000" i="22"/>
  <c r="AC2001" i="22"/>
  <c r="AC2002" i="22"/>
  <c r="AC2003" i="22"/>
  <c r="AC2004" i="22"/>
  <c r="AC2005" i="22"/>
  <c r="AC2006" i="22"/>
  <c r="AC2007" i="22"/>
  <c r="AC2008" i="22"/>
  <c r="AC2009" i="22"/>
  <c r="AC2010" i="22"/>
  <c r="AC2011" i="22"/>
  <c r="AC2012" i="22"/>
  <c r="AC2013" i="22"/>
  <c r="AC2014" i="22"/>
  <c r="AC2015" i="22"/>
  <c r="AC2016" i="22"/>
  <c r="AC1767" i="22"/>
  <c r="AA1768" i="22"/>
  <c r="AA1769" i="22"/>
  <c r="AA1770" i="22"/>
  <c r="AA1771" i="22"/>
  <c r="AA1772" i="22"/>
  <c r="AA1773" i="22"/>
  <c r="AA1774" i="22"/>
  <c r="AA1775" i="22"/>
  <c r="AA1776" i="22"/>
  <c r="AA1777" i="22"/>
  <c r="AA1778" i="22"/>
  <c r="AA1779" i="22"/>
  <c r="AA1780" i="22"/>
  <c r="AA1781" i="22"/>
  <c r="AA1782" i="22"/>
  <c r="AA1783" i="22"/>
  <c r="AA1784" i="22"/>
  <c r="AA1785" i="22"/>
  <c r="AA1786" i="22"/>
  <c r="AA1787" i="22"/>
  <c r="AA1788" i="22"/>
  <c r="AA1789" i="22"/>
  <c r="AA1790" i="22"/>
  <c r="AA1791" i="22"/>
  <c r="AA1792" i="22"/>
  <c r="AA1793" i="22"/>
  <c r="AA1794" i="22"/>
  <c r="AA1795" i="22"/>
  <c r="AA1796" i="22"/>
  <c r="AA1797" i="22"/>
  <c r="AA1798" i="22"/>
  <c r="AA1799" i="22"/>
  <c r="AA1800" i="22"/>
  <c r="AA1801" i="22"/>
  <c r="AA1802" i="22"/>
  <c r="AA1803" i="22"/>
  <c r="AA1804" i="22"/>
  <c r="AA1805" i="22"/>
  <c r="AA1806" i="22"/>
  <c r="AA1807" i="22"/>
  <c r="AA1808" i="22"/>
  <c r="AA1809" i="22"/>
  <c r="AA1810" i="22"/>
  <c r="AA1811" i="22"/>
  <c r="AA1812" i="22"/>
  <c r="AA1813" i="22"/>
  <c r="AA1814" i="22"/>
  <c r="AA1815" i="22"/>
  <c r="AA1816" i="22"/>
  <c r="AA1817" i="22"/>
  <c r="AA1818" i="22"/>
  <c r="AA1819" i="22"/>
  <c r="AA1820" i="22"/>
  <c r="AA1821" i="22"/>
  <c r="AA1822" i="22"/>
  <c r="AA1823" i="22"/>
  <c r="AA1824" i="22"/>
  <c r="AA1825" i="22"/>
  <c r="AA1826" i="22"/>
  <c r="AA1827" i="22"/>
  <c r="AA1828" i="22"/>
  <c r="AA1829" i="22"/>
  <c r="AA1830" i="22"/>
  <c r="AA1831" i="22"/>
  <c r="AA1832" i="22"/>
  <c r="AA1833" i="22"/>
  <c r="AA1834" i="22"/>
  <c r="AA1835" i="22"/>
  <c r="AA1836" i="22"/>
  <c r="AA1837" i="22"/>
  <c r="AA1838" i="22"/>
  <c r="AA1839" i="22"/>
  <c r="AA1840" i="22"/>
  <c r="AA1841" i="22"/>
  <c r="AA1842" i="22"/>
  <c r="AA1843" i="22"/>
  <c r="AA1844" i="22"/>
  <c r="AA1845" i="22"/>
  <c r="AA1846" i="22"/>
  <c r="AA1847" i="22"/>
  <c r="AA1848" i="22"/>
  <c r="AA1849" i="22"/>
  <c r="AA1850" i="22"/>
  <c r="AA1851" i="22"/>
  <c r="AA1852" i="22"/>
  <c r="AA1853" i="22"/>
  <c r="AA1854" i="22"/>
  <c r="AA1855" i="22"/>
  <c r="AA1856" i="22"/>
  <c r="AA1857" i="22"/>
  <c r="AA1858" i="22"/>
  <c r="AA1859" i="22"/>
  <c r="AA1860" i="22"/>
  <c r="AA1861" i="22"/>
  <c r="AA1862" i="22"/>
  <c r="AA1863" i="22"/>
  <c r="AA1864" i="22"/>
  <c r="AA1865" i="22"/>
  <c r="AA1866" i="22"/>
  <c r="AA1867" i="22"/>
  <c r="AA1868" i="22"/>
  <c r="AA1869" i="22"/>
  <c r="AA1870" i="22"/>
  <c r="AA1871" i="22"/>
  <c r="AA1872" i="22"/>
  <c r="AA1873" i="22"/>
  <c r="AA1874" i="22"/>
  <c r="AA1875" i="22"/>
  <c r="AA1876" i="22"/>
  <c r="AA1877" i="22"/>
  <c r="AA1878" i="22"/>
  <c r="AA1879" i="22"/>
  <c r="AA1880" i="22"/>
  <c r="AA1881" i="22"/>
  <c r="AA1882" i="22"/>
  <c r="AA1883" i="22"/>
  <c r="AA1884" i="22"/>
  <c r="AA1885" i="22"/>
  <c r="AA1886" i="22"/>
  <c r="AA1887" i="22"/>
  <c r="AA1888" i="22"/>
  <c r="AA1889" i="22"/>
  <c r="AA1890" i="22"/>
  <c r="AA1891" i="22"/>
  <c r="AA1892" i="22"/>
  <c r="AA1893" i="22"/>
  <c r="AA1894" i="22"/>
  <c r="AA1895" i="22"/>
  <c r="AA1896" i="22"/>
  <c r="AA1897" i="22"/>
  <c r="AA1898" i="22"/>
  <c r="AA1899" i="22"/>
  <c r="AA1900" i="22"/>
  <c r="AA1901" i="22"/>
  <c r="AA1902" i="22"/>
  <c r="AA1903" i="22"/>
  <c r="AA1904" i="22"/>
  <c r="AA1905" i="22"/>
  <c r="AA1906" i="22"/>
  <c r="AA1907" i="22"/>
  <c r="AA1908" i="22"/>
  <c r="AA1909" i="22"/>
  <c r="AA1910" i="22"/>
  <c r="AA1911" i="22"/>
  <c r="AA1912" i="22"/>
  <c r="AA1913" i="22"/>
  <c r="AA1914" i="22"/>
  <c r="AA1915" i="22"/>
  <c r="AA1916" i="22"/>
  <c r="AA1917" i="22"/>
  <c r="AA1918" i="22"/>
  <c r="AA1919" i="22"/>
  <c r="AA1920" i="22"/>
  <c r="AA1921" i="22"/>
  <c r="AA1922" i="22"/>
  <c r="AA1923" i="22"/>
  <c r="AA1924" i="22"/>
  <c r="AA1925" i="22"/>
  <c r="AA1926" i="22"/>
  <c r="AA1927" i="22"/>
  <c r="AA1928" i="22"/>
  <c r="AA1929" i="22"/>
  <c r="AA1930" i="22"/>
  <c r="AA1931" i="22"/>
  <c r="AA1932" i="22"/>
  <c r="AA1933" i="22"/>
  <c r="AA1934" i="22"/>
  <c r="AA1935" i="22"/>
  <c r="AA1936" i="22"/>
  <c r="AA1937" i="22"/>
  <c r="AA1938" i="22"/>
  <c r="AA1939" i="22"/>
  <c r="AA1940" i="22"/>
  <c r="AA1941" i="22"/>
  <c r="AA1942" i="22"/>
  <c r="AA1943" i="22"/>
  <c r="AA1944" i="22"/>
  <c r="AA1945" i="22"/>
  <c r="AA1946" i="22"/>
  <c r="AA1947" i="22"/>
  <c r="AA1948" i="22"/>
  <c r="AA1949" i="22"/>
  <c r="AA1950" i="22"/>
  <c r="AA1951" i="22"/>
  <c r="AA1952" i="22"/>
  <c r="AA1953" i="22"/>
  <c r="AA1954" i="22"/>
  <c r="AA1955" i="22"/>
  <c r="AA1956" i="22"/>
  <c r="AA1957" i="22"/>
  <c r="AA1958" i="22"/>
  <c r="AA1959" i="22"/>
  <c r="AA1960" i="22"/>
  <c r="AA1961" i="22"/>
  <c r="AA1962" i="22"/>
  <c r="AA1963" i="22"/>
  <c r="AA1964" i="22"/>
  <c r="AA1965" i="22"/>
  <c r="AA1966" i="22"/>
  <c r="AA1967" i="22"/>
  <c r="AA1968" i="22"/>
  <c r="AA1969" i="22"/>
  <c r="AA1970" i="22"/>
  <c r="AA1971" i="22"/>
  <c r="AA1972" i="22"/>
  <c r="AA1973" i="22"/>
  <c r="AA1974" i="22"/>
  <c r="AA1975" i="22"/>
  <c r="AA1976" i="22"/>
  <c r="AA1977" i="22"/>
  <c r="AA1978" i="22"/>
  <c r="AA1979" i="22"/>
  <c r="AA1980" i="22"/>
  <c r="AA1981" i="22"/>
  <c r="AA1982" i="22"/>
  <c r="AA1983" i="22"/>
  <c r="AA1984" i="22"/>
  <c r="AA1985" i="22"/>
  <c r="AA1986" i="22"/>
  <c r="AA1987" i="22"/>
  <c r="AA1988" i="22"/>
  <c r="AA1989" i="22"/>
  <c r="AA1990" i="22"/>
  <c r="AA1991" i="22"/>
  <c r="AA1992" i="22"/>
  <c r="AA1993" i="22"/>
  <c r="AA1994" i="22"/>
  <c r="AA1995" i="22"/>
  <c r="AA1996" i="22"/>
  <c r="AA1997" i="22"/>
  <c r="AA1998" i="22"/>
  <c r="AA1999" i="22"/>
  <c r="AA2000" i="22"/>
  <c r="AA2001" i="22"/>
  <c r="AA2002" i="22"/>
  <c r="AA2003" i="22"/>
  <c r="AA2004" i="22"/>
  <c r="AA2005" i="22"/>
  <c r="AA2006" i="22"/>
  <c r="AA2007" i="22"/>
  <c r="AA2008" i="22"/>
  <c r="AA2009" i="22"/>
  <c r="AA2010" i="22"/>
  <c r="AA2011" i="22"/>
  <c r="AA2012" i="22"/>
  <c r="AA2013" i="22"/>
  <c r="AA2014" i="22"/>
  <c r="AA2015" i="22"/>
  <c r="AA2016" i="22"/>
  <c r="AA1767" i="22"/>
  <c r="Y1768" i="22"/>
  <c r="Y1769" i="22"/>
  <c r="Y1770" i="22"/>
  <c r="Y1771" i="22"/>
  <c r="Y1772" i="22"/>
  <c r="Y1773" i="22"/>
  <c r="Y1774" i="22"/>
  <c r="Y1775" i="22"/>
  <c r="Y1776" i="22"/>
  <c r="Y1777" i="22"/>
  <c r="Y1778" i="22"/>
  <c r="Y1779" i="22"/>
  <c r="Y1780" i="22"/>
  <c r="Y1781" i="22"/>
  <c r="Y1782" i="22"/>
  <c r="Y1783" i="22"/>
  <c r="Y1784" i="22"/>
  <c r="Y1785" i="22"/>
  <c r="Y1786" i="22"/>
  <c r="Y1787" i="22"/>
  <c r="Y1788" i="22"/>
  <c r="Y1789" i="22"/>
  <c r="Y1790" i="22"/>
  <c r="Y1791" i="22"/>
  <c r="Y1792" i="22"/>
  <c r="Y1793" i="22"/>
  <c r="Y1794" i="22"/>
  <c r="Y1795" i="22"/>
  <c r="Y1796" i="22"/>
  <c r="Y1797" i="22"/>
  <c r="Y1798" i="22"/>
  <c r="Y1799" i="22"/>
  <c r="Y1800" i="22"/>
  <c r="Y1801" i="22"/>
  <c r="Y1802" i="22"/>
  <c r="Y1803" i="22"/>
  <c r="Y1804" i="22"/>
  <c r="Y1805" i="22"/>
  <c r="Y1806" i="22"/>
  <c r="Y1807" i="22"/>
  <c r="Y1808" i="22"/>
  <c r="Y1809" i="22"/>
  <c r="Y1810" i="22"/>
  <c r="Y1811" i="22"/>
  <c r="Y1812" i="22"/>
  <c r="Y1813" i="22"/>
  <c r="Y1814" i="22"/>
  <c r="Y1815" i="22"/>
  <c r="Y1816" i="22"/>
  <c r="Y1817" i="22"/>
  <c r="Y1818" i="22"/>
  <c r="Y1819" i="22"/>
  <c r="Y1820" i="22"/>
  <c r="Y1821" i="22"/>
  <c r="Y1822" i="22"/>
  <c r="Y1823" i="22"/>
  <c r="Y1824" i="22"/>
  <c r="Y1825" i="22"/>
  <c r="Y1826" i="22"/>
  <c r="Y1827" i="22"/>
  <c r="Y1828" i="22"/>
  <c r="Y1829" i="22"/>
  <c r="Y1830" i="22"/>
  <c r="Y1831" i="22"/>
  <c r="Y1832" i="22"/>
  <c r="Y1833" i="22"/>
  <c r="Y1834" i="22"/>
  <c r="Y1835" i="22"/>
  <c r="Y1836" i="22"/>
  <c r="Y1837" i="22"/>
  <c r="Y1838" i="22"/>
  <c r="Y1839" i="22"/>
  <c r="Y1840" i="22"/>
  <c r="Y1841" i="22"/>
  <c r="Y1842" i="22"/>
  <c r="Y1843" i="22"/>
  <c r="Y1844" i="22"/>
  <c r="Y1845" i="22"/>
  <c r="Y1846" i="22"/>
  <c r="Y1847" i="22"/>
  <c r="Y1848" i="22"/>
  <c r="Y1849" i="22"/>
  <c r="Y1850" i="22"/>
  <c r="Y1851" i="22"/>
  <c r="Y1852" i="22"/>
  <c r="Y1853" i="22"/>
  <c r="Y1854" i="22"/>
  <c r="Y1855" i="22"/>
  <c r="Y1856" i="22"/>
  <c r="Y1857" i="22"/>
  <c r="Y1858" i="22"/>
  <c r="Y1859" i="22"/>
  <c r="Y1860" i="22"/>
  <c r="Y1861" i="22"/>
  <c r="Y1862" i="22"/>
  <c r="Y1863" i="22"/>
  <c r="Y1864" i="22"/>
  <c r="Y1865" i="22"/>
  <c r="Y1866" i="22"/>
  <c r="Y1867" i="22"/>
  <c r="Y1868" i="22"/>
  <c r="Y1869" i="22"/>
  <c r="Y1870" i="22"/>
  <c r="Y1871" i="22"/>
  <c r="Y1872" i="22"/>
  <c r="Y1873" i="22"/>
  <c r="Y1874" i="22"/>
  <c r="Y1875" i="22"/>
  <c r="Y1876" i="22"/>
  <c r="Y1877" i="22"/>
  <c r="Y1878" i="22"/>
  <c r="Y1879" i="22"/>
  <c r="Y1880" i="22"/>
  <c r="Y1881" i="22"/>
  <c r="Y1882" i="22"/>
  <c r="Y1883" i="22"/>
  <c r="Y1884" i="22"/>
  <c r="Y1885" i="22"/>
  <c r="Y1886" i="22"/>
  <c r="Y1887" i="22"/>
  <c r="Y1888" i="22"/>
  <c r="Y1889" i="22"/>
  <c r="Y1890" i="22"/>
  <c r="Y1891" i="22"/>
  <c r="Y1892" i="22"/>
  <c r="Y1893" i="22"/>
  <c r="Y1894" i="22"/>
  <c r="Y1895" i="22"/>
  <c r="Y1896" i="22"/>
  <c r="Y1897" i="22"/>
  <c r="Y1898" i="22"/>
  <c r="Y1899" i="22"/>
  <c r="Y1900" i="22"/>
  <c r="Y1901" i="22"/>
  <c r="Y1902" i="22"/>
  <c r="Y1903" i="22"/>
  <c r="Y1904" i="22"/>
  <c r="Y1905" i="22"/>
  <c r="Y1906" i="22"/>
  <c r="Y1907" i="22"/>
  <c r="Y1908" i="22"/>
  <c r="Y1909" i="22"/>
  <c r="Y1910" i="22"/>
  <c r="Y1911" i="22"/>
  <c r="Y1912" i="22"/>
  <c r="Y1913" i="22"/>
  <c r="Y1914" i="22"/>
  <c r="Y1915" i="22"/>
  <c r="Y1916" i="22"/>
  <c r="Y1917" i="22"/>
  <c r="Y1918" i="22"/>
  <c r="Y1919" i="22"/>
  <c r="Y1920" i="22"/>
  <c r="Y1921" i="22"/>
  <c r="Y1922" i="22"/>
  <c r="Y1923" i="22"/>
  <c r="Y1924" i="22"/>
  <c r="Y1925" i="22"/>
  <c r="Y1926" i="22"/>
  <c r="Y1927" i="22"/>
  <c r="Y1928" i="22"/>
  <c r="Y1929" i="22"/>
  <c r="Y1930" i="22"/>
  <c r="Y1931" i="22"/>
  <c r="Y1932" i="22"/>
  <c r="Y1933" i="22"/>
  <c r="Y1934" i="22"/>
  <c r="Y1935" i="22"/>
  <c r="Y1936" i="22"/>
  <c r="Y1937" i="22"/>
  <c r="Y1938" i="22"/>
  <c r="Y1939" i="22"/>
  <c r="Y1940" i="22"/>
  <c r="Y1941" i="22"/>
  <c r="Y1942" i="22"/>
  <c r="Y1943" i="22"/>
  <c r="Y1944" i="22"/>
  <c r="Y1945" i="22"/>
  <c r="Y1946" i="22"/>
  <c r="Y1947" i="22"/>
  <c r="Y1948" i="22"/>
  <c r="Y1949" i="22"/>
  <c r="Y1950" i="22"/>
  <c r="Y1951" i="22"/>
  <c r="Y1952" i="22"/>
  <c r="Y1953" i="22"/>
  <c r="Y1954" i="22"/>
  <c r="Y1955" i="22"/>
  <c r="Y1956" i="22"/>
  <c r="Y1957" i="22"/>
  <c r="Y1958" i="22"/>
  <c r="Y1959" i="22"/>
  <c r="Y1960" i="22"/>
  <c r="Y1961" i="22"/>
  <c r="Y1962" i="22"/>
  <c r="Y1963" i="22"/>
  <c r="Y1964" i="22"/>
  <c r="Y1965" i="22"/>
  <c r="Y1966" i="22"/>
  <c r="Y1967" i="22"/>
  <c r="Y1968" i="22"/>
  <c r="Y1969" i="22"/>
  <c r="Y1970" i="22"/>
  <c r="Y1971" i="22"/>
  <c r="Y1972" i="22"/>
  <c r="Y1973" i="22"/>
  <c r="Y1974" i="22"/>
  <c r="Y1975" i="22"/>
  <c r="Y1976" i="22"/>
  <c r="Y1977" i="22"/>
  <c r="Y1978" i="22"/>
  <c r="Y1979" i="22"/>
  <c r="Y1980" i="22"/>
  <c r="Y1981" i="22"/>
  <c r="Y1982" i="22"/>
  <c r="Y1983" i="22"/>
  <c r="Y1984" i="22"/>
  <c r="Y1985" i="22"/>
  <c r="Y1986" i="22"/>
  <c r="Y1987" i="22"/>
  <c r="Y1988" i="22"/>
  <c r="Y1989" i="22"/>
  <c r="Y1990" i="22"/>
  <c r="Y1991" i="22"/>
  <c r="Y1992" i="22"/>
  <c r="Y1993" i="22"/>
  <c r="Y1994" i="22"/>
  <c r="Y1995" i="22"/>
  <c r="Y1996" i="22"/>
  <c r="Y1997" i="22"/>
  <c r="Y1998" i="22"/>
  <c r="Y1999" i="22"/>
  <c r="Y2000" i="22"/>
  <c r="Y2001" i="22"/>
  <c r="Y2002" i="22"/>
  <c r="Y2003" i="22"/>
  <c r="Y2004" i="22"/>
  <c r="Y2005" i="22"/>
  <c r="Y2006" i="22"/>
  <c r="Y2007" i="22"/>
  <c r="Y2008" i="22"/>
  <c r="Y2009" i="22"/>
  <c r="Y2010" i="22"/>
  <c r="Y2011" i="22"/>
  <c r="Y2012" i="22"/>
  <c r="Y2013" i="22"/>
  <c r="Y2014" i="22"/>
  <c r="Y2015" i="22"/>
  <c r="Y2016" i="22"/>
  <c r="Y1767" i="22"/>
  <c r="W1768" i="22"/>
  <c r="W1769" i="22"/>
  <c r="W1770" i="22"/>
  <c r="W1771" i="22"/>
  <c r="W1772" i="22"/>
  <c r="W1773" i="22"/>
  <c r="W1774" i="22"/>
  <c r="W1775" i="22"/>
  <c r="W1776" i="22"/>
  <c r="W1777" i="22"/>
  <c r="W1778" i="22"/>
  <c r="W1779" i="22"/>
  <c r="W1780" i="22"/>
  <c r="W1781" i="22"/>
  <c r="W1782" i="22"/>
  <c r="W1783" i="22"/>
  <c r="W1784" i="22"/>
  <c r="W1785" i="22"/>
  <c r="W1786" i="22"/>
  <c r="W1787" i="22"/>
  <c r="W1788" i="22"/>
  <c r="W1789" i="22"/>
  <c r="W1790" i="22"/>
  <c r="W1791" i="22"/>
  <c r="W1792" i="22"/>
  <c r="W1793" i="22"/>
  <c r="W1794" i="22"/>
  <c r="W1795" i="22"/>
  <c r="W1796" i="22"/>
  <c r="W1797" i="22"/>
  <c r="W1798" i="22"/>
  <c r="W1799" i="22"/>
  <c r="W1800" i="22"/>
  <c r="W1801" i="22"/>
  <c r="W1802" i="22"/>
  <c r="W1803" i="22"/>
  <c r="W1804" i="22"/>
  <c r="W1805" i="22"/>
  <c r="W1806" i="22"/>
  <c r="W1807" i="22"/>
  <c r="W1808" i="22"/>
  <c r="W1809" i="22"/>
  <c r="W1810" i="22"/>
  <c r="W1811" i="22"/>
  <c r="W1812" i="22"/>
  <c r="W1813" i="22"/>
  <c r="W1814" i="22"/>
  <c r="W1815" i="22"/>
  <c r="W1816" i="22"/>
  <c r="W1817" i="22"/>
  <c r="W1818" i="22"/>
  <c r="W1819" i="22"/>
  <c r="W1820" i="22"/>
  <c r="W1821" i="22"/>
  <c r="W1822" i="22"/>
  <c r="W1823" i="22"/>
  <c r="W1824" i="22"/>
  <c r="W1825" i="22"/>
  <c r="W1826" i="22"/>
  <c r="W1827" i="22"/>
  <c r="W1828" i="22"/>
  <c r="W1829" i="22"/>
  <c r="W1830" i="22"/>
  <c r="W1831" i="22"/>
  <c r="W1832" i="22"/>
  <c r="W1833" i="22"/>
  <c r="W1834" i="22"/>
  <c r="W1835" i="22"/>
  <c r="W1836" i="22"/>
  <c r="W1837" i="22"/>
  <c r="W1838" i="22"/>
  <c r="W1839" i="22"/>
  <c r="W1840" i="22"/>
  <c r="W1841" i="22"/>
  <c r="W1842" i="22"/>
  <c r="W1843" i="22"/>
  <c r="W1844" i="22"/>
  <c r="W1845" i="22"/>
  <c r="W1846" i="22"/>
  <c r="W1847" i="22"/>
  <c r="W1848" i="22"/>
  <c r="W1849" i="22"/>
  <c r="W1850" i="22"/>
  <c r="W1851" i="22"/>
  <c r="W1852" i="22"/>
  <c r="W1853" i="22"/>
  <c r="W1854" i="22"/>
  <c r="W1855" i="22"/>
  <c r="W1856" i="22"/>
  <c r="W1857" i="22"/>
  <c r="W1858" i="22"/>
  <c r="W1859" i="22"/>
  <c r="W1860" i="22"/>
  <c r="W1861" i="22"/>
  <c r="W1862" i="22"/>
  <c r="W1863" i="22"/>
  <c r="W1864" i="22"/>
  <c r="W1865" i="22"/>
  <c r="W1866" i="22"/>
  <c r="W1867" i="22"/>
  <c r="W1868" i="22"/>
  <c r="W1869" i="22"/>
  <c r="W1870" i="22"/>
  <c r="W1871" i="22"/>
  <c r="W1872" i="22"/>
  <c r="W1873" i="22"/>
  <c r="W1874" i="22"/>
  <c r="W1875" i="22"/>
  <c r="W1876" i="22"/>
  <c r="W1877" i="22"/>
  <c r="W1878" i="22"/>
  <c r="W1879" i="22"/>
  <c r="W1880" i="22"/>
  <c r="W1881" i="22"/>
  <c r="W1882" i="22"/>
  <c r="W1883" i="22"/>
  <c r="W1884" i="22"/>
  <c r="W1885" i="22"/>
  <c r="W1886" i="22"/>
  <c r="W1887" i="22"/>
  <c r="W1888" i="22"/>
  <c r="W1889" i="22"/>
  <c r="W1890" i="22"/>
  <c r="W1891" i="22"/>
  <c r="W1892" i="22"/>
  <c r="W1893" i="22"/>
  <c r="W1894" i="22"/>
  <c r="W1895" i="22"/>
  <c r="W1896" i="22"/>
  <c r="W1897" i="22"/>
  <c r="W1898" i="22"/>
  <c r="W1899" i="22"/>
  <c r="W1900" i="22"/>
  <c r="W1901" i="22"/>
  <c r="W1902" i="22"/>
  <c r="W1903" i="22"/>
  <c r="W1904" i="22"/>
  <c r="W1905" i="22"/>
  <c r="W1906" i="22"/>
  <c r="W1907" i="22"/>
  <c r="W1908" i="22"/>
  <c r="W1909" i="22"/>
  <c r="W1910" i="22"/>
  <c r="W1911" i="22"/>
  <c r="W1912" i="22"/>
  <c r="W1913" i="22"/>
  <c r="W1914" i="22"/>
  <c r="W1915" i="22"/>
  <c r="W1916" i="22"/>
  <c r="W1917" i="22"/>
  <c r="W1918" i="22"/>
  <c r="W1919" i="22"/>
  <c r="W1920" i="22"/>
  <c r="W1921" i="22"/>
  <c r="W1922" i="22"/>
  <c r="W1923" i="22"/>
  <c r="W1924" i="22"/>
  <c r="W1925" i="22"/>
  <c r="W1926" i="22"/>
  <c r="W1927" i="22"/>
  <c r="W1928" i="22"/>
  <c r="W1929" i="22"/>
  <c r="W1930" i="22"/>
  <c r="W1931" i="22"/>
  <c r="W1932" i="22"/>
  <c r="W1933" i="22"/>
  <c r="W1934" i="22"/>
  <c r="W1935" i="22"/>
  <c r="W1936" i="22"/>
  <c r="W1937" i="22"/>
  <c r="W1938" i="22"/>
  <c r="W1939" i="22"/>
  <c r="W1940" i="22"/>
  <c r="W1941" i="22"/>
  <c r="W1942" i="22"/>
  <c r="W1943" i="22"/>
  <c r="W1944" i="22"/>
  <c r="W1945" i="22"/>
  <c r="W1946" i="22"/>
  <c r="W1947" i="22"/>
  <c r="W1948" i="22"/>
  <c r="W1949" i="22"/>
  <c r="W1950" i="22"/>
  <c r="W1951" i="22"/>
  <c r="W1952" i="22"/>
  <c r="W1953" i="22"/>
  <c r="W1954" i="22"/>
  <c r="W1955" i="22"/>
  <c r="W1956" i="22"/>
  <c r="W1957" i="22"/>
  <c r="W1958" i="22"/>
  <c r="W1959" i="22"/>
  <c r="W1960" i="22"/>
  <c r="W1961" i="22"/>
  <c r="W1962" i="22"/>
  <c r="W1963" i="22"/>
  <c r="W1964" i="22"/>
  <c r="W1965" i="22"/>
  <c r="W1966" i="22"/>
  <c r="W1967" i="22"/>
  <c r="W1968" i="22"/>
  <c r="W1969" i="22"/>
  <c r="W1970" i="22"/>
  <c r="W1971" i="22"/>
  <c r="W1972" i="22"/>
  <c r="W1973" i="22"/>
  <c r="W1974" i="22"/>
  <c r="W1975" i="22"/>
  <c r="W1976" i="22"/>
  <c r="W1977" i="22"/>
  <c r="W1978" i="22"/>
  <c r="W1979" i="22"/>
  <c r="W1980" i="22"/>
  <c r="W1981" i="22"/>
  <c r="W1982" i="22"/>
  <c r="W1983" i="22"/>
  <c r="W1984" i="22"/>
  <c r="W1985" i="22"/>
  <c r="W1986" i="22"/>
  <c r="W1987" i="22"/>
  <c r="W1988" i="22"/>
  <c r="W1989" i="22"/>
  <c r="W1990" i="22"/>
  <c r="W1991" i="22"/>
  <c r="W1992" i="22"/>
  <c r="W1993" i="22"/>
  <c r="W1994" i="22"/>
  <c r="W1995" i="22"/>
  <c r="W1996" i="22"/>
  <c r="W1997" i="22"/>
  <c r="W1998" i="22"/>
  <c r="W1999" i="22"/>
  <c r="W2000" i="22"/>
  <c r="W2001" i="22"/>
  <c r="W2002" i="22"/>
  <c r="W2003" i="22"/>
  <c r="W2004" i="22"/>
  <c r="W2005" i="22"/>
  <c r="W2006" i="22"/>
  <c r="W2007" i="22"/>
  <c r="W2008" i="22"/>
  <c r="W2009" i="22"/>
  <c r="W2010" i="22"/>
  <c r="W2011" i="22"/>
  <c r="W2012" i="22"/>
  <c r="W2013" i="22"/>
  <c r="W2014" i="22"/>
  <c r="W2015" i="22"/>
  <c r="W2016" i="22"/>
  <c r="W1767" i="22"/>
  <c r="U1768" i="22"/>
  <c r="U1769" i="22"/>
  <c r="U1770" i="22"/>
  <c r="U1771" i="22"/>
  <c r="U1772" i="22"/>
  <c r="U1773" i="22"/>
  <c r="U1774" i="22"/>
  <c r="U1775" i="22"/>
  <c r="U1776" i="22"/>
  <c r="U1777" i="22"/>
  <c r="U1778" i="22"/>
  <c r="U1779" i="22"/>
  <c r="U1780" i="22"/>
  <c r="U1781" i="22"/>
  <c r="U1782" i="22"/>
  <c r="U1783" i="22"/>
  <c r="U1784" i="22"/>
  <c r="U1785" i="22"/>
  <c r="U1786" i="22"/>
  <c r="U1787" i="22"/>
  <c r="U1788" i="22"/>
  <c r="U1789" i="22"/>
  <c r="U1790" i="22"/>
  <c r="U1791" i="22"/>
  <c r="U1792" i="22"/>
  <c r="U1793" i="22"/>
  <c r="U1794" i="22"/>
  <c r="U1795" i="22"/>
  <c r="U1796" i="22"/>
  <c r="U1797" i="22"/>
  <c r="U1798" i="22"/>
  <c r="U1799" i="22"/>
  <c r="U1800" i="22"/>
  <c r="U1801" i="22"/>
  <c r="U1802" i="22"/>
  <c r="U1803" i="22"/>
  <c r="U1804" i="22"/>
  <c r="U1805" i="22"/>
  <c r="U1806" i="22"/>
  <c r="U1807" i="22"/>
  <c r="U1808" i="22"/>
  <c r="U1809" i="22"/>
  <c r="U1810" i="22"/>
  <c r="U1811" i="22"/>
  <c r="U1812" i="22"/>
  <c r="U1813" i="22"/>
  <c r="U1814" i="22"/>
  <c r="U1815" i="22"/>
  <c r="U1816" i="22"/>
  <c r="U1817" i="22"/>
  <c r="U1818" i="22"/>
  <c r="U1819" i="22"/>
  <c r="U1820" i="22"/>
  <c r="U1821" i="22"/>
  <c r="U1822" i="22"/>
  <c r="U1823" i="22"/>
  <c r="U1824" i="22"/>
  <c r="U1825" i="22"/>
  <c r="U1826" i="22"/>
  <c r="U1827" i="22"/>
  <c r="U1828" i="22"/>
  <c r="U1829" i="22"/>
  <c r="U1830" i="22"/>
  <c r="U1831" i="22"/>
  <c r="U1832" i="22"/>
  <c r="U1833" i="22"/>
  <c r="U1834" i="22"/>
  <c r="U1835" i="22"/>
  <c r="U1836" i="22"/>
  <c r="U1837" i="22"/>
  <c r="U1838" i="22"/>
  <c r="U1839" i="22"/>
  <c r="U1840" i="22"/>
  <c r="U1841" i="22"/>
  <c r="U1842" i="22"/>
  <c r="U1843" i="22"/>
  <c r="U1844" i="22"/>
  <c r="U1845" i="22"/>
  <c r="U1846" i="22"/>
  <c r="U1847" i="22"/>
  <c r="U1848" i="22"/>
  <c r="U1849" i="22"/>
  <c r="U1850" i="22"/>
  <c r="U1851" i="22"/>
  <c r="U1852" i="22"/>
  <c r="U1853" i="22"/>
  <c r="U1854" i="22"/>
  <c r="U1855" i="22"/>
  <c r="U1856" i="22"/>
  <c r="U1857" i="22"/>
  <c r="U1858" i="22"/>
  <c r="U1859" i="22"/>
  <c r="U1860" i="22"/>
  <c r="U1861" i="22"/>
  <c r="U1862" i="22"/>
  <c r="U1863" i="22"/>
  <c r="U1864" i="22"/>
  <c r="U1865" i="22"/>
  <c r="U1866" i="22"/>
  <c r="U1867" i="22"/>
  <c r="U1868" i="22"/>
  <c r="U1869" i="22"/>
  <c r="U1870" i="22"/>
  <c r="U1871" i="22"/>
  <c r="U1872" i="22"/>
  <c r="U1873" i="22"/>
  <c r="U1874" i="22"/>
  <c r="U1875" i="22"/>
  <c r="U1876" i="22"/>
  <c r="U1877" i="22"/>
  <c r="U1878" i="22"/>
  <c r="U1879" i="22"/>
  <c r="U1880" i="22"/>
  <c r="U1881" i="22"/>
  <c r="U1882" i="22"/>
  <c r="U1883" i="22"/>
  <c r="U1884" i="22"/>
  <c r="U1885" i="22"/>
  <c r="U1886" i="22"/>
  <c r="U1887" i="22"/>
  <c r="U1888" i="22"/>
  <c r="U1889" i="22"/>
  <c r="U1890" i="22"/>
  <c r="U1891" i="22"/>
  <c r="U1892" i="22"/>
  <c r="U1893" i="22"/>
  <c r="U1894" i="22"/>
  <c r="U1895" i="22"/>
  <c r="U1896" i="22"/>
  <c r="U1897" i="22"/>
  <c r="U1898" i="22"/>
  <c r="U1899" i="22"/>
  <c r="U1900" i="22"/>
  <c r="U1901" i="22"/>
  <c r="U1902" i="22"/>
  <c r="U1903" i="22"/>
  <c r="U1904" i="22"/>
  <c r="U1905" i="22"/>
  <c r="U1906" i="22"/>
  <c r="U1907" i="22"/>
  <c r="U1908" i="22"/>
  <c r="U1909" i="22"/>
  <c r="U1910" i="22"/>
  <c r="U1911" i="22"/>
  <c r="U1912" i="22"/>
  <c r="U1913" i="22"/>
  <c r="U1914" i="22"/>
  <c r="U1915" i="22"/>
  <c r="U1916" i="22"/>
  <c r="U1917" i="22"/>
  <c r="U1918" i="22"/>
  <c r="U1919" i="22"/>
  <c r="U1920" i="22"/>
  <c r="U1921" i="22"/>
  <c r="U1922" i="22"/>
  <c r="U1923" i="22"/>
  <c r="U1924" i="22"/>
  <c r="U1925" i="22"/>
  <c r="U1926" i="22"/>
  <c r="U1927" i="22"/>
  <c r="U1928" i="22"/>
  <c r="U1929" i="22"/>
  <c r="U1930" i="22"/>
  <c r="U1931" i="22"/>
  <c r="U1932" i="22"/>
  <c r="U1933" i="22"/>
  <c r="U1934" i="22"/>
  <c r="U1935" i="22"/>
  <c r="U1936" i="22"/>
  <c r="U1937" i="22"/>
  <c r="U1938" i="22"/>
  <c r="U1939" i="22"/>
  <c r="U1940" i="22"/>
  <c r="U1941" i="22"/>
  <c r="U1942" i="22"/>
  <c r="U1943" i="22"/>
  <c r="U1944" i="22"/>
  <c r="U1945" i="22"/>
  <c r="U1946" i="22"/>
  <c r="U1947" i="22"/>
  <c r="U1948" i="22"/>
  <c r="U1949" i="22"/>
  <c r="U1950" i="22"/>
  <c r="U1951" i="22"/>
  <c r="U1952" i="22"/>
  <c r="U1953" i="22"/>
  <c r="U1954" i="22"/>
  <c r="U1955" i="22"/>
  <c r="U1956" i="22"/>
  <c r="U1957" i="22"/>
  <c r="U1958" i="22"/>
  <c r="U1959" i="22"/>
  <c r="U1960" i="22"/>
  <c r="U1961" i="22"/>
  <c r="U1962" i="22"/>
  <c r="U1963" i="22"/>
  <c r="U1964" i="22"/>
  <c r="U1965" i="22"/>
  <c r="U1966" i="22"/>
  <c r="U1967" i="22"/>
  <c r="U1968" i="22"/>
  <c r="U1969" i="22"/>
  <c r="U1970" i="22"/>
  <c r="U1971" i="22"/>
  <c r="U1972" i="22"/>
  <c r="U1973" i="22"/>
  <c r="U1974" i="22"/>
  <c r="U1975" i="22"/>
  <c r="U1976" i="22"/>
  <c r="U1977" i="22"/>
  <c r="U1978" i="22"/>
  <c r="U1979" i="22"/>
  <c r="U1980" i="22"/>
  <c r="U1981" i="22"/>
  <c r="U1982" i="22"/>
  <c r="U1983" i="22"/>
  <c r="U1984" i="22"/>
  <c r="U1985" i="22"/>
  <c r="U1986" i="22"/>
  <c r="U1987" i="22"/>
  <c r="U1988" i="22"/>
  <c r="U1989" i="22"/>
  <c r="U1990" i="22"/>
  <c r="U1991" i="22"/>
  <c r="U1992" i="22"/>
  <c r="U1993" i="22"/>
  <c r="U1994" i="22"/>
  <c r="U1995" i="22"/>
  <c r="U1996" i="22"/>
  <c r="U1997" i="22"/>
  <c r="U1998" i="22"/>
  <c r="U1999" i="22"/>
  <c r="U2000" i="22"/>
  <c r="U2001" i="22"/>
  <c r="U2002" i="22"/>
  <c r="U2003" i="22"/>
  <c r="U2004" i="22"/>
  <c r="U2005" i="22"/>
  <c r="U2006" i="22"/>
  <c r="U2007" i="22"/>
  <c r="U2008" i="22"/>
  <c r="U2009" i="22"/>
  <c r="U2010" i="22"/>
  <c r="U2011" i="22"/>
  <c r="U2012" i="22"/>
  <c r="U2013" i="22"/>
  <c r="U2014" i="22"/>
  <c r="U2015" i="22"/>
  <c r="U2016" i="22"/>
  <c r="U1767" i="22"/>
  <c r="S1768" i="22"/>
  <c r="S1769" i="22"/>
  <c r="S1770" i="22"/>
  <c r="S1771" i="22"/>
  <c r="S1772" i="22"/>
  <c r="S1773" i="22"/>
  <c r="S1774" i="22"/>
  <c r="S1775" i="22"/>
  <c r="S1776" i="22"/>
  <c r="S1777" i="22"/>
  <c r="S1778" i="22"/>
  <c r="S1779" i="22"/>
  <c r="S1780" i="22"/>
  <c r="S1781" i="22"/>
  <c r="S1782" i="22"/>
  <c r="S1783" i="22"/>
  <c r="S1784" i="22"/>
  <c r="S1785" i="22"/>
  <c r="S1786" i="22"/>
  <c r="S1787" i="22"/>
  <c r="S1788" i="22"/>
  <c r="S1789" i="22"/>
  <c r="S1790" i="22"/>
  <c r="S1791" i="22"/>
  <c r="S1792" i="22"/>
  <c r="S1793" i="22"/>
  <c r="S1794" i="22"/>
  <c r="S1795" i="22"/>
  <c r="S1796" i="22"/>
  <c r="S1797" i="22"/>
  <c r="S1798" i="22"/>
  <c r="S1799" i="22"/>
  <c r="S1800" i="22"/>
  <c r="S1801" i="22"/>
  <c r="S1802" i="22"/>
  <c r="S1803" i="22"/>
  <c r="S1804" i="22"/>
  <c r="S1805" i="22"/>
  <c r="S1806" i="22"/>
  <c r="S1807" i="22"/>
  <c r="S1808" i="22"/>
  <c r="S1809" i="22"/>
  <c r="S1810" i="22"/>
  <c r="S1811" i="22"/>
  <c r="S1812" i="22"/>
  <c r="S1813" i="22"/>
  <c r="S1814" i="22"/>
  <c r="S1815" i="22"/>
  <c r="S1816" i="22"/>
  <c r="S1817" i="22"/>
  <c r="S1818" i="22"/>
  <c r="S1819" i="22"/>
  <c r="S1820" i="22"/>
  <c r="S1821" i="22"/>
  <c r="S1822" i="22"/>
  <c r="S1823" i="22"/>
  <c r="S1824" i="22"/>
  <c r="S1825" i="22"/>
  <c r="S1826" i="22"/>
  <c r="S1827" i="22"/>
  <c r="S1828" i="22"/>
  <c r="S1829" i="22"/>
  <c r="S1830" i="22"/>
  <c r="S1831" i="22"/>
  <c r="S1832" i="22"/>
  <c r="S1833" i="22"/>
  <c r="S1834" i="22"/>
  <c r="S1835" i="22"/>
  <c r="S1836" i="22"/>
  <c r="S1837" i="22"/>
  <c r="S1838" i="22"/>
  <c r="S1839" i="22"/>
  <c r="S1840" i="22"/>
  <c r="S1841" i="22"/>
  <c r="S1842" i="22"/>
  <c r="S1843" i="22"/>
  <c r="S1844" i="22"/>
  <c r="S1845" i="22"/>
  <c r="S1846" i="22"/>
  <c r="S1847" i="22"/>
  <c r="S1848" i="22"/>
  <c r="S1849" i="22"/>
  <c r="S1850" i="22"/>
  <c r="S1851" i="22"/>
  <c r="S1852" i="22"/>
  <c r="S1853" i="22"/>
  <c r="S1854" i="22"/>
  <c r="S1855" i="22"/>
  <c r="S1856" i="22"/>
  <c r="S1857" i="22"/>
  <c r="S1858" i="22"/>
  <c r="S1859" i="22"/>
  <c r="S1860" i="22"/>
  <c r="S1861" i="22"/>
  <c r="S1862" i="22"/>
  <c r="S1863" i="22"/>
  <c r="S1864" i="22"/>
  <c r="S1865" i="22"/>
  <c r="S1866" i="22"/>
  <c r="S1867" i="22"/>
  <c r="S1868" i="22"/>
  <c r="S1869" i="22"/>
  <c r="S1870" i="22"/>
  <c r="S1871" i="22"/>
  <c r="S1872" i="22"/>
  <c r="S1873" i="22"/>
  <c r="S1874" i="22"/>
  <c r="S1875" i="22"/>
  <c r="S1876" i="22"/>
  <c r="S1877" i="22"/>
  <c r="S1878" i="22"/>
  <c r="S1879" i="22"/>
  <c r="S1880" i="22"/>
  <c r="S1881" i="22"/>
  <c r="S1882" i="22"/>
  <c r="S1883" i="22"/>
  <c r="S1884" i="22"/>
  <c r="S1885" i="22"/>
  <c r="S1886" i="22"/>
  <c r="S1887" i="22"/>
  <c r="S1888" i="22"/>
  <c r="S1889" i="22"/>
  <c r="S1890" i="22"/>
  <c r="S1891" i="22"/>
  <c r="S1892" i="22"/>
  <c r="S1893" i="22"/>
  <c r="S1894" i="22"/>
  <c r="S1895" i="22"/>
  <c r="S1896" i="22"/>
  <c r="S1897" i="22"/>
  <c r="S1898" i="22"/>
  <c r="S1899" i="22"/>
  <c r="S1900" i="22"/>
  <c r="S1901" i="22"/>
  <c r="S1902" i="22"/>
  <c r="S1903" i="22"/>
  <c r="S1904" i="22"/>
  <c r="S1905" i="22"/>
  <c r="S1906" i="22"/>
  <c r="S1907" i="22"/>
  <c r="S1908" i="22"/>
  <c r="S1909" i="22"/>
  <c r="S1910" i="22"/>
  <c r="S1911" i="22"/>
  <c r="S1912" i="22"/>
  <c r="S1913" i="22"/>
  <c r="S1914" i="22"/>
  <c r="S1915" i="22"/>
  <c r="S1916" i="22"/>
  <c r="S1917" i="22"/>
  <c r="S1918" i="22"/>
  <c r="S1919" i="22"/>
  <c r="S1920" i="22"/>
  <c r="S1921" i="22"/>
  <c r="S1922" i="22"/>
  <c r="S1923" i="22"/>
  <c r="S1924" i="22"/>
  <c r="S1925" i="22"/>
  <c r="S1926" i="22"/>
  <c r="S1927" i="22"/>
  <c r="S1928" i="22"/>
  <c r="S1929" i="22"/>
  <c r="S1930" i="22"/>
  <c r="S1931" i="22"/>
  <c r="S1932" i="22"/>
  <c r="S1933" i="22"/>
  <c r="S1934" i="22"/>
  <c r="S1935" i="22"/>
  <c r="S1936" i="22"/>
  <c r="S1937" i="22"/>
  <c r="S1938" i="22"/>
  <c r="S1939" i="22"/>
  <c r="S1940" i="22"/>
  <c r="S1941" i="22"/>
  <c r="S1942" i="22"/>
  <c r="S1943" i="22"/>
  <c r="S1944" i="22"/>
  <c r="S1945" i="22"/>
  <c r="S1946" i="22"/>
  <c r="S1947" i="22"/>
  <c r="S1948" i="22"/>
  <c r="S1949" i="22"/>
  <c r="S1950" i="22"/>
  <c r="S1951" i="22"/>
  <c r="S1952" i="22"/>
  <c r="S1953" i="22"/>
  <c r="S1954" i="22"/>
  <c r="S1955" i="22"/>
  <c r="S1956" i="22"/>
  <c r="S1957" i="22"/>
  <c r="S1958" i="22"/>
  <c r="S1959" i="22"/>
  <c r="S1960" i="22"/>
  <c r="S1961" i="22"/>
  <c r="S1962" i="22"/>
  <c r="S1963" i="22"/>
  <c r="S1964" i="22"/>
  <c r="S1965" i="22"/>
  <c r="S1966" i="22"/>
  <c r="S1967" i="22"/>
  <c r="S1968" i="22"/>
  <c r="S1969" i="22"/>
  <c r="S1970" i="22"/>
  <c r="S1971" i="22"/>
  <c r="S1972" i="22"/>
  <c r="S1973" i="22"/>
  <c r="S1974" i="22"/>
  <c r="S1975" i="22"/>
  <c r="S1976" i="22"/>
  <c r="S1977" i="22"/>
  <c r="S1978" i="22"/>
  <c r="S1979" i="22"/>
  <c r="S1980" i="22"/>
  <c r="S1981" i="22"/>
  <c r="S1982" i="22"/>
  <c r="S1983" i="22"/>
  <c r="S1984" i="22"/>
  <c r="S1985" i="22"/>
  <c r="S1986" i="22"/>
  <c r="S1987" i="22"/>
  <c r="S1988" i="22"/>
  <c r="S1989" i="22"/>
  <c r="S1990" i="22"/>
  <c r="S1991" i="22"/>
  <c r="S1992" i="22"/>
  <c r="S1993" i="22"/>
  <c r="S1994" i="22"/>
  <c r="S1995" i="22"/>
  <c r="S1996" i="22"/>
  <c r="S1997" i="22"/>
  <c r="S1998" i="22"/>
  <c r="S1999" i="22"/>
  <c r="S2000" i="22"/>
  <c r="S2001" i="22"/>
  <c r="S2002" i="22"/>
  <c r="S2003" i="22"/>
  <c r="S2004" i="22"/>
  <c r="S2005" i="22"/>
  <c r="S2006" i="22"/>
  <c r="S2007" i="22"/>
  <c r="S2008" i="22"/>
  <c r="S2009" i="22"/>
  <c r="S2010" i="22"/>
  <c r="S2011" i="22"/>
  <c r="S2012" i="22"/>
  <c r="S2013" i="22"/>
  <c r="S2014" i="22"/>
  <c r="S2015" i="22"/>
  <c r="S2016" i="22"/>
  <c r="S1767" i="22"/>
  <c r="Q1768" i="22"/>
  <c r="Q1769" i="22"/>
  <c r="Q1770" i="22"/>
  <c r="Q1771" i="22"/>
  <c r="Q1772" i="22"/>
  <c r="Q1773" i="22"/>
  <c r="Q1774" i="22"/>
  <c r="Q1775" i="22"/>
  <c r="Q1776" i="22"/>
  <c r="Q1777" i="22"/>
  <c r="Q1778" i="22"/>
  <c r="Q1779" i="22"/>
  <c r="Q1780" i="22"/>
  <c r="Q1781" i="22"/>
  <c r="Q1782" i="22"/>
  <c r="Q1783" i="22"/>
  <c r="Q1784" i="22"/>
  <c r="Q1785" i="22"/>
  <c r="Q1786" i="22"/>
  <c r="Q1787" i="22"/>
  <c r="Q1788" i="22"/>
  <c r="Q1789" i="22"/>
  <c r="Q1790" i="22"/>
  <c r="Q1791" i="22"/>
  <c r="Q1792" i="22"/>
  <c r="Q1793" i="22"/>
  <c r="Q1794" i="22"/>
  <c r="Q1795" i="22"/>
  <c r="Q1796" i="22"/>
  <c r="Q1797" i="22"/>
  <c r="Q1798" i="22"/>
  <c r="Q1799" i="22"/>
  <c r="Q1800" i="22"/>
  <c r="Q1801" i="22"/>
  <c r="Q1802" i="22"/>
  <c r="Q1803" i="22"/>
  <c r="Q1804" i="22"/>
  <c r="Q1805" i="22"/>
  <c r="Q1806" i="22"/>
  <c r="Q1807" i="22"/>
  <c r="Q1808" i="22"/>
  <c r="Q1809" i="22"/>
  <c r="Q1810" i="22"/>
  <c r="Q1811" i="22"/>
  <c r="Q1812" i="22"/>
  <c r="Q1813" i="22"/>
  <c r="Q1814" i="22"/>
  <c r="Q1815" i="22"/>
  <c r="Q1816" i="22"/>
  <c r="Q1817" i="22"/>
  <c r="Q1818" i="22"/>
  <c r="Q1819" i="22"/>
  <c r="Q1820" i="22"/>
  <c r="Q1821" i="22"/>
  <c r="Q1822" i="22"/>
  <c r="Q1823" i="22"/>
  <c r="Q1824" i="22"/>
  <c r="Q1825" i="22"/>
  <c r="Q1826" i="22"/>
  <c r="Q1827" i="22"/>
  <c r="Q1828" i="22"/>
  <c r="Q1829" i="22"/>
  <c r="Q1830" i="22"/>
  <c r="Q1831" i="22"/>
  <c r="Q1832" i="22"/>
  <c r="Q1833" i="22"/>
  <c r="Q1834" i="22"/>
  <c r="Q1835" i="22"/>
  <c r="Q1836" i="22"/>
  <c r="Q1837" i="22"/>
  <c r="Q1838" i="22"/>
  <c r="Q1839" i="22"/>
  <c r="Q1840" i="22"/>
  <c r="Q1841" i="22"/>
  <c r="Q1842" i="22"/>
  <c r="Q1843" i="22"/>
  <c r="Q1844" i="22"/>
  <c r="Q1845" i="22"/>
  <c r="Q1846" i="22"/>
  <c r="Q1847" i="22"/>
  <c r="Q1848" i="22"/>
  <c r="Q1849" i="22"/>
  <c r="Q1850" i="22"/>
  <c r="Q1851" i="22"/>
  <c r="Q1852" i="22"/>
  <c r="Q1853" i="22"/>
  <c r="Q1854" i="22"/>
  <c r="Q1855" i="22"/>
  <c r="Q1856" i="22"/>
  <c r="Q1857" i="22"/>
  <c r="Q1858" i="22"/>
  <c r="Q1859" i="22"/>
  <c r="Q1860" i="22"/>
  <c r="Q1861" i="22"/>
  <c r="Q1862" i="22"/>
  <c r="Q1863" i="22"/>
  <c r="Q1864" i="22"/>
  <c r="Q1865" i="22"/>
  <c r="Q1866" i="22"/>
  <c r="Q1867" i="22"/>
  <c r="Q1868" i="22"/>
  <c r="Q1869" i="22"/>
  <c r="Q1870" i="22"/>
  <c r="Q1871" i="22"/>
  <c r="Q1872" i="22"/>
  <c r="Q1873" i="22"/>
  <c r="Q1874" i="22"/>
  <c r="Q1875" i="22"/>
  <c r="Q1876" i="22"/>
  <c r="Q1877" i="22"/>
  <c r="Q1878" i="22"/>
  <c r="Q1879" i="22"/>
  <c r="Q1880" i="22"/>
  <c r="Q1881" i="22"/>
  <c r="Q1882" i="22"/>
  <c r="Q1883" i="22"/>
  <c r="Q1884" i="22"/>
  <c r="Q1885" i="22"/>
  <c r="Q1886" i="22"/>
  <c r="Q1887" i="22"/>
  <c r="Q1888" i="22"/>
  <c r="Q1889" i="22"/>
  <c r="Q1890" i="22"/>
  <c r="Q1891" i="22"/>
  <c r="Q1892" i="22"/>
  <c r="Q1893" i="22"/>
  <c r="Q1894" i="22"/>
  <c r="Q1895" i="22"/>
  <c r="Q1896" i="22"/>
  <c r="Q1897" i="22"/>
  <c r="Q1898" i="22"/>
  <c r="Q1899" i="22"/>
  <c r="Q1900" i="22"/>
  <c r="Q1901" i="22"/>
  <c r="Q1902" i="22"/>
  <c r="Q1903" i="22"/>
  <c r="Q1904" i="22"/>
  <c r="Q1905" i="22"/>
  <c r="Q1906" i="22"/>
  <c r="Q1907" i="22"/>
  <c r="Q1908" i="22"/>
  <c r="Q1909" i="22"/>
  <c r="Q1910" i="22"/>
  <c r="Q1911" i="22"/>
  <c r="Q1912" i="22"/>
  <c r="Q1913" i="22"/>
  <c r="Q1914" i="22"/>
  <c r="Q1915" i="22"/>
  <c r="Q1916" i="22"/>
  <c r="Q1917" i="22"/>
  <c r="Q1918" i="22"/>
  <c r="Q1919" i="22"/>
  <c r="Q1920" i="22"/>
  <c r="Q1921" i="22"/>
  <c r="Q1922" i="22"/>
  <c r="Q1923" i="22"/>
  <c r="Q1924" i="22"/>
  <c r="Q1925" i="22"/>
  <c r="Q1926" i="22"/>
  <c r="Q1927" i="22"/>
  <c r="Q1928" i="22"/>
  <c r="Q1929" i="22"/>
  <c r="Q1930" i="22"/>
  <c r="Q1931" i="22"/>
  <c r="Q1932" i="22"/>
  <c r="Q1933" i="22"/>
  <c r="Q1934" i="22"/>
  <c r="Q1935" i="22"/>
  <c r="Q1936" i="22"/>
  <c r="Q1937" i="22"/>
  <c r="Q1938" i="22"/>
  <c r="Q1939" i="22"/>
  <c r="Q1940" i="22"/>
  <c r="Q1941" i="22"/>
  <c r="Q1942" i="22"/>
  <c r="Q1943" i="22"/>
  <c r="Q1944" i="22"/>
  <c r="Q1945" i="22"/>
  <c r="Q1946" i="22"/>
  <c r="Q1947" i="22"/>
  <c r="Q1948" i="22"/>
  <c r="Q1949" i="22"/>
  <c r="Q1950" i="22"/>
  <c r="Q1951" i="22"/>
  <c r="Q1952" i="22"/>
  <c r="Q1953" i="22"/>
  <c r="Q1954" i="22"/>
  <c r="Q1955" i="22"/>
  <c r="Q1956" i="22"/>
  <c r="Q1957" i="22"/>
  <c r="Q1958" i="22"/>
  <c r="Q1959" i="22"/>
  <c r="Q1960" i="22"/>
  <c r="Q1961" i="22"/>
  <c r="Q1962" i="22"/>
  <c r="Q1963" i="22"/>
  <c r="Q1964" i="22"/>
  <c r="Q1965" i="22"/>
  <c r="Q1966" i="22"/>
  <c r="Q1967" i="22"/>
  <c r="Q1968" i="22"/>
  <c r="Q1969" i="22"/>
  <c r="Q1970" i="22"/>
  <c r="Q1971" i="22"/>
  <c r="Q1972" i="22"/>
  <c r="Q1973" i="22"/>
  <c r="Q1974" i="22"/>
  <c r="Q1975" i="22"/>
  <c r="Q1976" i="22"/>
  <c r="Q1977" i="22"/>
  <c r="Q1978" i="22"/>
  <c r="Q1979" i="22"/>
  <c r="Q1980" i="22"/>
  <c r="Q1981" i="22"/>
  <c r="Q1982" i="22"/>
  <c r="Q1983" i="22"/>
  <c r="Q1984" i="22"/>
  <c r="Q1985" i="22"/>
  <c r="Q1986" i="22"/>
  <c r="Q1987" i="22"/>
  <c r="Q1988" i="22"/>
  <c r="Q1989" i="22"/>
  <c r="Q1990" i="22"/>
  <c r="Q1991" i="22"/>
  <c r="Q1992" i="22"/>
  <c r="Q1993" i="22"/>
  <c r="Q1994" i="22"/>
  <c r="Q1995" i="22"/>
  <c r="Q1996" i="22"/>
  <c r="Q1997" i="22"/>
  <c r="Q1998" i="22"/>
  <c r="Q1999" i="22"/>
  <c r="Q2000" i="22"/>
  <c r="Q2001" i="22"/>
  <c r="Q2002" i="22"/>
  <c r="Q2003" i="22"/>
  <c r="Q2004" i="22"/>
  <c r="Q2005" i="22"/>
  <c r="Q2006" i="22"/>
  <c r="Q2007" i="22"/>
  <c r="Q2008" i="22"/>
  <c r="Q2009" i="22"/>
  <c r="Q2010" i="22"/>
  <c r="Q2011" i="22"/>
  <c r="Q2012" i="22"/>
  <c r="Q2013" i="22"/>
  <c r="Q2014" i="22"/>
  <c r="Q2015" i="22"/>
  <c r="Q2016" i="22"/>
  <c r="Q1767" i="22"/>
  <c r="O1768" i="22"/>
  <c r="O1769" i="22"/>
  <c r="O1770" i="22"/>
  <c r="O1771" i="22"/>
  <c r="O1772" i="22"/>
  <c r="O1773" i="22"/>
  <c r="O1774" i="22"/>
  <c r="O1775" i="22"/>
  <c r="O1776" i="22"/>
  <c r="O1777" i="22"/>
  <c r="O1778" i="22"/>
  <c r="O1779" i="22"/>
  <c r="O1780" i="22"/>
  <c r="O1781" i="22"/>
  <c r="O1782" i="22"/>
  <c r="O1783" i="22"/>
  <c r="O1784" i="22"/>
  <c r="O1785" i="22"/>
  <c r="O1786" i="22"/>
  <c r="O1787" i="22"/>
  <c r="O1788" i="22"/>
  <c r="O1789" i="22"/>
  <c r="O1790" i="22"/>
  <c r="O1791" i="22"/>
  <c r="O1792" i="22"/>
  <c r="O1793" i="22"/>
  <c r="O1794" i="22"/>
  <c r="O1795" i="22"/>
  <c r="O1796" i="22"/>
  <c r="O1797" i="22"/>
  <c r="O1798" i="22"/>
  <c r="O1799" i="22"/>
  <c r="O1800" i="22"/>
  <c r="O1801" i="22"/>
  <c r="O1802" i="22"/>
  <c r="O1803" i="22"/>
  <c r="O1804" i="22"/>
  <c r="O1805" i="22"/>
  <c r="O1806" i="22"/>
  <c r="O1807" i="22"/>
  <c r="O1808" i="22"/>
  <c r="O1809" i="22"/>
  <c r="O1810" i="22"/>
  <c r="O1811" i="22"/>
  <c r="O1812" i="22"/>
  <c r="O1813" i="22"/>
  <c r="O1814" i="22"/>
  <c r="O1815" i="22"/>
  <c r="O1816" i="22"/>
  <c r="O1817" i="22"/>
  <c r="O1818" i="22"/>
  <c r="O1819" i="22"/>
  <c r="O1820" i="22"/>
  <c r="O1821" i="22"/>
  <c r="O1822" i="22"/>
  <c r="O1823" i="22"/>
  <c r="O1824" i="22"/>
  <c r="O1825" i="22"/>
  <c r="O1826" i="22"/>
  <c r="O1827" i="22"/>
  <c r="O1828" i="22"/>
  <c r="O1829" i="22"/>
  <c r="O1830" i="22"/>
  <c r="O1831" i="22"/>
  <c r="O1832" i="22"/>
  <c r="O1833" i="22"/>
  <c r="O1834" i="22"/>
  <c r="O1835" i="22"/>
  <c r="O1836" i="22"/>
  <c r="O1837" i="22"/>
  <c r="O1838" i="22"/>
  <c r="O1839" i="22"/>
  <c r="O1840" i="22"/>
  <c r="O1841" i="22"/>
  <c r="O1842" i="22"/>
  <c r="O1843" i="22"/>
  <c r="O1844" i="22"/>
  <c r="O1845" i="22"/>
  <c r="O1846" i="22"/>
  <c r="O1847" i="22"/>
  <c r="O1848" i="22"/>
  <c r="O1849" i="22"/>
  <c r="O1850" i="22"/>
  <c r="O1851" i="22"/>
  <c r="O1852" i="22"/>
  <c r="O1853" i="22"/>
  <c r="O1854" i="22"/>
  <c r="O1855" i="22"/>
  <c r="O1856" i="22"/>
  <c r="O1857" i="22"/>
  <c r="O1858" i="22"/>
  <c r="O1859" i="22"/>
  <c r="O1860" i="22"/>
  <c r="O1861" i="22"/>
  <c r="O1862" i="22"/>
  <c r="O1863" i="22"/>
  <c r="O1864" i="22"/>
  <c r="O1865" i="22"/>
  <c r="O1866" i="22"/>
  <c r="O1867" i="22"/>
  <c r="O1868" i="22"/>
  <c r="O1869" i="22"/>
  <c r="O1870" i="22"/>
  <c r="O1871" i="22"/>
  <c r="O1872" i="22"/>
  <c r="O1873" i="22"/>
  <c r="O1874" i="22"/>
  <c r="O1875" i="22"/>
  <c r="O1876" i="22"/>
  <c r="O1877" i="22"/>
  <c r="O1878" i="22"/>
  <c r="O1879" i="22"/>
  <c r="O1880" i="22"/>
  <c r="O1881" i="22"/>
  <c r="O1882" i="22"/>
  <c r="O1883" i="22"/>
  <c r="O1884" i="22"/>
  <c r="O1885" i="22"/>
  <c r="O1886" i="22"/>
  <c r="O1887" i="22"/>
  <c r="O1888" i="22"/>
  <c r="O1889" i="22"/>
  <c r="O1890" i="22"/>
  <c r="O1891" i="22"/>
  <c r="O1892" i="22"/>
  <c r="O1893" i="22"/>
  <c r="O1894" i="22"/>
  <c r="O1895" i="22"/>
  <c r="O1896" i="22"/>
  <c r="O1897" i="22"/>
  <c r="O1898" i="22"/>
  <c r="O1899" i="22"/>
  <c r="O1900" i="22"/>
  <c r="O1901" i="22"/>
  <c r="O1902" i="22"/>
  <c r="O1903" i="22"/>
  <c r="O1904" i="22"/>
  <c r="O1905" i="22"/>
  <c r="O1906" i="22"/>
  <c r="O1907" i="22"/>
  <c r="O1908" i="22"/>
  <c r="O1909" i="22"/>
  <c r="O1910" i="22"/>
  <c r="O1911" i="22"/>
  <c r="O1912" i="22"/>
  <c r="O1913" i="22"/>
  <c r="O1914" i="22"/>
  <c r="O1915" i="22"/>
  <c r="O1916" i="22"/>
  <c r="O1917" i="22"/>
  <c r="O1918" i="22"/>
  <c r="O1919" i="22"/>
  <c r="O1920" i="22"/>
  <c r="O1921" i="22"/>
  <c r="O1922" i="22"/>
  <c r="O1923" i="22"/>
  <c r="O1924" i="22"/>
  <c r="O1925" i="22"/>
  <c r="O1926" i="22"/>
  <c r="O1927" i="22"/>
  <c r="O1928" i="22"/>
  <c r="O1929" i="22"/>
  <c r="O1930" i="22"/>
  <c r="O1931" i="22"/>
  <c r="O1932" i="22"/>
  <c r="O1933" i="22"/>
  <c r="O1934" i="22"/>
  <c r="O1935" i="22"/>
  <c r="O1936" i="22"/>
  <c r="O1937" i="22"/>
  <c r="O1938" i="22"/>
  <c r="O1939" i="22"/>
  <c r="O1940" i="22"/>
  <c r="O1941" i="22"/>
  <c r="O1942" i="22"/>
  <c r="O1943" i="22"/>
  <c r="O1944" i="22"/>
  <c r="O1945" i="22"/>
  <c r="O1946" i="22"/>
  <c r="O1947" i="22"/>
  <c r="O1948" i="22"/>
  <c r="O1949" i="22"/>
  <c r="O1950" i="22"/>
  <c r="O1951" i="22"/>
  <c r="O1952" i="22"/>
  <c r="O1953" i="22"/>
  <c r="O1954" i="22"/>
  <c r="O1955" i="22"/>
  <c r="O1956" i="22"/>
  <c r="O1957" i="22"/>
  <c r="O1958" i="22"/>
  <c r="O1959" i="22"/>
  <c r="O1960" i="22"/>
  <c r="O1961" i="22"/>
  <c r="O1962" i="22"/>
  <c r="O1963" i="22"/>
  <c r="O1964" i="22"/>
  <c r="O1965" i="22"/>
  <c r="O1966" i="22"/>
  <c r="O1967" i="22"/>
  <c r="O1968" i="22"/>
  <c r="O1969" i="22"/>
  <c r="O1970" i="22"/>
  <c r="O1971" i="22"/>
  <c r="O1972" i="22"/>
  <c r="O1973" i="22"/>
  <c r="O1974" i="22"/>
  <c r="O1975" i="22"/>
  <c r="O1976" i="22"/>
  <c r="O1977" i="22"/>
  <c r="O1978" i="22"/>
  <c r="O1979" i="22"/>
  <c r="O1980" i="22"/>
  <c r="O1981" i="22"/>
  <c r="O1982" i="22"/>
  <c r="O1983" i="22"/>
  <c r="O1984" i="22"/>
  <c r="O1985" i="22"/>
  <c r="O1986" i="22"/>
  <c r="O1987" i="22"/>
  <c r="O1988" i="22"/>
  <c r="O1989" i="22"/>
  <c r="O1990" i="22"/>
  <c r="O1991" i="22"/>
  <c r="O1992" i="22"/>
  <c r="O1993" i="22"/>
  <c r="O1994" i="22"/>
  <c r="O1995" i="22"/>
  <c r="O1996" i="22"/>
  <c r="O1997" i="22"/>
  <c r="O1998" i="22"/>
  <c r="O1999" i="22"/>
  <c r="O2000" i="22"/>
  <c r="O2001" i="22"/>
  <c r="O2002" i="22"/>
  <c r="O2003" i="22"/>
  <c r="O2004" i="22"/>
  <c r="O2005" i="22"/>
  <c r="O2006" i="22"/>
  <c r="O2007" i="22"/>
  <c r="O2008" i="22"/>
  <c r="O2009" i="22"/>
  <c r="O2010" i="22"/>
  <c r="O2011" i="22"/>
  <c r="O2012" i="22"/>
  <c r="O2013" i="22"/>
  <c r="O2014" i="22"/>
  <c r="O2015" i="22"/>
  <c r="O2016" i="22"/>
  <c r="O1767" i="22"/>
  <c r="M1768" i="22"/>
  <c r="M1769" i="22"/>
  <c r="M1770" i="22"/>
  <c r="M1771" i="22"/>
  <c r="M1772" i="22"/>
  <c r="M1773" i="22"/>
  <c r="M1774" i="22"/>
  <c r="M1775" i="22"/>
  <c r="M1776" i="22"/>
  <c r="M1777" i="22"/>
  <c r="M1778" i="22"/>
  <c r="M1779" i="22"/>
  <c r="M1780" i="22"/>
  <c r="M1781" i="22"/>
  <c r="M1782" i="22"/>
  <c r="M1783" i="22"/>
  <c r="M1784" i="22"/>
  <c r="M1785" i="22"/>
  <c r="M1786" i="22"/>
  <c r="M1787" i="22"/>
  <c r="M1788" i="22"/>
  <c r="M1789" i="22"/>
  <c r="M1790" i="22"/>
  <c r="M1791" i="22"/>
  <c r="M1792" i="22"/>
  <c r="M1793" i="22"/>
  <c r="M1794" i="22"/>
  <c r="M1795" i="22"/>
  <c r="M1796" i="22"/>
  <c r="M1797" i="22"/>
  <c r="M1798" i="22"/>
  <c r="M1799" i="22"/>
  <c r="M1800" i="22"/>
  <c r="M1801" i="22"/>
  <c r="M1802" i="22"/>
  <c r="M1803" i="22"/>
  <c r="M1804" i="22"/>
  <c r="M1805" i="22"/>
  <c r="M1806" i="22"/>
  <c r="M1807" i="22"/>
  <c r="M1808" i="22"/>
  <c r="M1809" i="22"/>
  <c r="M1810" i="22"/>
  <c r="M1811" i="22"/>
  <c r="M1812" i="22"/>
  <c r="M1813" i="22"/>
  <c r="M1814" i="22"/>
  <c r="M1815" i="22"/>
  <c r="M1816" i="22"/>
  <c r="M1817" i="22"/>
  <c r="M1818" i="22"/>
  <c r="M1819" i="22"/>
  <c r="M1820" i="22"/>
  <c r="M1821" i="22"/>
  <c r="M1822" i="22"/>
  <c r="M1823" i="22"/>
  <c r="M1824" i="22"/>
  <c r="M1825" i="22"/>
  <c r="M1826" i="22"/>
  <c r="M1827" i="22"/>
  <c r="M1828" i="22"/>
  <c r="M1829" i="22"/>
  <c r="M1830" i="22"/>
  <c r="M1831" i="22"/>
  <c r="M1832" i="22"/>
  <c r="M1833" i="22"/>
  <c r="M1834" i="22"/>
  <c r="M1835" i="22"/>
  <c r="M1836" i="22"/>
  <c r="M1837" i="22"/>
  <c r="M1838" i="22"/>
  <c r="M1839" i="22"/>
  <c r="M1840" i="22"/>
  <c r="M1841" i="22"/>
  <c r="M1842" i="22"/>
  <c r="M1843" i="22"/>
  <c r="M1844" i="22"/>
  <c r="M1845" i="22"/>
  <c r="M1846" i="22"/>
  <c r="M1847" i="22"/>
  <c r="M1848" i="22"/>
  <c r="M1849" i="22"/>
  <c r="M1850" i="22"/>
  <c r="M1851" i="22"/>
  <c r="M1852" i="22"/>
  <c r="M1853" i="22"/>
  <c r="M1854" i="22"/>
  <c r="M1855" i="22"/>
  <c r="M1856" i="22"/>
  <c r="M1857" i="22"/>
  <c r="M1858" i="22"/>
  <c r="M1859" i="22"/>
  <c r="M1860" i="22"/>
  <c r="M1861" i="22"/>
  <c r="M1862" i="22"/>
  <c r="M1863" i="22"/>
  <c r="M1864" i="22"/>
  <c r="M1865" i="22"/>
  <c r="M1866" i="22"/>
  <c r="M1867" i="22"/>
  <c r="M1868" i="22"/>
  <c r="M1869" i="22"/>
  <c r="M1870" i="22"/>
  <c r="M1871" i="22"/>
  <c r="M1872" i="22"/>
  <c r="M1873" i="22"/>
  <c r="M1874" i="22"/>
  <c r="M1875" i="22"/>
  <c r="M1876" i="22"/>
  <c r="M1877" i="22"/>
  <c r="M1878" i="22"/>
  <c r="M1879" i="22"/>
  <c r="M1880" i="22"/>
  <c r="M1881" i="22"/>
  <c r="M1882" i="22"/>
  <c r="M1883" i="22"/>
  <c r="M1884" i="22"/>
  <c r="M1885" i="22"/>
  <c r="M1886" i="22"/>
  <c r="M1887" i="22"/>
  <c r="M1888" i="22"/>
  <c r="M1889" i="22"/>
  <c r="M1890" i="22"/>
  <c r="M1891" i="22"/>
  <c r="M1892" i="22"/>
  <c r="M1893" i="22"/>
  <c r="M1894" i="22"/>
  <c r="M1895" i="22"/>
  <c r="M1896" i="22"/>
  <c r="M1897" i="22"/>
  <c r="M1898" i="22"/>
  <c r="M1899" i="22"/>
  <c r="M1900" i="22"/>
  <c r="M1901" i="22"/>
  <c r="M1902" i="22"/>
  <c r="M1903" i="22"/>
  <c r="M1904" i="22"/>
  <c r="M1905" i="22"/>
  <c r="M1906" i="22"/>
  <c r="M1907" i="22"/>
  <c r="M1908" i="22"/>
  <c r="M1909" i="22"/>
  <c r="M1910" i="22"/>
  <c r="M1911" i="22"/>
  <c r="M1912" i="22"/>
  <c r="M1913" i="22"/>
  <c r="M1914" i="22"/>
  <c r="M1915" i="22"/>
  <c r="M1916" i="22"/>
  <c r="M1917" i="22"/>
  <c r="M1918" i="22"/>
  <c r="M1919" i="22"/>
  <c r="M1920" i="22"/>
  <c r="M1921" i="22"/>
  <c r="M1922" i="22"/>
  <c r="M1923" i="22"/>
  <c r="M1924" i="22"/>
  <c r="M1925" i="22"/>
  <c r="M1926" i="22"/>
  <c r="M1927" i="22"/>
  <c r="M1928" i="22"/>
  <c r="M1929" i="22"/>
  <c r="M1930" i="22"/>
  <c r="M1931" i="22"/>
  <c r="M1932" i="22"/>
  <c r="M1933" i="22"/>
  <c r="M1934" i="22"/>
  <c r="M1935" i="22"/>
  <c r="M1936" i="22"/>
  <c r="M1937" i="22"/>
  <c r="M1938" i="22"/>
  <c r="M1939" i="22"/>
  <c r="M1940" i="22"/>
  <c r="M1941" i="22"/>
  <c r="M1942" i="22"/>
  <c r="M1943" i="22"/>
  <c r="M1944" i="22"/>
  <c r="M1945" i="22"/>
  <c r="M1946" i="22"/>
  <c r="M1947" i="22"/>
  <c r="M1948" i="22"/>
  <c r="M1949" i="22"/>
  <c r="M1950" i="22"/>
  <c r="M1951" i="22"/>
  <c r="M1952" i="22"/>
  <c r="M1953" i="22"/>
  <c r="M1954" i="22"/>
  <c r="M1955" i="22"/>
  <c r="M1956" i="22"/>
  <c r="M1957" i="22"/>
  <c r="M1958" i="22"/>
  <c r="M1959" i="22"/>
  <c r="M1960" i="22"/>
  <c r="M1961" i="22"/>
  <c r="M1962" i="22"/>
  <c r="M1963" i="22"/>
  <c r="M1964" i="22"/>
  <c r="M1965" i="22"/>
  <c r="M1966" i="22"/>
  <c r="M1967" i="22"/>
  <c r="M1968" i="22"/>
  <c r="M1969" i="22"/>
  <c r="M1970" i="22"/>
  <c r="M1971" i="22"/>
  <c r="M1972" i="22"/>
  <c r="M1973" i="22"/>
  <c r="M1974" i="22"/>
  <c r="M1975" i="22"/>
  <c r="M1976" i="22"/>
  <c r="M1977" i="22"/>
  <c r="M1978" i="22"/>
  <c r="M1979" i="22"/>
  <c r="M1980" i="22"/>
  <c r="M1981" i="22"/>
  <c r="M1982" i="22"/>
  <c r="M1983" i="22"/>
  <c r="M1984" i="22"/>
  <c r="M1985" i="22"/>
  <c r="M1986" i="22"/>
  <c r="M1987" i="22"/>
  <c r="M1988" i="22"/>
  <c r="M1989" i="22"/>
  <c r="M1990" i="22"/>
  <c r="M1991" i="22"/>
  <c r="M1992" i="22"/>
  <c r="M1993" i="22"/>
  <c r="M1994" i="22"/>
  <c r="M1995" i="22"/>
  <c r="M1996" i="22"/>
  <c r="M1997" i="22"/>
  <c r="M1998" i="22"/>
  <c r="M1999" i="22"/>
  <c r="M2000" i="22"/>
  <c r="M2001" i="22"/>
  <c r="M2002" i="22"/>
  <c r="M2003" i="22"/>
  <c r="M2004" i="22"/>
  <c r="M2005" i="22"/>
  <c r="M2006" i="22"/>
  <c r="M2007" i="22"/>
  <c r="M2008" i="22"/>
  <c r="M2009" i="22"/>
  <c r="M2010" i="22"/>
  <c r="M2011" i="22"/>
  <c r="M2012" i="22"/>
  <c r="M2013" i="22"/>
  <c r="M2014" i="22"/>
  <c r="M2015" i="22"/>
  <c r="M2016" i="22"/>
  <c r="M1767" i="22"/>
  <c r="K1768" i="22"/>
  <c r="K1769" i="22"/>
  <c r="K1770" i="22"/>
  <c r="K1771" i="22"/>
  <c r="K1772" i="22"/>
  <c r="K1773" i="22"/>
  <c r="K1774" i="22"/>
  <c r="K1775" i="22"/>
  <c r="K1776" i="22"/>
  <c r="K1777" i="22"/>
  <c r="K1778" i="22"/>
  <c r="K1779" i="22"/>
  <c r="K1780" i="22"/>
  <c r="K1781" i="22"/>
  <c r="K1782" i="22"/>
  <c r="K1783" i="22"/>
  <c r="K1784" i="22"/>
  <c r="K1785" i="22"/>
  <c r="K1786" i="22"/>
  <c r="K1787" i="22"/>
  <c r="K1788" i="22"/>
  <c r="K1789" i="22"/>
  <c r="K1790" i="22"/>
  <c r="K1791" i="22"/>
  <c r="K1792" i="22"/>
  <c r="K1793" i="22"/>
  <c r="K1794" i="22"/>
  <c r="K1795" i="22"/>
  <c r="K1796" i="22"/>
  <c r="K1797" i="22"/>
  <c r="K1798" i="22"/>
  <c r="K1799" i="22"/>
  <c r="K1800" i="22"/>
  <c r="K1801" i="22"/>
  <c r="K1802" i="22"/>
  <c r="K1803" i="22"/>
  <c r="K1804" i="22"/>
  <c r="K1805" i="22"/>
  <c r="K1806" i="22"/>
  <c r="K1807" i="22"/>
  <c r="K1808" i="22"/>
  <c r="K1809" i="22"/>
  <c r="K1810" i="22"/>
  <c r="K1811" i="22"/>
  <c r="K1812" i="22"/>
  <c r="K1813" i="22"/>
  <c r="K1814" i="22"/>
  <c r="K1815" i="22"/>
  <c r="K1816" i="22"/>
  <c r="K1817" i="22"/>
  <c r="K1818" i="22"/>
  <c r="K1819" i="22"/>
  <c r="K1820" i="22"/>
  <c r="K1821" i="22"/>
  <c r="K1822" i="22"/>
  <c r="K1823" i="22"/>
  <c r="K1824" i="22"/>
  <c r="K1825" i="22"/>
  <c r="K1826" i="22"/>
  <c r="K1827" i="22"/>
  <c r="K1828" i="22"/>
  <c r="K1829" i="22"/>
  <c r="K1830" i="22"/>
  <c r="K1831" i="22"/>
  <c r="K1832" i="22"/>
  <c r="K1833" i="22"/>
  <c r="K1834" i="22"/>
  <c r="K1835" i="22"/>
  <c r="K1836" i="22"/>
  <c r="K1837" i="22"/>
  <c r="K1838" i="22"/>
  <c r="K1839" i="22"/>
  <c r="K1840" i="22"/>
  <c r="K1841" i="22"/>
  <c r="K1842" i="22"/>
  <c r="K1843" i="22"/>
  <c r="K1844" i="22"/>
  <c r="K1845" i="22"/>
  <c r="K1846" i="22"/>
  <c r="K1847" i="22"/>
  <c r="K1848" i="22"/>
  <c r="K1849" i="22"/>
  <c r="K1850" i="22"/>
  <c r="K1851" i="22"/>
  <c r="K1852" i="22"/>
  <c r="K1853" i="22"/>
  <c r="K1854" i="22"/>
  <c r="K1855" i="22"/>
  <c r="K1856" i="22"/>
  <c r="K1857" i="22"/>
  <c r="K1858" i="22"/>
  <c r="K1859" i="22"/>
  <c r="K1860" i="22"/>
  <c r="K1861" i="22"/>
  <c r="K1862" i="22"/>
  <c r="K1863" i="22"/>
  <c r="K1864" i="22"/>
  <c r="K1865" i="22"/>
  <c r="K1866" i="22"/>
  <c r="K1867" i="22"/>
  <c r="K1868" i="22"/>
  <c r="K1869" i="22"/>
  <c r="K1870" i="22"/>
  <c r="K1871" i="22"/>
  <c r="K1872" i="22"/>
  <c r="K1873" i="22"/>
  <c r="K1874" i="22"/>
  <c r="K1875" i="22"/>
  <c r="K1876" i="22"/>
  <c r="K1877" i="22"/>
  <c r="K1878" i="22"/>
  <c r="K1879" i="22"/>
  <c r="K1880" i="22"/>
  <c r="K1881" i="22"/>
  <c r="K1882" i="22"/>
  <c r="K1883" i="22"/>
  <c r="K1884" i="22"/>
  <c r="K1885" i="22"/>
  <c r="K1886" i="22"/>
  <c r="K1887" i="22"/>
  <c r="K1888" i="22"/>
  <c r="K1889" i="22"/>
  <c r="K1890" i="22"/>
  <c r="K1891" i="22"/>
  <c r="K1892" i="22"/>
  <c r="K1893" i="22"/>
  <c r="K1894" i="22"/>
  <c r="K1895" i="22"/>
  <c r="K1896" i="22"/>
  <c r="K1897" i="22"/>
  <c r="K1898" i="22"/>
  <c r="K1899" i="22"/>
  <c r="K1900" i="22"/>
  <c r="K1901" i="22"/>
  <c r="K1902" i="22"/>
  <c r="K1903" i="22"/>
  <c r="K1904" i="22"/>
  <c r="K1905" i="22"/>
  <c r="K1906" i="22"/>
  <c r="K1907" i="22"/>
  <c r="K1908" i="22"/>
  <c r="K1909" i="22"/>
  <c r="K1910" i="22"/>
  <c r="K1911" i="22"/>
  <c r="K1912" i="22"/>
  <c r="K1913" i="22"/>
  <c r="K1914" i="22"/>
  <c r="K1915" i="22"/>
  <c r="K1916" i="22"/>
  <c r="K1917" i="22"/>
  <c r="K1918" i="22"/>
  <c r="K1919" i="22"/>
  <c r="K1920" i="22"/>
  <c r="K1921" i="22"/>
  <c r="K1922" i="22"/>
  <c r="K1923" i="22"/>
  <c r="K1924" i="22"/>
  <c r="K1925" i="22"/>
  <c r="K1926" i="22"/>
  <c r="K1927" i="22"/>
  <c r="K1928" i="22"/>
  <c r="K1929" i="22"/>
  <c r="K1930" i="22"/>
  <c r="K1931" i="22"/>
  <c r="K1932" i="22"/>
  <c r="K1933" i="22"/>
  <c r="K1934" i="22"/>
  <c r="K1935" i="22"/>
  <c r="K1936" i="22"/>
  <c r="K1937" i="22"/>
  <c r="K1938" i="22"/>
  <c r="K1939" i="22"/>
  <c r="K1940" i="22"/>
  <c r="K1941" i="22"/>
  <c r="K1942" i="22"/>
  <c r="K1943" i="22"/>
  <c r="K1944" i="22"/>
  <c r="K1945" i="22"/>
  <c r="K1946" i="22"/>
  <c r="K1947" i="22"/>
  <c r="K1948" i="22"/>
  <c r="K1949" i="22"/>
  <c r="K1950" i="22"/>
  <c r="K1951" i="22"/>
  <c r="K1952" i="22"/>
  <c r="K1953" i="22"/>
  <c r="K1954" i="22"/>
  <c r="K1955" i="22"/>
  <c r="K1956" i="22"/>
  <c r="K1957" i="22"/>
  <c r="K1958" i="22"/>
  <c r="K1959" i="22"/>
  <c r="K1960" i="22"/>
  <c r="K1961" i="22"/>
  <c r="K1962" i="22"/>
  <c r="K1963" i="22"/>
  <c r="K1964" i="22"/>
  <c r="K1965" i="22"/>
  <c r="K1966" i="22"/>
  <c r="K1967" i="22"/>
  <c r="K1968" i="22"/>
  <c r="K1969" i="22"/>
  <c r="K1970" i="22"/>
  <c r="K1971" i="22"/>
  <c r="K1972" i="22"/>
  <c r="K1973" i="22"/>
  <c r="K1974" i="22"/>
  <c r="K1975" i="22"/>
  <c r="K1976" i="22"/>
  <c r="K1977" i="22"/>
  <c r="K1978" i="22"/>
  <c r="K1979" i="22"/>
  <c r="K1980" i="22"/>
  <c r="K1981" i="22"/>
  <c r="K1982" i="22"/>
  <c r="K1983" i="22"/>
  <c r="K1984" i="22"/>
  <c r="K1985" i="22"/>
  <c r="K1986" i="22"/>
  <c r="K1987" i="22"/>
  <c r="K1988" i="22"/>
  <c r="K1989" i="22"/>
  <c r="K1990" i="22"/>
  <c r="K1991" i="22"/>
  <c r="K1992" i="22"/>
  <c r="K1993" i="22"/>
  <c r="K1994" i="22"/>
  <c r="K1995" i="22"/>
  <c r="K1996" i="22"/>
  <c r="K1997" i="22"/>
  <c r="K1998" i="22"/>
  <c r="K1999" i="22"/>
  <c r="K2000" i="22"/>
  <c r="K2001" i="22"/>
  <c r="K2002" i="22"/>
  <c r="K2003" i="22"/>
  <c r="K2004" i="22"/>
  <c r="K2005" i="22"/>
  <c r="K2006" i="22"/>
  <c r="K2007" i="22"/>
  <c r="K2008" i="22"/>
  <c r="K2009" i="22"/>
  <c r="K2010" i="22"/>
  <c r="K2011" i="22"/>
  <c r="K2012" i="22"/>
  <c r="K2013" i="22"/>
  <c r="K2014" i="22"/>
  <c r="K2015" i="22"/>
  <c r="K2016" i="22"/>
  <c r="K1767" i="22"/>
  <c r="I1768" i="22"/>
  <c r="I1769" i="22"/>
  <c r="I1770" i="22"/>
  <c r="I1771" i="22"/>
  <c r="I1772" i="22"/>
  <c r="I1773" i="22"/>
  <c r="I1774" i="22"/>
  <c r="I1775" i="22"/>
  <c r="I1776" i="22"/>
  <c r="I1777" i="22"/>
  <c r="I1778" i="22"/>
  <c r="I1779" i="22"/>
  <c r="I1780" i="22"/>
  <c r="I1781" i="22"/>
  <c r="I1782" i="22"/>
  <c r="I1783" i="22"/>
  <c r="I1784" i="22"/>
  <c r="I1785" i="22"/>
  <c r="I1786" i="22"/>
  <c r="I1787" i="22"/>
  <c r="I1788" i="22"/>
  <c r="I1789" i="22"/>
  <c r="I1790" i="22"/>
  <c r="I1791" i="22"/>
  <c r="I1792" i="22"/>
  <c r="I1793" i="22"/>
  <c r="I1794" i="22"/>
  <c r="I1795" i="22"/>
  <c r="I1796" i="22"/>
  <c r="I1797" i="22"/>
  <c r="I1798" i="22"/>
  <c r="I1799" i="22"/>
  <c r="I1800" i="22"/>
  <c r="I1801" i="22"/>
  <c r="I1802" i="22"/>
  <c r="I1803" i="22"/>
  <c r="I1804" i="22"/>
  <c r="I1805" i="22"/>
  <c r="I1806" i="22"/>
  <c r="I1807" i="22"/>
  <c r="I1808" i="22"/>
  <c r="I1809" i="22"/>
  <c r="I1810" i="22"/>
  <c r="I1811" i="22"/>
  <c r="I1812" i="22"/>
  <c r="I1813" i="22"/>
  <c r="I1814" i="22"/>
  <c r="I1815" i="22"/>
  <c r="I1816" i="22"/>
  <c r="I1817" i="22"/>
  <c r="I1818" i="22"/>
  <c r="I1819" i="22"/>
  <c r="I1820" i="22"/>
  <c r="I1821" i="22"/>
  <c r="I1822" i="22"/>
  <c r="I1823" i="22"/>
  <c r="I1824" i="22"/>
  <c r="I1825" i="22"/>
  <c r="I1826" i="22"/>
  <c r="I1827" i="22"/>
  <c r="I1828" i="22"/>
  <c r="I1829" i="22"/>
  <c r="I1830" i="22"/>
  <c r="I1831" i="22"/>
  <c r="I1832" i="22"/>
  <c r="I1833" i="22"/>
  <c r="I1834" i="22"/>
  <c r="I1835" i="22"/>
  <c r="I1836" i="22"/>
  <c r="I1837" i="22"/>
  <c r="I1838" i="22"/>
  <c r="I1839" i="22"/>
  <c r="I1840" i="22"/>
  <c r="I1841" i="22"/>
  <c r="I1842" i="22"/>
  <c r="I1843" i="22"/>
  <c r="I1844" i="22"/>
  <c r="I1845" i="22"/>
  <c r="I1846" i="22"/>
  <c r="I1847" i="22"/>
  <c r="I1848" i="22"/>
  <c r="I1849" i="22"/>
  <c r="I1850" i="22"/>
  <c r="I1851" i="22"/>
  <c r="I1852" i="22"/>
  <c r="I1853" i="22"/>
  <c r="I1854" i="22"/>
  <c r="I1855" i="22"/>
  <c r="I1856" i="22"/>
  <c r="I1857" i="22"/>
  <c r="I1858" i="22"/>
  <c r="I1859" i="22"/>
  <c r="I1860" i="22"/>
  <c r="I1861" i="22"/>
  <c r="I1862" i="22"/>
  <c r="I1863" i="22"/>
  <c r="I1864" i="22"/>
  <c r="I1865" i="22"/>
  <c r="I1866" i="22"/>
  <c r="I1867" i="22"/>
  <c r="I1868" i="22"/>
  <c r="I1869" i="22"/>
  <c r="I1870" i="22"/>
  <c r="I1871" i="22"/>
  <c r="I1872" i="22"/>
  <c r="I1873" i="22"/>
  <c r="I1874" i="22"/>
  <c r="I1875" i="22"/>
  <c r="I1876" i="22"/>
  <c r="I1877" i="22"/>
  <c r="I1878" i="22"/>
  <c r="I1879" i="22"/>
  <c r="I1880" i="22"/>
  <c r="I1881" i="22"/>
  <c r="I1882" i="22"/>
  <c r="I1883" i="22"/>
  <c r="I1884" i="22"/>
  <c r="I1885" i="22"/>
  <c r="I1886" i="22"/>
  <c r="I1887" i="22"/>
  <c r="I1888" i="22"/>
  <c r="I1889" i="22"/>
  <c r="I1890" i="22"/>
  <c r="I1891" i="22"/>
  <c r="I1892" i="22"/>
  <c r="I1893" i="22"/>
  <c r="I1894" i="22"/>
  <c r="I1895" i="22"/>
  <c r="I1896" i="22"/>
  <c r="I1897" i="22"/>
  <c r="I1898" i="22"/>
  <c r="I1899" i="22"/>
  <c r="I1900" i="22"/>
  <c r="I1901" i="22"/>
  <c r="I1902" i="22"/>
  <c r="I1903" i="22"/>
  <c r="I1904" i="22"/>
  <c r="I1905" i="22"/>
  <c r="I1906" i="22"/>
  <c r="I1907" i="22"/>
  <c r="I1908" i="22"/>
  <c r="I1909" i="22"/>
  <c r="I1910" i="22"/>
  <c r="I1911" i="22"/>
  <c r="I1912" i="22"/>
  <c r="I1913" i="22"/>
  <c r="I1914" i="22"/>
  <c r="I1915" i="22"/>
  <c r="I1916" i="22"/>
  <c r="I1917" i="22"/>
  <c r="I1918" i="22"/>
  <c r="I1919" i="22"/>
  <c r="I1920" i="22"/>
  <c r="I1921" i="22"/>
  <c r="I1922" i="22"/>
  <c r="I1923" i="22"/>
  <c r="I1924" i="22"/>
  <c r="I1925" i="22"/>
  <c r="I1926" i="22"/>
  <c r="I1927" i="22"/>
  <c r="I1928" i="22"/>
  <c r="I1929" i="22"/>
  <c r="I1930" i="22"/>
  <c r="I1931" i="22"/>
  <c r="I1932" i="22"/>
  <c r="I1933" i="22"/>
  <c r="I1934" i="22"/>
  <c r="I1935" i="22"/>
  <c r="I1936" i="22"/>
  <c r="I1937" i="22"/>
  <c r="I1938" i="22"/>
  <c r="I1939" i="22"/>
  <c r="I1940" i="22"/>
  <c r="I1941" i="22"/>
  <c r="I1942" i="22"/>
  <c r="I1943" i="22"/>
  <c r="I1944" i="22"/>
  <c r="I1945" i="22"/>
  <c r="I1946" i="22"/>
  <c r="I1947" i="22"/>
  <c r="I1948" i="22"/>
  <c r="I1949" i="22"/>
  <c r="I1950" i="22"/>
  <c r="I1951" i="22"/>
  <c r="I1952" i="22"/>
  <c r="I1953" i="22"/>
  <c r="I1954" i="22"/>
  <c r="I1955" i="22"/>
  <c r="I1956" i="22"/>
  <c r="I1957" i="22"/>
  <c r="I1958" i="22"/>
  <c r="I1959" i="22"/>
  <c r="I1960" i="22"/>
  <c r="I1961" i="22"/>
  <c r="I1962" i="22"/>
  <c r="I1963" i="22"/>
  <c r="I1964" i="22"/>
  <c r="I1965" i="22"/>
  <c r="I1966" i="22"/>
  <c r="I1967" i="22"/>
  <c r="I1968" i="22"/>
  <c r="I1969" i="22"/>
  <c r="I1970" i="22"/>
  <c r="I1971" i="22"/>
  <c r="I1972" i="22"/>
  <c r="I1973" i="22"/>
  <c r="I1974" i="22"/>
  <c r="I1975" i="22"/>
  <c r="I1976" i="22"/>
  <c r="I1977" i="22"/>
  <c r="I1978" i="22"/>
  <c r="I1979" i="22"/>
  <c r="I1980" i="22"/>
  <c r="I1981" i="22"/>
  <c r="I1982" i="22"/>
  <c r="I1983" i="22"/>
  <c r="I1984" i="22"/>
  <c r="I1985" i="22"/>
  <c r="I1986" i="22"/>
  <c r="I1987" i="22"/>
  <c r="I1988" i="22"/>
  <c r="I1989" i="22"/>
  <c r="I1990" i="22"/>
  <c r="I1991" i="22"/>
  <c r="I1992" i="22"/>
  <c r="I1993" i="22"/>
  <c r="I1994" i="22"/>
  <c r="I1995" i="22"/>
  <c r="I1996" i="22"/>
  <c r="I1997" i="22"/>
  <c r="I1998" i="22"/>
  <c r="I1999" i="22"/>
  <c r="I2000" i="22"/>
  <c r="I2001" i="22"/>
  <c r="I2002" i="22"/>
  <c r="I2003" i="22"/>
  <c r="I2004" i="22"/>
  <c r="I2005" i="22"/>
  <c r="I2006" i="22"/>
  <c r="I2007" i="22"/>
  <c r="I2008" i="22"/>
  <c r="I2009" i="22"/>
  <c r="I2010" i="22"/>
  <c r="I2011" i="22"/>
  <c r="I2012" i="22"/>
  <c r="I2013" i="22"/>
  <c r="I2014" i="22"/>
  <c r="I2015" i="22"/>
  <c r="I2016" i="22"/>
  <c r="I1767" i="22"/>
  <c r="G1768" i="22"/>
  <c r="G1769" i="22"/>
  <c r="G1770" i="22"/>
  <c r="G1771" i="22"/>
  <c r="G1772" i="22"/>
  <c r="G1773" i="22"/>
  <c r="G1774" i="22"/>
  <c r="G1775" i="22"/>
  <c r="G1776" i="22"/>
  <c r="G1777" i="22"/>
  <c r="G1778" i="22"/>
  <c r="G1779" i="22"/>
  <c r="G1780" i="22"/>
  <c r="G1781" i="22"/>
  <c r="G1782" i="22"/>
  <c r="G1783" i="22"/>
  <c r="G1784" i="22"/>
  <c r="G1785" i="22"/>
  <c r="G1786" i="22"/>
  <c r="G1787" i="22"/>
  <c r="G1788" i="22"/>
  <c r="G1789" i="22"/>
  <c r="G1790" i="22"/>
  <c r="G1791" i="22"/>
  <c r="G1792" i="22"/>
  <c r="G1793" i="22"/>
  <c r="G1794" i="22"/>
  <c r="G1795" i="22"/>
  <c r="G1796" i="22"/>
  <c r="G1797" i="22"/>
  <c r="G1798" i="22"/>
  <c r="G1799" i="22"/>
  <c r="G1800" i="22"/>
  <c r="G1801" i="22"/>
  <c r="G1802" i="22"/>
  <c r="G1803" i="22"/>
  <c r="G1804" i="22"/>
  <c r="G1805" i="22"/>
  <c r="G1806" i="22"/>
  <c r="G1807" i="22"/>
  <c r="G1808" i="22"/>
  <c r="G1809" i="22"/>
  <c r="G1810" i="22"/>
  <c r="G1811" i="22"/>
  <c r="G1812" i="22"/>
  <c r="G1813" i="22"/>
  <c r="G1814" i="22"/>
  <c r="G1815" i="22"/>
  <c r="G1816" i="22"/>
  <c r="G1817" i="22"/>
  <c r="G1818" i="22"/>
  <c r="G1819" i="22"/>
  <c r="G1820" i="22"/>
  <c r="G1821" i="22"/>
  <c r="G1822" i="22"/>
  <c r="G1823" i="22"/>
  <c r="G1824" i="22"/>
  <c r="G1825" i="22"/>
  <c r="G1826" i="22"/>
  <c r="G1827" i="22"/>
  <c r="G1828" i="22"/>
  <c r="G1829" i="22"/>
  <c r="G1830" i="22"/>
  <c r="G1831" i="22"/>
  <c r="G1832" i="22"/>
  <c r="G1833" i="22"/>
  <c r="G1834" i="22"/>
  <c r="G1835" i="22"/>
  <c r="G1836" i="22"/>
  <c r="G1837" i="22"/>
  <c r="G1838" i="22"/>
  <c r="G1839" i="22"/>
  <c r="G1840" i="22"/>
  <c r="G1841" i="22"/>
  <c r="G1842" i="22"/>
  <c r="G1843" i="22"/>
  <c r="G1844" i="22"/>
  <c r="G1845" i="22"/>
  <c r="G1846" i="22"/>
  <c r="G1847" i="22"/>
  <c r="G1848" i="22"/>
  <c r="G1849" i="22"/>
  <c r="G1850" i="22"/>
  <c r="G1851" i="22"/>
  <c r="G1852" i="22"/>
  <c r="G1853" i="22"/>
  <c r="G1854" i="22"/>
  <c r="G1855" i="22"/>
  <c r="G1856" i="22"/>
  <c r="G1857" i="22"/>
  <c r="G1858" i="22"/>
  <c r="G1859" i="22"/>
  <c r="G1860" i="22"/>
  <c r="G1861" i="22"/>
  <c r="G1862" i="22"/>
  <c r="G1863" i="22"/>
  <c r="G1864" i="22"/>
  <c r="G1865" i="22"/>
  <c r="G1866" i="22"/>
  <c r="G1867" i="22"/>
  <c r="G1868" i="22"/>
  <c r="G1869" i="22"/>
  <c r="G1870" i="22"/>
  <c r="G1871" i="22"/>
  <c r="G1872" i="22"/>
  <c r="G1873" i="22"/>
  <c r="G1874" i="22"/>
  <c r="G1875" i="22"/>
  <c r="G1876" i="22"/>
  <c r="G1877" i="22"/>
  <c r="G1878" i="22"/>
  <c r="G1879" i="22"/>
  <c r="G1880" i="22"/>
  <c r="G1881" i="22"/>
  <c r="G1882" i="22"/>
  <c r="G1883" i="22"/>
  <c r="G1884" i="22"/>
  <c r="G1885" i="22"/>
  <c r="G1886" i="22"/>
  <c r="G1887" i="22"/>
  <c r="G1888" i="22"/>
  <c r="G1889" i="22"/>
  <c r="G1890" i="22"/>
  <c r="G1891" i="22"/>
  <c r="G1892" i="22"/>
  <c r="G1893" i="22"/>
  <c r="G1894" i="22"/>
  <c r="G1895" i="22"/>
  <c r="G1896" i="22"/>
  <c r="G1897" i="22"/>
  <c r="G1898" i="22"/>
  <c r="G1899" i="22"/>
  <c r="G1900" i="22"/>
  <c r="G1901" i="22"/>
  <c r="G1902" i="22"/>
  <c r="G1903" i="22"/>
  <c r="G1904" i="22"/>
  <c r="G1905" i="22"/>
  <c r="G1906" i="22"/>
  <c r="G1907" i="22"/>
  <c r="G1908" i="22"/>
  <c r="G1909" i="22"/>
  <c r="G1910" i="22"/>
  <c r="G1911" i="22"/>
  <c r="G1912" i="22"/>
  <c r="G1913" i="22"/>
  <c r="G1914" i="22"/>
  <c r="G1915" i="22"/>
  <c r="G1916" i="22"/>
  <c r="G1917" i="22"/>
  <c r="G1918" i="22"/>
  <c r="G1919" i="22"/>
  <c r="G1920" i="22"/>
  <c r="G1921" i="22"/>
  <c r="G1922" i="22"/>
  <c r="G1923" i="22"/>
  <c r="G1924" i="22"/>
  <c r="G1925" i="22"/>
  <c r="G1926" i="22"/>
  <c r="G1927" i="22"/>
  <c r="G1928" i="22"/>
  <c r="G1929" i="22"/>
  <c r="G1930" i="22"/>
  <c r="G1931" i="22"/>
  <c r="G1932" i="22"/>
  <c r="G1933" i="22"/>
  <c r="G1934" i="22"/>
  <c r="G1935" i="22"/>
  <c r="G1936" i="22"/>
  <c r="G1937" i="22"/>
  <c r="G1938" i="22"/>
  <c r="G1939" i="22"/>
  <c r="G1940" i="22"/>
  <c r="G1941" i="22"/>
  <c r="G1942" i="22"/>
  <c r="G1943" i="22"/>
  <c r="G1944" i="22"/>
  <c r="G1945" i="22"/>
  <c r="G1946" i="22"/>
  <c r="G1947" i="22"/>
  <c r="G1948" i="22"/>
  <c r="G1949" i="22"/>
  <c r="G1950" i="22"/>
  <c r="G1951" i="22"/>
  <c r="G1952" i="22"/>
  <c r="G1953" i="22"/>
  <c r="G1954" i="22"/>
  <c r="G1955" i="22"/>
  <c r="G1956" i="22"/>
  <c r="G1957" i="22"/>
  <c r="G1958" i="22"/>
  <c r="G1959" i="22"/>
  <c r="G1960" i="22"/>
  <c r="G1961" i="22"/>
  <c r="G1962" i="22"/>
  <c r="G1963" i="22"/>
  <c r="G1964" i="22"/>
  <c r="G1965" i="22"/>
  <c r="G1966" i="22"/>
  <c r="G1967" i="22"/>
  <c r="G1968" i="22"/>
  <c r="G1969" i="22"/>
  <c r="G1970" i="22"/>
  <c r="G1971" i="22"/>
  <c r="G1972" i="22"/>
  <c r="G1973" i="22"/>
  <c r="G1974" i="22"/>
  <c r="G1975" i="22"/>
  <c r="G1976" i="22"/>
  <c r="G1977" i="22"/>
  <c r="G1978" i="22"/>
  <c r="G1979" i="22"/>
  <c r="G1980" i="22"/>
  <c r="G1981" i="22"/>
  <c r="G1982" i="22"/>
  <c r="G1983" i="22"/>
  <c r="G1984" i="22"/>
  <c r="G1985" i="22"/>
  <c r="G1986" i="22"/>
  <c r="G1987" i="22"/>
  <c r="G1988" i="22"/>
  <c r="G1989" i="22"/>
  <c r="G1990" i="22"/>
  <c r="G1991" i="22"/>
  <c r="G1992" i="22"/>
  <c r="G1993" i="22"/>
  <c r="G1994" i="22"/>
  <c r="G1995" i="22"/>
  <c r="G1996" i="22"/>
  <c r="G1997" i="22"/>
  <c r="G1998" i="22"/>
  <c r="G1999" i="22"/>
  <c r="G2000" i="22"/>
  <c r="G2001" i="22"/>
  <c r="G2002" i="22"/>
  <c r="G2003" i="22"/>
  <c r="G2004" i="22"/>
  <c r="G2005" i="22"/>
  <c r="G2006" i="22"/>
  <c r="G2007" i="22"/>
  <c r="G2008" i="22"/>
  <c r="G2009" i="22"/>
  <c r="G2010" i="22"/>
  <c r="G2011" i="22"/>
  <c r="G2012" i="22"/>
  <c r="G2013" i="22"/>
  <c r="G2014" i="22"/>
  <c r="G2015" i="22"/>
  <c r="G2016" i="22"/>
  <c r="G1767" i="22"/>
  <c r="E1768" i="22"/>
  <c r="E1769" i="22"/>
  <c r="E1770" i="22"/>
  <c r="E1771" i="22"/>
  <c r="E1772" i="22"/>
  <c r="E1773" i="22"/>
  <c r="E1774" i="22"/>
  <c r="E1775" i="22"/>
  <c r="E1776" i="22"/>
  <c r="E1777" i="22"/>
  <c r="E1778" i="22"/>
  <c r="E1779" i="22"/>
  <c r="E1780" i="22"/>
  <c r="E1781" i="22"/>
  <c r="E1782" i="22"/>
  <c r="E1783" i="22"/>
  <c r="E1784" i="22"/>
  <c r="E1785" i="22"/>
  <c r="E1786" i="22"/>
  <c r="E1787" i="22"/>
  <c r="E1788" i="22"/>
  <c r="E1789" i="22"/>
  <c r="E1790" i="22"/>
  <c r="E1791" i="22"/>
  <c r="E1792" i="22"/>
  <c r="E1793" i="22"/>
  <c r="E1794" i="22"/>
  <c r="E1795" i="22"/>
  <c r="E1796" i="22"/>
  <c r="E1797" i="22"/>
  <c r="E1798" i="22"/>
  <c r="E1799" i="22"/>
  <c r="E1800" i="22"/>
  <c r="E1801" i="22"/>
  <c r="E1802" i="22"/>
  <c r="E1803" i="22"/>
  <c r="E1804" i="22"/>
  <c r="E1805" i="22"/>
  <c r="E1806" i="22"/>
  <c r="E1807" i="22"/>
  <c r="E1808" i="22"/>
  <c r="E1809" i="22"/>
  <c r="E1810" i="22"/>
  <c r="E1811" i="22"/>
  <c r="E1812" i="22"/>
  <c r="E1813" i="22"/>
  <c r="E1814" i="22"/>
  <c r="E1815" i="22"/>
  <c r="E1816" i="22"/>
  <c r="E1817" i="22"/>
  <c r="E1818" i="22"/>
  <c r="E1819" i="22"/>
  <c r="E1820" i="22"/>
  <c r="E1821" i="22"/>
  <c r="E1822" i="22"/>
  <c r="E1823" i="22"/>
  <c r="E1824" i="22"/>
  <c r="E1825" i="22"/>
  <c r="E1826" i="22"/>
  <c r="E1827" i="22"/>
  <c r="E1828" i="22"/>
  <c r="E1829" i="22"/>
  <c r="E1830" i="22"/>
  <c r="E1831" i="22"/>
  <c r="E1832" i="22"/>
  <c r="E1833" i="22"/>
  <c r="E1834" i="22"/>
  <c r="E1835" i="22"/>
  <c r="E1836" i="22"/>
  <c r="E1837" i="22"/>
  <c r="E1838" i="22"/>
  <c r="E1839" i="22"/>
  <c r="E1840" i="22"/>
  <c r="E1841" i="22"/>
  <c r="E1842" i="22"/>
  <c r="E1843" i="22"/>
  <c r="E1844" i="22"/>
  <c r="E1845" i="22"/>
  <c r="E1846" i="22"/>
  <c r="E1847" i="22"/>
  <c r="E1848" i="22"/>
  <c r="E1849" i="22"/>
  <c r="E1850" i="22"/>
  <c r="E1851" i="22"/>
  <c r="E1852" i="22"/>
  <c r="E1853" i="22"/>
  <c r="E1854" i="22"/>
  <c r="E1855" i="22"/>
  <c r="E1856" i="22"/>
  <c r="E1857" i="22"/>
  <c r="E1858" i="22"/>
  <c r="E1859" i="22"/>
  <c r="E1860" i="22"/>
  <c r="E1861" i="22"/>
  <c r="E1862" i="22"/>
  <c r="E1863" i="22"/>
  <c r="E1864" i="22"/>
  <c r="E1865" i="22"/>
  <c r="E1866" i="22"/>
  <c r="E1867" i="22"/>
  <c r="E1868" i="22"/>
  <c r="E1869" i="22"/>
  <c r="E1870" i="22"/>
  <c r="E1871" i="22"/>
  <c r="E1872" i="22"/>
  <c r="E1873" i="22"/>
  <c r="E1874" i="22"/>
  <c r="E1875" i="22"/>
  <c r="E1876" i="22"/>
  <c r="E1877" i="22"/>
  <c r="E1878" i="22"/>
  <c r="E1879" i="22"/>
  <c r="E1880" i="22"/>
  <c r="E1881" i="22"/>
  <c r="E1882" i="22"/>
  <c r="E1883" i="22"/>
  <c r="E1884" i="22"/>
  <c r="E1885" i="22"/>
  <c r="E1886" i="22"/>
  <c r="E1887" i="22"/>
  <c r="E1888" i="22"/>
  <c r="E1889" i="22"/>
  <c r="E1890" i="22"/>
  <c r="E1891" i="22"/>
  <c r="E1892" i="22"/>
  <c r="E1893" i="22"/>
  <c r="E1894" i="22"/>
  <c r="E1895" i="22"/>
  <c r="E1896" i="22"/>
  <c r="E1897" i="22"/>
  <c r="E1898" i="22"/>
  <c r="E1899" i="22"/>
  <c r="E1900" i="22"/>
  <c r="E1901" i="22"/>
  <c r="E1902" i="22"/>
  <c r="E1903" i="22"/>
  <c r="E1904" i="22"/>
  <c r="E1905" i="22"/>
  <c r="E1906" i="22"/>
  <c r="E1907" i="22"/>
  <c r="E1908" i="22"/>
  <c r="E1909" i="22"/>
  <c r="E1910" i="22"/>
  <c r="E1911" i="22"/>
  <c r="E1912" i="22"/>
  <c r="E1913" i="22"/>
  <c r="E1914" i="22"/>
  <c r="E1915" i="22"/>
  <c r="E1916" i="22"/>
  <c r="E1917" i="22"/>
  <c r="E1918" i="22"/>
  <c r="E1919" i="22"/>
  <c r="E1920" i="22"/>
  <c r="E1921" i="22"/>
  <c r="E1922" i="22"/>
  <c r="E1923" i="22"/>
  <c r="E1924" i="22"/>
  <c r="E1925" i="22"/>
  <c r="E1926" i="22"/>
  <c r="E1927" i="22"/>
  <c r="E1928" i="22"/>
  <c r="E1929" i="22"/>
  <c r="E1930" i="22"/>
  <c r="E1931" i="22"/>
  <c r="E1932" i="22"/>
  <c r="E1933" i="22"/>
  <c r="E1934" i="22"/>
  <c r="E1935" i="22"/>
  <c r="E1936" i="22"/>
  <c r="E1937" i="22"/>
  <c r="E1938" i="22"/>
  <c r="E1939" i="22"/>
  <c r="E1940" i="22"/>
  <c r="E1941" i="22"/>
  <c r="E194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1956" i="22"/>
  <c r="E1957" i="22"/>
  <c r="E1958" i="22"/>
  <c r="E1959" i="22"/>
  <c r="E1960" i="22"/>
  <c r="E1961" i="22"/>
  <c r="E1962" i="22"/>
  <c r="E1963" i="22"/>
  <c r="E1964" i="22"/>
  <c r="E1965" i="22"/>
  <c r="E1966" i="22"/>
  <c r="E1967" i="22"/>
  <c r="E1968" i="22"/>
  <c r="E1969" i="22"/>
  <c r="E1970" i="22"/>
  <c r="E1971" i="22"/>
  <c r="E1972" i="22"/>
  <c r="E1973" i="22"/>
  <c r="E1974" i="22"/>
  <c r="E1975" i="22"/>
  <c r="E1976" i="22"/>
  <c r="E1977" i="22"/>
  <c r="E1978" i="22"/>
  <c r="E1979" i="22"/>
  <c r="E1980" i="22"/>
  <c r="E1981" i="22"/>
  <c r="E1982" i="22"/>
  <c r="E1983" i="22"/>
  <c r="E1984" i="22"/>
  <c r="E1985" i="22"/>
  <c r="E1986" i="22"/>
  <c r="E1987" i="22"/>
  <c r="E1988" i="22"/>
  <c r="E1989" i="22"/>
  <c r="E1990" i="22"/>
  <c r="E1991" i="22"/>
  <c r="E1992" i="22"/>
  <c r="E1993" i="22"/>
  <c r="E1994" i="22"/>
  <c r="E1995" i="22"/>
  <c r="E1996" i="22"/>
  <c r="E1997" i="22"/>
  <c r="E1998" i="22"/>
  <c r="E1999" i="22"/>
  <c r="E2000" i="22"/>
  <c r="E2001" i="22"/>
  <c r="E2002" i="22"/>
  <c r="E2003" i="22"/>
  <c r="E2004" i="22"/>
  <c r="E2005" i="22"/>
  <c r="E2006" i="22"/>
  <c r="E2007" i="22"/>
  <c r="E2008" i="22"/>
  <c r="E2009" i="22"/>
  <c r="E2010" i="22"/>
  <c r="E2011" i="22"/>
  <c r="E2012" i="22"/>
  <c r="E2013" i="22"/>
  <c r="E2014" i="22"/>
  <c r="E2015" i="22"/>
  <c r="E2016" i="22"/>
  <c r="E1767" i="22"/>
  <c r="AA1766" i="22" l="1"/>
  <c r="AC1766" i="22"/>
  <c r="E1766" i="22"/>
  <c r="M1766" i="22"/>
  <c r="U1766" i="22"/>
  <c r="G1766" i="22"/>
  <c r="O1766" i="22"/>
  <c r="S1766" i="22"/>
  <c r="W1766" i="22"/>
  <c r="K1766" i="22"/>
  <c r="I1766" i="22"/>
  <c r="Q1766" i="22"/>
  <c r="Y1766" i="22"/>
  <c r="J252" i="20"/>
  <c r="D252" i="20"/>
  <c r="J251" i="20"/>
  <c r="D251" i="20"/>
  <c r="J250" i="20"/>
  <c r="D250" i="20"/>
  <c r="J249" i="20"/>
  <c r="G249" i="20"/>
  <c r="D249" i="20"/>
  <c r="J248" i="20"/>
  <c r="G248" i="20"/>
  <c r="D248" i="20"/>
  <c r="J247" i="20"/>
  <c r="G247" i="20"/>
  <c r="D247" i="20"/>
  <c r="J246" i="20"/>
  <c r="G246" i="20"/>
  <c r="D246" i="20"/>
  <c r="J245" i="20"/>
  <c r="G245" i="20"/>
  <c r="D245" i="20"/>
  <c r="J244" i="20"/>
  <c r="D244" i="20"/>
  <c r="J243" i="20"/>
  <c r="G243" i="20"/>
  <c r="D243" i="20"/>
  <c r="J242" i="20"/>
  <c r="G242" i="20"/>
  <c r="D242" i="20"/>
  <c r="J241" i="20"/>
  <c r="G241" i="20"/>
  <c r="D241" i="20"/>
  <c r="J240" i="20"/>
  <c r="G240" i="20"/>
  <c r="D240" i="20"/>
  <c r="J239" i="20"/>
  <c r="G239" i="20"/>
  <c r="D239" i="20"/>
  <c r="J238" i="20"/>
  <c r="G238" i="20"/>
  <c r="D238" i="20"/>
  <c r="J237" i="20"/>
  <c r="G237" i="20"/>
  <c r="D237" i="20"/>
  <c r="J236" i="20"/>
  <c r="D236" i="20"/>
  <c r="J235" i="20"/>
  <c r="G235" i="20"/>
  <c r="D235" i="20"/>
  <c r="J234" i="20"/>
  <c r="D234" i="20"/>
  <c r="J233" i="20"/>
  <c r="G233" i="20"/>
  <c r="D233" i="20"/>
  <c r="J232" i="20"/>
  <c r="G232" i="20"/>
  <c r="D232" i="20"/>
  <c r="J231" i="20"/>
  <c r="G231" i="20"/>
  <c r="D231" i="20"/>
  <c r="J230" i="20"/>
  <c r="G230" i="20"/>
  <c r="D230" i="20"/>
  <c r="J229" i="20"/>
  <c r="G229" i="20"/>
  <c r="D229" i="20"/>
  <c r="J228" i="20"/>
  <c r="D228" i="20"/>
  <c r="J227" i="20"/>
  <c r="D227" i="20"/>
  <c r="J226" i="20"/>
  <c r="G226" i="20"/>
  <c r="D226" i="20"/>
  <c r="J225" i="20"/>
  <c r="G225" i="20"/>
  <c r="D225" i="20"/>
  <c r="J224" i="20"/>
  <c r="G224" i="20"/>
  <c r="D224" i="20"/>
  <c r="J223" i="20"/>
  <c r="G223" i="20"/>
  <c r="D223" i="20"/>
  <c r="J222" i="20"/>
  <c r="G222" i="20"/>
  <c r="D222" i="20"/>
  <c r="J221" i="20"/>
  <c r="G221" i="20"/>
  <c r="D221" i="20"/>
  <c r="J220" i="20"/>
  <c r="G220" i="20"/>
  <c r="D220" i="20"/>
  <c r="J219" i="20"/>
  <c r="D219" i="20"/>
  <c r="J218" i="20"/>
  <c r="D218" i="20"/>
  <c r="J217" i="20"/>
  <c r="G217" i="20"/>
  <c r="D217" i="20"/>
  <c r="J216" i="20"/>
  <c r="G216" i="20"/>
  <c r="D216" i="20"/>
  <c r="J215" i="20"/>
  <c r="G215" i="20"/>
  <c r="D215" i="20"/>
  <c r="J214" i="20"/>
  <c r="G214" i="20"/>
  <c r="D214" i="20"/>
  <c r="J213" i="20"/>
  <c r="G213" i="20"/>
  <c r="D213" i="20"/>
  <c r="J212" i="20"/>
  <c r="G212" i="20"/>
  <c r="D212" i="20"/>
  <c r="J211" i="20"/>
  <c r="G211" i="20"/>
  <c r="D211" i="20"/>
  <c r="J210" i="20"/>
  <c r="G210" i="20"/>
  <c r="D210" i="20"/>
  <c r="J209" i="20"/>
  <c r="G209" i="20"/>
  <c r="D209" i="20"/>
  <c r="J208" i="20"/>
  <c r="G208" i="20"/>
  <c r="D208" i="20"/>
  <c r="J207" i="20"/>
  <c r="G207" i="20"/>
  <c r="D207" i="20"/>
  <c r="J206" i="20"/>
  <c r="G206" i="20"/>
  <c r="D206" i="20"/>
  <c r="J205" i="20"/>
  <c r="G205" i="20"/>
  <c r="D205" i="20"/>
  <c r="J204" i="20"/>
  <c r="G204" i="20"/>
  <c r="D204" i="20"/>
  <c r="J203" i="20"/>
  <c r="G203" i="20"/>
  <c r="D203" i="20"/>
  <c r="J202" i="20"/>
  <c r="G202" i="20"/>
  <c r="D202" i="20"/>
  <c r="J201" i="20"/>
  <c r="G201" i="20"/>
  <c r="D201" i="20"/>
  <c r="J200" i="20"/>
  <c r="G200" i="20"/>
  <c r="D200" i="20"/>
  <c r="J199" i="20"/>
  <c r="G199" i="20"/>
  <c r="D199" i="20"/>
  <c r="J198" i="20"/>
  <c r="G198" i="20"/>
  <c r="D198" i="20"/>
  <c r="J197" i="20"/>
  <c r="G197" i="20"/>
  <c r="D197" i="20"/>
  <c r="J196" i="20"/>
  <c r="G196" i="20"/>
  <c r="D196" i="20"/>
  <c r="J195" i="20"/>
  <c r="G195" i="20"/>
  <c r="D195" i="20"/>
  <c r="J194" i="20"/>
  <c r="G194" i="20"/>
  <c r="D194" i="20"/>
  <c r="J193" i="20"/>
  <c r="G193" i="20"/>
  <c r="D193" i="20"/>
  <c r="J192" i="20"/>
  <c r="G192" i="20"/>
  <c r="D192" i="20"/>
  <c r="J191" i="20"/>
  <c r="G191" i="20"/>
  <c r="D191" i="20"/>
  <c r="J190" i="20"/>
  <c r="G190" i="20"/>
  <c r="D190" i="20"/>
  <c r="J189" i="20"/>
  <c r="G189" i="20"/>
  <c r="D189" i="20"/>
  <c r="J188" i="20"/>
  <c r="G188" i="20"/>
  <c r="D188" i="20"/>
  <c r="J187" i="20"/>
  <c r="G187" i="20"/>
  <c r="D187" i="20"/>
  <c r="J186" i="20"/>
  <c r="D186" i="20"/>
  <c r="J185" i="20"/>
  <c r="D185" i="20"/>
  <c r="J184" i="20"/>
  <c r="G184" i="20"/>
  <c r="D184" i="20"/>
  <c r="J183" i="20"/>
  <c r="G183" i="20"/>
  <c r="D183" i="20"/>
  <c r="J182" i="20"/>
  <c r="G182" i="20"/>
  <c r="D182" i="20"/>
  <c r="J181" i="20"/>
  <c r="G181" i="20"/>
  <c r="D181" i="20"/>
  <c r="J180" i="20"/>
  <c r="G180" i="20"/>
  <c r="D180" i="20"/>
  <c r="J179" i="20"/>
  <c r="D179" i="20"/>
  <c r="J178" i="20"/>
  <c r="G178" i="20"/>
  <c r="D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J136" i="20"/>
  <c r="G136" i="20"/>
  <c r="D136" i="20"/>
  <c r="J135" i="20"/>
  <c r="G135" i="20"/>
  <c r="D135" i="20"/>
  <c r="J134" i="20"/>
  <c r="G134" i="20"/>
  <c r="D134" i="20"/>
  <c r="J133" i="20"/>
  <c r="G133" i="20"/>
  <c r="D133" i="20"/>
  <c r="J132" i="20"/>
  <c r="G132" i="20"/>
  <c r="D132" i="20"/>
  <c r="J131" i="20"/>
  <c r="G131" i="20"/>
  <c r="D131" i="20"/>
  <c r="J130" i="20"/>
  <c r="G130" i="20"/>
  <c r="D130" i="20"/>
  <c r="J129" i="20"/>
  <c r="G129" i="20"/>
  <c r="D129" i="20"/>
  <c r="J128" i="20"/>
  <c r="D128" i="20"/>
  <c r="J127" i="20"/>
  <c r="G127" i="20"/>
  <c r="D127" i="20"/>
  <c r="J126" i="20"/>
  <c r="G126" i="20"/>
  <c r="D126" i="20"/>
  <c r="J125" i="20"/>
  <c r="D125" i="20"/>
  <c r="J124" i="20"/>
  <c r="G124" i="20"/>
  <c r="D124" i="20"/>
  <c r="J123" i="20"/>
  <c r="G123" i="20"/>
  <c r="D123" i="20"/>
  <c r="J122" i="20"/>
  <c r="G122" i="20"/>
  <c r="D122" i="20"/>
  <c r="J121" i="20"/>
  <c r="G121" i="20"/>
  <c r="D121" i="20"/>
  <c r="J120" i="20"/>
  <c r="G120" i="20"/>
  <c r="D120" i="20"/>
  <c r="J119" i="20"/>
  <c r="G119" i="20"/>
  <c r="D119" i="20"/>
  <c r="J118" i="20"/>
  <c r="G118" i="20"/>
  <c r="D118" i="20"/>
  <c r="J117" i="20"/>
  <c r="G117" i="20"/>
  <c r="D117" i="20"/>
  <c r="J116" i="20"/>
  <c r="G116" i="20"/>
  <c r="D116" i="20"/>
  <c r="J115" i="20"/>
  <c r="D115" i="20"/>
  <c r="J114" i="20"/>
  <c r="D114" i="20"/>
  <c r="J113" i="20"/>
  <c r="G113" i="20"/>
  <c r="D113" i="20"/>
  <c r="J112" i="20"/>
  <c r="G112" i="20"/>
  <c r="D112" i="20"/>
  <c r="J111" i="20"/>
  <c r="D111" i="20"/>
  <c r="J110" i="20"/>
  <c r="D110" i="20"/>
  <c r="J109" i="20"/>
  <c r="G109" i="20"/>
  <c r="D109" i="20"/>
  <c r="J108" i="20"/>
  <c r="G108" i="20"/>
  <c r="D108" i="20"/>
  <c r="J107" i="20"/>
  <c r="G107" i="20"/>
  <c r="D107" i="20"/>
  <c r="J106" i="20"/>
  <c r="G106" i="20"/>
  <c r="D106" i="20"/>
  <c r="J104" i="20"/>
  <c r="G104" i="20"/>
  <c r="D104" i="20"/>
  <c r="J103" i="20"/>
  <c r="G103" i="20"/>
  <c r="D103" i="20"/>
  <c r="J102" i="20"/>
  <c r="G102" i="20"/>
  <c r="D102" i="20"/>
  <c r="J101" i="20"/>
  <c r="D101" i="20"/>
  <c r="J100" i="20"/>
  <c r="G100" i="20"/>
  <c r="D100" i="20"/>
  <c r="J99" i="20"/>
  <c r="G99" i="20"/>
  <c r="D99" i="20"/>
  <c r="J98" i="20"/>
  <c r="G98" i="20"/>
  <c r="D98" i="20"/>
  <c r="J97" i="20"/>
  <c r="G97" i="20"/>
  <c r="D97" i="20"/>
  <c r="J96" i="20"/>
  <c r="D96" i="20"/>
  <c r="J95" i="20"/>
  <c r="G95" i="20"/>
  <c r="D95" i="20"/>
  <c r="J94" i="20"/>
  <c r="G94" i="20"/>
  <c r="D94" i="20"/>
  <c r="J93" i="20"/>
  <c r="G93" i="20"/>
  <c r="D93" i="20"/>
  <c r="J92" i="20"/>
  <c r="G92" i="20"/>
  <c r="D92" i="20"/>
  <c r="J91" i="20"/>
  <c r="G91" i="20"/>
  <c r="D91" i="20"/>
  <c r="J90" i="20"/>
  <c r="D90" i="20"/>
  <c r="J89" i="20"/>
  <c r="G89" i="20"/>
  <c r="D89" i="20"/>
  <c r="J88" i="20"/>
  <c r="G88" i="20"/>
  <c r="D88" i="20"/>
  <c r="J87" i="20"/>
  <c r="D87" i="20"/>
  <c r="J86" i="20"/>
  <c r="D86" i="20"/>
  <c r="J84" i="20"/>
  <c r="G84" i="20"/>
  <c r="D84" i="20"/>
  <c r="J83" i="20"/>
  <c r="G83" i="20"/>
  <c r="J82" i="20"/>
  <c r="D82" i="20"/>
  <c r="J81" i="20"/>
  <c r="G81" i="20"/>
  <c r="D81" i="20"/>
  <c r="J80" i="20"/>
  <c r="G80" i="20"/>
  <c r="J79" i="20"/>
  <c r="G79" i="20"/>
  <c r="J78" i="20"/>
  <c r="G78" i="20"/>
  <c r="J77" i="20"/>
  <c r="D77" i="20"/>
  <c r="J76" i="20"/>
  <c r="D76" i="20"/>
  <c r="J75" i="20"/>
  <c r="G75" i="20"/>
  <c r="D75" i="20"/>
  <c r="J74" i="20"/>
  <c r="G74" i="20"/>
  <c r="J73" i="20"/>
  <c r="G73" i="20"/>
  <c r="D73" i="20"/>
  <c r="J72" i="20"/>
  <c r="G72" i="20"/>
  <c r="D72" i="20"/>
  <c r="J71" i="20"/>
  <c r="G71" i="20"/>
  <c r="D71" i="20"/>
  <c r="J70" i="20"/>
  <c r="G70" i="20"/>
  <c r="D70" i="20"/>
  <c r="J69" i="20"/>
  <c r="D69" i="20"/>
  <c r="J68" i="20"/>
  <c r="D68" i="20"/>
  <c r="J67" i="20"/>
  <c r="D67" i="20"/>
  <c r="J66" i="20"/>
  <c r="G66" i="20"/>
  <c r="D66" i="20"/>
  <c r="J65" i="20"/>
  <c r="G65" i="20"/>
  <c r="D65" i="20"/>
  <c r="J64" i="20"/>
  <c r="G64" i="20"/>
  <c r="D64" i="20"/>
  <c r="J63" i="20"/>
  <c r="G63" i="20"/>
  <c r="D63" i="20"/>
  <c r="J62" i="20"/>
  <c r="G62" i="20"/>
  <c r="D62" i="20"/>
  <c r="J61" i="20"/>
  <c r="G61" i="20"/>
  <c r="D61" i="20"/>
  <c r="J60" i="20"/>
  <c r="G60" i="20"/>
  <c r="D60" i="20"/>
  <c r="J59" i="20"/>
  <c r="D59" i="20"/>
  <c r="J58" i="20"/>
  <c r="G58" i="20"/>
  <c r="D58" i="20"/>
  <c r="J57" i="20"/>
  <c r="G57" i="20"/>
  <c r="D57" i="20"/>
  <c r="J56" i="20"/>
  <c r="G56" i="20"/>
  <c r="D56" i="20"/>
  <c r="J55" i="20"/>
  <c r="G55" i="20"/>
  <c r="D55" i="20"/>
  <c r="J54" i="20"/>
  <c r="G54" i="20"/>
  <c r="D54" i="20"/>
  <c r="J53" i="20"/>
  <c r="G53" i="20"/>
  <c r="D53" i="20"/>
  <c r="J52" i="20"/>
  <c r="G52" i="20"/>
  <c r="D52" i="20"/>
  <c r="J51" i="20"/>
  <c r="G51" i="20"/>
  <c r="D51" i="20"/>
  <c r="J50" i="20"/>
  <c r="G50" i="20"/>
  <c r="D50" i="20"/>
  <c r="J49" i="20"/>
  <c r="G49" i="20"/>
  <c r="D49" i="20"/>
  <c r="J48" i="20"/>
  <c r="G48" i="20"/>
  <c r="D48" i="20"/>
  <c r="J47" i="20"/>
  <c r="G47" i="20"/>
  <c r="D47" i="20"/>
  <c r="J46" i="20"/>
  <c r="G46" i="20"/>
  <c r="D46" i="20"/>
  <c r="J45" i="20"/>
  <c r="G45" i="20"/>
  <c r="D45" i="20"/>
  <c r="J44" i="20"/>
  <c r="G44" i="20"/>
  <c r="D44" i="20"/>
  <c r="J43" i="20"/>
  <c r="G43" i="20"/>
  <c r="D43" i="20"/>
  <c r="J42" i="20"/>
  <c r="G42" i="20"/>
  <c r="D42" i="20"/>
  <c r="J41" i="20"/>
  <c r="G41" i="20"/>
  <c r="D41" i="20"/>
  <c r="J40" i="20"/>
  <c r="G40" i="20"/>
  <c r="D40" i="20"/>
  <c r="J39" i="20"/>
  <c r="G39" i="20"/>
  <c r="D39" i="20"/>
  <c r="J38" i="20"/>
  <c r="G38" i="20"/>
  <c r="D38" i="20"/>
  <c r="J37" i="20"/>
  <c r="G37" i="20"/>
  <c r="D37" i="20"/>
  <c r="J36" i="20"/>
  <c r="D36" i="20"/>
  <c r="J35" i="20"/>
  <c r="G35" i="20"/>
  <c r="D35" i="20"/>
  <c r="J34" i="20"/>
  <c r="G34" i="20"/>
  <c r="D34" i="20"/>
  <c r="J33" i="20"/>
  <c r="G33" i="20"/>
  <c r="D33" i="20"/>
  <c r="J32" i="20"/>
  <c r="G32" i="20"/>
  <c r="D32" i="20"/>
  <c r="J31" i="20"/>
  <c r="G31" i="20"/>
  <c r="D31" i="20"/>
  <c r="J30" i="20"/>
  <c r="G30" i="20"/>
  <c r="D30" i="20"/>
  <c r="J29" i="20"/>
  <c r="G29" i="20"/>
  <c r="D29" i="20"/>
  <c r="J28" i="20"/>
  <c r="G28" i="20"/>
  <c r="D28" i="20"/>
  <c r="J27" i="20"/>
  <c r="G27" i="20"/>
  <c r="D27" i="20"/>
  <c r="J26" i="20"/>
  <c r="G26" i="20"/>
  <c r="D26" i="20"/>
  <c r="J25" i="20"/>
  <c r="G25" i="20"/>
  <c r="D25" i="20"/>
  <c r="J24" i="20"/>
  <c r="G24" i="20"/>
  <c r="D24" i="20"/>
  <c r="J23" i="20"/>
  <c r="G23" i="20"/>
  <c r="D23" i="20"/>
  <c r="J22" i="20"/>
  <c r="G22" i="20"/>
  <c r="D22" i="20"/>
  <c r="J21" i="20"/>
  <c r="G21" i="20"/>
  <c r="D21" i="20"/>
  <c r="J20" i="20"/>
  <c r="G20" i="20"/>
  <c r="D20" i="20"/>
  <c r="J19" i="20"/>
  <c r="G19" i="20"/>
  <c r="D19" i="20"/>
  <c r="J18" i="20"/>
  <c r="G18" i="20"/>
  <c r="D18" i="20"/>
  <c r="J17" i="20"/>
  <c r="G17" i="20"/>
  <c r="D17" i="20"/>
  <c r="J16" i="20"/>
  <c r="G16" i="20"/>
  <c r="D16" i="20"/>
  <c r="J15" i="20"/>
  <c r="G15" i="20"/>
  <c r="D15" i="20"/>
  <c r="J14" i="20"/>
  <c r="G14" i="20"/>
  <c r="D14" i="20"/>
  <c r="J13" i="20"/>
  <c r="G13" i="20"/>
  <c r="D13" i="20"/>
  <c r="J12" i="20"/>
  <c r="G12" i="20"/>
  <c r="D12" i="20"/>
  <c r="J11" i="20"/>
  <c r="G11" i="20"/>
  <c r="D11" i="20"/>
  <c r="J10" i="20"/>
  <c r="G10" i="20"/>
  <c r="D10" i="20"/>
  <c r="J9" i="20"/>
  <c r="G9" i="20"/>
  <c r="D9" i="20"/>
  <c r="G8" i="20"/>
  <c r="J7" i="20"/>
  <c r="G7" i="20"/>
  <c r="D7" i="20"/>
  <c r="J6" i="20"/>
  <c r="G6" i="20"/>
  <c r="D6" i="20"/>
  <c r="J5" i="20"/>
  <c r="G5" i="20"/>
  <c r="D5" i="20"/>
  <c r="J4" i="20"/>
  <c r="G4" i="20"/>
  <c r="D4" i="20"/>
  <c r="J3" i="20"/>
  <c r="G3" i="20"/>
  <c r="D3" i="20"/>
  <c r="M28" i="19" l="1"/>
  <c r="J28" i="19"/>
  <c r="H28" i="19"/>
  <c r="F28" i="19"/>
  <c r="D28" i="19"/>
  <c r="B28" i="19"/>
  <c r="AQ4" i="18"/>
  <c r="AR4" i="18"/>
  <c r="AS4" i="18"/>
  <c r="AT4" i="18"/>
  <c r="AQ5" i="18"/>
  <c r="AR5" i="18"/>
  <c r="AS5" i="18"/>
  <c r="AT5" i="18"/>
  <c r="AQ6" i="18"/>
  <c r="AR6" i="18"/>
  <c r="AS6" i="18"/>
  <c r="AT6" i="18"/>
  <c r="AQ7" i="18"/>
  <c r="AR7" i="18"/>
  <c r="AS7" i="18"/>
  <c r="AT7" i="18"/>
  <c r="AQ8" i="18"/>
  <c r="AR8" i="18"/>
  <c r="AS8" i="18"/>
  <c r="AT8" i="18"/>
  <c r="AQ9" i="18"/>
  <c r="AR9" i="18"/>
  <c r="AS9" i="18"/>
  <c r="AT9" i="18"/>
  <c r="AQ10" i="18"/>
  <c r="AR10" i="18"/>
  <c r="AS10" i="18"/>
  <c r="AT10" i="18"/>
  <c r="AQ11" i="18"/>
  <c r="AR11" i="18"/>
  <c r="AS11" i="18"/>
  <c r="AT11" i="18"/>
  <c r="AQ12" i="18"/>
  <c r="AR12" i="18"/>
  <c r="AS12" i="18"/>
  <c r="AT12" i="18"/>
  <c r="AQ13" i="18"/>
  <c r="AR13" i="18"/>
  <c r="AS13" i="18"/>
  <c r="AT13" i="18"/>
  <c r="AQ14" i="18"/>
  <c r="AR14" i="18"/>
  <c r="AS14" i="18"/>
  <c r="AT14" i="18"/>
  <c r="AQ15" i="18"/>
  <c r="AR15" i="18"/>
  <c r="AS15" i="18"/>
  <c r="AT15" i="18"/>
  <c r="AQ16" i="18"/>
  <c r="AR16" i="18"/>
  <c r="AS16" i="18"/>
  <c r="AT16" i="18"/>
  <c r="AQ17" i="18"/>
  <c r="AR17" i="18"/>
  <c r="AS17" i="18"/>
  <c r="AT17" i="18"/>
  <c r="AQ18" i="18"/>
  <c r="AR18" i="18"/>
  <c r="AS18" i="18"/>
  <c r="AT18" i="18"/>
  <c r="AQ19" i="18"/>
  <c r="AR19" i="18"/>
  <c r="AS19" i="18"/>
  <c r="AT19" i="18"/>
  <c r="AQ20" i="18"/>
  <c r="AR20" i="18"/>
  <c r="AS20" i="18"/>
  <c r="AT20" i="18"/>
  <c r="AQ21" i="18"/>
  <c r="AR21" i="18"/>
  <c r="AS21" i="18"/>
  <c r="AT21" i="18"/>
  <c r="AQ22" i="18"/>
  <c r="AR22" i="18"/>
  <c r="AS22" i="18"/>
  <c r="AT22" i="18"/>
  <c r="AQ23" i="18"/>
  <c r="AR23" i="18"/>
  <c r="AS23" i="18"/>
  <c r="AT23" i="18"/>
  <c r="AQ24" i="18"/>
  <c r="AR24" i="18"/>
  <c r="AS24" i="18"/>
  <c r="AT24" i="18"/>
  <c r="AQ25" i="18"/>
  <c r="AR25" i="18"/>
  <c r="AS25" i="18"/>
  <c r="AT25" i="18"/>
  <c r="AQ26" i="18"/>
  <c r="AR26" i="18"/>
  <c r="AS26" i="18"/>
  <c r="AT26" i="18"/>
  <c r="AQ27" i="18"/>
  <c r="AR27" i="18"/>
  <c r="AS27" i="18"/>
  <c r="AT27" i="18"/>
  <c r="AQ28" i="18"/>
  <c r="AR28" i="18"/>
  <c r="AS28" i="18"/>
  <c r="AT28" i="18"/>
  <c r="AQ29" i="18"/>
  <c r="AR29" i="18"/>
  <c r="AS29" i="18"/>
  <c r="AT29" i="18"/>
  <c r="AP5" i="18"/>
  <c r="AP6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4" i="18"/>
  <c r="AB4" i="18"/>
  <c r="AC4" i="18"/>
  <c r="AD4" i="18"/>
  <c r="AE4" i="18"/>
  <c r="AB5" i="18"/>
  <c r="AC5" i="18"/>
  <c r="AD5" i="18"/>
  <c r="AE5" i="18"/>
  <c r="AB6" i="18"/>
  <c r="AC6" i="18"/>
  <c r="AD6" i="18"/>
  <c r="AE6" i="18"/>
  <c r="AB7" i="18"/>
  <c r="AC7" i="18"/>
  <c r="AD7" i="18"/>
  <c r="AE7" i="18"/>
  <c r="AB8" i="18"/>
  <c r="AC8" i="18"/>
  <c r="AD8" i="18"/>
  <c r="AE8" i="18"/>
  <c r="AB9" i="18"/>
  <c r="AC9" i="18"/>
  <c r="AD9" i="18"/>
  <c r="AE9" i="18"/>
  <c r="AB10" i="18"/>
  <c r="AC10" i="18"/>
  <c r="AD10" i="18"/>
  <c r="AE10" i="18"/>
  <c r="AB11" i="18"/>
  <c r="AC11" i="18"/>
  <c r="AD11" i="18"/>
  <c r="AE11" i="18"/>
  <c r="AB12" i="18"/>
  <c r="AC12" i="18"/>
  <c r="AD12" i="18"/>
  <c r="AE12" i="18"/>
  <c r="AB13" i="18"/>
  <c r="AC13" i="18"/>
  <c r="AD13" i="18"/>
  <c r="AE13" i="18"/>
  <c r="AB14" i="18"/>
  <c r="AC14" i="18"/>
  <c r="AD14" i="18"/>
  <c r="AE14" i="18"/>
  <c r="AB15" i="18"/>
  <c r="AC15" i="18"/>
  <c r="AD15" i="18"/>
  <c r="AE15" i="18"/>
  <c r="AB16" i="18"/>
  <c r="AC16" i="18"/>
  <c r="AD16" i="18"/>
  <c r="AE16" i="18"/>
  <c r="AB17" i="18"/>
  <c r="AC17" i="18"/>
  <c r="AD17" i="18"/>
  <c r="AE17" i="18"/>
  <c r="AB18" i="18"/>
  <c r="AC18" i="18"/>
  <c r="AD18" i="18"/>
  <c r="AE18" i="18"/>
  <c r="AB19" i="18"/>
  <c r="AC19" i="18"/>
  <c r="AD19" i="18"/>
  <c r="AE19" i="18"/>
  <c r="AB20" i="18"/>
  <c r="AC20" i="18"/>
  <c r="AD20" i="18"/>
  <c r="AE20" i="18"/>
  <c r="AB21" i="18"/>
  <c r="AC21" i="18"/>
  <c r="AD21" i="18"/>
  <c r="AE21" i="18"/>
  <c r="AB22" i="18"/>
  <c r="AC22" i="18"/>
  <c r="AD22" i="18"/>
  <c r="AE22" i="18"/>
  <c r="AB23" i="18"/>
  <c r="AC23" i="18"/>
  <c r="AD23" i="18"/>
  <c r="AE23" i="18"/>
  <c r="AB24" i="18"/>
  <c r="AC24" i="18"/>
  <c r="AD24" i="18"/>
  <c r="AE24" i="18"/>
  <c r="AB25" i="18"/>
  <c r="AC25" i="18"/>
  <c r="AD25" i="18"/>
  <c r="AE25" i="18"/>
  <c r="AB26" i="18"/>
  <c r="AC26" i="18"/>
  <c r="AD26" i="18"/>
  <c r="AE26" i="18"/>
  <c r="AB27" i="18"/>
  <c r="AC27" i="18"/>
  <c r="AD27" i="18"/>
  <c r="AE27" i="18"/>
  <c r="AB28" i="18"/>
  <c r="AC28" i="18"/>
  <c r="AD28" i="18"/>
  <c r="AE28" i="18"/>
  <c r="AB29" i="18"/>
  <c r="AC29" i="18"/>
  <c r="AD29" i="18"/>
  <c r="AE29" i="18"/>
  <c r="AA28" i="18"/>
  <c r="AA29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4" i="18"/>
  <c r="N4" i="18"/>
  <c r="O4" i="18"/>
  <c r="P4" i="18"/>
  <c r="N5" i="18"/>
  <c r="O5" i="18"/>
  <c r="P5" i="18"/>
  <c r="N6" i="18"/>
  <c r="O6" i="18"/>
  <c r="P6" i="18"/>
  <c r="N7" i="18"/>
  <c r="O7" i="18"/>
  <c r="P7" i="18"/>
  <c r="N8" i="18"/>
  <c r="O8" i="18"/>
  <c r="P8" i="18"/>
  <c r="N9" i="18"/>
  <c r="O9" i="18"/>
  <c r="P9" i="18"/>
  <c r="N10" i="18"/>
  <c r="O10" i="18"/>
  <c r="P10" i="18"/>
  <c r="N11" i="18"/>
  <c r="O11" i="18"/>
  <c r="P11" i="18"/>
  <c r="N12" i="18"/>
  <c r="O12" i="18"/>
  <c r="P12" i="18"/>
  <c r="N13" i="18"/>
  <c r="O13" i="18"/>
  <c r="P13" i="18"/>
  <c r="N14" i="18"/>
  <c r="O14" i="18"/>
  <c r="P14" i="18"/>
  <c r="N15" i="18"/>
  <c r="O15" i="18"/>
  <c r="P15" i="18"/>
  <c r="N16" i="18"/>
  <c r="O16" i="18"/>
  <c r="P16" i="18"/>
  <c r="N17" i="18"/>
  <c r="O17" i="18"/>
  <c r="P17" i="18"/>
  <c r="N18" i="18"/>
  <c r="O18" i="18"/>
  <c r="P18" i="18"/>
  <c r="N19" i="18"/>
  <c r="O19" i="18"/>
  <c r="P19" i="18"/>
  <c r="N20" i="18"/>
  <c r="O20" i="18"/>
  <c r="P20" i="18"/>
  <c r="N21" i="18"/>
  <c r="O21" i="18"/>
  <c r="P21" i="18"/>
  <c r="N22" i="18"/>
  <c r="O22" i="18"/>
  <c r="P22" i="18"/>
  <c r="N23" i="18"/>
  <c r="O23" i="18"/>
  <c r="P23" i="18"/>
  <c r="N24" i="18"/>
  <c r="O24" i="18"/>
  <c r="P24" i="18"/>
  <c r="N25" i="18"/>
  <c r="O25" i="18"/>
  <c r="P25" i="18"/>
  <c r="N26" i="18"/>
  <c r="O26" i="18"/>
  <c r="P26" i="18"/>
  <c r="N27" i="18"/>
  <c r="O27" i="18"/>
  <c r="P27" i="18"/>
  <c r="N28" i="18"/>
  <c r="O28" i="18"/>
  <c r="P28" i="18"/>
  <c r="N29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4" i="18"/>
  <c r="AO5" i="18"/>
  <c r="AO6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4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4" i="18"/>
  <c r="Z29" i="18"/>
  <c r="Y29" i="18"/>
  <c r="X29" i="18"/>
  <c r="W29" i="18"/>
  <c r="V29" i="18"/>
  <c r="K29" i="18"/>
  <c r="P29" i="18" s="1"/>
  <c r="J29" i="18"/>
  <c r="I29" i="18"/>
  <c r="H29" i="18"/>
  <c r="G29" i="18"/>
  <c r="T29" i="18"/>
  <c r="S29" i="18"/>
  <c r="R29" i="18"/>
  <c r="Q29" i="18"/>
  <c r="E29" i="18"/>
  <c r="O29" i="18" s="1"/>
  <c r="D29" i="18"/>
  <c r="C29" i="18"/>
  <c r="B29" i="18"/>
  <c r="L29" i="18" s="1"/>
  <c r="Q5" i="3"/>
  <c r="Q6" i="3"/>
  <c r="Q7" i="3"/>
  <c r="Q8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7" i="3"/>
  <c r="Q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7" i="3"/>
  <c r="L4" i="3"/>
  <c r="G5" i="3"/>
  <c r="G6" i="3"/>
  <c r="G7" i="3"/>
  <c r="G8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7" i="3"/>
  <c r="G4" i="3"/>
  <c r="S124" i="1"/>
  <c r="S125" i="1"/>
  <c r="S126" i="1"/>
  <c r="S127" i="1"/>
  <c r="Q124" i="1"/>
  <c r="Q125" i="1"/>
  <c r="Q126" i="1"/>
  <c r="Q127" i="1"/>
  <c r="O125" i="1"/>
  <c r="O124" i="1"/>
  <c r="O126" i="1"/>
  <c r="O127" i="1"/>
  <c r="M124" i="1"/>
  <c r="M125" i="1"/>
  <c r="M126" i="1"/>
  <c r="M127" i="1"/>
  <c r="K124" i="1"/>
  <c r="K125" i="1"/>
  <c r="K126" i="1"/>
  <c r="K127" i="1"/>
  <c r="I124" i="1"/>
  <c r="I125" i="1"/>
  <c r="I126" i="1"/>
  <c r="I127" i="1"/>
  <c r="G124" i="1"/>
  <c r="G125" i="1"/>
  <c r="G126" i="1"/>
  <c r="G127" i="1"/>
  <c r="E124" i="1"/>
  <c r="E125" i="1"/>
  <c r="E126" i="1"/>
  <c r="E127" i="1"/>
  <c r="C124" i="1"/>
  <c r="C125" i="1"/>
  <c r="C126" i="1"/>
  <c r="C127" i="1"/>
  <c r="L128" i="1"/>
  <c r="M128" i="1" s="1"/>
  <c r="J128" i="1"/>
  <c r="K128" i="1" s="1"/>
  <c r="H128" i="1"/>
  <c r="I128" i="1" s="1"/>
  <c r="F128" i="1"/>
  <c r="G128" i="1" s="1"/>
  <c r="D128" i="1"/>
  <c r="E128" i="1" s="1"/>
  <c r="B128" i="1"/>
  <c r="C128" i="1" s="1"/>
  <c r="R128" i="1"/>
  <c r="S128" i="1" s="1"/>
  <c r="P128" i="1"/>
  <c r="Q128" i="1" s="1"/>
  <c r="N128" i="1"/>
  <c r="O128" i="1" s="1"/>
  <c r="H28" i="12"/>
  <c r="G28" i="12"/>
  <c r="F28" i="12"/>
  <c r="E28" i="12"/>
  <c r="D28" i="12"/>
  <c r="C28" i="12"/>
  <c r="B28" i="12"/>
  <c r="J4" i="12"/>
  <c r="J6" i="12"/>
  <c r="J8" i="12"/>
  <c r="J10" i="12"/>
  <c r="J14" i="12"/>
  <c r="J19" i="12"/>
  <c r="J22" i="12"/>
  <c r="J24" i="12"/>
  <c r="J27" i="12"/>
  <c r="J28" i="12"/>
  <c r="J3" i="12"/>
  <c r="I4" i="12"/>
  <c r="I6" i="12"/>
  <c r="I8" i="12"/>
  <c r="I10" i="12"/>
  <c r="I14" i="12"/>
  <c r="I19" i="12"/>
  <c r="I22" i="12"/>
  <c r="I24" i="12"/>
  <c r="I27" i="12"/>
  <c r="I28" i="12"/>
  <c r="I3" i="12"/>
  <c r="H4" i="12"/>
  <c r="H6" i="12"/>
  <c r="H8" i="12"/>
  <c r="H10" i="12"/>
  <c r="H14" i="12"/>
  <c r="H19" i="12"/>
  <c r="H22" i="12"/>
  <c r="H24" i="12"/>
  <c r="H27" i="12"/>
  <c r="H3" i="12"/>
  <c r="AT5" i="2"/>
  <c r="AT6" i="2"/>
  <c r="AT7" i="2"/>
  <c r="AT8" i="2"/>
  <c r="AT10" i="2"/>
  <c r="AT11" i="2"/>
  <c r="AT12" i="2"/>
  <c r="AT13" i="2"/>
  <c r="AT14" i="2"/>
  <c r="AT16" i="2"/>
  <c r="AT18" i="2"/>
  <c r="AT21" i="2"/>
  <c r="AT22" i="2"/>
  <c r="AT23" i="2"/>
  <c r="AT24" i="2"/>
  <c r="AT25" i="2"/>
  <c r="AT26" i="2"/>
  <c r="AT27" i="2"/>
  <c r="AT28" i="2"/>
  <c r="AT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4" i="2"/>
  <c r="AQ5" i="2"/>
  <c r="AQ6" i="2"/>
  <c r="AQ7" i="2"/>
  <c r="AQ8" i="2"/>
  <c r="AQ10" i="2"/>
  <c r="AQ11" i="2"/>
  <c r="AQ12" i="2"/>
  <c r="AQ13" i="2"/>
  <c r="AQ14" i="2"/>
  <c r="AQ16" i="2"/>
  <c r="AQ18" i="2"/>
  <c r="AQ21" i="2"/>
  <c r="AQ22" i="2"/>
  <c r="AQ23" i="2"/>
  <c r="AQ24" i="2"/>
  <c r="AQ25" i="2"/>
  <c r="AQ26" i="2"/>
  <c r="AQ27" i="2"/>
  <c r="AQ28" i="2"/>
  <c r="AQ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4" i="2"/>
  <c r="AF2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4" i="14"/>
  <c r="AS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4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4" i="14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4" i="14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4" i="14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4" i="14"/>
  <c r="G5" i="14"/>
  <c r="L5" i="14" s="1"/>
  <c r="G6" i="14"/>
  <c r="L6" i="14" s="1"/>
  <c r="G7" i="14"/>
  <c r="L7" i="14" s="1"/>
  <c r="G8" i="14"/>
  <c r="L8" i="14" s="1"/>
  <c r="G9" i="14"/>
  <c r="L9" i="14" s="1"/>
  <c r="G10" i="14"/>
  <c r="L10" i="14" s="1"/>
  <c r="G11" i="14"/>
  <c r="L11" i="14" s="1"/>
  <c r="G12" i="14"/>
  <c r="L12" i="14" s="1"/>
  <c r="G13" i="14"/>
  <c r="L13" i="14" s="1"/>
  <c r="G14" i="14"/>
  <c r="L14" i="14" s="1"/>
  <c r="G15" i="14"/>
  <c r="L15" i="14" s="1"/>
  <c r="G16" i="14"/>
  <c r="L16" i="14" s="1"/>
  <c r="G17" i="14"/>
  <c r="L17" i="14" s="1"/>
  <c r="G18" i="14"/>
  <c r="L18" i="14" s="1"/>
  <c r="G19" i="14"/>
  <c r="L19" i="14" s="1"/>
  <c r="G20" i="14"/>
  <c r="L20" i="14" s="1"/>
  <c r="G21" i="14"/>
  <c r="L21" i="14" s="1"/>
  <c r="G22" i="14"/>
  <c r="L22" i="14" s="1"/>
  <c r="G23" i="14"/>
  <c r="L23" i="14" s="1"/>
  <c r="G24" i="14"/>
  <c r="L24" i="14" s="1"/>
  <c r="G25" i="14"/>
  <c r="L25" i="14" s="1"/>
  <c r="G26" i="14"/>
  <c r="L26" i="14" s="1"/>
  <c r="G27" i="14"/>
  <c r="L27" i="14" s="1"/>
  <c r="G28" i="14"/>
  <c r="L28" i="14" s="1"/>
  <c r="G4" i="14"/>
  <c r="M5" i="14"/>
  <c r="M6" i="14"/>
  <c r="M7" i="14"/>
  <c r="M8" i="14"/>
  <c r="B4" i="14" s="1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Z29" i="14"/>
  <c r="Y29" i="14"/>
  <c r="X29" i="14"/>
  <c r="W29" i="14"/>
  <c r="U29" i="14"/>
  <c r="T29" i="14"/>
  <c r="R29" i="14"/>
  <c r="Q29" i="14"/>
  <c r="K29" i="14"/>
  <c r="J29" i="14"/>
  <c r="I29" i="14"/>
  <c r="H29" i="14"/>
  <c r="F29" i="14"/>
  <c r="E29" i="14"/>
  <c r="C29" i="14"/>
  <c r="D5" i="14"/>
  <c r="N5" i="14" s="1"/>
  <c r="D6" i="14"/>
  <c r="N6" i="14" s="1"/>
  <c r="D7" i="14"/>
  <c r="N7" i="14" s="1"/>
  <c r="D8" i="14"/>
  <c r="N8" i="14" s="1"/>
  <c r="D9" i="14"/>
  <c r="N9" i="14" s="1"/>
  <c r="D10" i="14"/>
  <c r="N10" i="14" s="1"/>
  <c r="D11" i="14"/>
  <c r="N11" i="14" s="1"/>
  <c r="D12" i="14"/>
  <c r="N12" i="14" s="1"/>
  <c r="D13" i="14"/>
  <c r="N13" i="14" s="1"/>
  <c r="D14" i="14"/>
  <c r="N14" i="14" s="1"/>
  <c r="D15" i="14"/>
  <c r="N15" i="14" s="1"/>
  <c r="D16" i="14"/>
  <c r="N16" i="14" s="1"/>
  <c r="D17" i="14"/>
  <c r="N17" i="14" s="1"/>
  <c r="D18" i="14"/>
  <c r="N18" i="14" s="1"/>
  <c r="D19" i="14"/>
  <c r="N19" i="14" s="1"/>
  <c r="D20" i="14"/>
  <c r="N20" i="14" s="1"/>
  <c r="D21" i="14"/>
  <c r="N21" i="14" s="1"/>
  <c r="D22" i="14"/>
  <c r="N22" i="14" s="1"/>
  <c r="D23" i="14"/>
  <c r="N23" i="14" s="1"/>
  <c r="D24" i="14"/>
  <c r="N24" i="14" s="1"/>
  <c r="D25" i="14"/>
  <c r="N25" i="14" s="1"/>
  <c r="D26" i="14"/>
  <c r="N26" i="14" s="1"/>
  <c r="D27" i="14"/>
  <c r="N27" i="14" s="1"/>
  <c r="D28" i="14"/>
  <c r="N28" i="14" s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4" i="14"/>
  <c r="H13" i="13"/>
  <c r="C12" i="13"/>
  <c r="D12" i="13"/>
  <c r="E12" i="13"/>
  <c r="F12" i="13"/>
  <c r="G12" i="13"/>
  <c r="G13" i="13" s="1"/>
  <c r="H12" i="13"/>
  <c r="B12" i="13"/>
  <c r="C11" i="13"/>
  <c r="C13" i="13" s="1"/>
  <c r="D11" i="13"/>
  <c r="D13" i="13" s="1"/>
  <c r="E11" i="13"/>
  <c r="E13" i="13" s="1"/>
  <c r="F11" i="13"/>
  <c r="F13" i="13" s="1"/>
  <c r="G11" i="13"/>
  <c r="H11" i="13"/>
  <c r="B11" i="13"/>
  <c r="B13" i="13" s="1"/>
  <c r="C9" i="13"/>
  <c r="D9" i="13"/>
  <c r="E9" i="13"/>
  <c r="F9" i="13"/>
  <c r="G9" i="13"/>
  <c r="H9" i="13"/>
  <c r="B9" i="13"/>
  <c r="C5" i="13"/>
  <c r="D5" i="13"/>
  <c r="E5" i="13"/>
  <c r="F5" i="13"/>
  <c r="G5" i="13"/>
  <c r="H5" i="13"/>
  <c r="B5" i="13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3" i="7"/>
  <c r="H4" i="7"/>
  <c r="H5" i="7"/>
  <c r="H6" i="7"/>
  <c r="J6" i="7" s="1"/>
  <c r="H7" i="7"/>
  <c r="J7" i="7" s="1"/>
  <c r="H8" i="7"/>
  <c r="J8" i="7" s="1"/>
  <c r="H9" i="7"/>
  <c r="H10" i="7"/>
  <c r="H11" i="7"/>
  <c r="H12" i="7"/>
  <c r="H13" i="7"/>
  <c r="H14" i="7"/>
  <c r="J14" i="7" s="1"/>
  <c r="H15" i="7"/>
  <c r="J15" i="7" s="1"/>
  <c r="H16" i="7"/>
  <c r="J16" i="7" s="1"/>
  <c r="H17" i="7"/>
  <c r="H18" i="7"/>
  <c r="H19" i="7"/>
  <c r="H20" i="7"/>
  <c r="H21" i="7"/>
  <c r="H22" i="7"/>
  <c r="J22" i="7" s="1"/>
  <c r="H23" i="7"/>
  <c r="J23" i="7" s="1"/>
  <c r="H24" i="7"/>
  <c r="J24" i="7" s="1"/>
  <c r="H25" i="7"/>
  <c r="H26" i="7"/>
  <c r="H27" i="7"/>
  <c r="H28" i="7"/>
  <c r="H29" i="7"/>
  <c r="H30" i="7"/>
  <c r="J30" i="7" s="1"/>
  <c r="H31" i="7"/>
  <c r="J31" i="7" s="1"/>
  <c r="H32" i="7"/>
  <c r="J32" i="7" s="1"/>
  <c r="H33" i="7"/>
  <c r="H34" i="7"/>
  <c r="H35" i="7"/>
  <c r="H36" i="7"/>
  <c r="H37" i="7"/>
  <c r="H38" i="7"/>
  <c r="J38" i="7" s="1"/>
  <c r="H39" i="7"/>
  <c r="J39" i="7" s="1"/>
  <c r="H40" i="7"/>
  <c r="J40" i="7" s="1"/>
  <c r="H41" i="7"/>
  <c r="H42" i="7"/>
  <c r="H43" i="7"/>
  <c r="H44" i="7"/>
  <c r="H45" i="7"/>
  <c r="H46" i="7"/>
  <c r="J46" i="7" s="1"/>
  <c r="H47" i="7"/>
  <c r="J47" i="7" s="1"/>
  <c r="H48" i="7"/>
  <c r="J48" i="7" s="1"/>
  <c r="H49" i="7"/>
  <c r="H50" i="7"/>
  <c r="H51" i="7"/>
  <c r="H52" i="7"/>
  <c r="H53" i="7"/>
  <c r="H54" i="7"/>
  <c r="J54" i="7" s="1"/>
  <c r="H55" i="7"/>
  <c r="J55" i="7" s="1"/>
  <c r="H56" i="7"/>
  <c r="J56" i="7" s="1"/>
  <c r="H57" i="7"/>
  <c r="H58" i="7"/>
  <c r="H59" i="7"/>
  <c r="H60" i="7"/>
  <c r="H61" i="7"/>
  <c r="H62" i="7"/>
  <c r="J62" i="7" s="1"/>
  <c r="H63" i="7"/>
  <c r="J63" i="7" s="1"/>
  <c r="H64" i="7"/>
  <c r="J64" i="7" s="1"/>
  <c r="H65" i="7"/>
  <c r="H66" i="7"/>
  <c r="H67" i="7"/>
  <c r="H68" i="7"/>
  <c r="H69" i="7"/>
  <c r="H70" i="7"/>
  <c r="J70" i="7" s="1"/>
  <c r="H71" i="7"/>
  <c r="J71" i="7" s="1"/>
  <c r="H72" i="7"/>
  <c r="J72" i="7" s="1"/>
  <c r="H73" i="7"/>
  <c r="H74" i="7"/>
  <c r="H75" i="7"/>
  <c r="H76" i="7"/>
  <c r="H77" i="7"/>
  <c r="H78" i="7"/>
  <c r="J78" i="7" s="1"/>
  <c r="H79" i="7"/>
  <c r="J79" i="7" s="1"/>
  <c r="H80" i="7"/>
  <c r="J80" i="7" s="1"/>
  <c r="H81" i="7"/>
  <c r="H82" i="7"/>
  <c r="H83" i="7"/>
  <c r="H84" i="7"/>
  <c r="H85" i="7"/>
  <c r="H86" i="7"/>
  <c r="J86" i="7" s="1"/>
  <c r="H87" i="7"/>
  <c r="J87" i="7" s="1"/>
  <c r="H88" i="7"/>
  <c r="J88" i="7" s="1"/>
  <c r="H89" i="7"/>
  <c r="H90" i="7"/>
  <c r="H91" i="7"/>
  <c r="H92" i="7"/>
  <c r="H93" i="7"/>
  <c r="H94" i="7"/>
  <c r="J94" i="7" s="1"/>
  <c r="H95" i="7"/>
  <c r="J95" i="7" s="1"/>
  <c r="H96" i="7"/>
  <c r="J96" i="7" s="1"/>
  <c r="H97" i="7"/>
  <c r="H98" i="7"/>
  <c r="H99" i="7"/>
  <c r="H100" i="7"/>
  <c r="H101" i="7"/>
  <c r="H102" i="7"/>
  <c r="J102" i="7" s="1"/>
  <c r="H103" i="7"/>
  <c r="J103" i="7" s="1"/>
  <c r="H104" i="7"/>
  <c r="J104" i="7" s="1"/>
  <c r="H105" i="7"/>
  <c r="H106" i="7"/>
  <c r="H107" i="7"/>
  <c r="H108" i="7"/>
  <c r="H109" i="7"/>
  <c r="H110" i="7"/>
  <c r="J110" i="7" s="1"/>
  <c r="H111" i="7"/>
  <c r="J111" i="7" s="1"/>
  <c r="H112" i="7"/>
  <c r="J112" i="7" s="1"/>
  <c r="H113" i="7"/>
  <c r="H114" i="7"/>
  <c r="H115" i="7"/>
  <c r="H116" i="7"/>
  <c r="H117" i="7"/>
  <c r="H118" i="7"/>
  <c r="J118" i="7" s="1"/>
  <c r="H119" i="7"/>
  <c r="J119" i="7" s="1"/>
  <c r="H120" i="7"/>
  <c r="J120" i="7" s="1"/>
  <c r="H121" i="7"/>
  <c r="H122" i="7"/>
  <c r="H123" i="7"/>
  <c r="H124" i="7"/>
  <c r="H125" i="7"/>
  <c r="H126" i="7"/>
  <c r="J126" i="7" s="1"/>
  <c r="H127" i="7"/>
  <c r="J127" i="7" s="1"/>
  <c r="H128" i="7"/>
  <c r="J128" i="7" s="1"/>
  <c r="H129" i="7"/>
  <c r="H130" i="7"/>
  <c r="H131" i="7"/>
  <c r="H132" i="7"/>
  <c r="H133" i="7"/>
  <c r="H134" i="7"/>
  <c r="J134" i="7" s="1"/>
  <c r="H135" i="7"/>
  <c r="J135" i="7" s="1"/>
  <c r="H136" i="7"/>
  <c r="J136" i="7" s="1"/>
  <c r="H137" i="7"/>
  <c r="H138" i="7"/>
  <c r="H139" i="7"/>
  <c r="H140" i="7"/>
  <c r="H141" i="7"/>
  <c r="H142" i="7"/>
  <c r="J142" i="7" s="1"/>
  <c r="H143" i="7"/>
  <c r="J143" i="7" s="1"/>
  <c r="H144" i="7"/>
  <c r="J144" i="7" s="1"/>
  <c r="H145" i="7"/>
  <c r="H146" i="7"/>
  <c r="H147" i="7"/>
  <c r="H148" i="7"/>
  <c r="H149" i="7"/>
  <c r="H150" i="7"/>
  <c r="J150" i="7" s="1"/>
  <c r="H151" i="7"/>
  <c r="J151" i="7" s="1"/>
  <c r="H152" i="7"/>
  <c r="J152" i="7" s="1"/>
  <c r="H153" i="7"/>
  <c r="H154" i="7"/>
  <c r="H155" i="7"/>
  <c r="H156" i="7"/>
  <c r="H157" i="7"/>
  <c r="H158" i="7"/>
  <c r="J158" i="7" s="1"/>
  <c r="H159" i="7"/>
  <c r="J159" i="7" s="1"/>
  <c r="H160" i="7"/>
  <c r="J160" i="7" s="1"/>
  <c r="H161" i="7"/>
  <c r="H162" i="7"/>
  <c r="H163" i="7"/>
  <c r="H164" i="7"/>
  <c r="H165" i="7"/>
  <c r="H166" i="7"/>
  <c r="J166" i="7" s="1"/>
  <c r="H167" i="7"/>
  <c r="J167" i="7" s="1"/>
  <c r="H168" i="7"/>
  <c r="J168" i="7" s="1"/>
  <c r="H169" i="7"/>
  <c r="H170" i="7"/>
  <c r="H171" i="7"/>
  <c r="H172" i="7"/>
  <c r="H173" i="7"/>
  <c r="H174" i="7"/>
  <c r="J174" i="7" s="1"/>
  <c r="H175" i="7"/>
  <c r="J175" i="7" s="1"/>
  <c r="H176" i="7"/>
  <c r="J176" i="7" s="1"/>
  <c r="H177" i="7"/>
  <c r="H178" i="7"/>
  <c r="H179" i="7"/>
  <c r="H180" i="7"/>
  <c r="H181" i="7"/>
  <c r="H182" i="7"/>
  <c r="J182" i="7" s="1"/>
  <c r="H183" i="7"/>
  <c r="J183" i="7" s="1"/>
  <c r="H184" i="7"/>
  <c r="J184" i="7" s="1"/>
  <c r="H185" i="7"/>
  <c r="H186" i="7"/>
  <c r="H187" i="7"/>
  <c r="H188" i="7"/>
  <c r="H189" i="7"/>
  <c r="H190" i="7"/>
  <c r="J190" i="7" s="1"/>
  <c r="H191" i="7"/>
  <c r="J191" i="7" s="1"/>
  <c r="H192" i="7"/>
  <c r="J192" i="7" s="1"/>
  <c r="H193" i="7"/>
  <c r="H194" i="7"/>
  <c r="H195" i="7"/>
  <c r="H196" i="7"/>
  <c r="H197" i="7"/>
  <c r="H198" i="7"/>
  <c r="J198" i="7" s="1"/>
  <c r="H199" i="7"/>
  <c r="J199" i="7" s="1"/>
  <c r="H200" i="7"/>
  <c r="J200" i="7" s="1"/>
  <c r="H201" i="7"/>
  <c r="H202" i="7"/>
  <c r="H203" i="7"/>
  <c r="H204" i="7"/>
  <c r="H205" i="7"/>
  <c r="H206" i="7"/>
  <c r="J206" i="7" s="1"/>
  <c r="H207" i="7"/>
  <c r="J207" i="7" s="1"/>
  <c r="H208" i="7"/>
  <c r="J208" i="7" s="1"/>
  <c r="H209" i="7"/>
  <c r="H210" i="7"/>
  <c r="H211" i="7"/>
  <c r="H212" i="7"/>
  <c r="H213" i="7"/>
  <c r="H214" i="7"/>
  <c r="J214" i="7" s="1"/>
  <c r="H215" i="7"/>
  <c r="J215" i="7" s="1"/>
  <c r="H216" i="7"/>
  <c r="J216" i="7" s="1"/>
  <c r="H217" i="7"/>
  <c r="H218" i="7"/>
  <c r="H219" i="7"/>
  <c r="H220" i="7"/>
  <c r="H221" i="7"/>
  <c r="H222" i="7"/>
  <c r="J222" i="7" s="1"/>
  <c r="H223" i="7"/>
  <c r="J223" i="7" s="1"/>
  <c r="H224" i="7"/>
  <c r="J224" i="7" s="1"/>
  <c r="H225" i="7"/>
  <c r="H226" i="7"/>
  <c r="H227" i="7"/>
  <c r="H228" i="7"/>
  <c r="H229" i="7"/>
  <c r="H230" i="7"/>
  <c r="J230" i="7" s="1"/>
  <c r="H231" i="7"/>
  <c r="J231" i="7" s="1"/>
  <c r="H232" i="7"/>
  <c r="J232" i="7" s="1"/>
  <c r="H233" i="7"/>
  <c r="H234" i="7"/>
  <c r="H235" i="7"/>
  <c r="H236" i="7"/>
  <c r="H237" i="7"/>
  <c r="H238" i="7"/>
  <c r="J238" i="7" s="1"/>
  <c r="H239" i="7"/>
  <c r="J239" i="7" s="1"/>
  <c r="H240" i="7"/>
  <c r="J240" i="7" s="1"/>
  <c r="H241" i="7"/>
  <c r="H242" i="7"/>
  <c r="H243" i="7"/>
  <c r="H244" i="7"/>
  <c r="H245" i="7"/>
  <c r="H246" i="7"/>
  <c r="J246" i="7" s="1"/>
  <c r="H247" i="7"/>
  <c r="J247" i="7" s="1"/>
  <c r="H248" i="7"/>
  <c r="J248" i="7" s="1"/>
  <c r="H249" i="7"/>
  <c r="H250" i="7"/>
  <c r="H251" i="7"/>
  <c r="H252" i="7"/>
  <c r="H253" i="7"/>
  <c r="H254" i="7"/>
  <c r="J254" i="7" s="1"/>
  <c r="H255" i="7"/>
  <c r="J255" i="7" s="1"/>
  <c r="H256" i="7"/>
  <c r="J256" i="7" s="1"/>
  <c r="H257" i="7"/>
  <c r="H258" i="7"/>
  <c r="H259" i="7"/>
  <c r="H260" i="7"/>
  <c r="H261" i="7"/>
  <c r="H262" i="7"/>
  <c r="J262" i="7" s="1"/>
  <c r="H263" i="7"/>
  <c r="J263" i="7" s="1"/>
  <c r="H264" i="7"/>
  <c r="J264" i="7" s="1"/>
  <c r="H265" i="7"/>
  <c r="H266" i="7"/>
  <c r="H267" i="7"/>
  <c r="H268" i="7"/>
  <c r="H269" i="7"/>
  <c r="H270" i="7"/>
  <c r="J270" i="7" s="1"/>
  <c r="H271" i="7"/>
  <c r="J271" i="7" s="1"/>
  <c r="H272" i="7"/>
  <c r="J272" i="7" s="1"/>
  <c r="H273" i="7"/>
  <c r="H274" i="7"/>
  <c r="H275" i="7"/>
  <c r="H276" i="7"/>
  <c r="H277" i="7"/>
  <c r="H278" i="7"/>
  <c r="J278" i="7" s="1"/>
  <c r="H279" i="7"/>
  <c r="J279" i="7" s="1"/>
  <c r="H280" i="7"/>
  <c r="J280" i="7" s="1"/>
  <c r="H281" i="7"/>
  <c r="H282" i="7"/>
  <c r="H283" i="7"/>
  <c r="H284" i="7"/>
  <c r="H285" i="7"/>
  <c r="H286" i="7"/>
  <c r="J286" i="7" s="1"/>
  <c r="H287" i="7"/>
  <c r="J287" i="7" s="1"/>
  <c r="H288" i="7"/>
  <c r="J288" i="7" s="1"/>
  <c r="H289" i="7"/>
  <c r="H290" i="7"/>
  <c r="H291" i="7"/>
  <c r="H292" i="7"/>
  <c r="H293" i="7"/>
  <c r="H294" i="7"/>
  <c r="J294" i="7" s="1"/>
  <c r="H295" i="7"/>
  <c r="J295" i="7" s="1"/>
  <c r="H296" i="7"/>
  <c r="J296" i="7" s="1"/>
  <c r="H297" i="7"/>
  <c r="H298" i="7"/>
  <c r="H299" i="7"/>
  <c r="H300" i="7"/>
  <c r="H301" i="7"/>
  <c r="H302" i="7"/>
  <c r="J302" i="7" s="1"/>
  <c r="H303" i="7"/>
  <c r="J303" i="7" s="1"/>
  <c r="H304" i="7"/>
  <c r="J304" i="7" s="1"/>
  <c r="H305" i="7"/>
  <c r="H306" i="7"/>
  <c r="H307" i="7"/>
  <c r="H308" i="7"/>
  <c r="H309" i="7"/>
  <c r="H310" i="7"/>
  <c r="J310" i="7" s="1"/>
  <c r="H311" i="7"/>
  <c r="J311" i="7" s="1"/>
  <c r="H312" i="7"/>
  <c r="J312" i="7" s="1"/>
  <c r="H313" i="7"/>
  <c r="H314" i="7"/>
  <c r="H315" i="7"/>
  <c r="H316" i="7"/>
  <c r="H317" i="7"/>
  <c r="H318" i="7"/>
  <c r="J318" i="7" s="1"/>
  <c r="H319" i="7"/>
  <c r="J319" i="7" s="1"/>
  <c r="H320" i="7"/>
  <c r="J320" i="7" s="1"/>
  <c r="H321" i="7"/>
  <c r="H322" i="7"/>
  <c r="H323" i="7"/>
  <c r="H324" i="7"/>
  <c r="H325" i="7"/>
  <c r="H326" i="7"/>
  <c r="J326" i="7" s="1"/>
  <c r="H327" i="7"/>
  <c r="J327" i="7" s="1"/>
  <c r="H328" i="7"/>
  <c r="J328" i="7" s="1"/>
  <c r="H329" i="7"/>
  <c r="H330" i="7"/>
  <c r="H331" i="7"/>
  <c r="H332" i="7"/>
  <c r="H333" i="7"/>
  <c r="H334" i="7"/>
  <c r="J334" i="7" s="1"/>
  <c r="H335" i="7"/>
  <c r="J335" i="7" s="1"/>
  <c r="H336" i="7"/>
  <c r="J336" i="7" s="1"/>
  <c r="H337" i="7"/>
  <c r="H338" i="7"/>
  <c r="H339" i="7"/>
  <c r="H340" i="7"/>
  <c r="H341" i="7"/>
  <c r="H342" i="7"/>
  <c r="J342" i="7" s="1"/>
  <c r="H343" i="7"/>
  <c r="J343" i="7" s="1"/>
  <c r="H344" i="7"/>
  <c r="J344" i="7" s="1"/>
  <c r="H345" i="7"/>
  <c r="H346" i="7"/>
  <c r="H347" i="7"/>
  <c r="H348" i="7"/>
  <c r="H349" i="7"/>
  <c r="H350" i="7"/>
  <c r="J350" i="7" s="1"/>
  <c r="H351" i="7"/>
  <c r="J351" i="7" s="1"/>
  <c r="H352" i="7"/>
  <c r="J352" i="7" s="1"/>
  <c r="H353" i="7"/>
  <c r="H354" i="7"/>
  <c r="H355" i="7"/>
  <c r="H356" i="7"/>
  <c r="H357" i="7"/>
  <c r="H358" i="7"/>
  <c r="J358" i="7" s="1"/>
  <c r="H359" i="7"/>
  <c r="J359" i="7" s="1"/>
  <c r="H360" i="7"/>
  <c r="J360" i="7" s="1"/>
  <c r="H361" i="7"/>
  <c r="H362" i="7"/>
  <c r="H363" i="7"/>
  <c r="H364" i="7"/>
  <c r="H365" i="7"/>
  <c r="H366" i="7"/>
  <c r="J366" i="7" s="1"/>
  <c r="H367" i="7"/>
  <c r="J367" i="7" s="1"/>
  <c r="H368" i="7"/>
  <c r="J368" i="7" s="1"/>
  <c r="H369" i="7"/>
  <c r="H370" i="7"/>
  <c r="H371" i="7"/>
  <c r="H372" i="7"/>
  <c r="H373" i="7"/>
  <c r="H374" i="7"/>
  <c r="J374" i="7" s="1"/>
  <c r="H375" i="7"/>
  <c r="J375" i="7" s="1"/>
  <c r="H376" i="7"/>
  <c r="J376" i="7" s="1"/>
  <c r="H377" i="7"/>
  <c r="H378" i="7"/>
  <c r="H379" i="7"/>
  <c r="H380" i="7"/>
  <c r="H381" i="7"/>
  <c r="H382" i="7"/>
  <c r="J382" i="7" s="1"/>
  <c r="H383" i="7"/>
  <c r="J383" i="7" s="1"/>
  <c r="H384" i="7"/>
  <c r="J384" i="7" s="1"/>
  <c r="H385" i="7"/>
  <c r="H386" i="7"/>
  <c r="H387" i="7"/>
  <c r="H388" i="7"/>
  <c r="H389" i="7"/>
  <c r="H390" i="7"/>
  <c r="J390" i="7" s="1"/>
  <c r="H391" i="7"/>
  <c r="J391" i="7" s="1"/>
  <c r="H392" i="7"/>
  <c r="J392" i="7" s="1"/>
  <c r="H393" i="7"/>
  <c r="H394" i="7"/>
  <c r="H395" i="7"/>
  <c r="H396" i="7"/>
  <c r="H397" i="7"/>
  <c r="H398" i="7"/>
  <c r="J398" i="7" s="1"/>
  <c r="H399" i="7"/>
  <c r="J399" i="7" s="1"/>
  <c r="H400" i="7"/>
  <c r="J400" i="7" s="1"/>
  <c r="H401" i="7"/>
  <c r="H402" i="7"/>
  <c r="H403" i="7"/>
  <c r="H404" i="7"/>
  <c r="H405" i="7"/>
  <c r="H406" i="7"/>
  <c r="J406" i="7" s="1"/>
  <c r="H407" i="7"/>
  <c r="J407" i="7" s="1"/>
  <c r="H408" i="7"/>
  <c r="J408" i="7" s="1"/>
  <c r="H409" i="7"/>
  <c r="H410" i="7"/>
  <c r="H411" i="7"/>
  <c r="H412" i="7"/>
  <c r="H413" i="7"/>
  <c r="H414" i="7"/>
  <c r="J414" i="7" s="1"/>
  <c r="H415" i="7"/>
  <c r="J415" i="7" s="1"/>
  <c r="H416" i="7"/>
  <c r="J416" i="7" s="1"/>
  <c r="H417" i="7"/>
  <c r="H418" i="7"/>
  <c r="H419" i="7"/>
  <c r="H420" i="7"/>
  <c r="H421" i="7"/>
  <c r="H422" i="7"/>
  <c r="J422" i="7" s="1"/>
  <c r="H423" i="7"/>
  <c r="J423" i="7" s="1"/>
  <c r="H424" i="7"/>
  <c r="J424" i="7" s="1"/>
  <c r="H425" i="7"/>
  <c r="H426" i="7"/>
  <c r="H427" i="7"/>
  <c r="H428" i="7"/>
  <c r="H429" i="7"/>
  <c r="H430" i="7"/>
  <c r="J430" i="7" s="1"/>
  <c r="H431" i="7"/>
  <c r="J431" i="7" s="1"/>
  <c r="H432" i="7"/>
  <c r="J432" i="7" s="1"/>
  <c r="H433" i="7"/>
  <c r="H434" i="7"/>
  <c r="H435" i="7"/>
  <c r="H436" i="7"/>
  <c r="H437" i="7"/>
  <c r="H438" i="7"/>
  <c r="J438" i="7" s="1"/>
  <c r="H439" i="7"/>
  <c r="J439" i="7" s="1"/>
  <c r="H440" i="7"/>
  <c r="J440" i="7" s="1"/>
  <c r="H441" i="7"/>
  <c r="H442" i="7"/>
  <c r="H443" i="7"/>
  <c r="H444" i="7"/>
  <c r="H445" i="7"/>
  <c r="H446" i="7"/>
  <c r="J446" i="7" s="1"/>
  <c r="H447" i="7"/>
  <c r="J447" i="7" s="1"/>
  <c r="H448" i="7"/>
  <c r="J448" i="7" s="1"/>
  <c r="H449" i="7"/>
  <c r="H450" i="7"/>
  <c r="H451" i="7"/>
  <c r="H452" i="7"/>
  <c r="H453" i="7"/>
  <c r="H454" i="7"/>
  <c r="J454" i="7" s="1"/>
  <c r="H455" i="7"/>
  <c r="J455" i="7" s="1"/>
  <c r="H456" i="7"/>
  <c r="J456" i="7" s="1"/>
  <c r="H457" i="7"/>
  <c r="H458" i="7"/>
  <c r="H459" i="7"/>
  <c r="H460" i="7"/>
  <c r="H461" i="7"/>
  <c r="H462" i="7"/>
  <c r="J462" i="7" s="1"/>
  <c r="H463" i="7"/>
  <c r="J463" i="7" s="1"/>
  <c r="H464" i="7"/>
  <c r="J464" i="7" s="1"/>
  <c r="H465" i="7"/>
  <c r="H466" i="7"/>
  <c r="H467" i="7"/>
  <c r="H468" i="7"/>
  <c r="H469" i="7"/>
  <c r="H470" i="7"/>
  <c r="J470" i="7" s="1"/>
  <c r="H471" i="7"/>
  <c r="J471" i="7" s="1"/>
  <c r="H472" i="7"/>
  <c r="J472" i="7" s="1"/>
  <c r="H473" i="7"/>
  <c r="H474" i="7"/>
  <c r="H475" i="7"/>
  <c r="H476" i="7"/>
  <c r="H477" i="7"/>
  <c r="H478" i="7"/>
  <c r="J478" i="7" s="1"/>
  <c r="H479" i="7"/>
  <c r="J479" i="7" s="1"/>
  <c r="H480" i="7"/>
  <c r="J480" i="7" s="1"/>
  <c r="H481" i="7"/>
  <c r="H482" i="7"/>
  <c r="H483" i="7"/>
  <c r="H484" i="7"/>
  <c r="H485" i="7"/>
  <c r="H486" i="7"/>
  <c r="J486" i="7" s="1"/>
  <c r="H487" i="7"/>
  <c r="J487" i="7" s="1"/>
  <c r="H488" i="7"/>
  <c r="J488" i="7" s="1"/>
  <c r="H489" i="7"/>
  <c r="H490" i="7"/>
  <c r="H491" i="7"/>
  <c r="H492" i="7"/>
  <c r="H493" i="7"/>
  <c r="H494" i="7"/>
  <c r="J494" i="7" s="1"/>
  <c r="H495" i="7"/>
  <c r="J495" i="7" s="1"/>
  <c r="H496" i="7"/>
  <c r="J496" i="7" s="1"/>
  <c r="H497" i="7"/>
  <c r="H498" i="7"/>
  <c r="H499" i="7"/>
  <c r="H500" i="7"/>
  <c r="H501" i="7"/>
  <c r="H502" i="7"/>
  <c r="J502" i="7" s="1"/>
  <c r="H503" i="7"/>
  <c r="J503" i="7" s="1"/>
  <c r="H504" i="7"/>
  <c r="J504" i="7" s="1"/>
  <c r="H505" i="7"/>
  <c r="H506" i="7"/>
  <c r="H507" i="7"/>
  <c r="H508" i="7"/>
  <c r="H509" i="7"/>
  <c r="H510" i="7"/>
  <c r="J510" i="7" s="1"/>
  <c r="H511" i="7"/>
  <c r="J511" i="7" s="1"/>
  <c r="H512" i="7"/>
  <c r="J512" i="7" s="1"/>
  <c r="H513" i="7"/>
  <c r="H514" i="7"/>
  <c r="H515" i="7"/>
  <c r="H516" i="7"/>
  <c r="H517" i="7"/>
  <c r="H518" i="7"/>
  <c r="J518" i="7" s="1"/>
  <c r="H519" i="7"/>
  <c r="J519" i="7" s="1"/>
  <c r="H520" i="7"/>
  <c r="J520" i="7" s="1"/>
  <c r="H521" i="7"/>
  <c r="H522" i="7"/>
  <c r="H523" i="7"/>
  <c r="H524" i="7"/>
  <c r="H525" i="7"/>
  <c r="H526" i="7"/>
  <c r="J526" i="7" s="1"/>
  <c r="H527" i="7"/>
  <c r="J527" i="7" s="1"/>
  <c r="H528" i="7"/>
  <c r="J528" i="7" s="1"/>
  <c r="H529" i="7"/>
  <c r="H530" i="7"/>
  <c r="H531" i="7"/>
  <c r="H532" i="7"/>
  <c r="H533" i="7"/>
  <c r="H534" i="7"/>
  <c r="J534" i="7" s="1"/>
  <c r="H535" i="7"/>
  <c r="J535" i="7" s="1"/>
  <c r="H536" i="7"/>
  <c r="J536" i="7" s="1"/>
  <c r="H537" i="7"/>
  <c r="H538" i="7"/>
  <c r="H539" i="7"/>
  <c r="H540" i="7"/>
  <c r="H541" i="7"/>
  <c r="H542" i="7"/>
  <c r="J542" i="7" s="1"/>
  <c r="H543" i="7"/>
  <c r="J543" i="7" s="1"/>
  <c r="H544" i="7"/>
  <c r="J544" i="7" s="1"/>
  <c r="H545" i="7"/>
  <c r="H546" i="7"/>
  <c r="H547" i="7"/>
  <c r="H548" i="7"/>
  <c r="H549" i="7"/>
  <c r="H550" i="7"/>
  <c r="J550" i="7" s="1"/>
  <c r="H551" i="7"/>
  <c r="J551" i="7" s="1"/>
  <c r="H552" i="7"/>
  <c r="J552" i="7" s="1"/>
  <c r="H553" i="7"/>
  <c r="H554" i="7"/>
  <c r="H555" i="7"/>
  <c r="H556" i="7"/>
  <c r="H557" i="7"/>
  <c r="H558" i="7"/>
  <c r="J558" i="7" s="1"/>
  <c r="H559" i="7"/>
  <c r="J559" i="7" s="1"/>
  <c r="H560" i="7"/>
  <c r="J560" i="7" s="1"/>
  <c r="H561" i="7"/>
  <c r="H562" i="7"/>
  <c r="H563" i="7"/>
  <c r="H564" i="7"/>
  <c r="H565" i="7"/>
  <c r="H566" i="7"/>
  <c r="J566" i="7" s="1"/>
  <c r="H567" i="7"/>
  <c r="J567" i="7" s="1"/>
  <c r="H568" i="7"/>
  <c r="J568" i="7" s="1"/>
  <c r="H569" i="7"/>
  <c r="H570" i="7"/>
  <c r="H571" i="7"/>
  <c r="H572" i="7"/>
  <c r="H573" i="7"/>
  <c r="H574" i="7"/>
  <c r="J574" i="7" s="1"/>
  <c r="H575" i="7"/>
  <c r="J575" i="7" s="1"/>
  <c r="H576" i="7"/>
  <c r="J576" i="7" s="1"/>
  <c r="H577" i="7"/>
  <c r="H578" i="7"/>
  <c r="H579" i="7"/>
  <c r="H580" i="7"/>
  <c r="H581" i="7"/>
  <c r="H582" i="7"/>
  <c r="J582" i="7" s="1"/>
  <c r="H583" i="7"/>
  <c r="J583" i="7" s="1"/>
  <c r="H584" i="7"/>
  <c r="J584" i="7" s="1"/>
  <c r="H585" i="7"/>
  <c r="H586" i="7"/>
  <c r="H587" i="7"/>
  <c r="H588" i="7"/>
  <c r="H589" i="7"/>
  <c r="H590" i="7"/>
  <c r="J590" i="7" s="1"/>
  <c r="H591" i="7"/>
  <c r="J591" i="7" s="1"/>
  <c r="H592" i="7"/>
  <c r="J592" i="7" s="1"/>
  <c r="H593" i="7"/>
  <c r="H594" i="7"/>
  <c r="H595" i="7"/>
  <c r="H596" i="7"/>
  <c r="H597" i="7"/>
  <c r="H598" i="7"/>
  <c r="J598" i="7" s="1"/>
  <c r="H599" i="7"/>
  <c r="J599" i="7" s="1"/>
  <c r="H600" i="7"/>
  <c r="J600" i="7" s="1"/>
  <c r="H601" i="7"/>
  <c r="H602" i="7"/>
  <c r="H603" i="7"/>
  <c r="H604" i="7"/>
  <c r="H605" i="7"/>
  <c r="H606" i="7"/>
  <c r="J606" i="7" s="1"/>
  <c r="H607" i="7"/>
  <c r="J607" i="7" s="1"/>
  <c r="H608" i="7"/>
  <c r="J608" i="7" s="1"/>
  <c r="H609" i="7"/>
  <c r="H610" i="7"/>
  <c r="H611" i="7"/>
  <c r="H612" i="7"/>
  <c r="H613" i="7"/>
  <c r="H614" i="7"/>
  <c r="J614" i="7" s="1"/>
  <c r="H615" i="7"/>
  <c r="J615" i="7" s="1"/>
  <c r="H616" i="7"/>
  <c r="J616" i="7" s="1"/>
  <c r="H617" i="7"/>
  <c r="H618" i="7"/>
  <c r="H619" i="7"/>
  <c r="H620" i="7"/>
  <c r="H621" i="7"/>
  <c r="H622" i="7"/>
  <c r="J622" i="7" s="1"/>
  <c r="H623" i="7"/>
  <c r="J623" i="7" s="1"/>
  <c r="H624" i="7"/>
  <c r="J624" i="7" s="1"/>
  <c r="H625" i="7"/>
  <c r="H626" i="7"/>
  <c r="H627" i="7"/>
  <c r="H628" i="7"/>
  <c r="H629" i="7"/>
  <c r="H630" i="7"/>
  <c r="J630" i="7" s="1"/>
  <c r="H631" i="7"/>
  <c r="J631" i="7" s="1"/>
  <c r="H632" i="7"/>
  <c r="J632" i="7" s="1"/>
  <c r="H633" i="7"/>
  <c r="H634" i="7"/>
  <c r="H635" i="7"/>
  <c r="H636" i="7"/>
  <c r="H637" i="7"/>
  <c r="H638" i="7"/>
  <c r="J638" i="7" s="1"/>
  <c r="H639" i="7"/>
  <c r="J639" i="7" s="1"/>
  <c r="H640" i="7"/>
  <c r="J640" i="7" s="1"/>
  <c r="H641" i="7"/>
  <c r="H642" i="7"/>
  <c r="H643" i="7"/>
  <c r="H644" i="7"/>
  <c r="H645" i="7"/>
  <c r="H646" i="7"/>
  <c r="J646" i="7" s="1"/>
  <c r="H647" i="7"/>
  <c r="J647" i="7" s="1"/>
  <c r="H648" i="7"/>
  <c r="J648" i="7" s="1"/>
  <c r="H649" i="7"/>
  <c r="H650" i="7"/>
  <c r="H651" i="7"/>
  <c r="H652" i="7"/>
  <c r="H653" i="7"/>
  <c r="H654" i="7"/>
  <c r="J654" i="7" s="1"/>
  <c r="H655" i="7"/>
  <c r="J655" i="7" s="1"/>
  <c r="H656" i="7"/>
  <c r="J656" i="7" s="1"/>
  <c r="H657" i="7"/>
  <c r="H658" i="7"/>
  <c r="H659" i="7"/>
  <c r="H660" i="7"/>
  <c r="H661" i="7"/>
  <c r="H662" i="7"/>
  <c r="J662" i="7" s="1"/>
  <c r="H663" i="7"/>
  <c r="J663" i="7" s="1"/>
  <c r="H3" i="7"/>
  <c r="J3" i="7" s="1"/>
  <c r="F664" i="7"/>
  <c r="E664" i="7"/>
  <c r="C664" i="7"/>
  <c r="I664" i="7" s="1"/>
  <c r="B664" i="7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3" i="8"/>
  <c r="F3" i="8"/>
  <c r="C3" i="8"/>
  <c r="K3" i="8" s="1"/>
  <c r="B3" i="8"/>
  <c r="P23" i="4"/>
  <c r="P24" i="4"/>
  <c r="P25" i="4"/>
  <c r="P26" i="4"/>
  <c r="K23" i="4"/>
  <c r="K24" i="4"/>
  <c r="K25" i="4"/>
  <c r="K26" i="4"/>
  <c r="F23" i="4"/>
  <c r="F24" i="4"/>
  <c r="F25" i="4"/>
  <c r="F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O23" i="4"/>
  <c r="O24" i="4"/>
  <c r="O25" i="4"/>
  <c r="O26" i="4"/>
  <c r="M23" i="4"/>
  <c r="M24" i="4"/>
  <c r="M25" i="4"/>
  <c r="M26" i="4"/>
  <c r="J20" i="4"/>
  <c r="J23" i="4"/>
  <c r="J24" i="4"/>
  <c r="J25" i="4"/>
  <c r="J26" i="4"/>
  <c r="H20" i="4"/>
  <c r="H23" i="4"/>
  <c r="H24" i="4"/>
  <c r="H25" i="4"/>
  <c r="H26" i="4"/>
  <c r="E23" i="4"/>
  <c r="E24" i="4"/>
  <c r="E25" i="4"/>
  <c r="E26" i="4"/>
  <c r="C20" i="4"/>
  <c r="C23" i="4"/>
  <c r="C24" i="4"/>
  <c r="C25" i="4"/>
  <c r="C26" i="4"/>
  <c r="N27" i="4"/>
  <c r="O27" i="4" s="1"/>
  <c r="L27" i="4"/>
  <c r="P27" i="4" s="1"/>
  <c r="I27" i="4"/>
  <c r="J27" i="4" s="1"/>
  <c r="G27" i="4"/>
  <c r="K27" i="4" s="1"/>
  <c r="D27" i="4"/>
  <c r="E27" i="4" s="1"/>
  <c r="B27" i="4"/>
  <c r="F27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I21" i="4"/>
  <c r="K21" i="4" s="1"/>
  <c r="N4" i="4"/>
  <c r="O4" i="4" s="1"/>
  <c r="N5" i="4"/>
  <c r="O5" i="4" s="1"/>
  <c r="N6" i="4"/>
  <c r="P6" i="4" s="1"/>
  <c r="N7" i="4"/>
  <c r="O7" i="4" s="1"/>
  <c r="N8" i="4"/>
  <c r="N9" i="4"/>
  <c r="O9" i="4" s="1"/>
  <c r="N10" i="4"/>
  <c r="O10" i="4" s="1"/>
  <c r="N11" i="4"/>
  <c r="O11" i="4" s="1"/>
  <c r="N12" i="4"/>
  <c r="N13" i="4"/>
  <c r="O13" i="4" s="1"/>
  <c r="N14" i="4"/>
  <c r="P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3" i="4"/>
  <c r="O3" i="4" s="1"/>
  <c r="L4" i="4"/>
  <c r="M4" i="4" s="1"/>
  <c r="L5" i="4"/>
  <c r="M5" i="4" s="1"/>
  <c r="L6" i="4"/>
  <c r="M6" i="4" s="1"/>
  <c r="L7" i="4"/>
  <c r="L8" i="4"/>
  <c r="P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L3" i="4"/>
  <c r="M3" i="4" s="1"/>
  <c r="G21" i="4"/>
  <c r="H21" i="4" s="1"/>
  <c r="D21" i="4"/>
  <c r="E21" i="4" s="1"/>
  <c r="B21" i="4"/>
  <c r="C21" i="4" s="1"/>
  <c r="M47" i="3"/>
  <c r="J47" i="3"/>
  <c r="H47" i="3"/>
  <c r="E47" i="3"/>
  <c r="C47" i="3"/>
  <c r="D47" i="3" s="1"/>
  <c r="D44" i="3"/>
  <c r="D29" i="3"/>
  <c r="D8" i="3"/>
  <c r="N29" i="3"/>
  <c r="N44" i="3"/>
  <c r="N8" i="3"/>
  <c r="O29" i="3"/>
  <c r="P29" i="3" s="1"/>
  <c r="O44" i="3"/>
  <c r="P44" i="3" s="1"/>
  <c r="O8" i="3"/>
  <c r="P8" i="3" s="1"/>
  <c r="K29" i="3"/>
  <c r="K44" i="3"/>
  <c r="K8" i="3"/>
  <c r="I29" i="3"/>
  <c r="I44" i="3"/>
  <c r="I8" i="3"/>
  <c r="F29" i="3"/>
  <c r="F44" i="3"/>
  <c r="F8" i="3"/>
  <c r="N32" i="3"/>
  <c r="N25" i="3"/>
  <c r="N26" i="3"/>
  <c r="N19" i="3"/>
  <c r="N7" i="3"/>
  <c r="N6" i="3"/>
  <c r="N5" i="3"/>
  <c r="N36" i="3"/>
  <c r="N27" i="3"/>
  <c r="N15" i="3"/>
  <c r="N38" i="3"/>
  <c r="N18" i="3"/>
  <c r="N31" i="3"/>
  <c r="N42" i="3"/>
  <c r="N23" i="3"/>
  <c r="N16" i="3"/>
  <c r="N14" i="3"/>
  <c r="N41" i="3"/>
  <c r="N4" i="3"/>
  <c r="N21" i="3"/>
  <c r="N20" i="3"/>
  <c r="N10" i="3"/>
  <c r="N37" i="3"/>
  <c r="N17" i="3"/>
  <c r="N40" i="3"/>
  <c r="N11" i="3"/>
  <c r="N24" i="3"/>
  <c r="N12" i="3"/>
  <c r="N13" i="3"/>
  <c r="N43" i="3"/>
  <c r="N28" i="3"/>
  <c r="N22" i="3"/>
  <c r="N39" i="3"/>
  <c r="N35" i="3"/>
  <c r="N34" i="3"/>
  <c r="N33" i="3"/>
  <c r="N46" i="3"/>
  <c r="K32" i="3"/>
  <c r="K25" i="3"/>
  <c r="K26" i="3"/>
  <c r="K19" i="3"/>
  <c r="K7" i="3"/>
  <c r="K6" i="3"/>
  <c r="K5" i="3"/>
  <c r="K36" i="3"/>
  <c r="K27" i="3"/>
  <c r="K15" i="3"/>
  <c r="K38" i="3"/>
  <c r="K18" i="3"/>
  <c r="K31" i="3"/>
  <c r="K42" i="3"/>
  <c r="K23" i="3"/>
  <c r="K16" i="3"/>
  <c r="K14" i="3"/>
  <c r="K41" i="3"/>
  <c r="K4" i="3"/>
  <c r="K21" i="3"/>
  <c r="K20" i="3"/>
  <c r="K10" i="3"/>
  <c r="K37" i="3"/>
  <c r="K17" i="3"/>
  <c r="K40" i="3"/>
  <c r="K11" i="3"/>
  <c r="K24" i="3"/>
  <c r="K12" i="3"/>
  <c r="K13" i="3"/>
  <c r="K43" i="3"/>
  <c r="K28" i="3"/>
  <c r="K22" i="3"/>
  <c r="K39" i="3"/>
  <c r="K35" i="3"/>
  <c r="K34" i="3"/>
  <c r="K33" i="3"/>
  <c r="K46" i="3"/>
  <c r="I32" i="3"/>
  <c r="I25" i="3"/>
  <c r="I26" i="3"/>
  <c r="I19" i="3"/>
  <c r="I7" i="3"/>
  <c r="I6" i="3"/>
  <c r="I5" i="3"/>
  <c r="I36" i="3"/>
  <c r="I27" i="3"/>
  <c r="I15" i="3"/>
  <c r="I38" i="3"/>
  <c r="I18" i="3"/>
  <c r="I31" i="3"/>
  <c r="I42" i="3"/>
  <c r="I23" i="3"/>
  <c r="I16" i="3"/>
  <c r="I14" i="3"/>
  <c r="I41" i="3"/>
  <c r="I4" i="3"/>
  <c r="I21" i="3"/>
  <c r="I20" i="3"/>
  <c r="I10" i="3"/>
  <c r="I37" i="3"/>
  <c r="I17" i="3"/>
  <c r="I40" i="3"/>
  <c r="I11" i="3"/>
  <c r="I24" i="3"/>
  <c r="I12" i="3"/>
  <c r="I13" i="3"/>
  <c r="I43" i="3"/>
  <c r="I28" i="3"/>
  <c r="I22" i="3"/>
  <c r="I39" i="3"/>
  <c r="I35" i="3"/>
  <c r="I34" i="3"/>
  <c r="I33" i="3"/>
  <c r="I46" i="3"/>
  <c r="D32" i="3"/>
  <c r="D25" i="3"/>
  <c r="D26" i="3"/>
  <c r="D19" i="3"/>
  <c r="D7" i="3"/>
  <c r="D6" i="3"/>
  <c r="D5" i="3"/>
  <c r="D36" i="3"/>
  <c r="D27" i="3"/>
  <c r="D15" i="3"/>
  <c r="D38" i="3"/>
  <c r="D18" i="3"/>
  <c r="D31" i="3"/>
  <c r="D42" i="3"/>
  <c r="D23" i="3"/>
  <c r="D16" i="3"/>
  <c r="D14" i="3"/>
  <c r="D41" i="3"/>
  <c r="D4" i="3"/>
  <c r="D21" i="3"/>
  <c r="D20" i="3"/>
  <c r="D10" i="3"/>
  <c r="D37" i="3"/>
  <c r="D17" i="3"/>
  <c r="D40" i="3"/>
  <c r="D11" i="3"/>
  <c r="D24" i="3"/>
  <c r="D12" i="3"/>
  <c r="D13" i="3"/>
  <c r="D43" i="3"/>
  <c r="D28" i="3"/>
  <c r="D22" i="3"/>
  <c r="D39" i="3"/>
  <c r="D35" i="3"/>
  <c r="D34" i="3"/>
  <c r="D33" i="3"/>
  <c r="D46" i="3"/>
  <c r="F32" i="3"/>
  <c r="F25" i="3"/>
  <c r="F26" i="3"/>
  <c r="F19" i="3"/>
  <c r="F7" i="3"/>
  <c r="F6" i="3"/>
  <c r="F5" i="3"/>
  <c r="F36" i="3"/>
  <c r="F27" i="3"/>
  <c r="F15" i="3"/>
  <c r="F38" i="3"/>
  <c r="F18" i="3"/>
  <c r="F31" i="3"/>
  <c r="F42" i="3"/>
  <c r="F23" i="3"/>
  <c r="F16" i="3"/>
  <c r="F14" i="3"/>
  <c r="F41" i="3"/>
  <c r="F4" i="3"/>
  <c r="F21" i="3"/>
  <c r="F20" i="3"/>
  <c r="F10" i="3"/>
  <c r="F37" i="3"/>
  <c r="F17" i="3"/>
  <c r="F40" i="3"/>
  <c r="F11" i="3"/>
  <c r="F24" i="3"/>
  <c r="F12" i="3"/>
  <c r="F13" i="3"/>
  <c r="F43" i="3"/>
  <c r="F28" i="3"/>
  <c r="F22" i="3"/>
  <c r="F39" i="3"/>
  <c r="F35" i="3"/>
  <c r="F34" i="3"/>
  <c r="F33" i="3"/>
  <c r="F46" i="3"/>
  <c r="O27" i="3"/>
  <c r="P27" i="3" s="1"/>
  <c r="O15" i="3"/>
  <c r="P15" i="3" s="1"/>
  <c r="O38" i="3"/>
  <c r="P38" i="3" s="1"/>
  <c r="O18" i="3"/>
  <c r="P18" i="3" s="1"/>
  <c r="O31" i="3"/>
  <c r="P31" i="3" s="1"/>
  <c r="O42" i="3"/>
  <c r="P42" i="3" s="1"/>
  <c r="O23" i="3"/>
  <c r="P23" i="3" s="1"/>
  <c r="O16" i="3"/>
  <c r="P16" i="3" s="1"/>
  <c r="O14" i="3"/>
  <c r="P14" i="3" s="1"/>
  <c r="O41" i="3"/>
  <c r="P41" i="3" s="1"/>
  <c r="O4" i="3"/>
  <c r="P4" i="3" s="1"/>
  <c r="O21" i="3"/>
  <c r="P21" i="3" s="1"/>
  <c r="O20" i="3"/>
  <c r="P20" i="3" s="1"/>
  <c r="O10" i="3"/>
  <c r="P10" i="3" s="1"/>
  <c r="O37" i="3"/>
  <c r="P37" i="3" s="1"/>
  <c r="O17" i="3"/>
  <c r="P17" i="3" s="1"/>
  <c r="O40" i="3"/>
  <c r="P40" i="3" s="1"/>
  <c r="O11" i="3"/>
  <c r="P11" i="3" s="1"/>
  <c r="O24" i="3"/>
  <c r="P24" i="3" s="1"/>
  <c r="O12" i="3"/>
  <c r="P12" i="3" s="1"/>
  <c r="O13" i="3"/>
  <c r="P13" i="3" s="1"/>
  <c r="O43" i="3"/>
  <c r="P43" i="3" s="1"/>
  <c r="O28" i="3"/>
  <c r="P28" i="3" s="1"/>
  <c r="O22" i="3"/>
  <c r="P22" i="3" s="1"/>
  <c r="O39" i="3"/>
  <c r="P39" i="3" s="1"/>
  <c r="O35" i="3"/>
  <c r="P35" i="3" s="1"/>
  <c r="O34" i="3"/>
  <c r="P34" i="3" s="1"/>
  <c r="O33" i="3"/>
  <c r="P33" i="3" s="1"/>
  <c r="O32" i="3"/>
  <c r="P32" i="3" s="1"/>
  <c r="O25" i="3"/>
  <c r="P25" i="3" s="1"/>
  <c r="O26" i="3"/>
  <c r="P26" i="3" s="1"/>
  <c r="O19" i="3"/>
  <c r="P19" i="3" s="1"/>
  <c r="O7" i="3"/>
  <c r="P7" i="3" s="1"/>
  <c r="O6" i="3"/>
  <c r="P6" i="3" s="1"/>
  <c r="O5" i="3"/>
  <c r="P5" i="3" s="1"/>
  <c r="O36" i="3"/>
  <c r="P36" i="3" s="1"/>
  <c r="O46" i="3"/>
  <c r="P46" i="3" s="1"/>
  <c r="H3" i="8" l="1"/>
  <c r="J3" i="8"/>
  <c r="D3" i="8"/>
  <c r="M29" i="18"/>
  <c r="AM29" i="18"/>
  <c r="AK29" i="18"/>
  <c r="AO29" i="18"/>
  <c r="AN29" i="18"/>
  <c r="AL29" i="18"/>
  <c r="O47" i="3"/>
  <c r="P7" i="4"/>
  <c r="M27" i="4"/>
  <c r="P15" i="4"/>
  <c r="O14" i="4"/>
  <c r="C27" i="4"/>
  <c r="P10" i="4"/>
  <c r="F21" i="4"/>
  <c r="P20" i="4"/>
  <c r="P18" i="4"/>
  <c r="O29" i="14"/>
  <c r="P29" i="14"/>
  <c r="G29" i="14"/>
  <c r="V29" i="14"/>
  <c r="M4" i="14"/>
  <c r="B29" i="14"/>
  <c r="L29" i="14" s="1"/>
  <c r="D4" i="14"/>
  <c r="N4" i="14" s="1"/>
  <c r="L4" i="14"/>
  <c r="S29" i="14"/>
  <c r="J185" i="7"/>
  <c r="J177" i="7"/>
  <c r="J169" i="7"/>
  <c r="J161" i="7"/>
  <c r="J153" i="7"/>
  <c r="J145" i="7"/>
  <c r="J137" i="7"/>
  <c r="J129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H664" i="7"/>
  <c r="J107" i="7"/>
  <c r="J99" i="7"/>
  <c r="J91" i="7"/>
  <c r="J83" i="7"/>
  <c r="J75" i="7"/>
  <c r="J67" i="7"/>
  <c r="J59" i="7"/>
  <c r="J51" i="7"/>
  <c r="J43" i="7"/>
  <c r="J35" i="7"/>
  <c r="J19" i="7"/>
  <c r="J11" i="7"/>
  <c r="J90" i="7"/>
  <c r="J82" i="7"/>
  <c r="J74" i="7"/>
  <c r="J66" i="7"/>
  <c r="J58" i="7"/>
  <c r="J50" i="7"/>
  <c r="J42" i="7"/>
  <c r="J34" i="7"/>
  <c r="J18" i="7"/>
  <c r="J10" i="7"/>
  <c r="J657" i="7"/>
  <c r="J649" i="7"/>
  <c r="J641" i="7"/>
  <c r="J633" i="7"/>
  <c r="J625" i="7"/>
  <c r="J617" i="7"/>
  <c r="J609" i="7"/>
  <c r="J601" i="7"/>
  <c r="J593" i="7"/>
  <c r="J585" i="7"/>
  <c r="J577" i="7"/>
  <c r="J569" i="7"/>
  <c r="J561" i="7"/>
  <c r="J553" i="7"/>
  <c r="J545" i="7"/>
  <c r="J537" i="7"/>
  <c r="J529" i="7"/>
  <c r="J521" i="7"/>
  <c r="J513" i="7"/>
  <c r="J505" i="7"/>
  <c r="J497" i="7"/>
  <c r="J489" i="7"/>
  <c r="J481" i="7"/>
  <c r="J473" i="7"/>
  <c r="J465" i="7"/>
  <c r="J457" i="7"/>
  <c r="J449" i="7"/>
  <c r="J441" i="7"/>
  <c r="J433" i="7"/>
  <c r="J425" i="7"/>
  <c r="J417" i="7"/>
  <c r="J409" i="7"/>
  <c r="J401" i="7"/>
  <c r="J393" i="7"/>
  <c r="J385" i="7"/>
  <c r="J377" i="7"/>
  <c r="J369" i="7"/>
  <c r="J361" i="7"/>
  <c r="J353" i="7"/>
  <c r="J345" i="7"/>
  <c r="J337" i="7"/>
  <c r="J329" i="7"/>
  <c r="J321" i="7"/>
  <c r="J313" i="7"/>
  <c r="J305" i="7"/>
  <c r="J297" i="7"/>
  <c r="J289" i="7"/>
  <c r="J281" i="7"/>
  <c r="J273" i="7"/>
  <c r="J265" i="7"/>
  <c r="J257" i="7"/>
  <c r="J249" i="7"/>
  <c r="J241" i="7"/>
  <c r="J233" i="7"/>
  <c r="J225" i="7"/>
  <c r="J217" i="7"/>
  <c r="J209" i="7"/>
  <c r="J201" i="7"/>
  <c r="J193" i="7"/>
  <c r="P19" i="4"/>
  <c r="P11" i="4"/>
  <c r="J21" i="4"/>
  <c r="M20" i="4"/>
  <c r="P17" i="4"/>
  <c r="P9" i="4"/>
  <c r="P16" i="4"/>
  <c r="H27" i="4"/>
  <c r="P13" i="4"/>
  <c r="P5" i="4"/>
  <c r="P12" i="4"/>
  <c r="P4" i="4"/>
  <c r="J429" i="7"/>
  <c r="J461" i="7"/>
  <c r="J653" i="7"/>
  <c r="J637" i="7"/>
  <c r="J597" i="7"/>
  <c r="J565" i="7"/>
  <c r="J477" i="7"/>
  <c r="J645" i="7"/>
  <c r="J621" i="7"/>
  <c r="J605" i="7"/>
  <c r="J581" i="7"/>
  <c r="J557" i="7"/>
  <c r="J533" i="7"/>
  <c r="J493" i="7"/>
  <c r="J453" i="7"/>
  <c r="J661" i="7"/>
  <c r="J629" i="7"/>
  <c r="J613" i="7"/>
  <c r="J589" i="7"/>
  <c r="J573" i="7"/>
  <c r="J549" i="7"/>
  <c r="J541" i="7"/>
  <c r="J525" i="7"/>
  <c r="J517" i="7"/>
  <c r="J509" i="7"/>
  <c r="J501" i="7"/>
  <c r="J485" i="7"/>
  <c r="J469" i="7"/>
  <c r="J381" i="7"/>
  <c r="J365" i="7"/>
  <c r="J349" i="7"/>
  <c r="J341" i="7"/>
  <c r="J333" i="7"/>
  <c r="J325" i="7"/>
  <c r="J309" i="7"/>
  <c r="J301" i="7"/>
  <c r="J293" i="7"/>
  <c r="J261" i="7"/>
  <c r="J253" i="7"/>
  <c r="J245" i="7"/>
  <c r="J237" i="7"/>
  <c r="J229" i="7"/>
  <c r="J221" i="7"/>
  <c r="J213" i="7"/>
  <c r="J205" i="7"/>
  <c r="J197" i="7"/>
  <c r="J189" i="7"/>
  <c r="J181" i="7"/>
  <c r="J173" i="7"/>
  <c r="J165" i="7"/>
  <c r="J157" i="7"/>
  <c r="J149" i="7"/>
  <c r="J141" i="7"/>
  <c r="J133" i="7"/>
  <c r="J125" i="7"/>
  <c r="J117" i="7"/>
  <c r="J109" i="7"/>
  <c r="J101" i="7"/>
  <c r="J85" i="7"/>
  <c r="J77" i="7"/>
  <c r="J69" i="7"/>
  <c r="J61" i="7"/>
  <c r="J53" i="7"/>
  <c r="J45" i="7"/>
  <c r="J37" i="7"/>
  <c r="J29" i="7"/>
  <c r="J21" i="7"/>
  <c r="J13" i="7"/>
  <c r="J5" i="7"/>
  <c r="J405" i="7"/>
  <c r="J277" i="7"/>
  <c r="J660" i="7"/>
  <c r="J652" i="7"/>
  <c r="J644" i="7"/>
  <c r="J636" i="7"/>
  <c r="J628" i="7"/>
  <c r="J620" i="7"/>
  <c r="J612" i="7"/>
  <c r="J604" i="7"/>
  <c r="J596" i="7"/>
  <c r="J588" i="7"/>
  <c r="J580" i="7"/>
  <c r="J572" i="7"/>
  <c r="J564" i="7"/>
  <c r="J556" i="7"/>
  <c r="J548" i="7"/>
  <c r="J540" i="7"/>
  <c r="J532" i="7"/>
  <c r="J524" i="7"/>
  <c r="J516" i="7"/>
  <c r="J508" i="7"/>
  <c r="J500" i="7"/>
  <c r="J492" i="7"/>
  <c r="J484" i="7"/>
  <c r="J476" i="7"/>
  <c r="J468" i="7"/>
  <c r="J460" i="7"/>
  <c r="J452" i="7"/>
  <c r="J444" i="7"/>
  <c r="J436" i="7"/>
  <c r="J428" i="7"/>
  <c r="J420" i="7"/>
  <c r="J412" i="7"/>
  <c r="J404" i="7"/>
  <c r="J396" i="7"/>
  <c r="J388" i="7"/>
  <c r="J380" i="7"/>
  <c r="J372" i="7"/>
  <c r="J364" i="7"/>
  <c r="J356" i="7"/>
  <c r="J348" i="7"/>
  <c r="J340" i="7"/>
  <c r="J332" i="7"/>
  <c r="J324" i="7"/>
  <c r="J316" i="7"/>
  <c r="J308" i="7"/>
  <c r="J300" i="7"/>
  <c r="J292" i="7"/>
  <c r="J284" i="7"/>
  <c r="J276" i="7"/>
  <c r="J268" i="7"/>
  <c r="J260" i="7"/>
  <c r="J252" i="7"/>
  <c r="J244" i="7"/>
  <c r="J236" i="7"/>
  <c r="J228" i="7"/>
  <c r="J220" i="7"/>
  <c r="J212" i="7"/>
  <c r="J204" i="7"/>
  <c r="J196" i="7"/>
  <c r="J188" i="7"/>
  <c r="J180" i="7"/>
  <c r="J172" i="7"/>
  <c r="J164" i="7"/>
  <c r="J156" i="7"/>
  <c r="J148" i="7"/>
  <c r="J140" i="7"/>
  <c r="J132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445" i="7"/>
  <c r="J397" i="7"/>
  <c r="J285" i="7"/>
  <c r="J659" i="7"/>
  <c r="J651" i="7"/>
  <c r="J643" i="7"/>
  <c r="J635" i="7"/>
  <c r="J627" i="7"/>
  <c r="J619" i="7"/>
  <c r="J611" i="7"/>
  <c r="J603" i="7"/>
  <c r="J595" i="7"/>
  <c r="J587" i="7"/>
  <c r="J579" i="7"/>
  <c r="J571" i="7"/>
  <c r="J563" i="7"/>
  <c r="J555" i="7"/>
  <c r="J547" i="7"/>
  <c r="J539" i="7"/>
  <c r="J531" i="7"/>
  <c r="J523" i="7"/>
  <c r="J515" i="7"/>
  <c r="J507" i="7"/>
  <c r="J499" i="7"/>
  <c r="J491" i="7"/>
  <c r="J483" i="7"/>
  <c r="J475" i="7"/>
  <c r="J467" i="7"/>
  <c r="J459" i="7"/>
  <c r="J451" i="7"/>
  <c r="J443" i="7"/>
  <c r="J435" i="7"/>
  <c r="J427" i="7"/>
  <c r="J419" i="7"/>
  <c r="J411" i="7"/>
  <c r="J403" i="7"/>
  <c r="J395" i="7"/>
  <c r="J387" i="7"/>
  <c r="J379" i="7"/>
  <c r="J371" i="7"/>
  <c r="J363" i="7"/>
  <c r="J355" i="7"/>
  <c r="J347" i="7"/>
  <c r="J339" i="7"/>
  <c r="J331" i="7"/>
  <c r="J323" i="7"/>
  <c r="J315" i="7"/>
  <c r="J307" i="7"/>
  <c r="J299" i="7"/>
  <c r="J291" i="7"/>
  <c r="J283" i="7"/>
  <c r="J275" i="7"/>
  <c r="J267" i="7"/>
  <c r="J259" i="7"/>
  <c r="J251" i="7"/>
  <c r="J243" i="7"/>
  <c r="J235" i="7"/>
  <c r="J227" i="7"/>
  <c r="J219" i="7"/>
  <c r="J211" i="7"/>
  <c r="J203" i="7"/>
  <c r="J195" i="7"/>
  <c r="J187" i="7"/>
  <c r="J179" i="7"/>
  <c r="J171" i="7"/>
  <c r="J163" i="7"/>
  <c r="J155" i="7"/>
  <c r="J147" i="7"/>
  <c r="J139" i="7"/>
  <c r="J131" i="7"/>
  <c r="J123" i="7"/>
  <c r="J115" i="7"/>
  <c r="J27" i="7"/>
  <c r="J421" i="7"/>
  <c r="J389" i="7"/>
  <c r="J269" i="7"/>
  <c r="J650" i="7"/>
  <c r="J642" i="7"/>
  <c r="J634" i="7"/>
  <c r="J626" i="7"/>
  <c r="J618" i="7"/>
  <c r="J610" i="7"/>
  <c r="J602" i="7"/>
  <c r="J594" i="7"/>
  <c r="J586" i="7"/>
  <c r="J578" i="7"/>
  <c r="J570" i="7"/>
  <c r="J562" i="7"/>
  <c r="J554" i="7"/>
  <c r="J546" i="7"/>
  <c r="J538" i="7"/>
  <c r="J530" i="7"/>
  <c r="J522" i="7"/>
  <c r="J514" i="7"/>
  <c r="J506" i="7"/>
  <c r="J498" i="7"/>
  <c r="J490" i="7"/>
  <c r="J482" i="7"/>
  <c r="J474" i="7"/>
  <c r="J466" i="7"/>
  <c r="J458" i="7"/>
  <c r="J450" i="7"/>
  <c r="J442" i="7"/>
  <c r="J434" i="7"/>
  <c r="J426" i="7"/>
  <c r="J418" i="7"/>
  <c r="J410" i="7"/>
  <c r="J402" i="7"/>
  <c r="J394" i="7"/>
  <c r="J386" i="7"/>
  <c r="J378" i="7"/>
  <c r="J370" i="7"/>
  <c r="J362" i="7"/>
  <c r="J354" i="7"/>
  <c r="J346" i="7"/>
  <c r="J338" i="7"/>
  <c r="J330" i="7"/>
  <c r="J322" i="7"/>
  <c r="J314" i="7"/>
  <c r="J306" i="7"/>
  <c r="J298" i="7"/>
  <c r="J290" i="7"/>
  <c r="J282" i="7"/>
  <c r="J274" i="7"/>
  <c r="J266" i="7"/>
  <c r="J258" i="7"/>
  <c r="J250" i="7"/>
  <c r="J242" i="7"/>
  <c r="J234" i="7"/>
  <c r="J226" i="7"/>
  <c r="J218" i="7"/>
  <c r="J210" i="7"/>
  <c r="J202" i="7"/>
  <c r="J194" i="7"/>
  <c r="J186" i="7"/>
  <c r="J178" i="7"/>
  <c r="J170" i="7"/>
  <c r="J162" i="7"/>
  <c r="J154" i="7"/>
  <c r="J146" i="7"/>
  <c r="J138" i="7"/>
  <c r="J130" i="7"/>
  <c r="J122" i="7"/>
  <c r="J114" i="7"/>
  <c r="J106" i="7"/>
  <c r="J98" i="7"/>
  <c r="J26" i="7"/>
  <c r="J437" i="7"/>
  <c r="J413" i="7"/>
  <c r="J373" i="7"/>
  <c r="J357" i="7"/>
  <c r="J317" i="7"/>
  <c r="J93" i="7"/>
  <c r="J658" i="7"/>
  <c r="J664" i="7"/>
  <c r="N21" i="4"/>
  <c r="O21" i="4" s="1"/>
  <c r="O12" i="4"/>
  <c r="L21" i="4"/>
  <c r="O6" i="4"/>
  <c r="M8" i="4"/>
  <c r="M7" i="4"/>
  <c r="O8" i="4"/>
  <c r="M83" i="1"/>
  <c r="M84" i="1"/>
  <c r="M85" i="1"/>
  <c r="M82" i="1"/>
  <c r="K83" i="1"/>
  <c r="K84" i="1"/>
  <c r="K85" i="1"/>
  <c r="K82" i="1"/>
  <c r="I83" i="1"/>
  <c r="I84" i="1"/>
  <c r="I85" i="1"/>
  <c r="I82" i="1"/>
  <c r="L86" i="1"/>
  <c r="M86" i="1" s="1"/>
  <c r="J86" i="1"/>
  <c r="K86" i="1" s="1"/>
  <c r="H86" i="1"/>
  <c r="I86" i="1" s="1"/>
  <c r="G83" i="1"/>
  <c r="G84" i="1"/>
  <c r="G85" i="1"/>
  <c r="G86" i="1"/>
  <c r="G82" i="1"/>
  <c r="E83" i="1"/>
  <c r="E84" i="1"/>
  <c r="E85" i="1"/>
  <c r="E82" i="1"/>
  <c r="C83" i="1"/>
  <c r="C84" i="1"/>
  <c r="C85" i="1"/>
  <c r="C82" i="1"/>
  <c r="F86" i="1"/>
  <c r="D86" i="1"/>
  <c r="E86" i="1" s="1"/>
  <c r="B86" i="1"/>
  <c r="C86" i="1" s="1"/>
  <c r="S83" i="1"/>
  <c r="S84" i="1"/>
  <c r="S85" i="1"/>
  <c r="S86" i="1"/>
  <c r="S82" i="1"/>
  <c r="Q83" i="1"/>
  <c r="Q84" i="1"/>
  <c r="Q85" i="1"/>
  <c r="Q82" i="1"/>
  <c r="O83" i="1"/>
  <c r="O84" i="1"/>
  <c r="O85" i="1"/>
  <c r="O82" i="1"/>
  <c r="P86" i="1"/>
  <c r="Q86" i="1" s="1"/>
  <c r="N86" i="1"/>
  <c r="O86" i="1" s="1"/>
  <c r="C88" i="1"/>
  <c r="E88" i="1"/>
  <c r="C89" i="1"/>
  <c r="E89" i="1"/>
  <c r="C90" i="1"/>
  <c r="E90" i="1"/>
  <c r="C91" i="1"/>
  <c r="E91" i="1"/>
  <c r="C92" i="1"/>
  <c r="E92" i="1"/>
  <c r="C93" i="1"/>
  <c r="E93" i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4" i="2"/>
  <c r="W29" i="2"/>
  <c r="Y29" i="2"/>
  <c r="J29" i="2"/>
  <c r="K29" i="2" s="1"/>
  <c r="H29" i="2"/>
  <c r="I29" i="2" s="1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4" i="2"/>
  <c r="AA29" i="2"/>
  <c r="L29" i="2"/>
  <c r="M29" i="2" s="1"/>
  <c r="AJ29" i="2"/>
  <c r="AH29" i="2"/>
  <c r="AG29" i="2"/>
  <c r="U29" i="2"/>
  <c r="S29" i="2"/>
  <c r="T29" i="2" s="1"/>
  <c r="Q29" i="2"/>
  <c r="R29" i="2" s="1"/>
  <c r="F29" i="2"/>
  <c r="D29" i="2"/>
  <c r="B29" i="2"/>
  <c r="AK28" i="2"/>
  <c r="AI28" i="2"/>
  <c r="AG28" i="2"/>
  <c r="V28" i="2"/>
  <c r="T28" i="2"/>
  <c r="R28" i="2"/>
  <c r="G28" i="2"/>
  <c r="E28" i="2"/>
  <c r="C28" i="2"/>
  <c r="AK27" i="2"/>
  <c r="AI27" i="2"/>
  <c r="AG27" i="2"/>
  <c r="V27" i="2"/>
  <c r="T27" i="2"/>
  <c r="R27" i="2"/>
  <c r="G27" i="2"/>
  <c r="E27" i="2"/>
  <c r="C27" i="2"/>
  <c r="AK26" i="2"/>
  <c r="AI26" i="2"/>
  <c r="AG26" i="2"/>
  <c r="V26" i="2"/>
  <c r="T26" i="2"/>
  <c r="R26" i="2"/>
  <c r="G26" i="2"/>
  <c r="E26" i="2"/>
  <c r="C26" i="2"/>
  <c r="AK25" i="2"/>
  <c r="AI25" i="2"/>
  <c r="AG25" i="2"/>
  <c r="V25" i="2"/>
  <c r="T25" i="2"/>
  <c r="R25" i="2"/>
  <c r="G25" i="2"/>
  <c r="E25" i="2"/>
  <c r="C25" i="2"/>
  <c r="AK24" i="2"/>
  <c r="AI24" i="2"/>
  <c r="AG24" i="2"/>
  <c r="V24" i="2"/>
  <c r="T24" i="2"/>
  <c r="R24" i="2"/>
  <c r="G24" i="2"/>
  <c r="E24" i="2"/>
  <c r="C24" i="2"/>
  <c r="AK23" i="2"/>
  <c r="AI23" i="2"/>
  <c r="AG23" i="2"/>
  <c r="V23" i="2"/>
  <c r="T23" i="2"/>
  <c r="R23" i="2"/>
  <c r="G23" i="2"/>
  <c r="E23" i="2"/>
  <c r="C23" i="2"/>
  <c r="AK22" i="2"/>
  <c r="AI22" i="2"/>
  <c r="AG22" i="2"/>
  <c r="V22" i="2"/>
  <c r="T22" i="2"/>
  <c r="R22" i="2"/>
  <c r="G22" i="2"/>
  <c r="E22" i="2"/>
  <c r="C22" i="2"/>
  <c r="AK21" i="2"/>
  <c r="AI21" i="2"/>
  <c r="AG21" i="2"/>
  <c r="V21" i="2"/>
  <c r="T21" i="2"/>
  <c r="R21" i="2"/>
  <c r="G21" i="2"/>
  <c r="E21" i="2"/>
  <c r="C21" i="2"/>
  <c r="AK20" i="2"/>
  <c r="AI20" i="2"/>
  <c r="AG20" i="2"/>
  <c r="V20" i="2"/>
  <c r="T20" i="2"/>
  <c r="R20" i="2"/>
  <c r="G20" i="2"/>
  <c r="E20" i="2"/>
  <c r="C20" i="2"/>
  <c r="AK19" i="2"/>
  <c r="AI19" i="2"/>
  <c r="AG19" i="2"/>
  <c r="V19" i="2"/>
  <c r="T19" i="2"/>
  <c r="R19" i="2"/>
  <c r="G19" i="2"/>
  <c r="E19" i="2"/>
  <c r="C19" i="2"/>
  <c r="AK18" i="2"/>
  <c r="AI18" i="2"/>
  <c r="AG18" i="2"/>
  <c r="V18" i="2"/>
  <c r="T18" i="2"/>
  <c r="R18" i="2"/>
  <c r="G18" i="2"/>
  <c r="E18" i="2"/>
  <c r="C18" i="2"/>
  <c r="AK17" i="2"/>
  <c r="AI17" i="2"/>
  <c r="AG17" i="2"/>
  <c r="V17" i="2"/>
  <c r="T17" i="2"/>
  <c r="R17" i="2"/>
  <c r="G17" i="2"/>
  <c r="E17" i="2"/>
  <c r="C17" i="2"/>
  <c r="AK16" i="2"/>
  <c r="AI16" i="2"/>
  <c r="AG16" i="2"/>
  <c r="V16" i="2"/>
  <c r="T16" i="2"/>
  <c r="R16" i="2"/>
  <c r="G16" i="2"/>
  <c r="E16" i="2"/>
  <c r="C16" i="2"/>
  <c r="AK15" i="2"/>
  <c r="AI15" i="2"/>
  <c r="AG15" i="2"/>
  <c r="V15" i="2"/>
  <c r="T15" i="2"/>
  <c r="R15" i="2"/>
  <c r="G15" i="2"/>
  <c r="E15" i="2"/>
  <c r="C15" i="2"/>
  <c r="AK14" i="2"/>
  <c r="AI14" i="2"/>
  <c r="AG14" i="2"/>
  <c r="V14" i="2"/>
  <c r="T14" i="2"/>
  <c r="R14" i="2"/>
  <c r="G14" i="2"/>
  <c r="E14" i="2"/>
  <c r="C14" i="2"/>
  <c r="AK13" i="2"/>
  <c r="AI13" i="2"/>
  <c r="AG13" i="2"/>
  <c r="V13" i="2"/>
  <c r="T13" i="2"/>
  <c r="R13" i="2"/>
  <c r="G13" i="2"/>
  <c r="E13" i="2"/>
  <c r="C13" i="2"/>
  <c r="AK12" i="2"/>
  <c r="AI12" i="2"/>
  <c r="AG12" i="2"/>
  <c r="V12" i="2"/>
  <c r="T12" i="2"/>
  <c r="R12" i="2"/>
  <c r="G12" i="2"/>
  <c r="E12" i="2"/>
  <c r="C12" i="2"/>
  <c r="AK11" i="2"/>
  <c r="AI11" i="2"/>
  <c r="AG11" i="2"/>
  <c r="V11" i="2"/>
  <c r="T11" i="2"/>
  <c r="R11" i="2"/>
  <c r="G11" i="2"/>
  <c r="E11" i="2"/>
  <c r="C11" i="2"/>
  <c r="AK10" i="2"/>
  <c r="AI10" i="2"/>
  <c r="AG10" i="2"/>
  <c r="V10" i="2"/>
  <c r="T10" i="2"/>
  <c r="R10" i="2"/>
  <c r="G10" i="2"/>
  <c r="E10" i="2"/>
  <c r="C10" i="2"/>
  <c r="AK9" i="2"/>
  <c r="AI9" i="2"/>
  <c r="AG9" i="2"/>
  <c r="V9" i="2"/>
  <c r="T9" i="2"/>
  <c r="R9" i="2"/>
  <c r="G9" i="2"/>
  <c r="E9" i="2"/>
  <c r="C9" i="2"/>
  <c r="AK8" i="2"/>
  <c r="AI8" i="2"/>
  <c r="AG8" i="2"/>
  <c r="V8" i="2"/>
  <c r="T8" i="2"/>
  <c r="R8" i="2"/>
  <c r="G8" i="2"/>
  <c r="E8" i="2"/>
  <c r="C8" i="2"/>
  <c r="AK7" i="2"/>
  <c r="AI7" i="2"/>
  <c r="AG7" i="2"/>
  <c r="V7" i="2"/>
  <c r="T7" i="2"/>
  <c r="R7" i="2"/>
  <c r="G7" i="2"/>
  <c r="E7" i="2"/>
  <c r="C7" i="2"/>
  <c r="AK6" i="2"/>
  <c r="AI6" i="2"/>
  <c r="AG6" i="2"/>
  <c r="V6" i="2"/>
  <c r="T6" i="2"/>
  <c r="R6" i="2"/>
  <c r="G6" i="2"/>
  <c r="E6" i="2"/>
  <c r="C6" i="2"/>
  <c r="AK5" i="2"/>
  <c r="AI5" i="2"/>
  <c r="AG5" i="2"/>
  <c r="V5" i="2"/>
  <c r="T5" i="2"/>
  <c r="R5" i="2"/>
  <c r="G5" i="2"/>
  <c r="E5" i="2"/>
  <c r="C5" i="2"/>
  <c r="AK4" i="2"/>
  <c r="AI4" i="2"/>
  <c r="AG4" i="2"/>
  <c r="V4" i="2"/>
  <c r="T4" i="2"/>
  <c r="R4" i="2"/>
  <c r="G4" i="2"/>
  <c r="E4" i="2"/>
  <c r="C4" i="2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S74" i="1"/>
  <c r="S75" i="1"/>
  <c r="S78" i="1"/>
  <c r="S79" i="1"/>
  <c r="S88" i="1"/>
  <c r="S89" i="1"/>
  <c r="S90" i="1"/>
  <c r="S91" i="1"/>
  <c r="S92" i="1"/>
  <c r="S93" i="1"/>
  <c r="S94" i="1"/>
  <c r="S95" i="1"/>
  <c r="S96" i="1"/>
  <c r="S97" i="1"/>
  <c r="S98" i="1"/>
  <c r="Q74" i="1"/>
  <c r="Q75" i="1"/>
  <c r="Q78" i="1"/>
  <c r="Q79" i="1"/>
  <c r="Q88" i="1"/>
  <c r="Q89" i="1"/>
  <c r="Q90" i="1"/>
  <c r="Q91" i="1"/>
  <c r="Q92" i="1"/>
  <c r="Q93" i="1"/>
  <c r="Q94" i="1"/>
  <c r="Q95" i="1"/>
  <c r="Q96" i="1"/>
  <c r="Q97" i="1"/>
  <c r="Q98" i="1"/>
  <c r="O74" i="1"/>
  <c r="O75" i="1"/>
  <c r="O78" i="1"/>
  <c r="O79" i="1"/>
  <c r="O88" i="1"/>
  <c r="O89" i="1"/>
  <c r="O90" i="1"/>
  <c r="O91" i="1"/>
  <c r="O92" i="1"/>
  <c r="O93" i="1"/>
  <c r="O94" i="1"/>
  <c r="O95" i="1"/>
  <c r="O96" i="1"/>
  <c r="O97" i="1"/>
  <c r="O98" i="1"/>
  <c r="M74" i="1"/>
  <c r="M75" i="1"/>
  <c r="M78" i="1"/>
  <c r="M79" i="1"/>
  <c r="M88" i="1"/>
  <c r="M89" i="1"/>
  <c r="M90" i="1"/>
  <c r="M91" i="1"/>
  <c r="M92" i="1"/>
  <c r="M93" i="1"/>
  <c r="M94" i="1"/>
  <c r="M95" i="1"/>
  <c r="M96" i="1"/>
  <c r="M97" i="1"/>
  <c r="M98" i="1"/>
  <c r="K74" i="1"/>
  <c r="K75" i="1"/>
  <c r="K78" i="1"/>
  <c r="K79" i="1"/>
  <c r="K88" i="1"/>
  <c r="K89" i="1"/>
  <c r="K90" i="1"/>
  <c r="K91" i="1"/>
  <c r="K92" i="1"/>
  <c r="K93" i="1"/>
  <c r="K94" i="1"/>
  <c r="K95" i="1"/>
  <c r="K96" i="1"/>
  <c r="K97" i="1"/>
  <c r="K98" i="1"/>
  <c r="I74" i="1"/>
  <c r="I75" i="1"/>
  <c r="I78" i="1"/>
  <c r="I79" i="1"/>
  <c r="I88" i="1"/>
  <c r="I89" i="1"/>
  <c r="I90" i="1"/>
  <c r="I91" i="1"/>
  <c r="I92" i="1"/>
  <c r="I93" i="1"/>
  <c r="I94" i="1"/>
  <c r="I95" i="1"/>
  <c r="I96" i="1"/>
  <c r="I97" i="1"/>
  <c r="I98" i="1"/>
  <c r="G74" i="1"/>
  <c r="G75" i="1"/>
  <c r="G78" i="1"/>
  <c r="G79" i="1"/>
  <c r="G88" i="1"/>
  <c r="G89" i="1"/>
  <c r="G90" i="1"/>
  <c r="G91" i="1"/>
  <c r="G92" i="1"/>
  <c r="G93" i="1"/>
  <c r="G94" i="1"/>
  <c r="G95" i="1"/>
  <c r="G96" i="1"/>
  <c r="G97" i="1"/>
  <c r="G98" i="1"/>
  <c r="E74" i="1"/>
  <c r="E75" i="1"/>
  <c r="E78" i="1"/>
  <c r="E79" i="1"/>
  <c r="E94" i="1"/>
  <c r="E95" i="1"/>
  <c r="E96" i="1"/>
  <c r="E97" i="1"/>
  <c r="E98" i="1"/>
  <c r="C75" i="1"/>
  <c r="C78" i="1"/>
  <c r="C79" i="1"/>
  <c r="C94" i="1"/>
  <c r="C95" i="1"/>
  <c r="C96" i="1"/>
  <c r="C97" i="1"/>
  <c r="C98" i="1"/>
  <c r="C74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7" i="1"/>
  <c r="S38" i="1"/>
  <c r="S39" i="1"/>
  <c r="S40" i="1"/>
  <c r="S41" i="1"/>
  <c r="S42" i="1"/>
  <c r="S43" i="1"/>
  <c r="S44" i="1"/>
  <c r="S37" i="1"/>
  <c r="Q38" i="1"/>
  <c r="Q39" i="1"/>
  <c r="Q40" i="1"/>
  <c r="Q41" i="1"/>
  <c r="Q42" i="1"/>
  <c r="Q43" i="1"/>
  <c r="Q44" i="1"/>
  <c r="Q37" i="1"/>
  <c r="O38" i="1"/>
  <c r="O39" i="1"/>
  <c r="O40" i="1"/>
  <c r="O41" i="1"/>
  <c r="O42" i="1"/>
  <c r="O43" i="1"/>
  <c r="O44" i="1"/>
  <c r="O37" i="1"/>
  <c r="I37" i="1"/>
  <c r="M38" i="1"/>
  <c r="M39" i="1"/>
  <c r="M40" i="1"/>
  <c r="M41" i="1"/>
  <c r="M42" i="1"/>
  <c r="M43" i="1"/>
  <c r="M44" i="1"/>
  <c r="M37" i="1"/>
  <c r="K38" i="1"/>
  <c r="K39" i="1"/>
  <c r="K40" i="1"/>
  <c r="K41" i="1"/>
  <c r="K42" i="1"/>
  <c r="K43" i="1"/>
  <c r="K44" i="1"/>
  <c r="K37" i="1"/>
  <c r="I38" i="1"/>
  <c r="I39" i="1"/>
  <c r="I40" i="1"/>
  <c r="I41" i="1"/>
  <c r="I42" i="1"/>
  <c r="I43" i="1"/>
  <c r="I44" i="1"/>
  <c r="G38" i="1"/>
  <c r="G39" i="1"/>
  <c r="G40" i="1"/>
  <c r="G41" i="1"/>
  <c r="G42" i="1"/>
  <c r="G43" i="1"/>
  <c r="G44" i="1"/>
  <c r="G37" i="1"/>
  <c r="E38" i="1"/>
  <c r="E39" i="1"/>
  <c r="E40" i="1"/>
  <c r="E41" i="1"/>
  <c r="E42" i="1"/>
  <c r="E43" i="1"/>
  <c r="E44" i="1"/>
  <c r="E37" i="1"/>
  <c r="C38" i="1"/>
  <c r="C39" i="1"/>
  <c r="C40" i="1"/>
  <c r="C41" i="1"/>
  <c r="C42" i="1"/>
  <c r="C43" i="1"/>
  <c r="C44" i="1"/>
  <c r="C37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C24" i="1"/>
  <c r="C25" i="1"/>
  <c r="C26" i="1"/>
  <c r="C27" i="1"/>
  <c r="C28" i="1"/>
  <c r="C29" i="1"/>
  <c r="C30" i="1"/>
  <c r="C31" i="1"/>
  <c r="C32" i="1"/>
  <c r="C33" i="1"/>
  <c r="C34" i="1"/>
  <c r="C23" i="1"/>
  <c r="H7" i="1"/>
  <c r="J7" i="1"/>
  <c r="J12" i="1"/>
  <c r="R122" i="1"/>
  <c r="S122" i="1" s="1"/>
  <c r="P122" i="1"/>
  <c r="Q122" i="1" s="1"/>
  <c r="N122" i="1"/>
  <c r="O122" i="1" s="1"/>
  <c r="L122" i="1"/>
  <c r="M122" i="1" s="1"/>
  <c r="J122" i="1"/>
  <c r="K122" i="1" s="1"/>
  <c r="H122" i="1"/>
  <c r="I122" i="1" s="1"/>
  <c r="F122" i="1"/>
  <c r="G122" i="1" s="1"/>
  <c r="D122" i="1"/>
  <c r="E122" i="1" s="1"/>
  <c r="B122" i="1"/>
  <c r="C122" i="1" s="1"/>
  <c r="R99" i="1"/>
  <c r="S99" i="1" s="1"/>
  <c r="P99" i="1"/>
  <c r="Q99" i="1" s="1"/>
  <c r="N99" i="1"/>
  <c r="O99" i="1" s="1"/>
  <c r="L99" i="1"/>
  <c r="M99" i="1" s="1"/>
  <c r="J99" i="1"/>
  <c r="K99" i="1" s="1"/>
  <c r="H99" i="1"/>
  <c r="I99" i="1" s="1"/>
  <c r="F99" i="1"/>
  <c r="G99" i="1" s="1"/>
  <c r="D99" i="1"/>
  <c r="E99" i="1" s="1"/>
  <c r="B99" i="1"/>
  <c r="C99" i="1" s="1"/>
  <c r="R80" i="1"/>
  <c r="S80" i="1" s="1"/>
  <c r="P80" i="1"/>
  <c r="Q80" i="1" s="1"/>
  <c r="N80" i="1"/>
  <c r="O80" i="1" s="1"/>
  <c r="L80" i="1"/>
  <c r="M80" i="1" s="1"/>
  <c r="J80" i="1"/>
  <c r="K80" i="1" s="1"/>
  <c r="H80" i="1"/>
  <c r="I80" i="1" s="1"/>
  <c r="F80" i="1"/>
  <c r="G80" i="1" s="1"/>
  <c r="D80" i="1"/>
  <c r="E80" i="1" s="1"/>
  <c r="B80" i="1"/>
  <c r="C80" i="1" s="1"/>
  <c r="R76" i="1"/>
  <c r="S76" i="1" s="1"/>
  <c r="P76" i="1"/>
  <c r="Q76" i="1" s="1"/>
  <c r="N76" i="1"/>
  <c r="O76" i="1" s="1"/>
  <c r="L76" i="1"/>
  <c r="M76" i="1" s="1"/>
  <c r="J76" i="1"/>
  <c r="K76" i="1" s="1"/>
  <c r="H76" i="1"/>
  <c r="I76" i="1" s="1"/>
  <c r="F76" i="1"/>
  <c r="G76" i="1" s="1"/>
  <c r="D76" i="1"/>
  <c r="E76" i="1" s="1"/>
  <c r="B76" i="1"/>
  <c r="C76" i="1" s="1"/>
  <c r="R72" i="1"/>
  <c r="S72" i="1" s="1"/>
  <c r="P72" i="1"/>
  <c r="Q72" i="1" s="1"/>
  <c r="N72" i="1"/>
  <c r="O72" i="1" s="1"/>
  <c r="L72" i="1"/>
  <c r="M72" i="1" s="1"/>
  <c r="J72" i="1"/>
  <c r="K72" i="1" s="1"/>
  <c r="H72" i="1"/>
  <c r="I72" i="1" s="1"/>
  <c r="F72" i="1"/>
  <c r="G72" i="1" s="1"/>
  <c r="D72" i="1"/>
  <c r="E72" i="1" s="1"/>
  <c r="B72" i="1"/>
  <c r="C72" i="1" s="1"/>
  <c r="R45" i="1"/>
  <c r="S45" i="1" s="1"/>
  <c r="P45" i="1"/>
  <c r="Q45" i="1" s="1"/>
  <c r="N45" i="1"/>
  <c r="O45" i="1" s="1"/>
  <c r="L45" i="1"/>
  <c r="M45" i="1" s="1"/>
  <c r="J45" i="1"/>
  <c r="K45" i="1" s="1"/>
  <c r="H45" i="1"/>
  <c r="I45" i="1" s="1"/>
  <c r="F45" i="1"/>
  <c r="G45" i="1" s="1"/>
  <c r="D45" i="1"/>
  <c r="E45" i="1" s="1"/>
  <c r="B45" i="1"/>
  <c r="C45" i="1" s="1"/>
  <c r="R35" i="1"/>
  <c r="S35" i="1" s="1"/>
  <c r="P35" i="1"/>
  <c r="Q35" i="1" s="1"/>
  <c r="N35" i="1"/>
  <c r="O35" i="1" s="1"/>
  <c r="L35" i="1"/>
  <c r="M35" i="1" s="1"/>
  <c r="J35" i="1"/>
  <c r="K35" i="1" s="1"/>
  <c r="H35" i="1"/>
  <c r="I35" i="1" s="1"/>
  <c r="F35" i="1"/>
  <c r="C22" i="1" s="1"/>
  <c r="D35" i="1"/>
  <c r="E35" i="1" s="1"/>
  <c r="B35" i="1"/>
  <c r="C35" i="1" s="1"/>
  <c r="R19" i="1"/>
  <c r="Q18" i="1" s="1"/>
  <c r="P19" i="1"/>
  <c r="N19" i="1"/>
  <c r="L19" i="1"/>
  <c r="K14" i="1" s="1"/>
  <c r="J19" i="1"/>
  <c r="H19" i="1"/>
  <c r="F19" i="1"/>
  <c r="E18" i="1" s="1"/>
  <c r="D19" i="1"/>
  <c r="B19" i="1"/>
  <c r="R12" i="1"/>
  <c r="O11" i="1" s="1"/>
  <c r="R7" i="1"/>
  <c r="O6" i="1" s="1"/>
  <c r="P7" i="1"/>
  <c r="P12" i="1"/>
  <c r="N12" i="1"/>
  <c r="L12" i="1"/>
  <c r="I11" i="1" s="1"/>
  <c r="H12" i="1"/>
  <c r="N7" i="1"/>
  <c r="L7" i="1"/>
  <c r="I6" i="1" s="1"/>
  <c r="F12" i="1"/>
  <c r="C11" i="1" s="1"/>
  <c r="D12" i="1"/>
  <c r="B12" i="1"/>
  <c r="F7" i="1"/>
  <c r="C6" i="1" s="1"/>
  <c r="D7" i="1"/>
  <c r="B7" i="1"/>
  <c r="AT15" i="2" l="1"/>
  <c r="AQ15" i="2"/>
  <c r="AQ20" i="2"/>
  <c r="AT20" i="2"/>
  <c r="AQ17" i="2"/>
  <c r="AT17" i="2"/>
  <c r="AB29" i="2"/>
  <c r="AE29" i="2"/>
  <c r="AQ9" i="2"/>
  <c r="AT9" i="2"/>
  <c r="AT19" i="2"/>
  <c r="AQ19" i="2"/>
  <c r="P29" i="2"/>
  <c r="E29" i="2"/>
  <c r="O29" i="2"/>
  <c r="C29" i="2"/>
  <c r="N29" i="2"/>
  <c r="AN29" i="2"/>
  <c r="AI29" i="2"/>
  <c r="D29" i="14"/>
  <c r="N29" i="14" s="1"/>
  <c r="M29" i="14"/>
  <c r="P21" i="4"/>
  <c r="M21" i="4"/>
  <c r="AL29" i="2"/>
  <c r="V29" i="2"/>
  <c r="G29" i="2"/>
  <c r="AK29" i="2"/>
  <c r="O7" i="1"/>
  <c r="O12" i="1"/>
  <c r="I19" i="1"/>
  <c r="C7" i="1"/>
  <c r="E7" i="1"/>
  <c r="G6" i="1"/>
  <c r="K17" i="1"/>
  <c r="O19" i="1"/>
  <c r="Q19" i="1"/>
  <c r="E5" i="1"/>
  <c r="C19" i="1"/>
  <c r="K5" i="1"/>
  <c r="S15" i="1"/>
  <c r="K7" i="1"/>
  <c r="K19" i="1"/>
  <c r="S9" i="1"/>
  <c r="K10" i="1"/>
  <c r="K11" i="1"/>
  <c r="S11" i="1"/>
  <c r="E14" i="1"/>
  <c r="K6" i="1"/>
  <c r="M16" i="1"/>
  <c r="I15" i="1"/>
  <c r="S5" i="1"/>
  <c r="G9" i="1"/>
  <c r="E6" i="1"/>
  <c r="E11" i="1"/>
  <c r="S16" i="1"/>
  <c r="G10" i="1"/>
  <c r="O17" i="1"/>
  <c r="G4" i="1"/>
  <c r="G14" i="1"/>
  <c r="Q10" i="1"/>
  <c r="Q14" i="1"/>
  <c r="E10" i="1"/>
  <c r="C12" i="1"/>
  <c r="I7" i="1"/>
  <c r="Q15" i="1"/>
  <c r="S17" i="1"/>
  <c r="Q12" i="1"/>
  <c r="Q5" i="1"/>
  <c r="Q11" i="1"/>
  <c r="E12" i="1"/>
  <c r="Q7" i="1"/>
  <c r="M6" i="1"/>
  <c r="Q6" i="1"/>
  <c r="I16" i="1"/>
  <c r="M14" i="1"/>
  <c r="I12" i="1"/>
  <c r="C17" i="1"/>
  <c r="E19" i="1"/>
  <c r="K15" i="1"/>
  <c r="G5" i="1"/>
  <c r="S4" i="1"/>
  <c r="S10" i="1"/>
  <c r="M15" i="1"/>
  <c r="E4" i="1"/>
  <c r="K4" i="1"/>
  <c r="Q4" i="1"/>
  <c r="E9" i="1"/>
  <c r="K9" i="1"/>
  <c r="Q9" i="1"/>
  <c r="C18" i="1"/>
  <c r="I14" i="1"/>
  <c r="K16" i="1"/>
  <c r="O18" i="1"/>
  <c r="S14" i="1"/>
  <c r="M17" i="1"/>
  <c r="M18" i="1"/>
  <c r="M5" i="1"/>
  <c r="M9" i="1"/>
  <c r="G16" i="1"/>
  <c r="C4" i="1"/>
  <c r="O4" i="1"/>
  <c r="C9" i="1"/>
  <c r="I9" i="1"/>
  <c r="O9" i="1"/>
  <c r="C14" i="1"/>
  <c r="E16" i="1"/>
  <c r="I18" i="1"/>
  <c r="O14" i="1"/>
  <c r="Q16" i="1"/>
  <c r="S18" i="1"/>
  <c r="G35" i="1"/>
  <c r="K18" i="1"/>
  <c r="G11" i="1"/>
  <c r="E15" i="1"/>
  <c r="O15" i="1"/>
  <c r="G15" i="1"/>
  <c r="K12" i="1"/>
  <c r="I17" i="1"/>
  <c r="I4" i="1"/>
  <c r="M4" i="1"/>
  <c r="M10" i="1"/>
  <c r="G17" i="1"/>
  <c r="C5" i="1"/>
  <c r="I5" i="1"/>
  <c r="O5" i="1"/>
  <c r="C10" i="1"/>
  <c r="I10" i="1"/>
  <c r="O10" i="1"/>
  <c r="C15" i="1"/>
  <c r="E17" i="1"/>
  <c r="Q17" i="1"/>
  <c r="C21" i="1"/>
  <c r="S6" i="1"/>
  <c r="M11" i="1"/>
  <c r="G18" i="1"/>
  <c r="C16" i="1"/>
  <c r="O16" i="1"/>
  <c r="AP29" i="2"/>
  <c r="F47" i="3"/>
  <c r="I47" i="3"/>
  <c r="P47" i="3"/>
  <c r="K47" i="3"/>
  <c r="N47" i="3"/>
  <c r="AQ29" i="2" l="1"/>
  <c r="AT29" i="2"/>
</calcChain>
</file>

<file path=xl/sharedStrings.xml><?xml version="1.0" encoding="utf-8"?>
<sst xmlns="http://schemas.openxmlformats.org/spreadsheetml/2006/main" count="8556" uniqueCount="1234">
  <si>
    <t>Männer</t>
  </si>
  <si>
    <t>Frauen</t>
  </si>
  <si>
    <t>Total</t>
  </si>
  <si>
    <t>Konfession</t>
  </si>
  <si>
    <t>katholisch</t>
  </si>
  <si>
    <t>protestantisch</t>
  </si>
  <si>
    <t>andere</t>
  </si>
  <si>
    <t>Familienstand</t>
  </si>
  <si>
    <t>ledig</t>
  </si>
  <si>
    <t>verheirated</t>
  </si>
  <si>
    <t>verwittwet / geschieden</t>
  </si>
  <si>
    <t>1888&amp;1900</t>
  </si>
  <si>
    <t>Muttersprache</t>
  </si>
  <si>
    <t>deutsch</t>
  </si>
  <si>
    <t>französisch</t>
  </si>
  <si>
    <t>italienisch</t>
  </si>
  <si>
    <t>romanisch</t>
  </si>
  <si>
    <t>englisch</t>
  </si>
  <si>
    <t>Alter</t>
  </si>
  <si>
    <t>Altersberechnung nicht möglich</t>
  </si>
  <si>
    <t>Nationalität</t>
  </si>
  <si>
    <t>Schweiz</t>
  </si>
  <si>
    <t>Frankreich</t>
  </si>
  <si>
    <t xml:space="preserve">Italien </t>
  </si>
  <si>
    <t xml:space="preserve">Deutschland </t>
  </si>
  <si>
    <t>Österreich</t>
  </si>
  <si>
    <t>Russland</t>
  </si>
  <si>
    <t>England</t>
  </si>
  <si>
    <t>Irland</t>
  </si>
  <si>
    <t>Wohnkanton</t>
  </si>
  <si>
    <t>Aargau</t>
  </si>
  <si>
    <t>AppenzellA.-Rh.</t>
  </si>
  <si>
    <t>AppenzellI.-Rh.</t>
  </si>
  <si>
    <t>Basel</t>
  </si>
  <si>
    <t>Basel-Landschaft</t>
  </si>
  <si>
    <t>Bern</t>
  </si>
  <si>
    <t>Freiburg</t>
  </si>
  <si>
    <t>Genf</t>
  </si>
  <si>
    <t>Glarus</t>
  </si>
  <si>
    <t>Graubünden</t>
  </si>
  <si>
    <t>Luzern</t>
  </si>
  <si>
    <t>Neuenburg</t>
  </si>
  <si>
    <t>Nidwalden</t>
  </si>
  <si>
    <t>Obwalden</t>
  </si>
  <si>
    <t>Schaffhausen</t>
  </si>
  <si>
    <t>Schwyz</t>
  </si>
  <si>
    <t>Solothurn</t>
  </si>
  <si>
    <t>St.Gallen</t>
  </si>
  <si>
    <t>Tessin</t>
  </si>
  <si>
    <t>Thurgau</t>
  </si>
  <si>
    <t>Uri</t>
  </si>
  <si>
    <t>Waadt</t>
  </si>
  <si>
    <t>Wallis</t>
  </si>
  <si>
    <t>Zug</t>
  </si>
  <si>
    <t>Zürich</t>
  </si>
  <si>
    <t>Geburtsort / Wohnort</t>
  </si>
  <si>
    <t>gleich</t>
  </si>
  <si>
    <t>ungleich</t>
  </si>
  <si>
    <t>Geburtskanton / Wohnkanton</t>
  </si>
  <si>
    <t>Berufsumfeld</t>
  </si>
  <si>
    <t>Arbeitslos</t>
  </si>
  <si>
    <t>Beamte</t>
  </si>
  <si>
    <t>Dienstleistung</t>
  </si>
  <si>
    <t>Gesundheitswesen</t>
  </si>
  <si>
    <t>Handwerker</t>
  </si>
  <si>
    <t>In Rente</t>
  </si>
  <si>
    <t>Kirche</t>
  </si>
  <si>
    <t>Landwirtschaft</t>
  </si>
  <si>
    <t>Lebensmittelbranche</t>
  </si>
  <si>
    <t>Textilbranche</t>
  </si>
  <si>
    <t>Keine Angaben</t>
  </si>
  <si>
    <t>Branchen</t>
  </si>
  <si>
    <t>Anstalten</t>
  </si>
  <si>
    <t>Bauwesen</t>
  </si>
  <si>
    <t>Finanzbranche</t>
  </si>
  <si>
    <t>Gastronomie und Hotellerie</t>
  </si>
  <si>
    <t>Industrie</t>
  </si>
  <si>
    <t>Kaufmännische Berufe</t>
  </si>
  <si>
    <t>Selbstständig</t>
  </si>
  <si>
    <t>Verdingperson</t>
  </si>
  <si>
    <t>Vorstand</t>
  </si>
  <si>
    <t>Hausarbeit</t>
  </si>
  <si>
    <t>Bevölkerung aller Altersklassen</t>
  </si>
  <si>
    <t xml:space="preserve">Bevölkerung ü. 90 </t>
  </si>
  <si>
    <t>&lt; 400 m.ü.M.</t>
  </si>
  <si>
    <t>400-599 m.ü.M.</t>
  </si>
  <si>
    <t>600-999 m.ü.M.</t>
  </si>
  <si>
    <t>&gt; 1000 m.ü.M</t>
  </si>
  <si>
    <t>Verteilung nach Höhenmetern</t>
  </si>
  <si>
    <t>1. Sektor</t>
  </si>
  <si>
    <t>2. Sektor</t>
  </si>
  <si>
    <t>3. Sektor</t>
  </si>
  <si>
    <t>Arbeitslos, unbestimmt</t>
  </si>
  <si>
    <t>Banken, Kreditvermittlung</t>
  </si>
  <si>
    <t>Baugewerbe</t>
  </si>
  <si>
    <t>Forstwirtschaft</t>
  </si>
  <si>
    <t>Gartenbau</t>
  </si>
  <si>
    <t>Gastgewerbe</t>
  </si>
  <si>
    <t>Gerberei, Lederwaren</t>
  </si>
  <si>
    <t>Gesundheit (inkl. Spitäler)</t>
  </si>
  <si>
    <t>Graphisches Gewerbe</t>
  </si>
  <si>
    <t>Handel</t>
  </si>
  <si>
    <t>Hauswirtschaft</t>
  </si>
  <si>
    <t>Holz und Kork</t>
  </si>
  <si>
    <t>Kleider, Wäsche, Schuhe</t>
  </si>
  <si>
    <t>Landwirtschaft, Viehzucht</t>
  </si>
  <si>
    <t>Maschinen, Apparate, Fahrzeuge</t>
  </si>
  <si>
    <t>Metallindustrie</t>
  </si>
  <si>
    <t>Nahrungs- und Futtermittel</t>
  </si>
  <si>
    <t>Öffentliche Verwaltung</t>
  </si>
  <si>
    <t>Seelsorge, Kirchendienst</t>
  </si>
  <si>
    <t>Spirituosen, Getränke</t>
  </si>
  <si>
    <t>Tabakindustrie</t>
  </si>
  <si>
    <t>Textilindustrie</t>
  </si>
  <si>
    <t>Übrige Dienstleistungen</t>
  </si>
  <si>
    <t>Übrige Industrien</t>
  </si>
  <si>
    <t>Uhren, Bijouterie</t>
  </si>
  <si>
    <t>Unterricht, Wissenschaft</t>
  </si>
  <si>
    <t>Verkehr</t>
  </si>
  <si>
    <t>Versicherungen</t>
  </si>
  <si>
    <t>Über 90-Jährige</t>
  </si>
  <si>
    <t>Gesamt-bevölkerung</t>
  </si>
  <si>
    <t>Fischerei, Fischzucht</t>
  </si>
  <si>
    <t>Kautschukindustrie</t>
  </si>
  <si>
    <t>Papierindustrie</t>
  </si>
  <si>
    <t>Chemische Industrie</t>
  </si>
  <si>
    <t>Steine und Erden</t>
  </si>
  <si>
    <t>Bergbau, Streinbruch, Gruben</t>
  </si>
  <si>
    <t>Gas, Wasser, Elektrizität, Fernheizung</t>
  </si>
  <si>
    <t>Vertretung, Vermittlung, Verleih</t>
  </si>
  <si>
    <t>Kultur, Unterhaltung, Erholung</t>
  </si>
  <si>
    <t>1888 &amp;1900</t>
  </si>
  <si>
    <t xml:space="preserve">100-199 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</si>
  <si>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</si>
  <si>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</si>
  <si>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</si>
  <si>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</si>
  <si>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</si>
  <si>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</si>
  <si>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</si>
  <si>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</si>
  <si>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</si>
  <si>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</si>
  <si>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</si>
  <si>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</si>
  <si>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</si>
  <si>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</si>
  <si>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</si>
  <si>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</si>
  <si>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&gt;1800</t>
  </si>
  <si>
    <t>Höhenlage in m.ü.M.</t>
  </si>
  <si>
    <t>Aarau</t>
  </si>
  <si>
    <t>Aclens</t>
  </si>
  <si>
    <t>Aeugst</t>
  </si>
  <si>
    <t>Agiez</t>
  </si>
  <si>
    <t>Agno</t>
  </si>
  <si>
    <t>Aigle</t>
  </si>
  <si>
    <t>Airolo</t>
  </si>
  <si>
    <t>Alle</t>
  </si>
  <si>
    <t>Alpnach</t>
  </si>
  <si>
    <t>Altdorf</t>
  </si>
  <si>
    <t>Alvaschein</t>
  </si>
  <si>
    <t>Andermatt</t>
  </si>
  <si>
    <t>Aranno</t>
  </si>
  <si>
    <t>Arbedo</t>
  </si>
  <si>
    <t>Arth</t>
  </si>
  <si>
    <t>Astano</t>
  </si>
  <si>
    <t>Attalens</t>
  </si>
  <si>
    <t>Autigny</t>
  </si>
  <si>
    <t>Auvernier</t>
  </si>
  <si>
    <t>Avenches</t>
  </si>
  <si>
    <t>Ayent</t>
  </si>
  <si>
    <t>Bachs</t>
  </si>
  <si>
    <t>Baden</t>
  </si>
  <si>
    <t>Bagnes</t>
  </si>
  <si>
    <t>Balgach</t>
  </si>
  <si>
    <t>Balsthal</t>
  </si>
  <si>
    <t>Barbengo</t>
  </si>
  <si>
    <t>Bassecourt</t>
  </si>
  <si>
    <t>Baulmes</t>
  </si>
  <si>
    <t>Bauma</t>
  </si>
  <si>
    <t>Bellach</t>
  </si>
  <si>
    <t>Bellinzona</t>
  </si>
  <si>
    <t>Berlingen</t>
  </si>
  <si>
    <t>Bertschikon</t>
  </si>
  <si>
    <t>Bex</t>
  </si>
  <si>
    <t>Biasca</t>
  </si>
  <si>
    <t>Biel</t>
  </si>
  <si>
    <t>Binn</t>
  </si>
  <si>
    <t>Birmensdorf</t>
  </si>
  <si>
    <t>Birr</t>
  </si>
  <si>
    <t>Bissegg</t>
  </si>
  <si>
    <t>Blatten</t>
  </si>
  <si>
    <t>Blauen</t>
  </si>
  <si>
    <t>Blonay</t>
  </si>
  <si>
    <t>Bofflens</t>
  </si>
  <si>
    <t>Bolligen</t>
  </si>
  <si>
    <t>Boltigen</t>
  </si>
  <si>
    <t>Bönigen</t>
  </si>
  <si>
    <t>Boniswil</t>
  </si>
  <si>
    <t>Bonvillars</t>
  </si>
  <si>
    <t>Bosco-Vallemaggia</t>
  </si>
  <si>
    <t>Boswil</t>
  </si>
  <si>
    <t>Boudry</t>
  </si>
  <si>
    <t>Bowil</t>
  </si>
  <si>
    <t>Breitenbach</t>
  </si>
  <si>
    <t>Bremgarten</t>
  </si>
  <si>
    <t>Brenets</t>
  </si>
  <si>
    <t>Brévine</t>
  </si>
  <si>
    <t>Brienz</t>
  </si>
  <si>
    <t>Brienzwiler</t>
  </si>
  <si>
    <t>Brig</t>
  </si>
  <si>
    <t>Brione</t>
  </si>
  <si>
    <t>Brissago</t>
  </si>
  <si>
    <t>Brot-Plamboz</t>
  </si>
  <si>
    <t>Brugg</t>
  </si>
  <si>
    <t>Brunnadern</t>
  </si>
  <si>
    <t>Bubikon</t>
  </si>
  <si>
    <t>Büchslen</t>
  </si>
  <si>
    <t>Bülach</t>
  </si>
  <si>
    <t>Burgdorf</t>
  </si>
  <si>
    <t>Bürglen</t>
  </si>
  <si>
    <t>Burtigny</t>
  </si>
  <si>
    <t>Buttes</t>
  </si>
  <si>
    <t>Buttisholz</t>
  </si>
  <si>
    <t>Buttwil</t>
  </si>
  <si>
    <t>Buus</t>
  </si>
  <si>
    <t>Cadempino</t>
  </si>
  <si>
    <t>Cama</t>
  </si>
  <si>
    <t>Campello</t>
  </si>
  <si>
    <t>Carouge</t>
  </si>
  <si>
    <t>Cartigny</t>
  </si>
  <si>
    <t>Cavergno</t>
  </si>
  <si>
    <t>Cevio</t>
  </si>
  <si>
    <t>Cham</t>
  </si>
  <si>
    <t>Champoz</t>
  </si>
  <si>
    <t>Chancy</t>
  </si>
  <si>
    <t>Charmoille</t>
  </si>
  <si>
    <t>Châtelard</t>
  </si>
  <si>
    <t>Châtelat</t>
  </si>
  <si>
    <t>Chaux-de-Fonds</t>
  </si>
  <si>
    <t>Chaux-du-Milieu</t>
  </si>
  <si>
    <t>Chavornay</t>
  </si>
  <si>
    <t>Chêne-Bougeries</t>
  </si>
  <si>
    <t>Cheseaux</t>
  </si>
  <si>
    <t>Chevilly</t>
  </si>
  <si>
    <t>Cheyres</t>
  </si>
  <si>
    <t>Chigny</t>
  </si>
  <si>
    <t>Chironico</t>
  </si>
  <si>
    <t>Chur</t>
  </si>
  <si>
    <t>Claro</t>
  </si>
  <si>
    <t>Coeuve</t>
  </si>
  <si>
    <t>Collombey-Muraz</t>
  </si>
  <si>
    <t>Collonge-Bellerive</t>
  </si>
  <si>
    <t>Collonges</t>
  </si>
  <si>
    <t>Cologny</t>
  </si>
  <si>
    <t>Colombier</t>
  </si>
  <si>
    <t>Combremont-le-Petit</t>
  </si>
  <si>
    <t>Confignon</t>
  </si>
  <si>
    <t>Conthey</t>
  </si>
  <si>
    <t>Coppet</t>
  </si>
  <si>
    <t>Corcelles-Cormondrèche</t>
  </si>
  <si>
    <t>Corgémont</t>
  </si>
  <si>
    <t>Cormoret</t>
  </si>
  <si>
    <t>Corseaux</t>
  </si>
  <si>
    <t>Cortaillod</t>
  </si>
  <si>
    <t>Corzoneso</t>
  </si>
  <si>
    <t>Courfaivre</t>
  </si>
  <si>
    <t>Courrendlin</t>
  </si>
  <si>
    <t>Courtedoux</t>
  </si>
  <si>
    <t>Courtételle</t>
  </si>
  <si>
    <t>Couvet</t>
  </si>
  <si>
    <t>Crissier</t>
  </si>
  <si>
    <t>Croglio</t>
  </si>
  <si>
    <t>Croy</t>
  </si>
  <si>
    <t>Cudrefin</t>
  </si>
  <si>
    <t>Dachsen</t>
  </si>
  <si>
    <t>Dagmersellen</t>
  </si>
  <si>
    <t>Därstetten</t>
  </si>
  <si>
    <t>Dättlikon</t>
  </si>
  <si>
    <t>Davesco-Soragno</t>
  </si>
  <si>
    <t>Davos</t>
  </si>
  <si>
    <t>Delémont</t>
  </si>
  <si>
    <t>Denens</t>
  </si>
  <si>
    <t>Develier</t>
  </si>
  <si>
    <t>Dielsdorf</t>
  </si>
  <si>
    <t>Diemtigen</t>
  </si>
  <si>
    <t>Dietwil</t>
  </si>
  <si>
    <t>Dintikon</t>
  </si>
  <si>
    <t>Disentis</t>
  </si>
  <si>
    <t>Dittingen</t>
  </si>
  <si>
    <t>Dizy</t>
  </si>
  <si>
    <t>Dompierre</t>
  </si>
  <si>
    <t>Donneloye</t>
  </si>
  <si>
    <t>Döttingen</t>
  </si>
  <si>
    <t>Dulliken</t>
  </si>
  <si>
    <t>Dürnten</t>
  </si>
  <si>
    <t>Eclépens</t>
  </si>
  <si>
    <t>Egerkingen</t>
  </si>
  <si>
    <t>Egg</t>
  </si>
  <si>
    <t>Egliswil</t>
  </si>
  <si>
    <t>Egnach</t>
  </si>
  <si>
    <t>Eiken</t>
  </si>
  <si>
    <t>Einsiedeln</t>
  </si>
  <si>
    <t>Eischoll</t>
  </si>
  <si>
    <t>Emmen</t>
  </si>
  <si>
    <t>Engelberg</t>
  </si>
  <si>
    <t>Enges</t>
  </si>
  <si>
    <t>Engi</t>
  </si>
  <si>
    <t>Ennenda</t>
  </si>
  <si>
    <t>Ennetbürgen</t>
  </si>
  <si>
    <t>Entlebuch</t>
  </si>
  <si>
    <t>Epauvillers</t>
  </si>
  <si>
    <t>Epiquerez</t>
  </si>
  <si>
    <t>Eptingen</t>
  </si>
  <si>
    <t>Ermatingen</t>
  </si>
  <si>
    <t>Erschwil</t>
  </si>
  <si>
    <t>Erstfeld</t>
  </si>
  <si>
    <t>Eschenbach</t>
  </si>
  <si>
    <t>Estavayer-le-lac</t>
  </si>
  <si>
    <t>Etagnières</t>
  </si>
  <si>
    <t>Faido</t>
  </si>
  <si>
    <t>Fällanden</t>
  </si>
  <si>
    <t>Fanas</t>
  </si>
  <si>
    <t>Fétigny</t>
  </si>
  <si>
    <t>Feusisberg</t>
  </si>
  <si>
    <t>Fideris</t>
  </si>
  <si>
    <t>Finhaut</t>
  </si>
  <si>
    <t>Fischenthal</t>
  </si>
  <si>
    <t>Fischingen</t>
  </si>
  <si>
    <t>Flawil</t>
  </si>
  <si>
    <t>Fleurier</t>
  </si>
  <si>
    <t>Flims</t>
  </si>
  <si>
    <t>Flums</t>
  </si>
  <si>
    <t>Fontainemelon</t>
  </si>
  <si>
    <t>Forst</t>
  </si>
  <si>
    <t>Founex</t>
  </si>
  <si>
    <t>Frauenfeld</t>
  </si>
  <si>
    <t>Frenkendorf</t>
  </si>
  <si>
    <t>Frutigen</t>
  </si>
  <si>
    <t>Fusio</t>
  </si>
  <si>
    <t>Gais</t>
  </si>
  <si>
    <t>Gampelen</t>
  </si>
  <si>
    <t>Gansingen</t>
  </si>
  <si>
    <t>Gentilino</t>
  </si>
  <si>
    <t>Gerra-Gambarogno</t>
  </si>
  <si>
    <t>Giez</t>
  </si>
  <si>
    <t>Gilly</t>
  </si>
  <si>
    <t>Gimel</t>
  </si>
  <si>
    <t>Giubiasco</t>
  </si>
  <si>
    <t>Givrins</t>
  </si>
  <si>
    <t>Glattfelden</t>
  </si>
  <si>
    <t>Glovelier</t>
  </si>
  <si>
    <t>Goldach</t>
  </si>
  <si>
    <t>Gontenschwil</t>
  </si>
  <si>
    <t>Gorgier</t>
  </si>
  <si>
    <t>Grabs</t>
  </si>
  <si>
    <t>Grancy</t>
  </si>
  <si>
    <t>Grand-Saconnex</t>
  </si>
  <si>
    <t>Grandson</t>
  </si>
  <si>
    <t>Grandvaux</t>
  </si>
  <si>
    <t>Granges</t>
  </si>
  <si>
    <t>Gränichen</t>
  </si>
  <si>
    <t>Gravesano</t>
  </si>
  <si>
    <t>Greich</t>
  </si>
  <si>
    <t>Grenchen</t>
  </si>
  <si>
    <t>Gretzenbach</t>
  </si>
  <si>
    <t>Grindelwald</t>
  </si>
  <si>
    <t>Grône</t>
  </si>
  <si>
    <t>Grono</t>
  </si>
  <si>
    <t>Grossaffoltern</t>
  </si>
  <si>
    <t>Gruyères</t>
  </si>
  <si>
    <t>Gudo</t>
  </si>
  <si>
    <t>Gurtnellen</t>
  </si>
  <si>
    <t>Hägendorf</t>
  </si>
  <si>
    <t>Hägglingen</t>
  </si>
  <si>
    <t>Haldenstein</t>
  </si>
  <si>
    <t>Haslen</t>
  </si>
  <si>
    <t>Hauptwil</t>
  </si>
  <si>
    <t>Heimiswil</t>
  </si>
  <si>
    <t>Hemberg</t>
  </si>
  <si>
    <t>Hemmiken</t>
  </si>
  <si>
    <t>Herbetswil</t>
  </si>
  <si>
    <t>Hérémence</t>
  </si>
  <si>
    <t>Herisau</t>
  </si>
  <si>
    <t>Herznach</t>
  </si>
  <si>
    <t>Hinwil</t>
  </si>
  <si>
    <t>Hittnau</t>
  </si>
  <si>
    <t>Hochdorf</t>
  </si>
  <si>
    <t>Hochwald</t>
  </si>
  <si>
    <t>Hombrechtikon</t>
  </si>
  <si>
    <t>Homburg</t>
  </si>
  <si>
    <t>Horgen</t>
  </si>
  <si>
    <t>Horn</t>
  </si>
  <si>
    <t>Hornussen</t>
  </si>
  <si>
    <t>Horw</t>
  </si>
  <si>
    <t>Hottwil</t>
  </si>
  <si>
    <t>Hünenberg</t>
  </si>
  <si>
    <t>Hütten</t>
  </si>
  <si>
    <t>Huttwil</t>
  </si>
  <si>
    <t>Innerthal</t>
  </si>
  <si>
    <t>Innertkirchen</t>
  </si>
  <si>
    <t>Interlaken</t>
  </si>
  <si>
    <t>Inwil</t>
  </si>
  <si>
    <t>Iseltwald</t>
  </si>
  <si>
    <t>Jenaz</t>
  </si>
  <si>
    <t>Kaiseraugst</t>
  </si>
  <si>
    <t>Kappel</t>
  </si>
  <si>
    <t>Kerns</t>
  </si>
  <si>
    <t>Kesswil</t>
  </si>
  <si>
    <t>Kienberg</t>
  </si>
  <si>
    <t>Kirchberg</t>
  </si>
  <si>
    <t>Kirchdorf</t>
  </si>
  <si>
    <t>Klingnau</t>
  </si>
  <si>
    <t>Knutwil</t>
  </si>
  <si>
    <t>Kölliken</t>
  </si>
  <si>
    <t>Kriens</t>
  </si>
  <si>
    <t>Krummenau</t>
  </si>
  <si>
    <t>Küsnacht</t>
  </si>
  <si>
    <t>Kyburg-Buchegg</t>
  </si>
  <si>
    <t>L'Abergement</t>
  </si>
  <si>
    <t>L'Isle</t>
  </si>
  <si>
    <t>Laax</t>
  </si>
  <si>
    <t>Lamone</t>
  </si>
  <si>
    <t>Lancy</t>
  </si>
  <si>
    <t>Landiswil</t>
  </si>
  <si>
    <t>Langenthal</t>
  </si>
  <si>
    <t>Langnau</t>
  </si>
  <si>
    <t>Lapraz</t>
  </si>
  <si>
    <t>Laupen</t>
  </si>
  <si>
    <t>Lauperswil</t>
  </si>
  <si>
    <t>Lausanne</t>
  </si>
  <si>
    <t>Lavigny</t>
  </si>
  <si>
    <t>Lavin</t>
  </si>
  <si>
    <t>Leimbach</t>
  </si>
  <si>
    <t>Lengnau</t>
  </si>
  <si>
    <t>Lenz</t>
  </si>
  <si>
    <t>Lenzburg</t>
  </si>
  <si>
    <t>Leontica</t>
  </si>
  <si>
    <t>Leuggern</t>
  </si>
  <si>
    <t>Leuzigen</t>
  </si>
  <si>
    <t>Lieli</t>
  </si>
  <si>
    <t>Liestal</t>
  </si>
  <si>
    <t>Limpach</t>
  </si>
  <si>
    <t>Linthal</t>
  </si>
  <si>
    <t>Locle</t>
  </si>
  <si>
    <t>Lohn</t>
  </si>
  <si>
    <t>Longirod</t>
  </si>
  <si>
    <t>Losone</t>
  </si>
  <si>
    <t>Lostallo</t>
  </si>
  <si>
    <t>Loveresse</t>
  </si>
  <si>
    <t>Lugaggia</t>
  </si>
  <si>
    <t>Lugano</t>
  </si>
  <si>
    <t>Lumbrein</t>
  </si>
  <si>
    <t>Lutry</t>
  </si>
  <si>
    <t>Lutzenberg</t>
  </si>
  <si>
    <t>Magden</t>
  </si>
  <si>
    <t>Maggia</t>
  </si>
  <si>
    <t>Mairengo</t>
  </si>
  <si>
    <t>Malans</t>
  </si>
  <si>
    <t>Malleray</t>
  </si>
  <si>
    <t>Malters</t>
  </si>
  <si>
    <t>Malvaglia</t>
  </si>
  <si>
    <t>Männedorf</t>
  </si>
  <si>
    <t>Marchissy</t>
  </si>
  <si>
    <t>Marin-Epagnier</t>
  </si>
  <si>
    <t>Marsens</t>
  </si>
  <si>
    <t>Martigny-Combe</t>
  </si>
  <si>
    <t>Maschwanden</t>
  </si>
  <si>
    <t>Massongex</t>
  </si>
  <si>
    <t>Matt</t>
  </si>
  <si>
    <t>Matzendorf</t>
  </si>
  <si>
    <t>Maules</t>
  </si>
  <si>
    <t>Meilen</t>
  </si>
  <si>
    <t>Meiringen</t>
  </si>
  <si>
    <t>Melano</t>
  </si>
  <si>
    <t>Melchnau</t>
  </si>
  <si>
    <t>Mellingen</t>
  </si>
  <si>
    <t>Mels</t>
  </si>
  <si>
    <t>Mendrisio</t>
  </si>
  <si>
    <t>Meride</t>
  </si>
  <si>
    <t>Mervelier</t>
  </si>
  <si>
    <t>Mesocco</t>
  </si>
  <si>
    <t>Mettmenstetten</t>
  </si>
  <si>
    <t>Mezzovico-Vira</t>
  </si>
  <si>
    <t>Mitlödi</t>
  </si>
  <si>
    <t>Monnaz</t>
  </si>
  <si>
    <t>Montagny</t>
  </si>
  <si>
    <t>Mönthal</t>
  </si>
  <si>
    <t>Monthey</t>
  </si>
  <si>
    <t>Morges</t>
  </si>
  <si>
    <t>Môtiers</t>
  </si>
  <si>
    <t>Moudon</t>
  </si>
  <si>
    <t>Mugena</t>
  </si>
  <si>
    <t>Muhen</t>
  </si>
  <si>
    <t>Mühlau</t>
  </si>
  <si>
    <t>Mühlehorn</t>
  </si>
  <si>
    <t>Mümliswil-Ramiswil</t>
  </si>
  <si>
    <t>Münchringen</t>
  </si>
  <si>
    <t>Münsingen</t>
  </si>
  <si>
    <t>Muttenz</t>
  </si>
  <si>
    <t>Nenzlingen</t>
  </si>
  <si>
    <t>Nesslau</t>
  </si>
  <si>
    <t>Neuendorf</t>
  </si>
  <si>
    <t>Neuenkirch</t>
  </si>
  <si>
    <t>Neuheim</t>
  </si>
  <si>
    <t>Neunkirch</t>
  </si>
  <si>
    <t>Neuveville</t>
  </si>
  <si>
    <t>Niederbipp</t>
  </si>
  <si>
    <t>Niedererlinsbach</t>
  </si>
  <si>
    <t>Niederhelfenschwil</t>
  </si>
  <si>
    <t>Novaggio</t>
  </si>
  <si>
    <t>Noville</t>
  </si>
  <si>
    <t>Nunningen</t>
  </si>
  <si>
    <t>Nyon</t>
  </si>
  <si>
    <t>Oberägeri</t>
  </si>
  <si>
    <t>Oberdiessbach</t>
  </si>
  <si>
    <t>Oberegg</t>
  </si>
  <si>
    <t>Obergesteln</t>
  </si>
  <si>
    <t>Oberiberg</t>
  </si>
  <si>
    <t>Oberkirch</t>
  </si>
  <si>
    <t>Oberrohrdorf</t>
  </si>
  <si>
    <t>Oberrüti</t>
  </si>
  <si>
    <t>Oberstammheim</t>
  </si>
  <si>
    <t>Oberwil</t>
  </si>
  <si>
    <t>Obfelden</t>
  </si>
  <si>
    <t>Obstalden</t>
  </si>
  <si>
    <t>Oeschgen</t>
  </si>
  <si>
    <t>Ollon</t>
  </si>
  <si>
    <t>Olten</t>
  </si>
  <si>
    <t>Orbe</t>
  </si>
  <si>
    <t>Ormont-Dessous</t>
  </si>
  <si>
    <t>Ormont-Dessus</t>
  </si>
  <si>
    <t>Orsières</t>
  </si>
  <si>
    <t>Pampigny</t>
  </si>
  <si>
    <t>Paspels</t>
  </si>
  <si>
    <t>Payerne</t>
  </si>
  <si>
    <t>Peccia</t>
  </si>
  <si>
    <t>Peiden</t>
  </si>
  <si>
    <t>Personico</t>
  </si>
  <si>
    <t>Péry</t>
  </si>
  <si>
    <t>Pfäffikon</t>
  </si>
  <si>
    <t>Pfaffnau</t>
  </si>
  <si>
    <t>Plan-les-Ouates</t>
  </si>
  <si>
    <t>Pomy</t>
  </si>
  <si>
    <t>Porrentruy</t>
  </si>
  <si>
    <t>Poschiavo</t>
  </si>
  <si>
    <t>Praroman</t>
  </si>
  <si>
    <t>Prato</t>
  </si>
  <si>
    <t>Provence</t>
  </si>
  <si>
    <t>Puidoux</t>
  </si>
  <si>
    <t>Pully</t>
  </si>
  <si>
    <t>Pura</t>
  </si>
  <si>
    <t>Quinto</t>
  </si>
  <si>
    <t>Radelfingen</t>
  </si>
  <si>
    <t>Rafz</t>
  </si>
  <si>
    <t>Rances</t>
  </si>
  <si>
    <t>Reconvilier</t>
  </si>
  <si>
    <t>Reichenbach</t>
  </si>
  <si>
    <t>Reichenburg</t>
  </si>
  <si>
    <t>Reinach</t>
  </si>
  <si>
    <t>Reitnau</t>
  </si>
  <si>
    <t>Reute</t>
  </si>
  <si>
    <t>Reutigen</t>
  </si>
  <si>
    <t>Rheinfelden</t>
  </si>
  <si>
    <t>Richterswil</t>
  </si>
  <si>
    <t>Ried</t>
  </si>
  <si>
    <t>Riggisberg</t>
  </si>
  <si>
    <t>Risch</t>
  </si>
  <si>
    <t>Rolle</t>
  </si>
  <si>
    <t>Romainmôtier</t>
  </si>
  <si>
    <t>Romanshorn</t>
  </si>
  <si>
    <t>Romont</t>
  </si>
  <si>
    <t>Ronco</t>
  </si>
  <si>
    <t>Rossura</t>
  </si>
  <si>
    <t>Rothrist</t>
  </si>
  <si>
    <t>Rougemont</t>
  </si>
  <si>
    <t>Rubigen</t>
  </si>
  <si>
    <t>Rüdlingen</t>
  </si>
  <si>
    <t>Rudolfstetten</t>
  </si>
  <si>
    <t>Rüegsau</t>
  </si>
  <si>
    <t>Rumendingen</t>
  </si>
  <si>
    <t>Rumisberg</t>
  </si>
  <si>
    <t>Rünenberg</t>
  </si>
  <si>
    <t>Russikon</t>
  </si>
  <si>
    <t>Ruswil</t>
  </si>
  <si>
    <t>Rüti</t>
  </si>
  <si>
    <t>Saas</t>
  </si>
  <si>
    <t>Sachseln</t>
  </si>
  <si>
    <t>Safien</t>
  </si>
  <si>
    <t>Saicourt</t>
  </si>
  <si>
    <t>Salmsach</t>
  </si>
  <si>
    <t>Salvan</t>
  </si>
  <si>
    <t>Sargans</t>
  </si>
  <si>
    <t>Sarmenstorf</t>
  </si>
  <si>
    <t>Sarnen</t>
  </si>
  <si>
    <t>Satigny</t>
  </si>
  <si>
    <t>Savièse</t>
  </si>
  <si>
    <t>Schafisheim</t>
  </si>
  <si>
    <t>Schenkon</t>
  </si>
  <si>
    <t>Schlans</t>
  </si>
  <si>
    <t>Schlatt-Haslen</t>
  </si>
  <si>
    <t>Schleitheim</t>
  </si>
  <si>
    <t>Schmiedrued</t>
  </si>
  <si>
    <t>Schnaus</t>
  </si>
  <si>
    <t>Schnottwil</t>
  </si>
  <si>
    <t>Schönenberg</t>
  </si>
  <si>
    <t>Schönengrund</t>
  </si>
  <si>
    <t>Schübelbach</t>
  </si>
  <si>
    <t>Schüpfheim</t>
  </si>
  <si>
    <t>Schwanden</t>
  </si>
  <si>
    <t>Schwarzenberg</t>
  </si>
  <si>
    <t>Seengen</t>
  </si>
  <si>
    <t>Selzach</t>
  </si>
  <si>
    <t>Sembrancher</t>
  </si>
  <si>
    <t>Sementina</t>
  </si>
  <si>
    <t>Semione</t>
  </si>
  <si>
    <t>Sennwald</t>
  </si>
  <si>
    <t>Sent</t>
  </si>
  <si>
    <t>Siblingen</t>
  </si>
  <si>
    <t>Signau</t>
  </si>
  <si>
    <t>Sigriswil</t>
  </si>
  <si>
    <t>Silenen</t>
  </si>
  <si>
    <t>Sion</t>
  </si>
  <si>
    <t>Sirnach</t>
  </si>
  <si>
    <t>Sissach</t>
  </si>
  <si>
    <t>Soazza</t>
  </si>
  <si>
    <t>Someo</t>
  </si>
  <si>
    <t>Sonogno</t>
  </si>
  <si>
    <t>Sonvico</t>
  </si>
  <si>
    <t>Sonvilier</t>
  </si>
  <si>
    <t>Sool</t>
  </si>
  <si>
    <t>Sorvilier</t>
  </si>
  <si>
    <t>Sottens</t>
  </si>
  <si>
    <t>Soulce</t>
  </si>
  <si>
    <t>Speicher</t>
  </si>
  <si>
    <t>St-Imier</t>
  </si>
  <si>
    <t>St-Maurice</t>
  </si>
  <si>
    <t>St-Saphorin</t>
  </si>
  <si>
    <t>St-Ursanne</t>
  </si>
  <si>
    <t>Stalden</t>
  </si>
  <si>
    <t>Stampa</t>
  </si>
  <si>
    <t>Stans</t>
  </si>
  <si>
    <t>Ste-Croix</t>
  </si>
  <si>
    <t>Steffisburg</t>
  </si>
  <si>
    <t>Sternenberg</t>
  </si>
  <si>
    <t>Sufers</t>
  </si>
  <si>
    <t>Sugnens</t>
  </si>
  <si>
    <t>Suhr</t>
  </si>
  <si>
    <t>Sulz</t>
  </si>
  <si>
    <t>Sumiswald</t>
  </si>
  <si>
    <t>Tablat</t>
  </si>
  <si>
    <t>Tersnaus</t>
  </si>
  <si>
    <t>Thal</t>
  </si>
  <si>
    <t>Thalwil</t>
  </si>
  <si>
    <t>Thayngen</t>
  </si>
  <si>
    <t>Therwil</t>
  </si>
  <si>
    <t>Thun</t>
  </si>
  <si>
    <t>Thundorf</t>
  </si>
  <si>
    <t>Thunstetten</t>
  </si>
  <si>
    <t>Thusis</t>
  </si>
  <si>
    <t>Tobel</t>
  </si>
  <si>
    <t>Tomils</t>
  </si>
  <si>
    <t>Trachselwald</t>
  </si>
  <si>
    <t>Trasadingen</t>
  </si>
  <si>
    <t>Travers</t>
  </si>
  <si>
    <t>Trins</t>
  </si>
  <si>
    <t>Trogen</t>
  </si>
  <si>
    <t>Troistorrents</t>
  </si>
  <si>
    <t>Trüllikon</t>
  </si>
  <si>
    <t>Tübach</t>
  </si>
  <si>
    <t>Ueberstorf</t>
  </si>
  <si>
    <t>Uerkheim</t>
  </si>
  <si>
    <t>Uetendorf</t>
  </si>
  <si>
    <t>Uhwiesen</t>
  </si>
  <si>
    <t>Ulmiz</t>
  </si>
  <si>
    <t>Unterengstringen</t>
  </si>
  <si>
    <t>Untersteckholz</t>
  </si>
  <si>
    <t>Untervaz</t>
  </si>
  <si>
    <t>Vacallo</t>
  </si>
  <si>
    <t>Valendas</t>
  </si>
  <si>
    <t>Vallon</t>
  </si>
  <si>
    <t>Vals</t>
  </si>
  <si>
    <t>Valzeina</t>
  </si>
  <si>
    <t>Vevey</t>
  </si>
  <si>
    <t>Vex</t>
  </si>
  <si>
    <t>Veytaux</t>
  </si>
  <si>
    <t>Vich</t>
  </si>
  <si>
    <t>Villars-le-Terroir</t>
  </si>
  <si>
    <t>Villeneuve</t>
  </si>
  <si>
    <t>Villeret</t>
  </si>
  <si>
    <t>Villette</t>
  </si>
  <si>
    <t>Villiers</t>
  </si>
  <si>
    <t>Villigen</t>
  </si>
  <si>
    <t>Villmergen</t>
  </si>
  <si>
    <t>Vionnaz</t>
  </si>
  <si>
    <t>Visperterminen</t>
  </si>
  <si>
    <t>Vordemwald</t>
  </si>
  <si>
    <t>Vouvry</t>
  </si>
  <si>
    <t>Vufflens-la-Ville</t>
  </si>
  <si>
    <t>Vuissens</t>
  </si>
  <si>
    <t>Vuisternens-en-Ogoz</t>
  </si>
  <si>
    <t>Vullierens</t>
  </si>
  <si>
    <t>Wädenswil</t>
  </si>
  <si>
    <t>Wald</t>
  </si>
  <si>
    <t>Waldkirch</t>
  </si>
  <si>
    <t>Walkringen</t>
  </si>
  <si>
    <t>Walzenhausen</t>
  </si>
  <si>
    <t>Wattwil</t>
  </si>
  <si>
    <t>Weinfelden</t>
  </si>
  <si>
    <t>Weiningen</t>
  </si>
  <si>
    <t>Welschenrohr</t>
  </si>
  <si>
    <t>Wenslingen</t>
  </si>
  <si>
    <t>Wettingen</t>
  </si>
  <si>
    <t>Wetzikon</t>
  </si>
  <si>
    <t>Wigoltingen</t>
  </si>
  <si>
    <t>Wila</t>
  </si>
  <si>
    <t>Wilderswil</t>
  </si>
  <si>
    <t>Wildhaus</t>
  </si>
  <si>
    <t>Windisch</t>
  </si>
  <si>
    <t>Winkel</t>
  </si>
  <si>
    <t>Winterthur</t>
  </si>
  <si>
    <t>Wohlenschwil</t>
  </si>
  <si>
    <t>Wolfhalden</t>
  </si>
  <si>
    <t>Wölflinswil</t>
  </si>
  <si>
    <t>Würenlingen</t>
  </si>
  <si>
    <t>Wynigen</t>
  </si>
  <si>
    <t>Yens</t>
  </si>
  <si>
    <t>Yverdon</t>
  </si>
  <si>
    <t>Yvonand</t>
  </si>
  <si>
    <t>Ziefen</t>
  </si>
  <si>
    <t>Zurzach</t>
  </si>
  <si>
    <t>Zuzgen</t>
  </si>
  <si>
    <t>Zuzwil</t>
  </si>
  <si>
    <t>Zweisimmen</t>
  </si>
  <si>
    <t>Zwingen</t>
  </si>
  <si>
    <t>Appenzell</t>
  </si>
  <si>
    <t>Küssnach</t>
  </si>
  <si>
    <t>LaSagne</t>
  </si>
  <si>
    <t>LesBreuleux</t>
  </si>
  <si>
    <t>LesPlanchettes</t>
  </si>
  <si>
    <t>SanVittore</t>
  </si>
  <si>
    <t>St.Silvester</t>
  </si>
  <si>
    <t>Uster</t>
  </si>
  <si>
    <t>Valangin</t>
  </si>
  <si>
    <t>Wil</t>
  </si>
  <si>
    <t xml:space="preserve">Wohnort </t>
  </si>
  <si>
    <t>Berg am Irchel</t>
  </si>
  <si>
    <t>Buch am Irchel</t>
  </si>
  <si>
    <t>Andelfingen</t>
  </si>
  <si>
    <t>Unterstammheim</t>
  </si>
  <si>
    <t>Oetwil am See</t>
  </si>
  <si>
    <t>Turbenthal</t>
  </si>
  <si>
    <t>Urdorf</t>
  </si>
  <si>
    <t>Tramelan</t>
  </si>
  <si>
    <t>Brüttelen</t>
  </si>
  <si>
    <t>Lauterbrunnen</t>
  </si>
  <si>
    <t>Beromünster</t>
  </si>
  <si>
    <t>Willisau</t>
  </si>
  <si>
    <t>Göschenen</t>
  </si>
  <si>
    <t>Steinen</t>
  </si>
  <si>
    <t>Dallenwil</t>
  </si>
  <si>
    <t>Grandvillard</t>
  </si>
  <si>
    <t>Courtepin</t>
  </si>
  <si>
    <t>Murten</t>
  </si>
  <si>
    <t>Allschwil</t>
  </si>
  <si>
    <t>Münchenstein</t>
  </si>
  <si>
    <t>Hallau</t>
  </si>
  <si>
    <t>St. Gallen</t>
  </si>
  <si>
    <t>Uzwil</t>
  </si>
  <si>
    <t>Sagogn</t>
  </si>
  <si>
    <t>Tujetsch</t>
  </si>
  <si>
    <t>Beinwil am See</t>
  </si>
  <si>
    <t>Murgenthal</t>
  </si>
  <si>
    <t>Gachnang</t>
  </si>
  <si>
    <t>Langrickenbach</t>
  </si>
  <si>
    <t>Münsterlingen</t>
  </si>
  <si>
    <t>Herdern</t>
  </si>
  <si>
    <t>Sant'Antonino</t>
  </si>
  <si>
    <t>Ascona</t>
  </si>
  <si>
    <t>Onsernone</t>
  </si>
  <si>
    <t>Grandevent</t>
  </si>
  <si>
    <t>Lignerolle</t>
  </si>
  <si>
    <t>Vallorbe</t>
  </si>
  <si>
    <t>Le Chenit</t>
  </si>
  <si>
    <t>Simplon</t>
  </si>
  <si>
    <t>Martigny</t>
  </si>
  <si>
    <t>Kippel</t>
  </si>
  <si>
    <t>Sierre</t>
  </si>
  <si>
    <t>Le Locle</t>
  </si>
  <si>
    <t>Neuchâtel</t>
  </si>
  <si>
    <t>Aetingen</t>
  </si>
  <si>
    <t>Affoltern i. Emmenthal</t>
  </si>
  <si>
    <t>Alt St. Johann</t>
  </si>
  <si>
    <t>Saas Balen</t>
  </si>
  <si>
    <t xml:space="preserve">Benken </t>
  </si>
  <si>
    <t>Bergün/Bravuogn</t>
  </si>
  <si>
    <t>Hohtenn</t>
  </si>
  <si>
    <t>Oberwili. S.</t>
  </si>
  <si>
    <t>Riom-Psonz</t>
  </si>
  <si>
    <t>Büren</t>
  </si>
  <si>
    <t>St. Prex</t>
  </si>
  <si>
    <t>Tinizong-Rona</t>
  </si>
  <si>
    <t>Willisau Land</t>
  </si>
  <si>
    <t>Über 90-Jährige pro 100 Einwohner</t>
  </si>
  <si>
    <t>Durchschnittliche Anzahl Personen pro Haushaltung</t>
  </si>
  <si>
    <t>Wohnbevölkerung</t>
  </si>
  <si>
    <t>Über 90. Jährige</t>
  </si>
  <si>
    <t>Vivis</t>
  </si>
  <si>
    <t>-</t>
  </si>
  <si>
    <t>Über 90. Jährige pro 100 Einwohnern</t>
  </si>
  <si>
    <t>Total Stadt</t>
  </si>
  <si>
    <t>Total Land</t>
  </si>
  <si>
    <t>Total Schweiz</t>
  </si>
  <si>
    <t>1888 &amp; 1900</t>
  </si>
  <si>
    <t>Dully</t>
  </si>
  <si>
    <t>Über 90. Jährige pro 100 Einwohner</t>
  </si>
  <si>
    <t>Bezirk</t>
  </si>
  <si>
    <t>Amt Entlebuch</t>
  </si>
  <si>
    <t>Amt Hochdorf</t>
  </si>
  <si>
    <t>Amt Luzern</t>
  </si>
  <si>
    <t>Amt Sursee</t>
  </si>
  <si>
    <t>Amt Willisau</t>
  </si>
  <si>
    <t>Amtsbezirk Aarberg</t>
  </si>
  <si>
    <t>Amtsbezirk Aarwangen</t>
  </si>
  <si>
    <t>Amtsbezirk Bern</t>
  </si>
  <si>
    <t>Amtsbezirk Biel</t>
  </si>
  <si>
    <t>Amtsbezirk Büren</t>
  </si>
  <si>
    <t>Amtsbezirk Burgdorf</t>
  </si>
  <si>
    <t>Amtsbezirk Erlach</t>
  </si>
  <si>
    <t>Amtsbezirk Fraubrunnen</t>
  </si>
  <si>
    <t>Amtsbezirk Interlaken</t>
  </si>
  <si>
    <t>Amtsbezirk Konolfingen</t>
  </si>
  <si>
    <t>Amtsbezirk Laupen</t>
  </si>
  <si>
    <t>Amtsbezirk Niedersimmental</t>
  </si>
  <si>
    <t>Amtsbezirk Obersimmental</t>
  </si>
  <si>
    <t>Amtsbezirk Seftigen</t>
  </si>
  <si>
    <t>Amtsbezirk Signau</t>
  </si>
  <si>
    <t>Amtsbezirk Thun</t>
  </si>
  <si>
    <t>Amtsbezirk Trachselwald</t>
  </si>
  <si>
    <t>Amtsbezirk Wangen</t>
  </si>
  <si>
    <t>Bezirk Aarau</t>
  </si>
  <si>
    <t>Bezirk Affoltern</t>
  </si>
  <si>
    <t>Bezirk Andelfingen</t>
  </si>
  <si>
    <t>Bezirk Appenzell</t>
  </si>
  <si>
    <t xml:space="preserve">Bezirk Arbon </t>
  </si>
  <si>
    <t>Bezirk Arlesheim</t>
  </si>
  <si>
    <t xml:space="preserve">Bezirk Baden </t>
  </si>
  <si>
    <t>Bezirk Basel</t>
  </si>
  <si>
    <t>Bezirk Bischofszell</t>
  </si>
  <si>
    <t>Bezirk Bremgarten</t>
  </si>
  <si>
    <t>Bezirk Brig</t>
  </si>
  <si>
    <t>Bezirk Brugg</t>
  </si>
  <si>
    <t>Bezirk Bucheggberg</t>
  </si>
  <si>
    <t xml:space="preserve">Bezirk Bülach </t>
  </si>
  <si>
    <t xml:space="preserve">Bezirk Dielsdorf </t>
  </si>
  <si>
    <t>Bezirk Dietikon</t>
  </si>
  <si>
    <t>Bezirk Dorneck</t>
  </si>
  <si>
    <t>Bezirk Einsiedeln</t>
  </si>
  <si>
    <t xml:space="preserve">Bezirk Frauenfeld </t>
  </si>
  <si>
    <t>Bezirk Gäu</t>
  </si>
  <si>
    <t>Bezirk Goms</t>
  </si>
  <si>
    <t>Bezirk Gösgen</t>
  </si>
  <si>
    <t>Bezirk Gossau</t>
  </si>
  <si>
    <t>Bezirk Hinterland</t>
  </si>
  <si>
    <t xml:space="preserve">Bezirk Hinwil </t>
  </si>
  <si>
    <t>Bezirk Höfe</t>
  </si>
  <si>
    <t xml:space="preserve">Bezirk Horgen </t>
  </si>
  <si>
    <t>Bezirk Kreuzlingen</t>
  </si>
  <si>
    <t>Bezirk Kulm</t>
  </si>
  <si>
    <t>Bezirk Laufen</t>
  </si>
  <si>
    <t>Bezirk Laufenburg</t>
  </si>
  <si>
    <t>Bezirk Lebern</t>
  </si>
  <si>
    <t>Bezirk Lenzburg</t>
  </si>
  <si>
    <t>Bezirk Liestal</t>
  </si>
  <si>
    <t>Bezirk March</t>
  </si>
  <si>
    <t xml:space="preserve">Bezirk Meilen </t>
  </si>
  <si>
    <t>Bezirk Mittelland</t>
  </si>
  <si>
    <t>Bezirk Münchwilen</t>
  </si>
  <si>
    <t>Bezirk Muri</t>
  </si>
  <si>
    <t xml:space="preserve">Bezirk Neutoggenburg </t>
  </si>
  <si>
    <t xml:space="preserve">Bezirk Oberklettgau </t>
  </si>
  <si>
    <t>Bezirk Obertoggenburg</t>
  </si>
  <si>
    <t>Bezirk Olten</t>
  </si>
  <si>
    <t>Bezirk Pfäffikon</t>
  </si>
  <si>
    <t>Bezirk Reiat</t>
  </si>
  <si>
    <t>Bezirk Rheinfelden</t>
  </si>
  <si>
    <t>Bezirk Rorschach</t>
  </si>
  <si>
    <t>Bezirk Sargans</t>
  </si>
  <si>
    <t>Bezirk Schaffhausen</t>
  </si>
  <si>
    <t>Bezirk Schleitheim</t>
  </si>
  <si>
    <t>Bezirk Schwyz</t>
  </si>
  <si>
    <t>Bezirk See - District du Lac</t>
  </si>
  <si>
    <t>Bezirk Sense</t>
  </si>
  <si>
    <t>Bezirk Sissach</t>
  </si>
  <si>
    <t>Bezirk Solothurn</t>
  </si>
  <si>
    <t>Bezirk St. Gallen</t>
  </si>
  <si>
    <t xml:space="preserve">Bezirk Steckborn </t>
  </si>
  <si>
    <t xml:space="preserve">Bezirk Thal </t>
  </si>
  <si>
    <t>Bezirk Thierstein</t>
  </si>
  <si>
    <t xml:space="preserve">Bezirk Unterklettgau </t>
  </si>
  <si>
    <t>Bezirk Unterrheintal</t>
  </si>
  <si>
    <t xml:space="preserve">Bezirk Untertoggenburg </t>
  </si>
  <si>
    <t xml:space="preserve">Bezirk Uster </t>
  </si>
  <si>
    <t xml:space="preserve">Bezirk Visp </t>
  </si>
  <si>
    <t>Bezirk Waldenburg</t>
  </si>
  <si>
    <t xml:space="preserve">Bezirk Weinfelden </t>
  </si>
  <si>
    <t>Bezirk Werdenberg</t>
  </si>
  <si>
    <t>Bezirk Wil</t>
  </si>
  <si>
    <t>Bezirk Winterthur</t>
  </si>
  <si>
    <t>Bezirk Zofingen</t>
  </si>
  <si>
    <t>Bezirk Zürich</t>
  </si>
  <si>
    <t>Bezirk Zurzach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</si>
  <si>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</si>
  <si>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</si>
  <si>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</si>
  <si>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</si>
  <si>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</si>
  <si>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</si>
  <si>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Distretto di Riviera</t>
  </si>
  <si>
    <t>Distretto di Vallemaggia</t>
  </si>
  <si>
    <t>District d'Aigle</t>
  </si>
  <si>
    <t>District d'Aubonne</t>
  </si>
  <si>
    <t>District d'Avenches</t>
  </si>
  <si>
    <t>District d'Echallens</t>
  </si>
  <si>
    <t>District d'Entremont</t>
  </si>
  <si>
    <t>District d'Hérens</t>
  </si>
  <si>
    <t>District d'Orbe</t>
  </si>
  <si>
    <t>District d'Yverdon</t>
  </si>
  <si>
    <t xml:space="preserve">District de Boudry </t>
  </si>
  <si>
    <t xml:space="preserve">District de Conthey </t>
  </si>
  <si>
    <t>District de Cossonay</t>
  </si>
  <si>
    <t>District de Courtelary</t>
  </si>
  <si>
    <t>District de Delémont</t>
  </si>
  <si>
    <t>District de Grandson</t>
  </si>
  <si>
    <t>District de la Broye</t>
  </si>
  <si>
    <t>District de La Chaux-de-Fonds</t>
  </si>
  <si>
    <t>District de la Glâne</t>
  </si>
  <si>
    <t>District de la Gruyère</t>
  </si>
  <si>
    <t>District de la Neuveville</t>
  </si>
  <si>
    <t>District de la Sarine</t>
  </si>
  <si>
    <t>District de la Vallée</t>
  </si>
  <si>
    <t>District de la Veveyse</t>
  </si>
  <si>
    <t>District de Lausanne</t>
  </si>
  <si>
    <t>District de Lavaux</t>
  </si>
  <si>
    <t>District de Martigny</t>
  </si>
  <si>
    <t>District de Monthey</t>
  </si>
  <si>
    <t>District de Morges</t>
  </si>
  <si>
    <t>District de Moudon</t>
  </si>
  <si>
    <t xml:space="preserve">District de Moutier </t>
  </si>
  <si>
    <t>District de Neuchâtel</t>
  </si>
  <si>
    <t xml:space="preserve">District de Nyon </t>
  </si>
  <si>
    <t>District de Payerne</t>
  </si>
  <si>
    <t>District de Porrentruy</t>
  </si>
  <si>
    <t>District de Rolle</t>
  </si>
  <si>
    <t>District de Saint-Maurice</t>
  </si>
  <si>
    <t>District de Sierre</t>
  </si>
  <si>
    <t xml:space="preserve">District de Sion </t>
  </si>
  <si>
    <t>District de Vevey</t>
  </si>
  <si>
    <t xml:space="preserve">District des Franches-Montagnes </t>
  </si>
  <si>
    <t>District du Locle</t>
  </si>
  <si>
    <t>District du Pays-d'Enhaut</t>
  </si>
  <si>
    <t xml:space="preserve">District du Val-de-Ruz </t>
  </si>
  <si>
    <t>District du Val-de-Travers</t>
  </si>
  <si>
    <t>Bezirk Vorderland</t>
  </si>
  <si>
    <t>Amtsbezirk Frutigen</t>
  </si>
  <si>
    <t>Amtsbezirk Nidau</t>
  </si>
  <si>
    <t>Amtsbezirk Saanen</t>
  </si>
  <si>
    <t>Amtsbezirk Schwarzenburg</t>
  </si>
  <si>
    <t>Bezirk Albula</t>
  </si>
  <si>
    <t>Bezirk Inn</t>
  </si>
  <si>
    <t>Distretto di Moesa</t>
  </si>
  <si>
    <t>Bezirk Oberlandquart</t>
  </si>
  <si>
    <t>Bezirk Plessur</t>
  </si>
  <si>
    <t>Bezirk Unterlandquart</t>
  </si>
  <si>
    <t>Bezirk Oberrheintal</t>
  </si>
  <si>
    <t>Bezirk Gaster</t>
  </si>
  <si>
    <t>Bezirk See</t>
  </si>
  <si>
    <t xml:space="preserve">Bezirk Alttoggenburg </t>
  </si>
  <si>
    <t xml:space="preserve">Bezirk Stein </t>
  </si>
  <si>
    <t>Bezirk Gersau</t>
  </si>
  <si>
    <t>Bezirk Küssnacht</t>
  </si>
  <si>
    <t>Bezirk Diessenhofen</t>
  </si>
  <si>
    <t>District d'Oron</t>
  </si>
  <si>
    <t>Bezirk Leuk</t>
  </si>
  <si>
    <t xml:space="preserve">Bezirk Glenner </t>
  </si>
  <si>
    <t>Bezirk Hinterrhein</t>
  </si>
  <si>
    <t>Bezirk Imboden</t>
  </si>
  <si>
    <t>Bezirk Maloja</t>
  </si>
  <si>
    <t xml:space="preserve">Bezirk Raron </t>
  </si>
  <si>
    <t>Bezirk Vorderrhein</t>
  </si>
  <si>
    <t xml:space="preserve">Distretto di Bernina </t>
  </si>
  <si>
    <t>Kantone</t>
  </si>
  <si>
    <t>1887-1889</t>
  </si>
  <si>
    <t>1899 - 1901</t>
  </si>
  <si>
    <t>Sterbefälle &lt; 1 Monat</t>
  </si>
  <si>
    <t>Sterbefälle &lt; 1 Jahr</t>
  </si>
  <si>
    <t>Sterbefälle &lt; 5 Jahren</t>
  </si>
  <si>
    <t xml:space="preserve">Männer </t>
  </si>
  <si>
    <t>Lebenserwartung in Altersjahren</t>
  </si>
  <si>
    <t>Mittelwert</t>
  </si>
  <si>
    <t>Quellen: Schweizerische Volkssterbetafel 1876-1932</t>
  </si>
  <si>
    <t>Quellen: 1. Stat. Lief.: Bewegung der Bevölkerung, Bde. 1867-1935; 2. Stat. Lief.: Bewegung der Bevölkerung, Bde. 1867-1995; 3. Zürcher Sanitätsarztsberichte, Bde. 1841-1898</t>
  </si>
  <si>
    <t>Quellen: 1. Bundesamt für Statistik 1892: Die Ergebnisse der Eidgenössischen Volkszählung vom 1. December 1888. Zweiter Band; 2. Bundesamt für Statistik 1904: Die Ergebnisse der Eidgenössischen Volkszählung vom 1. December 1900. Zweiter Band</t>
  </si>
  <si>
    <t xml:space="preserve">Quellen: 1. Bundesamt für Statistik 1892: Die Ergebnisse der Eidgenössischen Volkszählung vom 1. December 1888. Zweiter Band; 2. Bundesamt für Statistik 1904: Die Ergebnisse der Eidgenössischen Volkszählung vom 1. December 1900. Zweiter Band; 3. Bundesamt für Statistik 1892: Die Ergebnisse der Eidgenössischen Volkszählung vom 1. December 1888. Erster Band; 4. Bundesamt für Statistik 1904: Die Ergebnisse der Eidgenössischen Volkszählung vom 1. December 1900. Erster Band </t>
  </si>
  <si>
    <r>
      <t xml:space="preserve">Recensement fédéral de la population/Eidgenössische Volkszählung/Censimento federale della popolazione / +41(0)32 713 61 11 / </t>
    </r>
    <r>
      <rPr>
        <b/>
        <sz val="8"/>
        <rFont val="Arial"/>
        <family val="2"/>
      </rPr>
      <t>Mail:</t>
    </r>
    <r>
      <rPr>
        <sz val="8"/>
        <rFont val="Arial"/>
        <family val="2"/>
      </rPr>
      <t xml:space="preserve"> info.census@bfs.admin.ch</t>
    </r>
  </si>
  <si>
    <r>
      <t xml:space="preserve">© </t>
    </r>
    <r>
      <rPr>
        <sz val="8"/>
        <rFont val="Arial"/>
        <family val="2"/>
      </rPr>
      <t>Office fédéral de la statistique/Bundesamt für Statistik/Ufficio federale di statistica, Espace de l'Europe 10, CH-2010 Neuchâtel</t>
    </r>
  </si>
  <si>
    <t>Über 90. Jährige 1888</t>
  </si>
  <si>
    <t>Über 90. Jährige 1900</t>
  </si>
  <si>
    <t>Über 90. Jährige 1888&amp;1900</t>
  </si>
  <si>
    <t>Quellen: 1. Bundesamt für Statistik 1892: Die Ergebnisse der Eidgenössischen Volkszählung vom 1. December 1888. Zweiter Band; 2. Bundesamt für Statistik 1904: Die Ergebnisse der Eidgenössischen Volkszählung vom 1. December 1900. Zweiter Band; 3. Statistisches Jahrbuch der Schweiz (versch. Jg.)</t>
  </si>
  <si>
    <t>Quellen: 1. Bundesamt für Statistik 1892: Die Ergebnisse der Eidgenössischen Volkszählung vom 1. December 1888. Erster Band; 2. Bundesamt für Statistik 1904: Die Ergebnisse der Eidgenössischen Volkszählung vom 1. December 1900. Erster Band; 3. Meyer 1908; 4. Bickel 1947; 5. Ceschi, Gamboni, Ghiringhelli 1980; 6. Mattmüller 1987; 7. Schluchter; 8. Bundesamt für Statistik 1892: Die Ergebnisse der Eidgenössischen Volkszählung vom 1. December 1888. Zweiter Band; 9. Bundesamt für Statistik 1904: Die Ergebnisse der Eidgenössischen Volkszählung vom 1. December 1900. Zweiter Band</t>
  </si>
  <si>
    <t>Quellen: 1. Bundesamt für Statistik 1892: Die Ergebnisse der Eidgenössischen Volkszählung vom 1. December 1888. Zweiter Band; 2. Bundesamt für Statistik 1904: Die Ergebnisse der Eidgenössischen Volkszählung vom 1. December 1900. Zweiter Band; 3. Bundesamt für Statistik 1892: Die Ergebnisse der Eidgenössischen Volkszählung vom 1. December 1888. Erster Band; 4. Bundesamt für Statistik 1904: Die Ergebnisse der Eidgenössischen Volkszählung vom 1. December 1900. Erster Band</t>
  </si>
  <si>
    <t>Geburtsort in anderen Kantonen</t>
  </si>
  <si>
    <t>Geburtsort in der Wohn-gemeinde</t>
  </si>
  <si>
    <t>Geburtsort in anderen Gemeinden des Wohn-kantons</t>
  </si>
  <si>
    <t>Geburtsort im Ausland</t>
  </si>
  <si>
    <t>Gesamtbevölkerung</t>
  </si>
  <si>
    <t>Geburtsort im Wohn-kanton</t>
  </si>
  <si>
    <t>Quellen: 1. Bundesamt für Statistik 1892: Die Ergebnisse der Eidgenössischen Volkszählung vom 1. December 1888. Erster Band; 2. Bundesamt für Statistik 1904: Die Ergebnisse der Eidgenössischen Volkszählung vom 1. December 1900. Erster Band; 3. Bundesamt für Statistik 1892: Die Ergebnisse der Eidgenössischen Volkszählung vom 1. December 1888. Zweiter Band; 9. Bundesamt für Statistik 1904: Die Ergebnisse der Eidgenössischen Volkszählung vom 1. December 1900. Zweiter Band</t>
  </si>
  <si>
    <t xml:space="preserve">Anteil Männer </t>
  </si>
  <si>
    <t xml:space="preserve">Frauen </t>
  </si>
  <si>
    <t xml:space="preserve">Anteil Frauen </t>
  </si>
  <si>
    <t>Männer &amp; Frauen</t>
  </si>
  <si>
    <t>Anteil Männer &amp; Frauen</t>
  </si>
  <si>
    <t>"bei"</t>
  </si>
  <si>
    <t>Institution</t>
  </si>
  <si>
    <t>Zu Hause</t>
  </si>
  <si>
    <t>Wohnverhältnisse</t>
  </si>
  <si>
    <t>Basel-Stadt</t>
  </si>
  <si>
    <t>Deutsch</t>
  </si>
  <si>
    <t>Französisch</t>
  </si>
  <si>
    <t>Italienisch</t>
  </si>
  <si>
    <t>Romanisch</t>
  </si>
  <si>
    <t>Andere Sprachen</t>
  </si>
  <si>
    <t xml:space="preserve">Praktizierende Ärzte nach Kantonen </t>
  </si>
  <si>
    <t>Einwohner auf einen praktizierenden Arzt</t>
  </si>
  <si>
    <t>Quellen: 1. Bundesamt für Statistik 1892: Die Ergebnisse der Eidgenössischen Volkszählung vom 1. December 1888. Zweiter Band; 2. Bundesamt für Statistik 1904: Die Ergebnisse der Eidgenössischen Volkszählung vom 1. December 1900. Zweiter Band; 3. Eidg. Volkszählung 1900, S. 297</t>
  </si>
  <si>
    <t>Apotheken nach Kantonen</t>
  </si>
  <si>
    <t>Einwohner auf eine Apotheke</t>
  </si>
  <si>
    <t>Todesfälle infolge Erkrankung an sechs epidemischen Infektionskrankheiten</t>
  </si>
  <si>
    <t>Auf 100'000 lebende Personen (1896-1900)</t>
  </si>
  <si>
    <t>Auf 100'000 lebende Personen (1886-1890)</t>
  </si>
  <si>
    <t>Anteil an der Gesamtheit der Todesfälle (1886-1890)</t>
  </si>
  <si>
    <t>Anteil an der Gesamtheit der Todesfälle (1896-1900)</t>
  </si>
  <si>
    <t>Quellen: 1. Sanitarisch-demographisches Wochenbulletin, Bde. 1893-1912; 2. F. Mangold: Ärzte, Zahnärzte, Hebammen und Apotheken in der Schweiz (Schweiz. Medizin. Wochenschrift, Bd. 1925, S. 741-743); 3. Statistisches Jahrbuch der Schweiz, Bde. 1930-1951; 4. Kantone und Städte der Schweiz, Bde. 1997-2005; 5. Statistisches Jahrbuch der Schweiz, Bde. 1918, 1930 und 1934-1987; 6. Bundesamt für Statistik, Sektion Gesundheit: Computerausdrucke für die Jahre 1990-2004; 7. Eidg. Statistisches Amt: Statistische Lieferungen - Bewegung der Bevölkerung, Bde. 1876-1935</t>
  </si>
  <si>
    <t xml:space="preserve">Alter </t>
  </si>
  <si>
    <t>Personen bekannten Berufsverhältnisses (alle Berufe)</t>
  </si>
  <si>
    <t xml:space="preserve">Angehörige der Landwirtachaft </t>
  </si>
  <si>
    <t>Anteil Landwirt-schaft</t>
  </si>
  <si>
    <t>Personen bekannten Berufsverhältnisses (alle Berufe zusammen)</t>
  </si>
  <si>
    <t>Angehörige der Landwirtachaft und des Rebbaues</t>
  </si>
  <si>
    <t>Kanton Zürich</t>
  </si>
  <si>
    <t>Kanton Bern</t>
  </si>
  <si>
    <t xml:space="preserve">(Ehem.) Amtsbezirk Oberhasli </t>
  </si>
  <si>
    <t>Kanton Luzern</t>
  </si>
  <si>
    <t>Kanton Uri</t>
  </si>
  <si>
    <t>Kanton Schwyz</t>
  </si>
  <si>
    <t>Kanton Obwalden</t>
  </si>
  <si>
    <t>Kanton Nidwalden</t>
  </si>
  <si>
    <t>Kanton Glarus</t>
  </si>
  <si>
    <t>Kanton Zug</t>
  </si>
  <si>
    <t>Kanton Freiburg</t>
  </si>
  <si>
    <t>Kanton Solothurn</t>
  </si>
  <si>
    <t>Bezirk Wasseramt (Kriegsstetten)</t>
  </si>
  <si>
    <t>Kanton Basel-Stadt</t>
  </si>
  <si>
    <t>(Ehem.) Stadtbezirk Basel</t>
  </si>
  <si>
    <t>(Ehem.) Landbezirk Basel</t>
  </si>
  <si>
    <t>Kanton Basel-Land</t>
  </si>
  <si>
    <t>Kanton Schaffhausen</t>
  </si>
  <si>
    <t>Kanton Appenzell A.-Rh.</t>
  </si>
  <si>
    <t>Kanton Appenzell I.-Rh.</t>
  </si>
  <si>
    <t>Kanton St. Gallen</t>
  </si>
  <si>
    <t>(Ehem.) Tablat</t>
  </si>
  <si>
    <t>Kanton Graubünden</t>
  </si>
  <si>
    <t xml:space="preserve">Bezirk Heinzenberg </t>
  </si>
  <si>
    <t>Bezirk Val Müstair (Münsterthal)</t>
  </si>
  <si>
    <t>(Ehem.) Circolo di Bregaglia</t>
  </si>
  <si>
    <t>(Ehem.) Circolo di Brusio</t>
  </si>
  <si>
    <t>(Ehem.) Circolo di Calanca</t>
  </si>
  <si>
    <t>(Ehem.) Circolo di Mesocco</t>
  </si>
  <si>
    <t>(Ehem.) Circolo di Poschiavo</t>
  </si>
  <si>
    <t xml:space="preserve">(Ehem.) Circolo di Roveredo </t>
  </si>
  <si>
    <t>(Ehem.) Kreis Alvaschein</t>
  </si>
  <si>
    <t>(Ehem.) Kreis Avers</t>
  </si>
  <si>
    <t>(Ehem.) Kreis Belfort</t>
  </si>
  <si>
    <t>(Ehem.) Kreis Bergün</t>
  </si>
  <si>
    <t xml:space="preserve">(Ehem.) Kreis Chur </t>
  </si>
  <si>
    <t>(Ehem.) Kreis Churwalden</t>
  </si>
  <si>
    <t>(Ehem.) Kreis Davos</t>
  </si>
  <si>
    <t>(Ehem.) Kreis Disentis</t>
  </si>
  <si>
    <t>(Ehem.) Kreis Domleschg</t>
  </si>
  <si>
    <t>(Ehem.) Kreis Fünf Dörfer</t>
  </si>
  <si>
    <t xml:space="preserve">(Ehem.) Kreis Ilanz </t>
  </si>
  <si>
    <t>(Ehem.) Kreis Jenaz</t>
  </si>
  <si>
    <t>(Ehem.) Kreis Klosters</t>
  </si>
  <si>
    <t>(Ehem.) Kreis Küblis</t>
  </si>
  <si>
    <t>(Ehem.) Kreis Lumnezia/Lugnez</t>
  </si>
  <si>
    <t>(Ehem.) Kreis Luzein</t>
  </si>
  <si>
    <t>(Ehem.) Kreis Maienfeld</t>
  </si>
  <si>
    <t>(Ehem.) Kreis Oberengadin</t>
  </si>
  <si>
    <t xml:space="preserve">(Ehem.) Kreis Ramosch </t>
  </si>
  <si>
    <t xml:space="preserve">(Ehem.) Kreis Rhäzüns </t>
  </si>
  <si>
    <t>(Ehem.) Kreis Rheinwald</t>
  </si>
  <si>
    <t>(Ehem.) Kreis Ruis</t>
  </si>
  <si>
    <t>(Ehem.) Kreis Safien</t>
  </si>
  <si>
    <t>(Ehem.) Kreis Schams</t>
  </si>
  <si>
    <t xml:space="preserve">(Ehem.) Kreis Schanfigg </t>
  </si>
  <si>
    <t xml:space="preserve">(Ehem.) Kreis Schiers </t>
  </si>
  <si>
    <t>(Ehem.) Kreis Seewis</t>
  </si>
  <si>
    <t xml:space="preserve">(Ehem.) Kreis Suot Tasna </t>
  </si>
  <si>
    <t>(Ehem.) Kreis Sur Tasna</t>
  </si>
  <si>
    <t>(Ehem.) Kreis Surses</t>
  </si>
  <si>
    <t xml:space="preserve">(Ehem.) Kreis Thusis </t>
  </si>
  <si>
    <t>(Ehem.) Kreis Trins</t>
  </si>
  <si>
    <t>(Ehem.) Kreis Val Müstair</t>
  </si>
  <si>
    <t>(Ehem.) Oestlich Raron</t>
  </si>
  <si>
    <t xml:space="preserve">(Ehem.) Westlich Raron </t>
  </si>
  <si>
    <t>Kanton Aargau</t>
  </si>
  <si>
    <t>Kanton Thurgau</t>
  </si>
  <si>
    <t>Kanton Tessin</t>
  </si>
  <si>
    <t>Kanton Waadt</t>
  </si>
  <si>
    <t>Kanton Wallis</t>
  </si>
  <si>
    <t>Kanton Neuenburg</t>
  </si>
  <si>
    <t>Kanton Genf</t>
  </si>
  <si>
    <t>(Ehem.) Ville de geneve</t>
  </si>
  <si>
    <t>(Ehem.) Rive droite</t>
  </si>
  <si>
    <t>(Ehem.) Rive gauche</t>
  </si>
  <si>
    <t>Quellen: 1. Bundesamt für Statistik 1892: Die Ergebnisse der Eidgenössischen Volkszählung vom 1. December 1888. Zweiter Band; 2. Bundesamt für Statistik 1904: Die Ergebnisse der Eidgenössischen Volkszählung vom 1. December 1900. Zweiter Band; 3. Bundesamt für Statistik 1892: Die Ergebnisse der Eidgenössischen Volkszählung vom 1. December 1888. Driutter Band; 4. Bundesamt für Statistik 1904: Die Ergebnisse der Eidgenössischen Volkszählung vom 1. December 1900. Dritter Band</t>
  </si>
  <si>
    <t>GDP per capita in CHF</t>
  </si>
  <si>
    <t>Kanton Jura</t>
  </si>
  <si>
    <t>Overall</t>
  </si>
  <si>
    <t>Male</t>
  </si>
  <si>
    <t>Female</t>
  </si>
  <si>
    <t>Sterbefälle</t>
  </si>
  <si>
    <t>&lt;1mo</t>
  </si>
  <si>
    <t>1-11mo</t>
  </si>
  <si>
    <t>20-39</t>
  </si>
  <si>
    <t>40-59</t>
  </si>
  <si>
    <t>60-79</t>
  </si>
  <si>
    <t>&gt;80</t>
  </si>
  <si>
    <t>1898-1900</t>
  </si>
  <si>
    <t>Quellen: 1. Bundesamt für Statistik 1892: Die Ergebnisse der Eidgenössischen Volkszählung vom 1. December 1888. Zweiter Band; 2. Bundesamt für Statistik 1904: Die Ergebnisse der Eidgenössischen Volkszählung vom 1. December 1900. Zweiter Band; 3. Die Bewegung der Bevölkerung in der Schweiz im Jahre 1887-1900.</t>
  </si>
  <si>
    <t>lifebirth m ehelich</t>
  </si>
  <si>
    <t>lifebirth f ehelich</t>
  </si>
  <si>
    <t>lifebirth m unehelich</t>
  </si>
  <si>
    <t>lifebirth f unehelich</t>
  </si>
  <si>
    <t>Lebendgeburten m</t>
  </si>
  <si>
    <t>Lebendgeburten f</t>
  </si>
  <si>
    <t>Pro Jahr m</t>
  </si>
  <si>
    <t>Pro Jahr f</t>
  </si>
  <si>
    <t>Pro Jahr m Ganzzahl</t>
  </si>
  <si>
    <t>Pro Jahr f Ganzzahl</t>
  </si>
  <si>
    <t>Schnitt seit 65</t>
  </si>
  <si>
    <t>Gemessene Stellungspflichtige</t>
  </si>
  <si>
    <t>Quellen: 1. Koerpermasse der Stellungspflichtigen des Geburtsjahrgangs 1869/Untersuchung 88; 2. Koerpermasse der Stellungspflichtigen des Geburtsjahrgangs 1871/Untersuchung 90</t>
  </si>
  <si>
    <t>Brustumfang</t>
  </si>
  <si>
    <t>Oberumfang</t>
  </si>
  <si>
    <t>Jahr</t>
  </si>
  <si>
    <t>Zahl der Gemessenen</t>
  </si>
  <si>
    <t>unter 50% der Körperlänge</t>
  </si>
  <si>
    <t>unter 1/7 der Körperlänge</t>
  </si>
  <si>
    <t>Mitte</t>
  </si>
  <si>
    <t>über 1/6 der Körperlänge</t>
  </si>
  <si>
    <t>&lt;1/7</t>
  </si>
  <si>
    <t>&gt;1/6</t>
  </si>
  <si>
    <t>l_u</t>
  </si>
  <si>
    <t>l_o</t>
  </si>
  <si>
    <t>Durchschnitt</t>
  </si>
  <si>
    <t>Durchschnitt_2</t>
  </si>
  <si>
    <t>Kantone/Bezirke</t>
  </si>
  <si>
    <t>geprüfte Rekruten</t>
  </si>
  <si>
    <t>Lesen</t>
  </si>
  <si>
    <t>Aufsatz</t>
  </si>
  <si>
    <t>Rechnen</t>
  </si>
  <si>
    <t>Vaterlandskunde</t>
  </si>
  <si>
    <t>im Ganzen</t>
  </si>
  <si>
    <t>davon hatten höhere Schulen besucht</t>
  </si>
  <si>
    <t>Note 5 pro 100 Rekruten</t>
  </si>
  <si>
    <t>Note 4 pro 100 Rekruten</t>
  </si>
  <si>
    <t>Note 3 pro 100 Rekruten</t>
  </si>
  <si>
    <t>Note 2 pro 100 Rekruten</t>
  </si>
  <si>
    <t>Note 1 pro 100 Rekruten</t>
  </si>
  <si>
    <t>Quellen: 1. Ehe, Geburt und Tod, 1871-90. Zweiter Teil: Die Geburten</t>
  </si>
  <si>
    <t>Körpermasse der Stellungspflichtigen des Geburtsjahrgangs 1869/Untersuchung 88</t>
  </si>
  <si>
    <t>Körpermasse der Stellungspflichtigen des Geburtsjahrgangs 1871/Untersuchung 90</t>
  </si>
  <si>
    <t>Körpergroesse (Schnitt)</t>
  </si>
  <si>
    <t>Körperlänge</t>
  </si>
  <si>
    <t xml:space="preserve">Year          </t>
  </si>
  <si>
    <t xml:space="preserve">Age         </t>
  </si>
  <si>
    <t>m(x): Central death rate between ages x and x+n</t>
  </si>
  <si>
    <t>q(x): Probability of death between ages x and x+n</t>
  </si>
  <si>
    <t>a(x): Average length of survival between ages x and x+n for persons dying in the interval</t>
  </si>
  <si>
    <t xml:space="preserve"> l(x): Number of survivors at exact age x, assuming l(0) = 100,000      </t>
  </si>
  <si>
    <t xml:space="preserve">d(x): Number of deaths between ages x and x+n      </t>
  </si>
  <si>
    <t xml:space="preserve">L(x): Number of person-years lived between ages x and x+n       </t>
  </si>
  <si>
    <t xml:space="preserve">T(x): Number of person-years remaining after exact age x  </t>
  </si>
  <si>
    <t>e(x): Life expectancy at exact age x (in years)</t>
  </si>
  <si>
    <t>1885-1889</t>
  </si>
  <si>
    <t>1900-1904</t>
  </si>
  <si>
    <t>Lebenserwartung 2020</t>
  </si>
  <si>
    <t>1885-1904</t>
  </si>
  <si>
    <t>Quelle: www.mortality.org</t>
  </si>
  <si>
    <t>Gesamtbevölkerung 1888</t>
  </si>
  <si>
    <t>Gesamtbevölkerung 1900</t>
  </si>
  <si>
    <t>Overall: Sterbefälle pro 100 Einwohner</t>
  </si>
  <si>
    <t>Male: Sterbefälle pro 100 Einwohner</t>
  </si>
  <si>
    <t>Female: Sterbefälle pro 100 Einwohner</t>
  </si>
  <si>
    <t>&lt;1mo: Sterbefälle pro 100 Einwohner</t>
  </si>
  <si>
    <t>1-11mo: Sterbefälle pro 100 Einwohner</t>
  </si>
  <si>
    <t>1: Sterbefälle pro 100 Einwohner</t>
  </si>
  <si>
    <t>2-4: Sterbefälle pro 100 Einwohner</t>
  </si>
  <si>
    <t>2-4</t>
  </si>
  <si>
    <t>5-19: Sterbefälle pro 100 Einwohner</t>
  </si>
  <si>
    <t>5-14</t>
  </si>
  <si>
    <t>5-14: Sterbefälle pro 100 Einwohner</t>
  </si>
  <si>
    <t>15-19</t>
  </si>
  <si>
    <t>20-39: Sterbefälle pro 100 Einwohner</t>
  </si>
  <si>
    <t>40-59: Sterbefälle pro 100 Einwohner</t>
  </si>
  <si>
    <t>60-79: Sterbefälle pro 100 Einwohner</t>
  </si>
  <si>
    <t>&gt;80: Sterbefälle pro 100 Einwohner</t>
  </si>
  <si>
    <t>Bezirke</t>
  </si>
  <si>
    <t>Städte</t>
  </si>
  <si>
    <t>1896-1900</t>
  </si>
  <si>
    <t>Lebendgeborene</t>
  </si>
  <si>
    <t>1886-1890</t>
  </si>
  <si>
    <t>Lebendgeburten Total</t>
  </si>
  <si>
    <t>year</t>
  </si>
  <si>
    <t>hospitals_small</t>
  </si>
  <si>
    <t>hospitals_middle</t>
  </si>
  <si>
    <t>hospitals_large</t>
  </si>
  <si>
    <t>absonderung</t>
  </si>
  <si>
    <t>hospitals_children</t>
  </si>
  <si>
    <t>hospitals_total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</si>
</sst>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0.0%"/>
    <numFmt numFmtId="166" formatCode="_-* #,##0.000_-;\-* #,##0.000_-;_-* &quot;-&quot;??_-;_-@_-"/>
    <numFmt numFmtId="167" formatCode="0.000"/>
    <numFmt numFmtId="168" formatCode="_-* #,##0_-;\-* #,##0_-;_-* &quot;-&quot;??_-;_-@_-"/>
    <numFmt numFmtId="169" formatCode="_-* #,##0.000\ _C_H_F_-;\-* #,##0.000\ _C_H_F_-;_-* &quot;-&quot;??\ _C_H_F_-;_-@_-"/>
    <numFmt numFmtId="170" formatCode="0.0000"/>
    <numFmt numFmtId="171" formatCode="0.0"/>
    <numFmt numFmtId="172" formatCode="#\ ###\ ##0"/>
    <numFmt numFmtId="173" formatCode="_-* #,##0.0000_-;\-* #,##0.0000_-;_-* &quot;-&quot;??_-;_-@_-"/>
    <numFmt numFmtId="174" formatCode="#,##0.0"/>
    <numFmt numFmtId="175" formatCode="#\'##0"/>
  </numFmts>
  <fonts count="35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indexed="8"/>
      <name val="Helvetica Neue"/>
      <family val="2"/>
    </font>
    <font>
      <sz val="11"/>
      <color theme="1"/>
      <name val="Calibri"/>
      <family val="2"/>
      <scheme val="minor"/>
    </font>
    <font>
      <sz val="11"/>
      <color indexed="8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</font>
    <font>
      <b/>
      <sz val="10"/>
      <color indexed="8"/>
      <name val="Helvetica Neue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 Unicode MS"/>
      <family val="2"/>
    </font>
    <font>
      <b/>
      <sz val="12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249977111117893"/>
        <bgColor rgb="FFCCCC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141312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9" fillId="0" borderId="0"/>
  </cellStyleXfs>
  <cellXfs count="439">
    <xf numFmtId="0" fontId="0" fillId="0" borderId="0" xfId="0"/>
    <xf numFmtId="0" fontId="5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Fill="1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left" vertical="top" wrapText="1"/>
    </xf>
    <xf numFmtId="0" fontId="5" fillId="0" borderId="0" xfId="0" applyNumberFormat="1" applyFont="1"/>
    <xf numFmtId="165" fontId="5" fillId="0" borderId="0" xfId="1" applyNumberFormat="1" applyFont="1" applyAlignment="1">
      <alignment horizontal="right" vertical="top" wrapText="1"/>
    </xf>
    <xf numFmtId="165" fontId="4" fillId="0" borderId="0" xfId="1" applyNumberFormat="1" applyFont="1" applyAlignment="1">
      <alignment horizontal="right" vertical="top" wrapText="1"/>
    </xf>
    <xf numFmtId="165" fontId="5" fillId="0" borderId="0" xfId="1" applyNumberFormat="1" applyFont="1" applyAlignment="1">
      <alignment horizontal="right"/>
    </xf>
    <xf numFmtId="165" fontId="5" fillId="0" borderId="0" xfId="1" applyNumberFormat="1" applyFont="1" applyFill="1" applyAlignment="1">
      <alignment horizontal="right"/>
    </xf>
    <xf numFmtId="165" fontId="4" fillId="3" borderId="0" xfId="1" applyNumberFormat="1" applyFont="1" applyFill="1" applyAlignment="1">
      <alignment horizontal="right" vertical="top" wrapText="1"/>
    </xf>
    <xf numFmtId="165" fontId="4" fillId="4" borderId="0" xfId="1" applyNumberFormat="1" applyFont="1" applyFill="1" applyAlignment="1">
      <alignment horizontal="right" vertical="top" wrapText="1"/>
    </xf>
    <xf numFmtId="165" fontId="5" fillId="0" borderId="0" xfId="1" applyNumberFormat="1" applyFont="1" applyFill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0" xfId="0" applyNumberFormat="1" applyFont="1" applyFill="1" applyAlignment="1">
      <alignment horizontal="right" vertical="top" wrapText="1"/>
    </xf>
    <xf numFmtId="165" fontId="4" fillId="0" borderId="0" xfId="1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5" fillId="0" borderId="0" xfId="2" applyNumberFormat="1" applyFont="1" applyAlignment="1">
      <alignment horizontal="right"/>
    </xf>
    <xf numFmtId="0" fontId="5" fillId="0" borderId="0" xfId="2" applyNumberFormat="1" applyFont="1" applyFill="1" applyAlignment="1">
      <alignment horizontal="right"/>
    </xf>
    <xf numFmtId="0" fontId="5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2" applyNumberFormat="1" applyFont="1" applyAlignment="1">
      <alignment horizontal="right"/>
    </xf>
    <xf numFmtId="165" fontId="4" fillId="0" borderId="0" xfId="1" applyNumberFormat="1" applyFont="1" applyAlignment="1">
      <alignment horizontal="left" vertical="top" wrapText="1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ont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5" fontId="5" fillId="0" borderId="0" xfId="1" applyNumberFormat="1" applyFont="1"/>
    <xf numFmtId="165" fontId="12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5" fillId="0" borderId="0" xfId="0" applyNumberFormat="1" applyFont="1" applyFill="1"/>
    <xf numFmtId="0" fontId="14" fillId="0" borderId="0" xfId="0" applyFont="1" applyAlignment="1">
      <alignment vertical="top" wrapText="1"/>
    </xf>
    <xf numFmtId="165" fontId="14" fillId="0" borderId="0" xfId="1" applyNumberFormat="1" applyFont="1" applyAlignment="1">
      <alignment vertical="top" wrapText="1"/>
    </xf>
    <xf numFmtId="0" fontId="14" fillId="0" borderId="0" xfId="1" applyNumberFormat="1" applyFont="1" applyAlignment="1">
      <alignment vertical="top" wrapText="1"/>
    </xf>
    <xf numFmtId="165" fontId="15" fillId="0" borderId="0" xfId="1" applyNumberFormat="1" applyFont="1" applyAlignment="1">
      <alignment vertical="top" wrapText="1"/>
    </xf>
    <xf numFmtId="165" fontId="0" fillId="0" borderId="0" xfId="1" applyNumberFormat="1" applyFont="1"/>
    <xf numFmtId="0" fontId="16" fillId="0" borderId="0" xfId="0" applyFont="1"/>
    <xf numFmtId="0" fontId="14" fillId="3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165" fontId="0" fillId="5" borderId="0" xfId="1" applyNumberFormat="1" applyFont="1" applyFill="1"/>
    <xf numFmtId="0" fontId="0" fillId="5" borderId="0" xfId="0" applyFill="1"/>
    <xf numFmtId="165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vertical="top" wrapText="1"/>
    </xf>
    <xf numFmtId="166" fontId="0" fillId="0" borderId="0" xfId="2" applyNumberFormat="1" applyFont="1" applyFill="1"/>
    <xf numFmtId="166" fontId="0" fillId="0" borderId="0" xfId="2" applyNumberFormat="1" applyFont="1"/>
    <xf numFmtId="166" fontId="0" fillId="5" borderId="0" xfId="2" applyNumberFormat="1" applyFont="1" applyFill="1"/>
    <xf numFmtId="166" fontId="0" fillId="0" borderId="0" xfId="2" applyNumberFormat="1" applyFont="1" applyAlignment="1">
      <alignment vertical="top" wrapText="1"/>
    </xf>
    <xf numFmtId="166" fontId="0" fillId="5" borderId="0" xfId="2" applyNumberFormat="1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166" fontId="5" fillId="0" borderId="0" xfId="2" applyNumberFormat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/>
    <xf numFmtId="0" fontId="1" fillId="0" borderId="0" xfId="0" applyFont="1" applyFill="1" applyAlignment="1">
      <alignment vertical="top" wrapText="1"/>
    </xf>
    <xf numFmtId="165" fontId="4" fillId="0" borderId="0" xfId="1" applyNumberFormat="1" applyFont="1" applyFill="1" applyAlignment="1">
      <alignment horizontal="left" vertical="top" wrapText="1"/>
    </xf>
    <xf numFmtId="0" fontId="0" fillId="0" borderId="0" xfId="2" applyNumberFormat="1" applyFont="1" applyFill="1" applyAlignment="1">
      <alignment horizontal="right"/>
    </xf>
    <xf numFmtId="167" fontId="0" fillId="0" borderId="0" xfId="0" applyNumberFormat="1" applyFill="1"/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168" fontId="0" fillId="0" borderId="0" xfId="2" applyNumberFormat="1" applyFont="1"/>
    <xf numFmtId="168" fontId="0" fillId="0" borderId="0" xfId="0" applyNumberFormat="1"/>
    <xf numFmtId="169" fontId="0" fillId="0" borderId="0" xfId="0" applyNumberFormat="1"/>
    <xf numFmtId="168" fontId="5" fillId="0" borderId="0" xfId="2" applyNumberFormat="1" applyFont="1" applyFill="1" applyAlignment="1">
      <alignment horizontal="right"/>
    </xf>
    <xf numFmtId="168" fontId="16" fillId="0" borderId="0" xfId="2" applyNumberFormat="1" applyFont="1"/>
    <xf numFmtId="169" fontId="16" fillId="0" borderId="0" xfId="0" applyNumberFormat="1" applyFont="1"/>
    <xf numFmtId="168" fontId="16" fillId="0" borderId="0" xfId="0" applyNumberFormat="1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38" fontId="0" fillId="0" borderId="0" xfId="2" applyNumberFormat="1" applyFont="1"/>
    <xf numFmtId="167" fontId="0" fillId="0" borderId="0" xfId="0" applyNumberFormat="1" applyAlignment="1">
      <alignment horizontal="right"/>
    </xf>
    <xf numFmtId="170" fontId="0" fillId="0" borderId="0" xfId="0" applyNumberFormat="1"/>
    <xf numFmtId="0" fontId="0" fillId="0" borderId="1" xfId="0" applyBorder="1"/>
    <xf numFmtId="0" fontId="20" fillId="0" borderId="0" xfId="0" applyFont="1"/>
    <xf numFmtId="170" fontId="20" fillId="0" borderId="0" xfId="0" applyNumberFormat="1" applyFont="1"/>
    <xf numFmtId="170" fontId="0" fillId="5" borderId="0" xfId="0" applyNumberFormat="1" applyFill="1"/>
    <xf numFmtId="38" fontId="0" fillId="0" borderId="0" xfId="0" applyNumberFormat="1"/>
    <xf numFmtId="38" fontId="0" fillId="5" borderId="0" xfId="2" applyNumberFormat="1" applyFont="1" applyFill="1"/>
    <xf numFmtId="167" fontId="0" fillId="5" borderId="0" xfId="0" applyNumberFormat="1" applyFill="1" applyAlignment="1">
      <alignment horizontal="right"/>
    </xf>
    <xf numFmtId="38" fontId="0" fillId="5" borderId="0" xfId="0" applyNumberFormat="1" applyFill="1"/>
    <xf numFmtId="0" fontId="1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Font="1"/>
    <xf numFmtId="0" fontId="12" fillId="0" borderId="0" xfId="0" applyFont="1"/>
    <xf numFmtId="171" fontId="0" fillId="0" borderId="0" xfId="0" applyNumberFormat="1"/>
    <xf numFmtId="171" fontId="0" fillId="0" borderId="0" xfId="0" applyNumberForma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22" fillId="6" borderId="2" xfId="0" applyFont="1" applyFill="1" applyBorder="1"/>
    <xf numFmtId="172" fontId="22" fillId="6" borderId="3" xfId="0" applyNumberFormat="1" applyFont="1" applyFill="1" applyBorder="1"/>
    <xf numFmtId="0" fontId="22" fillId="6" borderId="3" xfId="0" applyFont="1" applyFill="1" applyBorder="1"/>
    <xf numFmtId="171" fontId="22" fillId="6" borderId="3" xfId="0" applyNumberFormat="1" applyFont="1" applyFill="1" applyBorder="1"/>
    <xf numFmtId="171" fontId="22" fillId="6" borderId="4" xfId="0" applyNumberFormat="1" applyFont="1" applyFill="1" applyBorder="1"/>
    <xf numFmtId="0" fontId="23" fillId="6" borderId="5" xfId="0" applyFont="1" applyFill="1" applyBorder="1"/>
    <xf numFmtId="172" fontId="22" fillId="6" borderId="6" xfId="0" applyNumberFormat="1" applyFont="1" applyFill="1" applyBorder="1"/>
    <xf numFmtId="0" fontId="23" fillId="6" borderId="6" xfId="0" applyFont="1" applyFill="1" applyBorder="1"/>
    <xf numFmtId="171" fontId="22" fillId="6" borderId="6" xfId="0" applyNumberFormat="1" applyFont="1" applyFill="1" applyBorder="1"/>
    <xf numFmtId="171" fontId="22" fillId="6" borderId="7" xfId="0" applyNumberFormat="1" applyFont="1" applyFill="1" applyBorder="1"/>
    <xf numFmtId="0" fontId="10" fillId="0" borderId="0" xfId="0" applyFont="1" applyAlignment="1">
      <alignment horizontal="left" vertical="top"/>
    </xf>
    <xf numFmtId="0" fontId="24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0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top" wrapText="1"/>
    </xf>
    <xf numFmtId="0" fontId="16" fillId="3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top" wrapText="1"/>
    </xf>
    <xf numFmtId="168" fontId="0" fillId="0" borderId="0" xfId="2" applyNumberFormat="1" applyFont="1" applyAlignment="1">
      <alignment vertical="top"/>
    </xf>
    <xf numFmtId="168" fontId="0" fillId="0" borderId="0" xfId="2" applyNumberFormat="1" applyFont="1" applyAlignment="1"/>
    <xf numFmtId="0" fontId="0" fillId="0" borderId="0" xfId="0" applyAlignment="1"/>
    <xf numFmtId="173" fontId="9" fillId="7" borderId="0" xfId="2" applyNumberFormat="1" applyFont="1" applyFill="1" applyAlignment="1">
      <alignment horizontal="center" vertical="top" wrapText="1"/>
    </xf>
    <xf numFmtId="173" fontId="0" fillId="0" borderId="0" xfId="2" applyNumberFormat="1" applyFont="1" applyAlignment="1">
      <alignment vertical="top" wrapText="1"/>
    </xf>
    <xf numFmtId="173" fontId="0" fillId="0" borderId="0" xfId="2" applyNumberFormat="1" applyFont="1"/>
    <xf numFmtId="166" fontId="0" fillId="8" borderId="0" xfId="2" applyNumberFormat="1" applyFont="1" applyFill="1"/>
    <xf numFmtId="166" fontId="0" fillId="0" borderId="0" xfId="0" applyNumberFormat="1"/>
    <xf numFmtId="166" fontId="0" fillId="8" borderId="0" xfId="0" applyNumberFormat="1" applyFill="1"/>
    <xf numFmtId="167" fontId="0" fillId="0" borderId="0" xfId="0" applyNumberFormat="1"/>
    <xf numFmtId="167" fontId="0" fillId="8" borderId="0" xfId="0" applyNumberFormat="1" applyFill="1"/>
    <xf numFmtId="0" fontId="6" fillId="0" borderId="0" xfId="0" applyFont="1" applyFill="1" applyAlignment="1">
      <alignment horizontal="center" vertical="top" wrapText="1"/>
    </xf>
    <xf numFmtId="165" fontId="6" fillId="0" borderId="0" xfId="1" applyNumberFormat="1" applyFont="1" applyFill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165" fontId="6" fillId="0" borderId="0" xfId="1" applyNumberFormat="1" applyFont="1" applyAlignment="1">
      <alignment horizontal="left" vertical="top" wrapText="1"/>
    </xf>
    <xf numFmtId="165" fontId="3" fillId="0" borderId="0" xfId="1" applyNumberFormat="1" applyFont="1" applyFill="1" applyBorder="1" applyAlignment="1">
      <alignment horizontal="right" vertical="top"/>
    </xf>
    <xf numFmtId="166" fontId="5" fillId="8" borderId="0" xfId="2" applyNumberFormat="1" applyFon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7" fontId="3" fillId="0" borderId="0" xfId="0" applyNumberFormat="1" applyFont="1" applyFill="1" applyBorder="1" applyAlignment="1">
      <alignment horizontal="right" vertical="top"/>
    </xf>
    <xf numFmtId="167" fontId="3" fillId="8" borderId="0" xfId="0" applyNumberFormat="1" applyFont="1" applyFill="1" applyBorder="1" applyAlignment="1">
      <alignment horizontal="right" vertical="top"/>
    </xf>
    <xf numFmtId="167" fontId="5" fillId="0" borderId="0" xfId="0" applyNumberFormat="1" applyFont="1" applyFill="1" applyAlignment="1">
      <alignment horizontal="right"/>
    </xf>
    <xf numFmtId="167" fontId="5" fillId="8" borderId="0" xfId="0" applyNumberFormat="1" applyFont="1" applyFill="1" applyAlignment="1">
      <alignment horizontal="right"/>
    </xf>
    <xf numFmtId="0" fontId="0" fillId="0" borderId="0" xfId="0" applyFont="1" applyAlignment="1">
      <alignment horizontal="left" vertical="top" wrapText="1"/>
    </xf>
    <xf numFmtId="169" fontId="0" fillId="8" borderId="0" xfId="0" applyNumberFormat="1" applyFill="1"/>
    <xf numFmtId="168" fontId="16" fillId="8" borderId="0" xfId="0" applyNumberFormat="1" applyFont="1" applyFill="1"/>
    <xf numFmtId="0" fontId="16" fillId="8" borderId="0" xfId="0" applyFont="1" applyFill="1"/>
    <xf numFmtId="168" fontId="16" fillId="8" borderId="0" xfId="2" applyNumberFormat="1" applyFont="1" applyFill="1"/>
    <xf numFmtId="168" fontId="0" fillId="0" borderId="0" xfId="2" applyNumberFormat="1" applyFont="1" applyFill="1" applyAlignment="1">
      <alignment horizontal="right"/>
    </xf>
    <xf numFmtId="171" fontId="0" fillId="8" borderId="0" xfId="0" applyNumberFormat="1" applyFill="1"/>
    <xf numFmtId="0" fontId="21" fillId="0" borderId="0" xfId="0" applyFont="1" applyFill="1" applyAlignment="1">
      <alignment wrapText="1"/>
    </xf>
    <xf numFmtId="170" fontId="20" fillId="0" borderId="0" xfId="0" applyNumberFormat="1" applyFont="1" applyFill="1"/>
    <xf numFmtId="173" fontId="14" fillId="2" borderId="0" xfId="2" applyNumberFormat="1" applyFont="1" applyFill="1" applyAlignment="1">
      <alignment horizontal="center" vertical="top" wrapText="1"/>
    </xf>
    <xf numFmtId="173" fontId="5" fillId="0" borderId="0" xfId="2" applyNumberFormat="1" applyFont="1" applyFill="1" applyAlignment="1">
      <alignment horizontal="right"/>
    </xf>
    <xf numFmtId="173" fontId="5" fillId="0" borderId="0" xfId="2" applyNumberFormat="1" applyFont="1" applyAlignment="1">
      <alignment horizontal="right"/>
    </xf>
    <xf numFmtId="0" fontId="13" fillId="0" borderId="0" xfId="0" applyFont="1" applyFill="1" applyAlignment="1"/>
    <xf numFmtId="0" fontId="14" fillId="0" borderId="0" xfId="0" applyFont="1" applyFill="1" applyAlignment="1">
      <alignment vertical="top" wrapText="1"/>
    </xf>
    <xf numFmtId="165" fontId="14" fillId="0" borderId="0" xfId="1" applyNumberFormat="1" applyFont="1" applyFill="1" applyAlignment="1">
      <alignment vertical="top" wrapText="1"/>
    </xf>
    <xf numFmtId="173" fontId="14" fillId="0" borderId="0" xfId="2" applyNumberFormat="1" applyFont="1" applyFill="1" applyAlignment="1">
      <alignment vertical="top" wrapText="1"/>
    </xf>
    <xf numFmtId="0" fontId="14" fillId="0" borderId="0" xfId="1" applyNumberFormat="1" applyFont="1" applyFill="1" applyAlignment="1">
      <alignment vertical="top" wrapText="1"/>
    </xf>
    <xf numFmtId="165" fontId="15" fillId="0" borderId="0" xfId="1" applyNumberFormat="1" applyFont="1" applyFill="1" applyAlignment="1">
      <alignment vertical="top" wrapText="1"/>
    </xf>
    <xf numFmtId="0" fontId="5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173" fontId="13" fillId="0" borderId="0" xfId="2" applyNumberFormat="1" applyFont="1" applyFill="1"/>
    <xf numFmtId="173" fontId="5" fillId="8" borderId="0" xfId="2" applyNumberFormat="1" applyFont="1" applyFill="1" applyAlignment="1">
      <alignment horizontal="right"/>
    </xf>
    <xf numFmtId="173" fontId="14" fillId="3" borderId="0" xfId="2" applyNumberFormat="1" applyFont="1" applyFill="1" applyAlignment="1">
      <alignment horizontal="center" vertical="top" wrapText="1"/>
    </xf>
    <xf numFmtId="0" fontId="14" fillId="4" borderId="0" xfId="0" applyFont="1" applyFill="1" applyAlignment="1">
      <alignment vertical="top" wrapText="1"/>
    </xf>
    <xf numFmtId="170" fontId="5" fillId="0" borderId="0" xfId="0" applyNumberFormat="1" applyFont="1" applyFill="1"/>
    <xf numFmtId="170" fontId="5" fillId="8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6" fillId="0" borderId="0" xfId="0" applyFont="1" applyBorder="1"/>
    <xf numFmtId="0" fontId="0" fillId="0" borderId="0" xfId="0" applyFont="1" applyBorder="1"/>
    <xf numFmtId="0" fontId="0" fillId="0" borderId="0" xfId="0" applyFill="1" applyBorder="1"/>
    <xf numFmtId="164" fontId="0" fillId="0" borderId="0" xfId="2" applyFont="1"/>
    <xf numFmtId="164" fontId="0" fillId="0" borderId="0" xfId="2" applyFont="1" applyBorder="1"/>
    <xf numFmtId="164" fontId="0" fillId="8" borderId="0" xfId="2" applyFont="1" applyFill="1"/>
    <xf numFmtId="168" fontId="0" fillId="0" borderId="0" xfId="2" applyNumberFormat="1" applyFont="1" applyBorder="1"/>
    <xf numFmtId="168" fontId="0" fillId="0" borderId="0" xfId="2" applyNumberFormat="1" applyFont="1" applyBorder="1" applyAlignment="1">
      <alignment vertical="top" wrapText="1"/>
    </xf>
    <xf numFmtId="168" fontId="0" fillId="0" borderId="0" xfId="2" applyNumberFormat="1" applyFont="1" applyFill="1" applyBorder="1"/>
    <xf numFmtId="168" fontId="12" fillId="0" borderId="0" xfId="2" applyNumberFormat="1" applyFont="1"/>
    <xf numFmtId="168" fontId="11" fillId="0" borderId="0" xfId="2" applyNumberFormat="1" applyFont="1"/>
    <xf numFmtId="168" fontId="11" fillId="0" borderId="0" xfId="2" applyNumberFormat="1" applyFont="1" applyAlignment="1">
      <alignment vertical="top" wrapText="1"/>
    </xf>
    <xf numFmtId="168" fontId="0" fillId="0" borderId="0" xfId="2" applyNumberFormat="1" applyFont="1" applyFill="1" applyBorder="1" applyAlignment="1">
      <alignment vertical="top" wrapText="1"/>
    </xf>
    <xf numFmtId="49" fontId="16" fillId="0" borderId="0" xfId="2" applyNumberFormat="1" applyFont="1" applyBorder="1"/>
    <xf numFmtId="49" fontId="16" fillId="2" borderId="0" xfId="2" applyNumberFormat="1" applyFont="1" applyFill="1" applyBorder="1" applyAlignment="1">
      <alignment horizontal="center"/>
    </xf>
    <xf numFmtId="49" fontId="16" fillId="3" borderId="0" xfId="2" applyNumberFormat="1" applyFont="1" applyFill="1" applyBorder="1" applyAlignment="1">
      <alignment horizontal="center"/>
    </xf>
    <xf numFmtId="164" fontId="0" fillId="0" borderId="0" xfId="2" applyFont="1" applyFill="1"/>
    <xf numFmtId="166" fontId="0" fillId="0" borderId="0" xfId="2" applyNumberFormat="1" applyFont="1" applyBorder="1"/>
    <xf numFmtId="49" fontId="16" fillId="4" borderId="0" xfId="2" applyNumberFormat="1" applyFont="1" applyFill="1" applyBorder="1"/>
    <xf numFmtId="3" fontId="25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/>
    <xf numFmtId="1" fontId="25" fillId="0" borderId="0" xfId="0" applyNumberFormat="1" applyFont="1" applyAlignment="1">
      <alignment horizontal="right"/>
    </xf>
    <xf numFmtId="0" fontId="0" fillId="8" borderId="0" xfId="0" applyFont="1" applyFill="1"/>
    <xf numFmtId="3" fontId="25" fillId="8" borderId="0" xfId="0" applyNumberFormat="1" applyFont="1" applyFill="1" applyAlignment="1">
      <alignment horizontal="right"/>
    </xf>
    <xf numFmtId="0" fontId="0" fillId="0" borderId="0" xfId="0" applyFont="1" applyFill="1"/>
    <xf numFmtId="3" fontId="25" fillId="0" borderId="0" xfId="0" applyNumberFormat="1" applyFont="1" applyFill="1" applyAlignment="1">
      <alignment horizontal="right"/>
    </xf>
    <xf numFmtId="3" fontId="0" fillId="0" borderId="0" xfId="0" applyNumberFormat="1" applyFont="1" applyFill="1"/>
    <xf numFmtId="0" fontId="16" fillId="0" borderId="0" xfId="0" applyFont="1" applyFill="1" applyAlignment="1">
      <alignment wrapText="1"/>
    </xf>
    <xf numFmtId="3" fontId="0" fillId="8" borderId="0" xfId="0" applyNumberFormat="1" applyFont="1" applyFill="1"/>
    <xf numFmtId="174" fontId="25" fillId="0" borderId="0" xfId="0" applyNumberFormat="1" applyFont="1" applyAlignment="1">
      <alignment horizontal="right"/>
    </xf>
    <xf numFmtId="174" fontId="25" fillId="8" borderId="0" xfId="0" applyNumberFormat="1" applyFont="1" applyFill="1" applyAlignment="1">
      <alignment horizontal="right"/>
    </xf>
    <xf numFmtId="165" fontId="25" fillId="0" borderId="0" xfId="1" applyNumberFormat="1" applyFont="1" applyAlignment="1">
      <alignment horizontal="right"/>
    </xf>
    <xf numFmtId="165" fontId="25" fillId="0" borderId="0" xfId="1" applyNumberFormat="1" applyFont="1" applyFill="1" applyAlignment="1">
      <alignment horizontal="right"/>
    </xf>
    <xf numFmtId="165" fontId="2" fillId="0" borderId="0" xfId="1" applyNumberFormat="1" applyFont="1"/>
    <xf numFmtId="165" fontId="25" fillId="8" borderId="0" xfId="1" applyNumberFormat="1" applyFont="1" applyFill="1" applyAlignment="1">
      <alignment horizontal="right"/>
    </xf>
    <xf numFmtId="165" fontId="2" fillId="8" borderId="0" xfId="1" applyNumberFormat="1" applyFont="1" applyFill="1"/>
    <xf numFmtId="0" fontId="19" fillId="0" borderId="0" xfId="0" applyFont="1" applyAlignment="1">
      <alignment horizontal="left" vertical="top" wrapText="1"/>
    </xf>
    <xf numFmtId="168" fontId="19" fillId="0" borderId="0" xfId="2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170" fontId="18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165" fontId="14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9" fontId="16" fillId="0" borderId="0" xfId="1" applyFont="1"/>
    <xf numFmtId="0" fontId="16" fillId="0" borderId="0" xfId="2" applyNumberFormat="1" applyFont="1" applyFill="1" applyAlignment="1">
      <alignment horizontal="right"/>
    </xf>
    <xf numFmtId="170" fontId="16" fillId="0" borderId="0" xfId="0" applyNumberFormat="1" applyFont="1"/>
    <xf numFmtId="9" fontId="2" fillId="0" borderId="0" xfId="1" applyFont="1"/>
    <xf numFmtId="168" fontId="20" fillId="0" borderId="0" xfId="2" applyNumberFormat="1" applyFont="1"/>
    <xf numFmtId="9" fontId="0" fillId="0" borderId="0" xfId="1" applyFont="1"/>
    <xf numFmtId="9" fontId="20" fillId="0" borderId="0" xfId="1" applyFont="1"/>
    <xf numFmtId="0" fontId="26" fillId="0" borderId="0" xfId="0" applyFont="1"/>
    <xf numFmtId="0" fontId="16" fillId="0" borderId="0" xfId="2" applyNumberFormat="1" applyFont="1" applyAlignment="1">
      <alignment horizontal="right"/>
    </xf>
    <xf numFmtId="168" fontId="26" fillId="0" borderId="0" xfId="2" applyNumberFormat="1" applyFont="1"/>
    <xf numFmtId="0" fontId="27" fillId="0" borderId="0" xfId="0" applyFont="1"/>
    <xf numFmtId="170" fontId="11" fillId="0" borderId="0" xfId="0" applyNumberFormat="1" applyFont="1"/>
    <xf numFmtId="168" fontId="11" fillId="0" borderId="0" xfId="0" applyNumberFormat="1" applyFont="1"/>
    <xf numFmtId="9" fontId="11" fillId="0" borderId="0" xfId="1" applyFont="1"/>
    <xf numFmtId="0" fontId="7" fillId="0" borderId="0" xfId="2" applyNumberFormat="1" applyFont="1" applyFill="1" applyAlignment="1">
      <alignment horizontal="right"/>
    </xf>
    <xf numFmtId="0" fontId="24" fillId="0" borderId="0" xfId="0" applyFont="1" applyAlignment="1">
      <alignment horizontal="right"/>
    </xf>
    <xf numFmtId="0" fontId="21" fillId="0" borderId="0" xfId="0" applyFont="1"/>
    <xf numFmtId="168" fontId="21" fillId="0" borderId="0" xfId="0" applyNumberFormat="1" applyFont="1"/>
    <xf numFmtId="9" fontId="2" fillId="0" borderId="0" xfId="1" applyFont="1" applyAlignment="1">
      <alignment horizontal="center"/>
    </xf>
    <xf numFmtId="168" fontId="20" fillId="0" borderId="0" xfId="2" applyNumberFormat="1" applyFont="1" applyAlignment="1">
      <alignment horizontal="center"/>
    </xf>
    <xf numFmtId="9" fontId="0" fillId="0" borderId="0" xfId="1" applyFont="1" applyAlignment="1">
      <alignment horizontal="center"/>
    </xf>
    <xf numFmtId="168" fontId="20" fillId="0" borderId="0" xfId="2" applyNumberFormat="1" applyFont="1" applyFill="1"/>
    <xf numFmtId="9" fontId="20" fillId="0" borderId="0" xfId="1" applyFont="1" applyFill="1"/>
    <xf numFmtId="168" fontId="22" fillId="6" borderId="3" xfId="2" applyNumberFormat="1" applyFont="1" applyFill="1" applyBorder="1"/>
    <xf numFmtId="170" fontId="22" fillId="6" borderId="3" xfId="0" applyNumberFormat="1" applyFont="1" applyFill="1" applyBorder="1"/>
    <xf numFmtId="168" fontId="23" fillId="6" borderId="6" xfId="2" applyNumberFormat="1" applyFont="1" applyFill="1" applyBorder="1"/>
    <xf numFmtId="170" fontId="22" fillId="6" borderId="6" xfId="0" applyNumberFormat="1" applyFont="1" applyFill="1" applyBorder="1"/>
    <xf numFmtId="1" fontId="0" fillId="0" borderId="0" xfId="0" applyNumberFormat="1"/>
    <xf numFmtId="0" fontId="28" fillId="0" borderId="0" xfId="0" applyFont="1"/>
    <xf numFmtId="1" fontId="16" fillId="0" borderId="0" xfId="0" applyNumberFormat="1" applyFont="1"/>
    <xf numFmtId="1" fontId="0" fillId="8" borderId="0" xfId="0" applyNumberFormat="1" applyFill="1"/>
    <xf numFmtId="1" fontId="0" fillId="0" borderId="0" xfId="0" applyNumberFormat="1" applyFill="1"/>
    <xf numFmtId="1" fontId="16" fillId="2" borderId="0" xfId="0" applyNumberFormat="1" applyFont="1" applyFill="1"/>
    <xf numFmtId="1" fontId="16" fillId="3" borderId="0" xfId="0" applyNumberFormat="1" applyFont="1" applyFill="1"/>
    <xf numFmtId="0" fontId="25" fillId="0" borderId="0" xfId="4" applyFont="1"/>
    <xf numFmtId="0" fontId="31" fillId="0" borderId="0" xfId="0" applyFont="1"/>
    <xf numFmtId="0" fontId="0" fillId="0" borderId="0" xfId="1" applyNumberFormat="1" applyFont="1"/>
    <xf numFmtId="170" fontId="0" fillId="0" borderId="0" xfId="0" applyNumberFormat="1" applyFont="1"/>
    <xf numFmtId="0" fontId="16" fillId="0" borderId="0" xfId="0" applyFont="1" applyAlignment="1">
      <alignment horizontal="right"/>
    </xf>
    <xf numFmtId="170" fontId="26" fillId="0" borderId="0" xfId="0" applyNumberFormat="1" applyFont="1"/>
    <xf numFmtId="170" fontId="21" fillId="0" borderId="0" xfId="0" applyNumberFormat="1" applyFont="1"/>
    <xf numFmtId="0" fontId="0" fillId="0" borderId="0" xfId="0" applyAlignment="1">
      <alignment wrapText="1"/>
    </xf>
    <xf numFmtId="171" fontId="0" fillId="0" borderId="0" xfId="0" applyNumberFormat="1" applyAlignment="1">
      <alignment wrapText="1"/>
    </xf>
    <xf numFmtId="171" fontId="11" fillId="0" borderId="0" xfId="0" applyNumberFormat="1" applyFont="1"/>
    <xf numFmtId="0" fontId="0" fillId="8" borderId="0" xfId="0" applyFill="1"/>
    <xf numFmtId="171" fontId="16" fillId="0" borderId="0" xfId="0" applyNumberFormat="1" applyFont="1"/>
    <xf numFmtId="171" fontId="16" fillId="10" borderId="0" xfId="0" applyNumberFormat="1" applyFont="1" applyFill="1"/>
    <xf numFmtId="171" fontId="21" fillId="0" borderId="0" xfId="0" applyNumberFormat="1" applyFont="1"/>
    <xf numFmtId="0" fontId="32" fillId="11" borderId="8" xfId="0" applyFont="1" applyFill="1" applyBorder="1" applyAlignment="1">
      <alignment horizontal="center"/>
    </xf>
    <xf numFmtId="0" fontId="32" fillId="11" borderId="9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29" fillId="11" borderId="8" xfId="0" applyFont="1" applyFill="1" applyBorder="1" applyAlignment="1">
      <alignment horizontal="center"/>
    </xf>
    <xf numFmtId="0" fontId="29" fillId="11" borderId="9" xfId="0" applyFont="1" applyFill="1" applyBorder="1" applyAlignment="1">
      <alignment horizontal="center"/>
    </xf>
    <xf numFmtId="0" fontId="29" fillId="11" borderId="0" xfId="0" applyFont="1" applyFill="1" applyAlignment="1">
      <alignment horizontal="center"/>
    </xf>
    <xf numFmtId="0" fontId="32" fillId="12" borderId="8" xfId="0" applyFont="1" applyFill="1" applyBorder="1" applyAlignment="1">
      <alignment horizontal="center"/>
    </xf>
    <xf numFmtId="0" fontId="32" fillId="12" borderId="9" xfId="0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29" fillId="12" borderId="8" xfId="0" applyFont="1" applyFill="1" applyBorder="1" applyAlignment="1">
      <alignment horizontal="center"/>
    </xf>
    <xf numFmtId="0" fontId="29" fillId="12" borderId="9" xfId="0" applyFont="1" applyFill="1" applyBorder="1" applyAlignment="1">
      <alignment horizontal="center"/>
    </xf>
    <xf numFmtId="0" fontId="29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29" fillId="13" borderId="0" xfId="0" applyFont="1" applyFill="1" applyAlignment="1">
      <alignment horizontal="center"/>
    </xf>
    <xf numFmtId="0" fontId="32" fillId="13" borderId="8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0" fontId="32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32" fillId="14" borderId="0" xfId="0" applyFont="1" applyFill="1" applyBorder="1" applyAlignment="1">
      <alignment horizontal="center" wrapText="1"/>
    </xf>
    <xf numFmtId="0" fontId="32" fillId="14" borderId="0" xfId="0" applyFont="1" applyFill="1" applyBorder="1" applyAlignment="1">
      <alignment horizontal="center"/>
    </xf>
    <xf numFmtId="2" fontId="0" fillId="0" borderId="0" xfId="0" applyNumberFormat="1"/>
    <xf numFmtId="2" fontId="0" fillId="8" borderId="0" xfId="0" applyNumberFormat="1" applyFill="1"/>
    <xf numFmtId="2" fontId="16" fillId="0" borderId="0" xfId="0" applyNumberFormat="1" applyFont="1"/>
    <xf numFmtId="0" fontId="16" fillId="0" borderId="0" xfId="0" applyFont="1" applyAlignment="1">
      <alignment horizontal="right" vertical="top" wrapText="1"/>
    </xf>
    <xf numFmtId="2" fontId="16" fillId="10" borderId="0" xfId="0" applyNumberFormat="1" applyFont="1" applyFill="1"/>
    <xf numFmtId="0" fontId="32" fillId="14" borderId="10" xfId="0" applyFont="1" applyFill="1" applyBorder="1" applyAlignment="1">
      <alignment horizontal="center"/>
    </xf>
    <xf numFmtId="2" fontId="32" fillId="14" borderId="0" xfId="0" applyNumberFormat="1" applyFont="1" applyFill="1" applyBorder="1" applyAlignment="1">
      <alignment horizontal="center"/>
    </xf>
    <xf numFmtId="167" fontId="32" fillId="14" borderId="0" xfId="0" applyNumberFormat="1" applyFont="1" applyFill="1" applyBorder="1" applyAlignment="1">
      <alignment horizontal="center"/>
    </xf>
    <xf numFmtId="0" fontId="29" fillId="14" borderId="10" xfId="0" applyFont="1" applyFill="1" applyBorder="1" applyAlignment="1">
      <alignment horizontal="center"/>
    </xf>
    <xf numFmtId="0" fontId="29" fillId="14" borderId="0" xfId="0" applyFont="1" applyFill="1" applyBorder="1" applyAlignment="1">
      <alignment horizontal="center"/>
    </xf>
    <xf numFmtId="2" fontId="29" fillId="14" borderId="0" xfId="0" applyNumberFormat="1" applyFont="1" applyFill="1" applyBorder="1" applyAlignment="1">
      <alignment horizontal="center"/>
    </xf>
    <xf numFmtId="0" fontId="32" fillId="14" borderId="11" xfId="0" applyFont="1" applyFill="1" applyBorder="1" applyAlignment="1">
      <alignment horizontal="center"/>
    </xf>
    <xf numFmtId="0" fontId="32" fillId="14" borderId="11" xfId="0" applyFont="1" applyFill="1" applyBorder="1" applyAlignment="1">
      <alignment horizontal="center" wrapText="1"/>
    </xf>
    <xf numFmtId="0" fontId="29" fillId="12" borderId="12" xfId="0" applyFont="1" applyFill="1" applyBorder="1"/>
    <xf numFmtId="0" fontId="32" fillId="12" borderId="12" xfId="0" applyFont="1" applyFill="1" applyBorder="1"/>
    <xf numFmtId="0" fontId="25" fillId="0" borderId="0" xfId="4" applyFont="1" applyFill="1"/>
    <xf numFmtId="0" fontId="30" fillId="0" borderId="0" xfId="4" applyFont="1" applyAlignment="1">
      <alignment vertical="top" wrapText="1"/>
    </xf>
    <xf numFmtId="0" fontId="30" fillId="0" borderId="0" xfId="4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10" fillId="0" borderId="0" xfId="0" applyFont="1" applyAlignment="1">
      <alignment horizontal="right"/>
    </xf>
    <xf numFmtId="0" fontId="10" fillId="0" borderId="0" xfId="0" applyFont="1"/>
    <xf numFmtId="0" fontId="16" fillId="0" borderId="0" xfId="0" applyFont="1" applyAlignment="1">
      <alignment vertical="top"/>
    </xf>
    <xf numFmtId="0" fontId="10" fillId="0" borderId="0" xfId="0" applyFont="1" applyAlignment="1">
      <alignment horizontal="left"/>
    </xf>
    <xf numFmtId="164" fontId="16" fillId="0" borderId="0" xfId="2" applyFont="1"/>
    <xf numFmtId="164" fontId="20" fillId="0" borderId="0" xfId="2" applyFont="1"/>
    <xf numFmtId="164" fontId="26" fillId="0" borderId="0" xfId="2" applyFont="1"/>
    <xf numFmtId="164" fontId="27" fillId="0" borderId="0" xfId="2" applyFont="1"/>
    <xf numFmtId="164" fontId="11" fillId="0" borderId="0" xfId="2" applyFont="1"/>
    <xf numFmtId="164" fontId="21" fillId="0" borderId="0" xfId="2" applyFont="1"/>
    <xf numFmtId="49" fontId="18" fillId="0" borderId="0" xfId="2" applyNumberFormat="1" applyFont="1" applyAlignment="1">
      <alignment horizontal="left" vertical="top" wrapText="1"/>
    </xf>
    <xf numFmtId="49" fontId="0" fillId="0" borderId="0" xfId="2" applyNumberFormat="1" applyFont="1"/>
    <xf numFmtId="49" fontId="16" fillId="0" borderId="0" xfId="2" applyNumberFormat="1" applyFont="1"/>
    <xf numFmtId="49" fontId="20" fillId="0" borderId="0" xfId="2" applyNumberFormat="1" applyFont="1"/>
    <xf numFmtId="49" fontId="26" fillId="0" borderId="0" xfId="2" applyNumberFormat="1" applyFont="1"/>
    <xf numFmtId="49" fontId="27" fillId="0" borderId="0" xfId="2" applyNumberFormat="1" applyFont="1"/>
    <xf numFmtId="49" fontId="11" fillId="0" borderId="0" xfId="2" applyNumberFormat="1" applyFont="1"/>
    <xf numFmtId="49" fontId="21" fillId="0" borderId="0" xfId="2" applyNumberFormat="1" applyFont="1"/>
    <xf numFmtId="49" fontId="18" fillId="0" borderId="0" xfId="2" applyNumberFormat="1" applyFont="1" applyAlignment="1">
      <alignment vertical="top" wrapText="1"/>
    </xf>
    <xf numFmtId="49" fontId="0" fillId="0" borderId="0" xfId="2" applyNumberFormat="1" applyFont="1" applyAlignment="1"/>
    <xf numFmtId="164" fontId="0" fillId="0" borderId="0" xfId="2" applyFont="1" applyAlignment="1"/>
    <xf numFmtId="164" fontId="27" fillId="0" borderId="0" xfId="2" applyFont="1" applyAlignment="1"/>
    <xf numFmtId="0" fontId="16" fillId="0" borderId="0" xfId="2" applyNumberFormat="1" applyFont="1"/>
    <xf numFmtId="0" fontId="7" fillId="0" borderId="0" xfId="2" applyNumberFormat="1" applyFont="1" applyAlignment="1">
      <alignment horizontal="right"/>
    </xf>
    <xf numFmtId="0" fontId="20" fillId="0" borderId="0" xfId="2" applyNumberFormat="1" applyFont="1"/>
    <xf numFmtId="0" fontId="0" fillId="0" borderId="0" xfId="2" applyNumberFormat="1" applyFont="1"/>
    <xf numFmtId="0" fontId="11" fillId="0" borderId="0" xfId="2" applyNumberFormat="1" applyFont="1"/>
    <xf numFmtId="0" fontId="24" fillId="0" borderId="0" xfId="2" applyNumberFormat="1" applyFont="1" applyAlignment="1">
      <alignment horizontal="right"/>
    </xf>
    <xf numFmtId="170" fontId="16" fillId="0" borderId="0" xfId="2" applyNumberFormat="1" applyFont="1"/>
    <xf numFmtId="170" fontId="20" fillId="0" borderId="0" xfId="2" applyNumberFormat="1" applyFont="1"/>
    <xf numFmtId="170" fontId="26" fillId="0" borderId="0" xfId="2" applyNumberFormat="1" applyFont="1"/>
    <xf numFmtId="170" fontId="11" fillId="0" borderId="0" xfId="2" applyNumberFormat="1" applyFont="1"/>
    <xf numFmtId="170" fontId="0" fillId="0" borderId="0" xfId="2" applyNumberFormat="1" applyFont="1"/>
    <xf numFmtId="170" fontId="21" fillId="0" borderId="0" xfId="2" applyNumberFormat="1" applyFont="1"/>
    <xf numFmtId="0" fontId="0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 wrapText="1"/>
    </xf>
    <xf numFmtId="0" fontId="30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170" fontId="30" fillId="0" borderId="0" xfId="0" applyNumberFormat="1" applyFont="1" applyAlignment="1">
      <alignment horizontal="right" vertical="top" wrapText="1"/>
    </xf>
    <xf numFmtId="0" fontId="34" fillId="0" borderId="0" xfId="0" applyNumberFormat="1" applyFont="1" applyAlignment="1">
      <alignment horizontal="right" vertical="top" wrapText="1"/>
    </xf>
    <xf numFmtId="49" fontId="0" fillId="0" borderId="0" xfId="0" applyNumberFormat="1" applyFont="1" applyAlignment="1">
      <alignment horizontal="left" vertical="top"/>
    </xf>
    <xf numFmtId="0" fontId="16" fillId="4" borderId="0" xfId="0" applyFont="1" applyFill="1"/>
    <xf numFmtId="1" fontId="0" fillId="0" borderId="0" xfId="0" applyNumberFormat="1" applyFont="1"/>
    <xf numFmtId="1" fontId="0" fillId="8" borderId="0" xfId="0" applyNumberFormat="1" applyFont="1" applyFill="1"/>
    <xf numFmtId="49" fontId="16" fillId="0" borderId="0" xfId="2" applyNumberFormat="1" applyFont="1" applyAlignment="1">
      <alignment vertical="top" wrapText="1"/>
    </xf>
    <xf numFmtId="0" fontId="2" fillId="0" borderId="0" xfId="2" applyNumberFormat="1" applyFont="1"/>
    <xf numFmtId="170" fontId="2" fillId="0" borderId="0" xfId="2" applyNumberFormat="1" applyFont="1"/>
    <xf numFmtId="175" fontId="30" fillId="0" borderId="0" xfId="0" applyNumberFormat="1" applyFont="1" applyAlignment="1">
      <alignment horizontal="right" vertical="top" wrapText="1"/>
    </xf>
    <xf numFmtId="175" fontId="18" fillId="0" borderId="0" xfId="0" applyNumberFormat="1" applyFont="1" applyAlignment="1">
      <alignment horizontal="left" vertical="top" wrapText="1"/>
    </xf>
    <xf numFmtId="175" fontId="16" fillId="0" borderId="0" xfId="2" applyNumberFormat="1" applyFont="1" applyFill="1" applyAlignment="1">
      <alignment horizontal="right"/>
    </xf>
    <xf numFmtId="175" fontId="20" fillId="0" borderId="0" xfId="2" applyNumberFormat="1" applyFont="1"/>
    <xf numFmtId="175" fontId="16" fillId="0" borderId="0" xfId="2" applyNumberFormat="1" applyFont="1" applyAlignment="1">
      <alignment horizontal="right"/>
    </xf>
    <xf numFmtId="175" fontId="16" fillId="0" borderId="0" xfId="2" applyNumberFormat="1" applyFont="1"/>
    <xf numFmtId="175" fontId="11" fillId="0" borderId="0" xfId="2" applyNumberFormat="1" applyFont="1"/>
    <xf numFmtId="175" fontId="7" fillId="0" borderId="0" xfId="2" applyNumberFormat="1" applyFont="1" applyFill="1" applyAlignment="1">
      <alignment horizontal="right"/>
    </xf>
    <xf numFmtId="175" fontId="2" fillId="0" borderId="0" xfId="2" applyNumberFormat="1" applyFont="1" applyAlignment="1">
      <alignment horizontal="right"/>
    </xf>
    <xf numFmtId="175" fontId="0" fillId="0" borderId="0" xfId="2" applyNumberFormat="1" applyFont="1"/>
    <xf numFmtId="175" fontId="0" fillId="0" borderId="0" xfId="0" applyNumberFormat="1"/>
    <xf numFmtId="175" fontId="22" fillId="6" borderId="3" xfId="0" applyNumberFormat="1" applyFont="1" applyFill="1" applyBorder="1"/>
    <xf numFmtId="175" fontId="22" fillId="6" borderId="6" xfId="0" applyNumberFormat="1" applyFont="1" applyFill="1" applyBorder="1"/>
    <xf numFmtId="175" fontId="5" fillId="0" borderId="0" xfId="2" applyNumberFormat="1" applyFont="1" applyFill="1" applyAlignment="1">
      <alignment horizontal="right"/>
    </xf>
    <xf numFmtId="175" fontId="14" fillId="0" borderId="0" xfId="1" applyNumberFormat="1" applyFont="1" applyAlignment="1">
      <alignment horizontal="left" vertical="top" wrapText="1"/>
    </xf>
    <xf numFmtId="175" fontId="34" fillId="0" borderId="0" xfId="1" applyNumberFormat="1" applyFont="1" applyAlignment="1">
      <alignment horizontal="right" vertical="top" wrapText="1"/>
    </xf>
    <xf numFmtId="175" fontId="2" fillId="0" borderId="0" xfId="2" applyNumberFormat="1" applyFont="1"/>
    <xf numFmtId="0" fontId="16" fillId="0" borderId="0" xfId="0" applyFont="1" applyAlignment="1"/>
    <xf numFmtId="170" fontId="16" fillId="0" borderId="0" xfId="0" applyNumberFormat="1" applyFont="1" applyAlignment="1"/>
    <xf numFmtId="0" fontId="16" fillId="0" borderId="0" xfId="0" applyNumberFormat="1" applyFont="1"/>
    <xf numFmtId="0" fontId="0" fillId="0" borderId="0" xfId="0" applyNumberFormat="1"/>
    <xf numFmtId="175" fontId="0" fillId="0" borderId="0" xfId="0" applyNumberFormat="1" applyFont="1" applyAlignment="1">
      <alignment horizontal="left" vertical="top" wrapText="1"/>
    </xf>
    <xf numFmtId="175" fontId="16" fillId="0" borderId="0" xfId="0" applyNumberFormat="1" applyFont="1"/>
    <xf numFmtId="175" fontId="16" fillId="0" borderId="0" xfId="2" applyNumberFormat="1" applyFont="1" applyAlignment="1"/>
    <xf numFmtId="175" fontId="16" fillId="0" borderId="0" xfId="0" applyNumberFormat="1" applyFont="1" applyAlignment="1"/>
    <xf numFmtId="0" fontId="16" fillId="0" borderId="0" xfId="0" applyFont="1" applyFill="1"/>
    <xf numFmtId="0" fontId="30" fillId="0" borderId="0" xfId="4" applyFont="1"/>
    <xf numFmtId="0" fontId="30" fillId="0" borderId="0" xfId="4" applyFont="1" applyFill="1"/>
    <xf numFmtId="0" fontId="29" fillId="0" borderId="0" xfId="0" applyFont="1"/>
    <xf numFmtId="0" fontId="4" fillId="2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right" vertical="top" wrapText="1"/>
    </xf>
    <xf numFmtId="0" fontId="4" fillId="4" borderId="0" xfId="0" applyFont="1" applyFill="1" applyAlignment="1">
      <alignment horizontal="right" vertical="top" wrapText="1"/>
    </xf>
    <xf numFmtId="0" fontId="14" fillId="3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 vertical="top" wrapText="1"/>
    </xf>
    <xf numFmtId="0" fontId="16" fillId="0" borderId="0" xfId="0" applyFont="1" applyFill="1" applyBorder="1" applyAlignment="1">
      <alignment horizontal="center"/>
    </xf>
    <xf numFmtId="49" fontId="21" fillId="9" borderId="0" xfId="2" applyNumberFormat="1" applyFont="1" applyFill="1" applyAlignment="1">
      <alignment horizontal="center"/>
    </xf>
    <xf numFmtId="168" fontId="21" fillId="0" borderId="0" xfId="2" applyNumberFormat="1" applyFont="1" applyAlignment="1">
      <alignment horizontal="center"/>
    </xf>
    <xf numFmtId="168" fontId="16" fillId="0" borderId="0" xfId="2" applyNumberFormat="1" applyFont="1" applyFill="1" applyBorder="1" applyAlignment="1">
      <alignment horizontal="center"/>
    </xf>
    <xf numFmtId="49" fontId="16" fillId="2" borderId="0" xfId="2" applyNumberFormat="1" applyFont="1" applyFill="1" applyBorder="1" applyAlignment="1">
      <alignment horizontal="center"/>
    </xf>
    <xf numFmtId="49" fontId="16" fillId="3" borderId="0" xfId="2" applyNumberFormat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21" fillId="3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32" fillId="14" borderId="10" xfId="0" applyFont="1" applyFill="1" applyBorder="1" applyAlignment="1">
      <alignment horizontal="center"/>
    </xf>
    <xf numFmtId="0" fontId="32" fillId="14" borderId="0" xfId="0" applyFont="1" applyFill="1" applyBorder="1" applyAlignment="1">
      <alignment horizontal="center"/>
    </xf>
    <xf numFmtId="0" fontId="32" fillId="14" borderId="11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9" xfId="0" applyFont="1" applyFill="1" applyBorder="1" applyAlignment="1">
      <alignment horizontal="center"/>
    </xf>
    <xf numFmtId="0" fontId="32" fillId="13" borderId="8" xfId="0" applyFont="1" applyFill="1" applyBorder="1" applyAlignment="1">
      <alignment horizontal="center"/>
    </xf>
    <xf numFmtId="0" fontId="32" fillId="13" borderId="0" xfId="0" applyFont="1" applyFill="1" applyBorder="1" applyAlignment="1">
      <alignment horizontal="center"/>
    </xf>
    <xf numFmtId="0" fontId="32" fillId="13" borderId="9" xfId="0" applyFont="1" applyFill="1" applyBorder="1" applyAlignment="1">
      <alignment horizontal="center"/>
    </xf>
    <xf numFmtId="0" fontId="32" fillId="12" borderId="8" xfId="0" applyFont="1" applyFill="1" applyBorder="1" applyAlignment="1">
      <alignment horizontal="center"/>
    </xf>
    <xf numFmtId="0" fontId="32" fillId="12" borderId="0" xfId="0" applyFont="1" applyFill="1" applyBorder="1" applyAlignment="1">
      <alignment horizontal="center"/>
    </xf>
    <xf numFmtId="0" fontId="32" fillId="12" borderId="9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32" fillId="14" borderId="8" xfId="0" applyFont="1" applyFill="1" applyBorder="1" applyAlignment="1">
      <alignment horizontal="center"/>
    </xf>
  </cellXfs>
  <cellStyles count="5">
    <cellStyle name="Comma" xfId="2" builtinId="3"/>
    <cellStyle name="Normal" xfId="0" builtinId="0"/>
    <cellStyle name="Normal 2" xfId="3" xr:uid="{82AFB4C9-5DA0-E240-AC12-C6C68826AFAF}"/>
    <cellStyle name="Normal 3" xfId="4" xr:uid="{92873C18-4696-1E4D-B6E9-FF98E1981CE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1358900</xdr:colOff>
      <xdr:row>0</xdr:row>
      <xdr:rowOff>0</xdr:rowOff>
    </xdr:from>
    <xdr:to>
      <xdr:col>2</xdr:col>
      <xdr:colOff>1447800</xdr:colOff>
      <xdr:row>1</xdr:row>
      <xdr:rowOff>25400</xdr:rowOff>
    </xdr:to>
    <xdr:sp macro="" textlink="">
      <xdr:nvSpPr>
        <xdr:cNvPr id="2" name="Text Box 30">
          <a:extLst>
            <a:ext uri="{FF2B5EF4-FFF2-40B4-BE49-F238E27FC236}">
              <a16:creationId xmlns:a16="http://schemas.microsoft.com/office/drawing/2014/main" id="{5E98CF9B-E27D-E646-8514-0DEBD30EC9D3}"/>
            </a:ext>
          </a:extLst>
        </xdr:cNvPr>
        <xdr:cNvSpPr txBox="1">
          <a:spLocks noChangeArrowheads="1"/>
        </xdr:cNvSpPr>
      </xdr:nvSpPr>
      <xdr:spPr bwMode="auto">
        <a:xfrm>
          <a:off x="5435600" y="0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4601-9FCB-4947-8E5B-EF5EE3E8F3DD}">
  <dimension ref="A1:D102"/>
  <sheetViews>
    <sheetView topLeftCell="A78" workbookViewId="0">
      <selection activeCell="D102" sqref="D102"/>
    </sheetView>
  </sheetViews>
  <sheetFormatPr defaultColWidth="11.19921875" defaultRowHeight="15.6"/>
  <cols>
    <col min="1" max="1" width="21.5" customWidth="1"/>
    <col min="2" max="3" width="14" bestFit="1" customWidth="1"/>
  </cols>
  <sheetData>
    <row r="1" spans="1:3">
      <c r="A1" s="61" t="s">
        <v>1046</v>
      </c>
      <c r="B1" s="61" t="s">
        <v>1</v>
      </c>
      <c r="C1" s="61" t="s">
        <v>0</v>
      </c>
    </row>
    <row r="2" spans="1:3">
      <c r="A2">
        <v>0</v>
      </c>
      <c r="B2" s="85">
        <v>35529</v>
      </c>
      <c r="C2" s="85">
        <v>36341</v>
      </c>
    </row>
    <row r="3" spans="1:3">
      <c r="A3">
        <v>1</v>
      </c>
      <c r="B3" s="85">
        <v>32374</v>
      </c>
      <c r="C3" s="85">
        <v>32279</v>
      </c>
    </row>
    <row r="4" spans="1:3">
      <c r="A4">
        <v>2</v>
      </c>
      <c r="B4" s="85">
        <v>32241</v>
      </c>
      <c r="C4" s="85">
        <v>31999</v>
      </c>
    </row>
    <row r="5" spans="1:3">
      <c r="A5">
        <v>3</v>
      </c>
      <c r="B5" s="85">
        <v>31953</v>
      </c>
      <c r="C5" s="85">
        <v>31953</v>
      </c>
    </row>
    <row r="6" spans="1:3">
      <c r="A6">
        <v>4</v>
      </c>
      <c r="B6" s="85">
        <v>32327</v>
      </c>
      <c r="C6" s="85">
        <v>32545</v>
      </c>
    </row>
    <row r="7" spans="1:3">
      <c r="A7">
        <v>5</v>
      </c>
      <c r="B7" s="85">
        <v>30108</v>
      </c>
      <c r="C7" s="85">
        <v>30270</v>
      </c>
    </row>
    <row r="8" spans="1:3">
      <c r="A8">
        <v>6</v>
      </c>
      <c r="B8" s="85">
        <v>30408</v>
      </c>
      <c r="C8" s="85">
        <v>30499</v>
      </c>
    </row>
    <row r="9" spans="1:3">
      <c r="A9">
        <v>7</v>
      </c>
      <c r="B9" s="85">
        <v>31438</v>
      </c>
      <c r="C9" s="85">
        <v>31282</v>
      </c>
    </row>
    <row r="10" spans="1:3">
      <c r="A10">
        <v>8</v>
      </c>
      <c r="B10" s="85">
        <v>30959</v>
      </c>
      <c r="C10" s="85">
        <v>31035</v>
      </c>
    </row>
    <row r="11" spans="1:3">
      <c r="A11">
        <v>9</v>
      </c>
      <c r="B11" s="85">
        <v>31729</v>
      </c>
      <c r="C11" s="85">
        <v>31751</v>
      </c>
    </row>
    <row r="12" spans="1:3">
      <c r="A12">
        <v>10</v>
      </c>
      <c r="B12" s="85">
        <v>30873</v>
      </c>
      <c r="C12" s="85">
        <v>30635</v>
      </c>
    </row>
    <row r="13" spans="1:3">
      <c r="A13">
        <v>11</v>
      </c>
      <c r="B13" s="85">
        <v>31098</v>
      </c>
      <c r="C13" s="85">
        <v>31384</v>
      </c>
    </row>
    <row r="14" spans="1:3">
      <c r="A14">
        <v>12</v>
      </c>
      <c r="B14" s="85">
        <v>31666</v>
      </c>
      <c r="C14" s="85">
        <v>31898</v>
      </c>
    </row>
    <row r="15" spans="1:3">
      <c r="A15">
        <v>13</v>
      </c>
      <c r="B15" s="85">
        <v>30875</v>
      </c>
      <c r="C15" s="85">
        <v>30460</v>
      </c>
    </row>
    <row r="16" spans="1:3">
      <c r="A16">
        <v>14</v>
      </c>
      <c r="B16" s="85">
        <v>29185</v>
      </c>
      <c r="C16" s="85">
        <v>28974</v>
      </c>
    </row>
    <row r="17" spans="1:3">
      <c r="A17">
        <v>15</v>
      </c>
      <c r="B17" s="85">
        <v>28931</v>
      </c>
      <c r="C17" s="85">
        <v>28822</v>
      </c>
    </row>
    <row r="18" spans="1:3">
      <c r="A18">
        <v>16</v>
      </c>
      <c r="B18" s="85">
        <v>28073</v>
      </c>
      <c r="C18" s="85">
        <v>27864</v>
      </c>
    </row>
    <row r="19" spans="1:3">
      <c r="A19">
        <v>17</v>
      </c>
      <c r="B19" s="85">
        <v>27240</v>
      </c>
      <c r="C19" s="85">
        <v>26938</v>
      </c>
    </row>
    <row r="20" spans="1:3">
      <c r="A20">
        <v>18</v>
      </c>
      <c r="B20" s="85">
        <v>26861</v>
      </c>
      <c r="C20" s="85">
        <v>26167</v>
      </c>
    </row>
    <row r="21" spans="1:3">
      <c r="A21">
        <v>19</v>
      </c>
      <c r="B21" s="85">
        <v>26488</v>
      </c>
      <c r="C21" s="85">
        <v>25417</v>
      </c>
    </row>
    <row r="22" spans="1:3">
      <c r="A22">
        <v>20</v>
      </c>
      <c r="B22" s="85">
        <v>26120</v>
      </c>
      <c r="C22" s="85">
        <v>24690</v>
      </c>
    </row>
    <row r="23" spans="1:3">
      <c r="A23">
        <v>21</v>
      </c>
      <c r="B23" s="85">
        <v>25757</v>
      </c>
      <c r="C23" s="85">
        <v>23983</v>
      </c>
    </row>
    <row r="24" spans="1:3">
      <c r="A24">
        <v>22</v>
      </c>
      <c r="B24" s="85">
        <v>25399</v>
      </c>
      <c r="C24" s="85">
        <v>23296</v>
      </c>
    </row>
    <row r="25" spans="1:3">
      <c r="A25">
        <v>23</v>
      </c>
      <c r="B25" s="85">
        <v>24999</v>
      </c>
      <c r="C25" s="85">
        <v>22951</v>
      </c>
    </row>
    <row r="26" spans="1:3">
      <c r="A26">
        <v>24</v>
      </c>
      <c r="B26" s="85">
        <v>24605</v>
      </c>
      <c r="C26" s="85">
        <v>22611</v>
      </c>
    </row>
    <row r="27" spans="1:3">
      <c r="A27">
        <v>25</v>
      </c>
      <c r="B27" s="85">
        <v>24218</v>
      </c>
      <c r="C27" s="85">
        <v>22276</v>
      </c>
    </row>
    <row r="28" spans="1:3">
      <c r="A28">
        <v>26</v>
      </c>
      <c r="B28" s="85">
        <v>23836</v>
      </c>
      <c r="C28" s="85">
        <v>21946</v>
      </c>
    </row>
    <row r="29" spans="1:3">
      <c r="A29">
        <v>27</v>
      </c>
      <c r="B29" s="85">
        <v>23461</v>
      </c>
      <c r="C29" s="85">
        <v>21620</v>
      </c>
    </row>
    <row r="30" spans="1:3">
      <c r="A30">
        <v>28</v>
      </c>
      <c r="B30" s="85">
        <v>22618</v>
      </c>
      <c r="C30" s="85">
        <v>20885</v>
      </c>
    </row>
    <row r="31" spans="1:3">
      <c r="A31">
        <v>29</v>
      </c>
      <c r="B31" s="85">
        <v>21806</v>
      </c>
      <c r="C31" s="85">
        <v>20174</v>
      </c>
    </row>
    <row r="32" spans="1:3">
      <c r="A32">
        <v>30</v>
      </c>
      <c r="B32" s="85">
        <v>21022</v>
      </c>
      <c r="C32" s="85">
        <v>19487</v>
      </c>
    </row>
    <row r="33" spans="1:3">
      <c r="A33">
        <v>31</v>
      </c>
      <c r="B33" s="85">
        <v>20267</v>
      </c>
      <c r="C33" s="85">
        <v>18824</v>
      </c>
    </row>
    <row r="34" spans="1:3">
      <c r="A34">
        <v>32</v>
      </c>
      <c r="B34" s="85">
        <v>19539</v>
      </c>
      <c r="C34" s="85">
        <v>18184</v>
      </c>
    </row>
    <row r="35" spans="1:3">
      <c r="A35">
        <v>33</v>
      </c>
      <c r="B35" s="85">
        <v>19261</v>
      </c>
      <c r="C35" s="85">
        <v>17940</v>
      </c>
    </row>
    <row r="36" spans="1:3">
      <c r="A36">
        <v>34</v>
      </c>
      <c r="B36" s="85">
        <v>18986</v>
      </c>
      <c r="C36" s="85">
        <v>17700</v>
      </c>
    </row>
    <row r="37" spans="1:3">
      <c r="A37">
        <v>35</v>
      </c>
      <c r="B37" s="85">
        <v>18716</v>
      </c>
      <c r="C37" s="85">
        <v>17462</v>
      </c>
    </row>
    <row r="38" spans="1:3">
      <c r="A38">
        <v>36</v>
      </c>
      <c r="B38" s="85">
        <v>18449</v>
      </c>
      <c r="C38" s="85">
        <v>17228</v>
      </c>
    </row>
    <row r="39" spans="1:3">
      <c r="A39">
        <v>37</v>
      </c>
      <c r="B39" s="85">
        <v>18187</v>
      </c>
      <c r="C39" s="85">
        <v>16998</v>
      </c>
    </row>
    <row r="40" spans="1:3">
      <c r="A40">
        <v>38</v>
      </c>
      <c r="B40" s="85">
        <v>18073</v>
      </c>
      <c r="C40" s="85">
        <v>16817</v>
      </c>
    </row>
    <row r="41" spans="1:3">
      <c r="A41">
        <v>39</v>
      </c>
      <c r="B41" s="85">
        <v>17960</v>
      </c>
      <c r="C41" s="85">
        <v>16638</v>
      </c>
    </row>
    <row r="42" spans="1:3">
      <c r="A42">
        <v>40</v>
      </c>
      <c r="B42" s="85">
        <v>17848</v>
      </c>
      <c r="C42" s="85">
        <v>16462</v>
      </c>
    </row>
    <row r="43" spans="1:3">
      <c r="A43">
        <v>41</v>
      </c>
      <c r="B43" s="85">
        <v>17737</v>
      </c>
      <c r="C43" s="85">
        <v>16287</v>
      </c>
    </row>
    <row r="44" spans="1:3">
      <c r="A44">
        <v>42</v>
      </c>
      <c r="B44" s="85">
        <v>17626</v>
      </c>
      <c r="C44" s="85">
        <v>16114</v>
      </c>
    </row>
    <row r="45" spans="1:3">
      <c r="A45">
        <v>43</v>
      </c>
      <c r="B45" s="85">
        <v>17548</v>
      </c>
      <c r="C45" s="85">
        <v>16031</v>
      </c>
    </row>
    <row r="46" spans="1:3">
      <c r="A46">
        <v>44</v>
      </c>
      <c r="B46" s="85">
        <v>17470</v>
      </c>
      <c r="C46" s="85">
        <v>15949</v>
      </c>
    </row>
    <row r="47" spans="1:3">
      <c r="A47">
        <v>45</v>
      </c>
      <c r="B47" s="85">
        <v>17393</v>
      </c>
      <c r="C47" s="85">
        <v>15867</v>
      </c>
    </row>
    <row r="48" spans="1:3">
      <c r="A48">
        <v>46</v>
      </c>
      <c r="B48" s="85">
        <v>17316</v>
      </c>
      <c r="C48" s="85">
        <v>15786</v>
      </c>
    </row>
    <row r="49" spans="1:3">
      <c r="A49">
        <v>47</v>
      </c>
      <c r="B49" s="85">
        <v>17240</v>
      </c>
      <c r="C49" s="85">
        <v>15705</v>
      </c>
    </row>
    <row r="50" spans="1:3">
      <c r="A50">
        <v>48</v>
      </c>
      <c r="B50" s="85">
        <v>16809</v>
      </c>
      <c r="C50" s="85">
        <v>15252</v>
      </c>
    </row>
    <row r="51" spans="1:3">
      <c r="A51">
        <v>49</v>
      </c>
      <c r="B51" s="85">
        <v>16390</v>
      </c>
      <c r="C51" s="85">
        <v>14811</v>
      </c>
    </row>
    <row r="52" spans="1:3">
      <c r="A52">
        <v>50</v>
      </c>
      <c r="B52" s="85">
        <v>15980</v>
      </c>
      <c r="C52" s="85">
        <v>14384</v>
      </c>
    </row>
    <row r="53" spans="1:3">
      <c r="A53">
        <v>51</v>
      </c>
      <c r="B53" s="85">
        <v>15582</v>
      </c>
      <c r="C53" s="85">
        <v>13968</v>
      </c>
    </row>
    <row r="54" spans="1:3">
      <c r="A54">
        <v>52</v>
      </c>
      <c r="B54" s="85">
        <v>15193</v>
      </c>
      <c r="C54" s="85">
        <v>13565</v>
      </c>
    </row>
    <row r="55" spans="1:3">
      <c r="A55">
        <v>53</v>
      </c>
      <c r="B55" s="85">
        <v>14693</v>
      </c>
      <c r="C55" s="85">
        <v>13116</v>
      </c>
    </row>
    <row r="56" spans="1:3">
      <c r="A56">
        <v>54</v>
      </c>
      <c r="B56" s="85">
        <v>14210</v>
      </c>
      <c r="C56" s="85">
        <v>12682</v>
      </c>
    </row>
    <row r="57" spans="1:3">
      <c r="A57">
        <v>55</v>
      </c>
      <c r="B57" s="85">
        <v>13743</v>
      </c>
      <c r="C57" s="85">
        <v>12262</v>
      </c>
    </row>
    <row r="58" spans="1:3">
      <c r="A58">
        <v>56</v>
      </c>
      <c r="B58" s="85">
        <v>13291</v>
      </c>
      <c r="C58" s="85">
        <v>11857</v>
      </c>
    </row>
    <row r="59" spans="1:3">
      <c r="A59">
        <v>57</v>
      </c>
      <c r="B59" s="85">
        <v>12854</v>
      </c>
      <c r="C59" s="85">
        <v>11464</v>
      </c>
    </row>
    <row r="60" spans="1:3">
      <c r="A60">
        <v>58</v>
      </c>
      <c r="B60" s="85">
        <v>12513</v>
      </c>
      <c r="C60" s="85">
        <v>11101</v>
      </c>
    </row>
    <row r="61" spans="1:3">
      <c r="A61">
        <v>59</v>
      </c>
      <c r="B61" s="85">
        <v>12181</v>
      </c>
      <c r="C61" s="85">
        <v>10750</v>
      </c>
    </row>
    <row r="62" spans="1:3">
      <c r="A62">
        <v>60</v>
      </c>
      <c r="B62" s="85">
        <v>11857</v>
      </c>
      <c r="C62" s="85">
        <v>10409</v>
      </c>
    </row>
    <row r="63" spans="1:3">
      <c r="A63">
        <v>61</v>
      </c>
      <c r="B63" s="85">
        <v>11542</v>
      </c>
      <c r="C63" s="85">
        <v>10080</v>
      </c>
    </row>
    <row r="64" spans="1:3">
      <c r="A64">
        <v>62</v>
      </c>
      <c r="B64" s="85">
        <v>11236</v>
      </c>
      <c r="C64" s="85">
        <v>9760</v>
      </c>
    </row>
    <row r="65" spans="1:3">
      <c r="A65">
        <v>63</v>
      </c>
      <c r="B65" s="85">
        <v>10668</v>
      </c>
      <c r="C65" s="85">
        <v>9269</v>
      </c>
    </row>
    <row r="66" spans="1:3">
      <c r="A66">
        <v>64</v>
      </c>
      <c r="B66" s="85">
        <v>10129</v>
      </c>
      <c r="C66" s="85">
        <v>8802</v>
      </c>
    </row>
    <row r="67" spans="1:3">
      <c r="A67">
        <v>65</v>
      </c>
      <c r="B67" s="85">
        <v>9617</v>
      </c>
      <c r="C67" s="85">
        <v>8359</v>
      </c>
    </row>
    <row r="68" spans="1:3">
      <c r="A68">
        <v>66</v>
      </c>
      <c r="B68" s="85">
        <v>9131</v>
      </c>
      <c r="C68" s="85">
        <v>7938</v>
      </c>
    </row>
    <row r="69" spans="1:3">
      <c r="A69">
        <v>67</v>
      </c>
      <c r="B69" s="85">
        <v>8670</v>
      </c>
      <c r="C69" s="85">
        <v>7539</v>
      </c>
    </row>
    <row r="70" spans="1:3">
      <c r="A70">
        <v>68</v>
      </c>
      <c r="B70" s="85">
        <v>7768</v>
      </c>
      <c r="C70" s="85">
        <v>6767</v>
      </c>
    </row>
    <row r="71" spans="1:3">
      <c r="A71">
        <v>69</v>
      </c>
      <c r="B71" s="85">
        <v>6960</v>
      </c>
      <c r="C71" s="85">
        <v>6075</v>
      </c>
    </row>
    <row r="72" spans="1:3">
      <c r="A72">
        <v>70</v>
      </c>
      <c r="B72" s="85">
        <v>6550</v>
      </c>
      <c r="C72" s="85">
        <v>5714</v>
      </c>
    </row>
    <row r="73" spans="1:3">
      <c r="A73">
        <v>71</v>
      </c>
      <c r="B73" s="85">
        <v>5787</v>
      </c>
      <c r="C73" s="85">
        <v>5093</v>
      </c>
    </row>
    <row r="74" spans="1:3">
      <c r="A74">
        <v>72</v>
      </c>
      <c r="B74" s="85">
        <v>5219</v>
      </c>
      <c r="C74" s="85">
        <v>4582</v>
      </c>
    </row>
    <row r="75" spans="1:3">
      <c r="A75">
        <v>73</v>
      </c>
      <c r="B75" s="85">
        <v>4618</v>
      </c>
      <c r="C75" s="85">
        <v>4027</v>
      </c>
    </row>
    <row r="76" spans="1:3">
      <c r="A76">
        <v>74</v>
      </c>
      <c r="B76" s="85">
        <v>4052</v>
      </c>
      <c r="C76" s="85">
        <v>3552</v>
      </c>
    </row>
    <row r="77" spans="1:3">
      <c r="A77">
        <v>75</v>
      </c>
      <c r="B77" s="85">
        <v>3532</v>
      </c>
      <c r="C77" s="85">
        <v>3105</v>
      </c>
    </row>
    <row r="78" spans="1:3">
      <c r="A78">
        <v>76</v>
      </c>
      <c r="B78" s="85">
        <v>3109</v>
      </c>
      <c r="C78" s="85">
        <v>2734</v>
      </c>
    </row>
    <row r="79" spans="1:3">
      <c r="A79">
        <v>77</v>
      </c>
      <c r="B79" s="85">
        <v>2768</v>
      </c>
      <c r="C79" s="85">
        <v>2399</v>
      </c>
    </row>
    <row r="80" spans="1:3">
      <c r="A80">
        <v>78</v>
      </c>
      <c r="B80" s="85">
        <v>2359</v>
      </c>
      <c r="C80" s="85">
        <v>2082</v>
      </c>
    </row>
    <row r="81" spans="1:3">
      <c r="A81">
        <v>79</v>
      </c>
      <c r="B81" s="85">
        <v>2027</v>
      </c>
      <c r="C81" s="85">
        <v>1789</v>
      </c>
    </row>
    <row r="82" spans="1:3">
      <c r="A82">
        <v>80</v>
      </c>
      <c r="B82" s="85">
        <v>1670</v>
      </c>
      <c r="C82" s="85">
        <v>1471</v>
      </c>
    </row>
    <row r="83" spans="1:3">
      <c r="A83">
        <v>81</v>
      </c>
      <c r="B83" s="85">
        <v>1329</v>
      </c>
      <c r="C83" s="85">
        <v>1185</v>
      </c>
    </row>
    <row r="84" spans="1:3">
      <c r="A84">
        <v>82</v>
      </c>
      <c r="B84" s="85">
        <v>1082</v>
      </c>
      <c r="C84" s="85">
        <v>967</v>
      </c>
    </row>
    <row r="85" spans="1:3">
      <c r="A85">
        <v>83</v>
      </c>
      <c r="B85" s="85">
        <v>871</v>
      </c>
      <c r="C85" s="85">
        <v>764</v>
      </c>
    </row>
    <row r="86" spans="1:3">
      <c r="A86">
        <v>84</v>
      </c>
      <c r="B86" s="85">
        <v>722</v>
      </c>
      <c r="C86" s="85">
        <v>617</v>
      </c>
    </row>
    <row r="87" spans="1:3">
      <c r="A87">
        <v>85</v>
      </c>
      <c r="B87" s="85">
        <v>546</v>
      </c>
      <c r="C87" s="85">
        <v>459</v>
      </c>
    </row>
    <row r="88" spans="1:3">
      <c r="A88">
        <v>86</v>
      </c>
      <c r="B88" s="85">
        <v>405</v>
      </c>
      <c r="C88" s="85">
        <v>335</v>
      </c>
    </row>
    <row r="89" spans="1:3">
      <c r="A89">
        <v>87</v>
      </c>
      <c r="B89" s="85">
        <v>313</v>
      </c>
      <c r="C89" s="85">
        <v>255</v>
      </c>
    </row>
    <row r="90" spans="1:3">
      <c r="A90">
        <v>88</v>
      </c>
      <c r="B90" s="85">
        <v>232</v>
      </c>
      <c r="C90" s="85">
        <v>186</v>
      </c>
    </row>
    <row r="91" spans="1:3">
      <c r="A91">
        <v>89</v>
      </c>
      <c r="B91" s="85">
        <v>175</v>
      </c>
      <c r="C91" s="85">
        <v>148</v>
      </c>
    </row>
    <row r="92" spans="1:3">
      <c r="A92">
        <v>90</v>
      </c>
      <c r="B92" s="85">
        <v>126</v>
      </c>
      <c r="C92" s="85">
        <v>99</v>
      </c>
    </row>
    <row r="93" spans="1:3">
      <c r="A93">
        <v>91</v>
      </c>
      <c r="B93" s="85">
        <v>77</v>
      </c>
      <c r="C93" s="85">
        <v>59</v>
      </c>
    </row>
    <row r="94" spans="1:3">
      <c r="A94">
        <v>92</v>
      </c>
      <c r="B94" s="85">
        <v>50</v>
      </c>
      <c r="C94" s="85">
        <v>41</v>
      </c>
    </row>
    <row r="95" spans="1:3">
      <c r="A95">
        <v>93</v>
      </c>
      <c r="B95" s="85">
        <v>32</v>
      </c>
      <c r="C95" s="85">
        <v>28</v>
      </c>
    </row>
    <row r="96" spans="1:3">
      <c r="A96">
        <v>94</v>
      </c>
      <c r="B96" s="85">
        <v>25</v>
      </c>
      <c r="C96" s="85">
        <v>20</v>
      </c>
    </row>
    <row r="97" spans="1:4">
      <c r="A97">
        <v>95</v>
      </c>
      <c r="B97" s="85">
        <v>13</v>
      </c>
      <c r="C97" s="85">
        <v>11</v>
      </c>
    </row>
    <row r="98" spans="1:4">
      <c r="A98">
        <v>96</v>
      </c>
      <c r="B98" s="85">
        <v>6</v>
      </c>
      <c r="C98" s="85">
        <v>3</v>
      </c>
    </row>
    <row r="99" spans="1:4">
      <c r="A99">
        <v>97</v>
      </c>
      <c r="B99" s="85">
        <v>3</v>
      </c>
      <c r="C99" s="85">
        <v>2</v>
      </c>
    </row>
    <row r="100" spans="1:4">
      <c r="A100">
        <v>98</v>
      </c>
      <c r="B100" s="85">
        <v>3</v>
      </c>
      <c r="C100" s="85">
        <v>2</v>
      </c>
    </row>
    <row r="101" spans="1:4">
      <c r="A101">
        <v>99</v>
      </c>
      <c r="B101" s="85">
        <v>2</v>
      </c>
      <c r="C101" s="85">
        <v>1</v>
      </c>
    </row>
    <row r="102" spans="1:4">
      <c r="B102" s="86"/>
      <c r="C102" s="86"/>
      <c r="D102" s="86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B2F7-1A20-0844-A44B-28BE6437B2B1}">
  <dimension ref="A1:AT44"/>
  <sheetViews>
    <sheetView workbookViewId="0">
      <selection activeCell="I30" sqref="I30"/>
    </sheetView>
  </sheetViews>
  <sheetFormatPr defaultColWidth="11.19921875" defaultRowHeight="15.6"/>
  <cols>
    <col min="1" max="1" width="21.296875" customWidth="1"/>
    <col min="2" max="3" width="11" bestFit="1" customWidth="1"/>
    <col min="4" max="4" width="11" style="138" bestFit="1" customWidth="1"/>
    <col min="5" max="6" width="11" bestFit="1" customWidth="1"/>
    <col min="7" max="7" width="11" customWidth="1"/>
    <col min="8" max="8" width="13" bestFit="1" customWidth="1"/>
    <col min="9" max="11" width="11.5" bestFit="1" customWidth="1"/>
    <col min="12" max="12" width="11.5" customWidth="1"/>
    <col min="13" max="13" width="11.5" style="141" customWidth="1"/>
    <col min="14" max="16" width="11.5" customWidth="1"/>
    <col min="17" max="21" width="11" bestFit="1" customWidth="1"/>
    <col min="22" max="22" width="11" customWidth="1"/>
    <col min="23" max="23" width="13" bestFit="1" customWidth="1"/>
    <col min="24" max="26" width="11.5" bestFit="1" customWidth="1"/>
    <col min="27" max="32" width="11.5" customWidth="1"/>
    <col min="45" max="45" width="10.69921875" customWidth="1"/>
    <col min="46" max="46" width="10.5" customWidth="1"/>
  </cols>
  <sheetData>
    <row r="1" spans="1:46">
      <c r="B1" s="412">
        <v>1888</v>
      </c>
      <c r="C1" s="412"/>
      <c r="D1" s="412"/>
      <c r="E1" s="412"/>
      <c r="F1" s="412"/>
      <c r="G1" s="412"/>
      <c r="H1" s="412"/>
      <c r="I1" s="412"/>
      <c r="J1" s="412"/>
      <c r="K1" s="412"/>
      <c r="L1" s="135"/>
      <c r="M1" s="139"/>
      <c r="N1" s="135"/>
      <c r="O1" s="135"/>
      <c r="P1" s="135"/>
      <c r="Q1" s="408">
        <v>1900</v>
      </c>
      <c r="R1" s="408"/>
      <c r="S1" s="408"/>
      <c r="T1" s="408"/>
      <c r="U1" s="408"/>
      <c r="V1" s="408"/>
      <c r="W1" s="408"/>
      <c r="X1" s="408"/>
      <c r="Y1" s="408"/>
      <c r="Z1" s="408"/>
      <c r="AA1" s="134"/>
      <c r="AB1" s="134"/>
      <c r="AC1" s="134"/>
      <c r="AD1" s="134"/>
      <c r="AE1" s="134"/>
      <c r="AF1" s="409" t="s">
        <v>814</v>
      </c>
      <c r="AG1" s="409"/>
      <c r="AH1" s="409"/>
      <c r="AI1" s="409"/>
      <c r="AJ1" s="409"/>
      <c r="AK1" s="409"/>
      <c r="AL1" s="409"/>
      <c r="AM1" s="409"/>
      <c r="AN1" s="409"/>
      <c r="AO1" s="409"/>
      <c r="AP1" s="409"/>
      <c r="AQ1" s="409"/>
      <c r="AR1" s="409"/>
      <c r="AS1" s="409"/>
      <c r="AT1" s="409"/>
    </row>
    <row r="2" spans="1:46">
      <c r="A2" s="131"/>
      <c r="B2" s="131"/>
      <c r="C2" s="411" t="s">
        <v>807</v>
      </c>
      <c r="D2" s="411"/>
      <c r="E2" s="411"/>
      <c r="F2" s="411"/>
      <c r="G2" s="411" t="s">
        <v>1017</v>
      </c>
      <c r="H2" s="411"/>
      <c r="I2" s="411"/>
      <c r="J2" s="411"/>
      <c r="K2" s="411"/>
      <c r="L2" s="411" t="s">
        <v>816</v>
      </c>
      <c r="M2" s="411"/>
      <c r="N2" s="411"/>
      <c r="O2" s="411"/>
      <c r="P2" s="411"/>
      <c r="Q2" s="131"/>
      <c r="R2" s="411" t="s">
        <v>807</v>
      </c>
      <c r="S2" s="411"/>
      <c r="T2" s="411"/>
      <c r="U2" s="411"/>
      <c r="V2" s="411" t="s">
        <v>1017</v>
      </c>
      <c r="W2" s="411"/>
      <c r="X2" s="411"/>
      <c r="Y2" s="411"/>
      <c r="Z2" s="411"/>
      <c r="AA2" s="411" t="s">
        <v>816</v>
      </c>
      <c r="AB2" s="411"/>
      <c r="AC2" s="411"/>
      <c r="AD2" s="411"/>
      <c r="AE2" s="411"/>
      <c r="AF2" s="131"/>
      <c r="AG2" s="411" t="s">
        <v>807</v>
      </c>
      <c r="AH2" s="411"/>
      <c r="AI2" s="411"/>
      <c r="AJ2" s="411"/>
      <c r="AK2" s="411" t="s">
        <v>1017</v>
      </c>
      <c r="AL2" s="411"/>
      <c r="AM2" s="411"/>
      <c r="AN2" s="411"/>
      <c r="AO2" s="411"/>
      <c r="AP2" s="411" t="s">
        <v>816</v>
      </c>
      <c r="AQ2" s="411"/>
      <c r="AR2" s="411"/>
      <c r="AS2" s="411"/>
      <c r="AT2" s="411"/>
    </row>
    <row r="3" spans="1:46" s="42" customFormat="1" ht="78">
      <c r="A3" s="132" t="s">
        <v>29</v>
      </c>
      <c r="B3" s="42" t="s">
        <v>1018</v>
      </c>
      <c r="C3" s="42" t="s">
        <v>1014</v>
      </c>
      <c r="D3" s="42" t="s">
        <v>1015</v>
      </c>
      <c r="E3" s="42" t="s">
        <v>1013</v>
      </c>
      <c r="F3" s="42" t="s">
        <v>1016</v>
      </c>
      <c r="G3" s="42" t="s">
        <v>1018</v>
      </c>
      <c r="H3" s="42" t="s">
        <v>1014</v>
      </c>
      <c r="I3" s="42" t="s">
        <v>1015</v>
      </c>
      <c r="J3" s="42" t="s">
        <v>1013</v>
      </c>
      <c r="K3" s="42" t="s">
        <v>1016</v>
      </c>
      <c r="L3" s="42" t="s">
        <v>1018</v>
      </c>
      <c r="M3" s="140" t="s">
        <v>1014</v>
      </c>
      <c r="N3" s="42" t="s">
        <v>1015</v>
      </c>
      <c r="O3" s="42" t="s">
        <v>1013</v>
      </c>
      <c r="P3" s="42" t="s">
        <v>1016</v>
      </c>
      <c r="Q3" s="42" t="s">
        <v>1018</v>
      </c>
      <c r="R3" s="42" t="s">
        <v>1014</v>
      </c>
      <c r="S3" s="42" t="s">
        <v>1015</v>
      </c>
      <c r="T3" s="42" t="s">
        <v>1013</v>
      </c>
      <c r="U3" s="42" t="s">
        <v>1016</v>
      </c>
      <c r="V3" s="42" t="s">
        <v>1018</v>
      </c>
      <c r="W3" s="42" t="s">
        <v>1014</v>
      </c>
      <c r="X3" s="42" t="s">
        <v>1015</v>
      </c>
      <c r="Y3" s="42" t="s">
        <v>1013</v>
      </c>
      <c r="Z3" s="42" t="s">
        <v>1016</v>
      </c>
      <c r="AA3" s="42" t="s">
        <v>1018</v>
      </c>
      <c r="AB3" s="140" t="s">
        <v>1014</v>
      </c>
      <c r="AC3" s="42" t="s">
        <v>1015</v>
      </c>
      <c r="AD3" s="42" t="s">
        <v>1013</v>
      </c>
      <c r="AE3" s="42" t="s">
        <v>1016</v>
      </c>
      <c r="AF3" s="42" t="s">
        <v>1018</v>
      </c>
      <c r="AG3" s="42" t="s">
        <v>1014</v>
      </c>
      <c r="AH3" s="42" t="s">
        <v>1015</v>
      </c>
      <c r="AI3" s="42" t="s">
        <v>1013</v>
      </c>
      <c r="AJ3" s="42" t="s">
        <v>1016</v>
      </c>
      <c r="AK3" s="42" t="s">
        <v>1018</v>
      </c>
      <c r="AL3" s="42" t="s">
        <v>1014</v>
      </c>
      <c r="AM3" s="42" t="s">
        <v>1015</v>
      </c>
      <c r="AN3" s="42" t="s">
        <v>1013</v>
      </c>
      <c r="AO3" s="42" t="s">
        <v>1016</v>
      </c>
      <c r="AP3" s="42" t="s">
        <v>1018</v>
      </c>
      <c r="AQ3" s="140" t="s">
        <v>1014</v>
      </c>
      <c r="AR3" s="42" t="s">
        <v>1015</v>
      </c>
      <c r="AS3" s="42" t="s">
        <v>1013</v>
      </c>
      <c r="AT3" s="42" t="s">
        <v>1016</v>
      </c>
    </row>
    <row r="4" spans="1:46">
      <c r="A4" s="126" t="s">
        <v>30</v>
      </c>
      <c r="B4" s="85">
        <f>30+M8</f>
        <v>30.024697456162016</v>
      </c>
      <c r="C4" s="85">
        <v>24</v>
      </c>
      <c r="D4" s="137">
        <f>B4-C4</f>
        <v>6.0246974561620164</v>
      </c>
      <c r="E4" s="85">
        <v>3</v>
      </c>
      <c r="F4" s="85">
        <v>0</v>
      </c>
      <c r="G4" s="85">
        <f>SUM(H4,I4)</f>
        <v>174783</v>
      </c>
      <c r="H4" s="85">
        <v>131217</v>
      </c>
      <c r="I4" s="85">
        <v>43566</v>
      </c>
      <c r="J4" s="85">
        <v>14440</v>
      </c>
      <c r="K4" s="85">
        <v>4357</v>
      </c>
      <c r="L4" s="71">
        <f>B4/G4*100</f>
        <v>1.7178271031028199E-2</v>
      </c>
      <c r="M4" s="71">
        <f>B4/H4*100</f>
        <v>2.2881713083031937E-2</v>
      </c>
      <c r="N4" s="71">
        <f>D4/I4*100</f>
        <v>1.3828897434150521E-2</v>
      </c>
      <c r="O4" s="71">
        <f>E4/J4*100</f>
        <v>2.077562326869806E-2</v>
      </c>
      <c r="P4" s="71">
        <f>F4/K4*100</f>
        <v>0</v>
      </c>
      <c r="Q4" s="85">
        <v>46</v>
      </c>
      <c r="R4" s="136">
        <v>32</v>
      </c>
      <c r="S4" s="136">
        <f>Q4-R4</f>
        <v>14</v>
      </c>
      <c r="T4" s="85">
        <v>2</v>
      </c>
      <c r="U4" s="85">
        <v>0</v>
      </c>
      <c r="V4" s="85">
        <f>SUM(W4,X4)</f>
        <v>176395</v>
      </c>
      <c r="W4" s="85">
        <v>130482</v>
      </c>
      <c r="X4" s="85">
        <v>45913</v>
      </c>
      <c r="Y4" s="85">
        <v>22006</v>
      </c>
      <c r="Z4" s="85">
        <v>8097</v>
      </c>
      <c r="AA4" s="71">
        <f>Q4/V4*100</f>
        <v>2.6077836673375099E-2</v>
      </c>
      <c r="AB4" s="71">
        <f>R4/W4*100</f>
        <v>2.452445548044941E-2</v>
      </c>
      <c r="AC4" s="71">
        <f>S4/X4*100</f>
        <v>3.0492453117853334E-2</v>
      </c>
      <c r="AD4" s="71">
        <f>T4/Y4*100</f>
        <v>9.0884304280650727E-3</v>
      </c>
      <c r="AE4" s="71">
        <f>U4/Z4*100</f>
        <v>0</v>
      </c>
      <c r="AF4" s="85">
        <f t="shared" ref="AF4:AO4" si="0">SUM(B4,Q4)</f>
        <v>76.024697456162016</v>
      </c>
      <c r="AG4" s="86">
        <f t="shared" si="0"/>
        <v>56</v>
      </c>
      <c r="AH4" s="86">
        <f t="shared" si="0"/>
        <v>20.024697456162016</v>
      </c>
      <c r="AI4" s="86">
        <f t="shared" si="0"/>
        <v>5</v>
      </c>
      <c r="AJ4" s="86">
        <f t="shared" si="0"/>
        <v>0</v>
      </c>
      <c r="AK4" s="86">
        <f t="shared" si="0"/>
        <v>351178</v>
      </c>
      <c r="AL4" s="86">
        <f t="shared" si="0"/>
        <v>261699</v>
      </c>
      <c r="AM4" s="86">
        <f t="shared" si="0"/>
        <v>89479</v>
      </c>
      <c r="AN4" s="86">
        <f t="shared" si="0"/>
        <v>36446</v>
      </c>
      <c r="AO4" s="86">
        <f t="shared" si="0"/>
        <v>12454</v>
      </c>
      <c r="AP4" s="143">
        <f>AF4/AK4*100</f>
        <v>2.1648479533502105E-2</v>
      </c>
      <c r="AQ4" s="143">
        <f>AG4/AL4*100</f>
        <v>2.1398629723460922E-2</v>
      </c>
      <c r="AR4" s="145">
        <f>AH4/AM4*100</f>
        <v>2.2379214627076763E-2</v>
      </c>
      <c r="AS4" s="145">
        <f>AI4/AN4*100</f>
        <v>1.3718926631180376E-2</v>
      </c>
      <c r="AT4" s="145">
        <f>AJ4/AO4*100</f>
        <v>0</v>
      </c>
    </row>
    <row r="5" spans="1:46">
      <c r="A5" s="126" t="s">
        <v>31</v>
      </c>
      <c r="B5" s="85">
        <v>9</v>
      </c>
      <c r="C5" s="85">
        <v>6</v>
      </c>
      <c r="D5" s="137">
        <f t="shared" ref="D5:D28" si="1">B5-C5</f>
        <v>3</v>
      </c>
      <c r="E5" s="85">
        <v>0</v>
      </c>
      <c r="F5" s="85">
        <v>0</v>
      </c>
      <c r="G5" s="85">
        <f t="shared" ref="G5:G29" si="2">SUM(H5,I5)</f>
        <v>43305</v>
      </c>
      <c r="H5" s="85">
        <v>29886</v>
      </c>
      <c r="I5" s="85">
        <v>13419</v>
      </c>
      <c r="J5" s="85">
        <v>9061</v>
      </c>
      <c r="K5" s="85">
        <v>1743</v>
      </c>
      <c r="L5" s="71">
        <f t="shared" ref="L5:L29" si="3">B5/G5*100</f>
        <v>2.0782819535850365E-2</v>
      </c>
      <c r="M5" s="71">
        <f t="shared" ref="M5:M29" si="4">B5/H5*100</f>
        <v>3.0114434852439271E-2</v>
      </c>
      <c r="N5" s="71">
        <f t="shared" ref="N5:N29" si="5">D5/I5*100</f>
        <v>2.23563603845294E-2</v>
      </c>
      <c r="O5" s="71">
        <f t="shared" ref="O5:O29" si="6">E5/J5*100</f>
        <v>0</v>
      </c>
      <c r="P5" s="71">
        <f t="shared" ref="P5:P29" si="7">F5/K5*100</f>
        <v>0</v>
      </c>
      <c r="Q5" s="85">
        <v>2</v>
      </c>
      <c r="R5" s="136">
        <v>0</v>
      </c>
      <c r="S5" s="136">
        <f t="shared" ref="S5:S28" si="8">Q5-R5</f>
        <v>2</v>
      </c>
      <c r="T5" s="85">
        <v>2</v>
      </c>
      <c r="U5" s="85">
        <v>0</v>
      </c>
      <c r="V5" s="85">
        <f t="shared" ref="V5:V29" si="9">SUM(W5,X5)</f>
        <v>43021</v>
      </c>
      <c r="W5" s="85">
        <v>29511</v>
      </c>
      <c r="X5" s="85">
        <v>13510</v>
      </c>
      <c r="Y5" s="85">
        <v>10090</v>
      </c>
      <c r="Z5" s="85">
        <v>2170</v>
      </c>
      <c r="AA5" s="71">
        <f t="shared" ref="AA5:AA29" si="10">Q5/V5*100</f>
        <v>4.6488924013853702E-3</v>
      </c>
      <c r="AB5" s="71">
        <f t="shared" ref="AB5:AB29" si="11">R5/W5*100</f>
        <v>0</v>
      </c>
      <c r="AC5" s="71">
        <f t="shared" ref="AC5:AC29" si="12">S5/X5*100</f>
        <v>1.4803849000740192E-2</v>
      </c>
      <c r="AD5" s="71">
        <f t="shared" ref="AD5:AD29" si="13">T5/Y5*100</f>
        <v>1.9821605550049554E-2</v>
      </c>
      <c r="AE5" s="71">
        <f t="shared" ref="AE5:AE29" si="14">U5/Z5*100</f>
        <v>0</v>
      </c>
      <c r="AF5" s="85">
        <f t="shared" ref="AF5:AF29" si="15">SUM(B5,Q5)</f>
        <v>11</v>
      </c>
      <c r="AG5" s="86">
        <f t="shared" ref="AG5:AG29" si="16">SUM(C5,R5)</f>
        <v>6</v>
      </c>
      <c r="AH5" s="86">
        <f t="shared" ref="AH5:AH29" si="17">SUM(D5,S5)</f>
        <v>5</v>
      </c>
      <c r="AI5" s="86">
        <f t="shared" ref="AI5:AI29" si="18">SUM(E5,T5)</f>
        <v>2</v>
      </c>
      <c r="AJ5" s="86">
        <f t="shared" ref="AJ5:AJ29" si="19">SUM(F5,U5)</f>
        <v>0</v>
      </c>
      <c r="AK5" s="86">
        <f t="shared" ref="AK5:AK29" si="20">SUM(G5,V5)</f>
        <v>86326</v>
      </c>
      <c r="AL5" s="86">
        <f t="shared" ref="AL5:AL29" si="21">SUM(H5,W5)</f>
        <v>59397</v>
      </c>
      <c r="AM5" s="86">
        <f t="shared" ref="AM5:AM29" si="22">SUM(I5,X5)</f>
        <v>26929</v>
      </c>
      <c r="AN5" s="86">
        <f t="shared" ref="AN5:AN29" si="23">SUM(J5,Y5)</f>
        <v>19151</v>
      </c>
      <c r="AO5" s="86">
        <f t="shared" ref="AO5:AO29" si="24">SUM(K5,Z5)</f>
        <v>3913</v>
      </c>
      <c r="AP5" s="143">
        <f t="shared" ref="AP5:AP29" si="25">AF5/AK5*100</f>
        <v>1.274239510692028E-2</v>
      </c>
      <c r="AQ5" s="143">
        <f t="shared" ref="AQ5:AQ29" si="26">AG5/AL5*100</f>
        <v>1.010152027880196E-2</v>
      </c>
      <c r="AR5" s="145">
        <f t="shared" ref="AR5:AR29" si="27">AH5/AM5*100</f>
        <v>1.8567343755802296E-2</v>
      </c>
      <c r="AS5" s="145">
        <f t="shared" ref="AS5:AS29" si="28">AI5/AN5*100</f>
        <v>1.0443318886742206E-2</v>
      </c>
      <c r="AT5" s="145">
        <f t="shared" ref="AT5:AT29" si="29">AJ5/AO5*100</f>
        <v>0</v>
      </c>
    </row>
    <row r="6" spans="1:46">
      <c r="A6" s="126" t="s">
        <v>32</v>
      </c>
      <c r="B6" s="85">
        <v>5</v>
      </c>
      <c r="C6" s="85">
        <v>4</v>
      </c>
      <c r="D6" s="137">
        <f t="shared" si="1"/>
        <v>1</v>
      </c>
      <c r="E6" s="85">
        <v>0</v>
      </c>
      <c r="F6" s="85">
        <v>0</v>
      </c>
      <c r="G6" s="85">
        <f t="shared" si="2"/>
        <v>11383</v>
      </c>
      <c r="H6" s="85">
        <v>9463</v>
      </c>
      <c r="I6" s="85">
        <v>1920</v>
      </c>
      <c r="J6" s="85">
        <v>1209</v>
      </c>
      <c r="K6" s="85">
        <v>296</v>
      </c>
      <c r="L6" s="71">
        <f t="shared" si="3"/>
        <v>4.3925151541772817E-2</v>
      </c>
      <c r="M6" s="71">
        <f t="shared" si="4"/>
        <v>5.2837366585649373E-2</v>
      </c>
      <c r="N6" s="71">
        <f t="shared" si="5"/>
        <v>5.2083333333333336E-2</v>
      </c>
      <c r="O6" s="71">
        <f t="shared" si="6"/>
        <v>0</v>
      </c>
      <c r="P6" s="71">
        <f t="shared" si="7"/>
        <v>0</v>
      </c>
      <c r="Q6" s="85">
        <v>2</v>
      </c>
      <c r="R6" s="136">
        <v>2</v>
      </c>
      <c r="S6" s="136">
        <f t="shared" si="8"/>
        <v>0</v>
      </c>
      <c r="T6" s="85">
        <v>1</v>
      </c>
      <c r="U6" s="85">
        <v>0</v>
      </c>
      <c r="V6" s="85">
        <f t="shared" si="9"/>
        <v>11614</v>
      </c>
      <c r="W6" s="85">
        <v>9298</v>
      </c>
      <c r="X6" s="85">
        <v>2316</v>
      </c>
      <c r="Y6" s="85">
        <v>1513</v>
      </c>
      <c r="Z6" s="85">
        <v>372</v>
      </c>
      <c r="AA6" s="71">
        <f t="shared" si="10"/>
        <v>1.7220595832615808E-2</v>
      </c>
      <c r="AB6" s="71">
        <f t="shared" si="11"/>
        <v>2.1510002151000216E-2</v>
      </c>
      <c r="AC6" s="71">
        <f t="shared" si="12"/>
        <v>0</v>
      </c>
      <c r="AD6" s="142">
        <f t="shared" si="13"/>
        <v>6.6093853271645728E-2</v>
      </c>
      <c r="AE6" s="71">
        <f t="shared" si="14"/>
        <v>0</v>
      </c>
      <c r="AF6" s="85">
        <f t="shared" si="15"/>
        <v>7</v>
      </c>
      <c r="AG6" s="86">
        <f t="shared" si="16"/>
        <v>6</v>
      </c>
      <c r="AH6" s="86">
        <f t="shared" si="17"/>
        <v>1</v>
      </c>
      <c r="AI6" s="86">
        <f t="shared" si="18"/>
        <v>1</v>
      </c>
      <c r="AJ6" s="86">
        <f t="shared" si="19"/>
        <v>0</v>
      </c>
      <c r="AK6" s="86">
        <f t="shared" si="20"/>
        <v>22997</v>
      </c>
      <c r="AL6" s="86">
        <f t="shared" si="21"/>
        <v>18761</v>
      </c>
      <c r="AM6" s="86">
        <f t="shared" si="22"/>
        <v>4236</v>
      </c>
      <c r="AN6" s="86">
        <f t="shared" si="23"/>
        <v>2722</v>
      </c>
      <c r="AO6" s="86">
        <f t="shared" si="24"/>
        <v>668</v>
      </c>
      <c r="AP6" s="143">
        <f t="shared" si="25"/>
        <v>3.0438752880810542E-2</v>
      </c>
      <c r="AQ6" s="143">
        <f t="shared" si="26"/>
        <v>3.1981237673897982E-2</v>
      </c>
      <c r="AR6" s="145">
        <f t="shared" si="27"/>
        <v>2.3607176581680833E-2</v>
      </c>
      <c r="AS6" s="145">
        <f t="shared" si="28"/>
        <v>3.6737692872887577E-2</v>
      </c>
      <c r="AT6" s="145">
        <f t="shared" si="29"/>
        <v>0</v>
      </c>
    </row>
    <row r="7" spans="1:46">
      <c r="A7" s="126" t="s">
        <v>33</v>
      </c>
      <c r="B7" s="136">
        <v>5</v>
      </c>
      <c r="C7" s="136">
        <v>5</v>
      </c>
      <c r="D7" s="137">
        <f t="shared" si="1"/>
        <v>0</v>
      </c>
      <c r="E7" s="85">
        <v>5</v>
      </c>
      <c r="F7" s="85">
        <v>1</v>
      </c>
      <c r="G7" s="85">
        <f t="shared" si="2"/>
        <v>29311</v>
      </c>
      <c r="H7" s="85">
        <v>28496</v>
      </c>
      <c r="I7" s="85">
        <v>815</v>
      </c>
      <c r="J7" s="85">
        <v>22694</v>
      </c>
      <c r="K7" s="85">
        <v>21744</v>
      </c>
      <c r="L7" s="71">
        <f t="shared" si="3"/>
        <v>1.7058442223056188E-2</v>
      </c>
      <c r="M7" s="71">
        <f t="shared" si="4"/>
        <v>1.7546322290847838E-2</v>
      </c>
      <c r="N7" s="71">
        <f t="shared" si="5"/>
        <v>0</v>
      </c>
      <c r="O7" s="71">
        <f t="shared" si="6"/>
        <v>2.2032255221644485E-2</v>
      </c>
      <c r="P7" s="71">
        <f t="shared" si="7"/>
        <v>4.59896983075791E-3</v>
      </c>
      <c r="Q7" s="136">
        <v>0</v>
      </c>
      <c r="R7" s="136">
        <v>0</v>
      </c>
      <c r="S7" s="136">
        <f t="shared" si="8"/>
        <v>0</v>
      </c>
      <c r="T7" s="85">
        <v>9</v>
      </c>
      <c r="U7" s="85">
        <v>1</v>
      </c>
      <c r="V7" s="85">
        <f t="shared" si="9"/>
        <v>43993</v>
      </c>
      <c r="W7" s="85">
        <v>42795</v>
      </c>
      <c r="X7" s="85">
        <v>1198</v>
      </c>
      <c r="Y7" s="85">
        <v>33480</v>
      </c>
      <c r="Z7" s="85">
        <v>341754</v>
      </c>
      <c r="AA7" s="71">
        <f t="shared" si="10"/>
        <v>0</v>
      </c>
      <c r="AB7" s="71">
        <f t="shared" si="11"/>
        <v>0</v>
      </c>
      <c r="AC7" s="71">
        <f t="shared" si="12"/>
        <v>0</v>
      </c>
      <c r="AD7" s="71">
        <f t="shared" si="13"/>
        <v>2.6881720430107527E-2</v>
      </c>
      <c r="AE7" s="71">
        <f t="shared" si="14"/>
        <v>2.9260813333567418E-4</v>
      </c>
      <c r="AF7" s="85">
        <f t="shared" si="15"/>
        <v>5</v>
      </c>
      <c r="AG7" s="86">
        <f t="shared" si="16"/>
        <v>5</v>
      </c>
      <c r="AH7" s="86">
        <f t="shared" si="17"/>
        <v>0</v>
      </c>
      <c r="AI7" s="86">
        <f t="shared" si="18"/>
        <v>14</v>
      </c>
      <c r="AJ7" s="86">
        <f t="shared" si="19"/>
        <v>2</v>
      </c>
      <c r="AK7" s="86">
        <f t="shared" si="20"/>
        <v>73304</v>
      </c>
      <c r="AL7" s="86">
        <f t="shared" si="21"/>
        <v>71291</v>
      </c>
      <c r="AM7" s="86">
        <f t="shared" si="22"/>
        <v>2013</v>
      </c>
      <c r="AN7" s="86">
        <f t="shared" si="23"/>
        <v>56174</v>
      </c>
      <c r="AO7" s="86">
        <f t="shared" si="24"/>
        <v>363498</v>
      </c>
      <c r="AP7" s="143">
        <f t="shared" si="25"/>
        <v>6.8209101822547203E-3</v>
      </c>
      <c r="AQ7" s="143">
        <f t="shared" si="26"/>
        <v>7.013508016439662E-3</v>
      </c>
      <c r="AR7" s="145">
        <f t="shared" si="27"/>
        <v>0</v>
      </c>
      <c r="AS7" s="145">
        <f t="shared" si="28"/>
        <v>2.4922562039377649E-2</v>
      </c>
      <c r="AT7" s="145">
        <f t="shared" si="29"/>
        <v>5.5020935465944793E-4</v>
      </c>
    </row>
    <row r="8" spans="1:46">
      <c r="A8" s="126" t="s">
        <v>34</v>
      </c>
      <c r="B8" s="136">
        <v>9</v>
      </c>
      <c r="C8" s="136">
        <v>6</v>
      </c>
      <c r="D8" s="137">
        <f t="shared" si="1"/>
        <v>3</v>
      </c>
      <c r="E8" s="85">
        <v>3</v>
      </c>
      <c r="F8" s="85">
        <v>0</v>
      </c>
      <c r="G8" s="85">
        <f t="shared" si="2"/>
        <v>48383</v>
      </c>
      <c r="H8" s="85">
        <v>36441</v>
      </c>
      <c r="I8" s="85">
        <v>11942</v>
      </c>
      <c r="J8" s="85">
        <v>9892</v>
      </c>
      <c r="K8" s="85">
        <v>3666</v>
      </c>
      <c r="L8" s="71">
        <f t="shared" si="3"/>
        <v>1.8601574933344356E-2</v>
      </c>
      <c r="M8" s="71">
        <f t="shared" si="4"/>
        <v>2.469745616201531E-2</v>
      </c>
      <c r="N8" s="71">
        <f t="shared" si="5"/>
        <v>2.5121420197621841E-2</v>
      </c>
      <c r="O8" s="71">
        <f t="shared" si="6"/>
        <v>3.0327537403962799E-2</v>
      </c>
      <c r="P8" s="71">
        <f t="shared" si="7"/>
        <v>0</v>
      </c>
      <c r="Q8" s="136">
        <v>10</v>
      </c>
      <c r="R8" s="136">
        <v>4</v>
      </c>
      <c r="S8" s="136">
        <f t="shared" si="8"/>
        <v>6</v>
      </c>
      <c r="T8" s="85">
        <v>0</v>
      </c>
      <c r="U8" s="85">
        <v>1</v>
      </c>
      <c r="V8" s="85">
        <f t="shared" si="9"/>
        <v>50893</v>
      </c>
      <c r="W8" s="85">
        <v>38178</v>
      </c>
      <c r="X8" s="85">
        <v>12715</v>
      </c>
      <c r="Y8" s="85">
        <v>11991</v>
      </c>
      <c r="Z8" s="85">
        <v>5613</v>
      </c>
      <c r="AA8" s="71">
        <f t="shared" si="10"/>
        <v>1.9649067651739925E-2</v>
      </c>
      <c r="AB8" s="71">
        <f t="shared" si="11"/>
        <v>1.0477238200010477E-2</v>
      </c>
      <c r="AC8" s="71">
        <f t="shared" si="12"/>
        <v>4.7188360204482895E-2</v>
      </c>
      <c r="AD8" s="71">
        <f t="shared" si="13"/>
        <v>0</v>
      </c>
      <c r="AE8" s="71">
        <f t="shared" si="14"/>
        <v>1.7815784785319793E-2</v>
      </c>
      <c r="AF8" s="85">
        <f t="shared" si="15"/>
        <v>19</v>
      </c>
      <c r="AG8" s="86">
        <f t="shared" si="16"/>
        <v>10</v>
      </c>
      <c r="AH8" s="86">
        <f t="shared" si="17"/>
        <v>9</v>
      </c>
      <c r="AI8" s="86">
        <f t="shared" si="18"/>
        <v>3</v>
      </c>
      <c r="AJ8" s="86">
        <f t="shared" si="19"/>
        <v>1</v>
      </c>
      <c r="AK8" s="86">
        <f t="shared" si="20"/>
        <v>99276</v>
      </c>
      <c r="AL8" s="86">
        <f t="shared" si="21"/>
        <v>74619</v>
      </c>
      <c r="AM8" s="86">
        <f t="shared" si="22"/>
        <v>24657</v>
      </c>
      <c r="AN8" s="86">
        <f t="shared" si="23"/>
        <v>21883</v>
      </c>
      <c r="AO8" s="86">
        <f t="shared" si="24"/>
        <v>9279</v>
      </c>
      <c r="AP8" s="143">
        <f t="shared" si="25"/>
        <v>1.9138563197550265E-2</v>
      </c>
      <c r="AQ8" s="143">
        <f t="shared" si="26"/>
        <v>1.3401412508878436E-2</v>
      </c>
      <c r="AR8" s="145">
        <f t="shared" si="27"/>
        <v>3.650079085046843E-2</v>
      </c>
      <c r="AS8" s="145">
        <f t="shared" si="28"/>
        <v>1.3709272037654799E-2</v>
      </c>
      <c r="AT8" s="145">
        <f t="shared" si="29"/>
        <v>1.0777023386140748E-2</v>
      </c>
    </row>
    <row r="9" spans="1:46">
      <c r="A9" s="126" t="s">
        <v>35</v>
      </c>
      <c r="B9" s="136">
        <v>59</v>
      </c>
      <c r="C9" s="136">
        <v>30</v>
      </c>
      <c r="D9" s="137">
        <f t="shared" si="1"/>
        <v>29</v>
      </c>
      <c r="E9" s="85">
        <v>2</v>
      </c>
      <c r="F9" s="85">
        <v>3</v>
      </c>
      <c r="G9" s="85">
        <f t="shared" si="2"/>
        <v>496336</v>
      </c>
      <c r="H9" s="85">
        <v>306912</v>
      </c>
      <c r="I9" s="85">
        <v>189424</v>
      </c>
      <c r="J9" s="85">
        <v>29461</v>
      </c>
      <c r="K9" s="85">
        <v>10882</v>
      </c>
      <c r="L9" s="71">
        <f t="shared" si="3"/>
        <v>1.1887108732793913E-2</v>
      </c>
      <c r="M9" s="71">
        <f t="shared" si="4"/>
        <v>1.9223751433635701E-2</v>
      </c>
      <c r="N9" s="71">
        <f t="shared" si="5"/>
        <v>1.5309570065039278E-2</v>
      </c>
      <c r="O9" s="71">
        <f t="shared" si="6"/>
        <v>6.7886358236312408E-3</v>
      </c>
      <c r="P9" s="71">
        <f t="shared" si="7"/>
        <v>2.7568461679838265E-2</v>
      </c>
      <c r="Q9" s="136">
        <v>77</v>
      </c>
      <c r="R9" s="136">
        <v>34</v>
      </c>
      <c r="S9" s="136">
        <f t="shared" si="8"/>
        <v>43</v>
      </c>
      <c r="T9" s="85">
        <v>1</v>
      </c>
      <c r="U9" s="85">
        <v>0</v>
      </c>
      <c r="V9" s="85">
        <f t="shared" si="9"/>
        <v>529064</v>
      </c>
      <c r="W9" s="85">
        <v>319253</v>
      </c>
      <c r="X9" s="85">
        <v>209811</v>
      </c>
      <c r="Y9" s="85">
        <v>40550</v>
      </c>
      <c r="Z9" s="85">
        <v>19819</v>
      </c>
      <c r="AA9" s="71">
        <f t="shared" si="10"/>
        <v>1.4554004808491977E-2</v>
      </c>
      <c r="AB9" s="71">
        <f t="shared" si="11"/>
        <v>1.0649860768732009E-2</v>
      </c>
      <c r="AC9" s="71">
        <f t="shared" si="12"/>
        <v>2.0494635648273921E-2</v>
      </c>
      <c r="AD9" s="71">
        <f t="shared" si="13"/>
        <v>2.4660912453760789E-3</v>
      </c>
      <c r="AE9" s="71">
        <f t="shared" si="14"/>
        <v>0</v>
      </c>
      <c r="AF9" s="85">
        <f t="shared" si="15"/>
        <v>136</v>
      </c>
      <c r="AG9" s="86">
        <f t="shared" si="16"/>
        <v>64</v>
      </c>
      <c r="AH9" s="86">
        <f t="shared" si="17"/>
        <v>72</v>
      </c>
      <c r="AI9" s="86">
        <f t="shared" si="18"/>
        <v>3</v>
      </c>
      <c r="AJ9" s="86">
        <f t="shared" si="19"/>
        <v>3</v>
      </c>
      <c r="AK9" s="86">
        <f t="shared" si="20"/>
        <v>1025400</v>
      </c>
      <c r="AL9" s="86">
        <f t="shared" si="21"/>
        <v>626165</v>
      </c>
      <c r="AM9" s="86">
        <f t="shared" si="22"/>
        <v>399235</v>
      </c>
      <c r="AN9" s="86">
        <f t="shared" si="23"/>
        <v>70011</v>
      </c>
      <c r="AO9" s="86">
        <f t="shared" si="24"/>
        <v>30701</v>
      </c>
      <c r="AP9" s="143">
        <f t="shared" si="25"/>
        <v>1.3263116832455627E-2</v>
      </c>
      <c r="AQ9" s="143">
        <f t="shared" si="26"/>
        <v>1.0220948152643473E-2</v>
      </c>
      <c r="AR9" s="145">
        <f t="shared" si="27"/>
        <v>1.8034490963968589E-2</v>
      </c>
      <c r="AS9" s="145">
        <f t="shared" si="28"/>
        <v>4.2850409221408068E-3</v>
      </c>
      <c r="AT9" s="145">
        <f t="shared" si="29"/>
        <v>9.7716686752874499E-3</v>
      </c>
    </row>
    <row r="10" spans="1:46">
      <c r="A10" s="126" t="s">
        <v>36</v>
      </c>
      <c r="B10" s="136">
        <v>14</v>
      </c>
      <c r="C10" s="136">
        <v>7</v>
      </c>
      <c r="D10" s="137">
        <f t="shared" si="1"/>
        <v>7</v>
      </c>
      <c r="E10" s="85">
        <v>1</v>
      </c>
      <c r="F10" s="85">
        <v>0</v>
      </c>
      <c r="G10" s="85">
        <f t="shared" si="2"/>
        <v>106794</v>
      </c>
      <c r="H10" s="85">
        <v>70086</v>
      </c>
      <c r="I10" s="85">
        <v>36708</v>
      </c>
      <c r="J10" s="85">
        <v>10627</v>
      </c>
      <c r="K10" s="85">
        <v>1734</v>
      </c>
      <c r="L10" s="71">
        <f t="shared" si="3"/>
        <v>1.3109350712586849E-2</v>
      </c>
      <c r="M10" s="71">
        <f t="shared" si="4"/>
        <v>1.9975458722141369E-2</v>
      </c>
      <c r="N10" s="71">
        <f t="shared" si="5"/>
        <v>1.9069412662090009E-2</v>
      </c>
      <c r="O10" s="71">
        <f t="shared" si="6"/>
        <v>9.4099934130046116E-3</v>
      </c>
      <c r="P10" s="71">
        <f t="shared" si="7"/>
        <v>0</v>
      </c>
      <c r="Q10" s="136">
        <v>8</v>
      </c>
      <c r="R10" s="136">
        <v>3</v>
      </c>
      <c r="S10" s="136">
        <f t="shared" si="8"/>
        <v>5</v>
      </c>
      <c r="T10" s="85">
        <v>3</v>
      </c>
      <c r="U10" s="85">
        <v>0</v>
      </c>
      <c r="V10" s="85">
        <f t="shared" si="9"/>
        <v>112922</v>
      </c>
      <c r="W10" s="85">
        <v>71219</v>
      </c>
      <c r="X10" s="85">
        <v>41703</v>
      </c>
      <c r="Y10" s="85">
        <v>11246</v>
      </c>
      <c r="Z10" s="85">
        <v>3783</v>
      </c>
      <c r="AA10" s="71">
        <f t="shared" si="10"/>
        <v>7.0845362285471385E-3</v>
      </c>
      <c r="AB10" s="71">
        <f t="shared" si="11"/>
        <v>4.2123590614864016E-3</v>
      </c>
      <c r="AC10" s="71">
        <f t="shared" si="12"/>
        <v>1.1989545116658274E-2</v>
      </c>
      <c r="AD10" s="71">
        <f t="shared" si="13"/>
        <v>2.6676151520540634E-2</v>
      </c>
      <c r="AE10" s="71">
        <f t="shared" si="14"/>
        <v>0</v>
      </c>
      <c r="AF10" s="85">
        <f t="shared" si="15"/>
        <v>22</v>
      </c>
      <c r="AG10" s="86">
        <f t="shared" si="16"/>
        <v>10</v>
      </c>
      <c r="AH10" s="86">
        <f t="shared" si="17"/>
        <v>12</v>
      </c>
      <c r="AI10" s="86">
        <f t="shared" si="18"/>
        <v>4</v>
      </c>
      <c r="AJ10" s="86">
        <f t="shared" si="19"/>
        <v>0</v>
      </c>
      <c r="AK10" s="86">
        <f t="shared" si="20"/>
        <v>219716</v>
      </c>
      <c r="AL10" s="86">
        <f t="shared" si="21"/>
        <v>141305</v>
      </c>
      <c r="AM10" s="86">
        <f t="shared" si="22"/>
        <v>78411</v>
      </c>
      <c r="AN10" s="86">
        <f t="shared" si="23"/>
        <v>21873</v>
      </c>
      <c r="AO10" s="86">
        <f t="shared" si="24"/>
        <v>5517</v>
      </c>
      <c r="AP10" s="143">
        <f t="shared" si="25"/>
        <v>1.0012925776912015E-2</v>
      </c>
      <c r="AQ10" s="143">
        <f t="shared" si="26"/>
        <v>7.0768904143519345E-3</v>
      </c>
      <c r="AR10" s="145">
        <f t="shared" si="27"/>
        <v>1.5303975207560163E-2</v>
      </c>
      <c r="AS10" s="145">
        <f t="shared" si="28"/>
        <v>1.8287386275316602E-2</v>
      </c>
      <c r="AT10" s="145">
        <f t="shared" si="29"/>
        <v>0</v>
      </c>
    </row>
    <row r="11" spans="1:46">
      <c r="A11" s="126" t="s">
        <v>37</v>
      </c>
      <c r="B11" s="136">
        <v>12</v>
      </c>
      <c r="C11" s="136">
        <v>4</v>
      </c>
      <c r="D11" s="137">
        <f t="shared" si="1"/>
        <v>8</v>
      </c>
      <c r="E11" s="85">
        <v>7</v>
      </c>
      <c r="F11" s="85">
        <v>4</v>
      </c>
      <c r="G11" s="85">
        <f t="shared" si="2"/>
        <v>50249</v>
      </c>
      <c r="H11" s="85">
        <v>32293</v>
      </c>
      <c r="I11" s="85">
        <v>17956</v>
      </c>
      <c r="J11" s="85">
        <v>21999</v>
      </c>
      <c r="K11" s="85">
        <v>33261</v>
      </c>
      <c r="L11" s="71">
        <f t="shared" si="3"/>
        <v>2.3881072260144479E-2</v>
      </c>
      <c r="M11" s="71">
        <f t="shared" si="4"/>
        <v>3.7159755984269037E-2</v>
      </c>
      <c r="N11" s="71">
        <f t="shared" si="5"/>
        <v>4.4553352639786145E-2</v>
      </c>
      <c r="O11" s="71">
        <f t="shared" si="6"/>
        <v>3.181962816491659E-2</v>
      </c>
      <c r="P11" s="71">
        <f t="shared" si="7"/>
        <v>1.2026096629686419E-2</v>
      </c>
      <c r="Q11" s="136">
        <v>10</v>
      </c>
      <c r="R11" s="136">
        <v>3</v>
      </c>
      <c r="S11" s="136">
        <f t="shared" si="8"/>
        <v>7</v>
      </c>
      <c r="T11" s="85">
        <v>8</v>
      </c>
      <c r="U11" s="85">
        <v>11</v>
      </c>
      <c r="V11" s="85">
        <f t="shared" si="9"/>
        <v>57025</v>
      </c>
      <c r="W11" s="85">
        <v>33383</v>
      </c>
      <c r="X11" s="85">
        <v>23642</v>
      </c>
      <c r="Y11" s="85">
        <v>30124</v>
      </c>
      <c r="Z11" s="85">
        <v>45460</v>
      </c>
      <c r="AA11" s="71">
        <f t="shared" si="10"/>
        <v>1.7536168347216136E-2</v>
      </c>
      <c r="AB11" s="71">
        <f t="shared" si="11"/>
        <v>8.986609951172753E-3</v>
      </c>
      <c r="AC11" s="71">
        <f t="shared" si="12"/>
        <v>2.9608324168852042E-2</v>
      </c>
      <c r="AD11" s="71">
        <f t="shared" si="13"/>
        <v>2.6556898154295579E-2</v>
      </c>
      <c r="AE11" s="71">
        <f t="shared" si="14"/>
        <v>2.4197096348438186E-2</v>
      </c>
      <c r="AF11" s="85">
        <f t="shared" si="15"/>
        <v>22</v>
      </c>
      <c r="AG11" s="86">
        <f t="shared" si="16"/>
        <v>7</v>
      </c>
      <c r="AH11" s="86">
        <f t="shared" si="17"/>
        <v>15</v>
      </c>
      <c r="AI11" s="86">
        <f t="shared" si="18"/>
        <v>15</v>
      </c>
      <c r="AJ11" s="86">
        <f t="shared" si="19"/>
        <v>15</v>
      </c>
      <c r="AK11" s="86">
        <f t="shared" si="20"/>
        <v>107274</v>
      </c>
      <c r="AL11" s="86">
        <f t="shared" si="21"/>
        <v>65676</v>
      </c>
      <c r="AM11" s="86">
        <f t="shared" si="22"/>
        <v>41598</v>
      </c>
      <c r="AN11" s="86">
        <f t="shared" si="23"/>
        <v>52123</v>
      </c>
      <c r="AO11" s="86">
        <f t="shared" si="24"/>
        <v>78721</v>
      </c>
      <c r="AP11" s="143">
        <f t="shared" si="25"/>
        <v>2.0508231258273207E-2</v>
      </c>
      <c r="AQ11" s="143">
        <f t="shared" si="26"/>
        <v>1.0658383579998782E-2</v>
      </c>
      <c r="AR11" s="145">
        <f t="shared" si="27"/>
        <v>3.6059425933939133E-2</v>
      </c>
      <c r="AS11" s="145">
        <f t="shared" si="28"/>
        <v>2.8778082612282485E-2</v>
      </c>
      <c r="AT11" s="146">
        <f t="shared" si="29"/>
        <v>1.9054635992937084E-2</v>
      </c>
    </row>
    <row r="12" spans="1:46">
      <c r="A12" s="126" t="s">
        <v>38</v>
      </c>
      <c r="B12" s="136">
        <v>6</v>
      </c>
      <c r="C12" s="136">
        <v>3</v>
      </c>
      <c r="D12" s="137">
        <f t="shared" si="1"/>
        <v>3</v>
      </c>
      <c r="E12" s="85">
        <v>0</v>
      </c>
      <c r="F12" s="85">
        <v>0</v>
      </c>
      <c r="G12" s="85">
        <f t="shared" si="2"/>
        <v>28027</v>
      </c>
      <c r="H12" s="85">
        <v>23137</v>
      </c>
      <c r="I12" s="85">
        <v>4890</v>
      </c>
      <c r="J12" s="85">
        <v>4649</v>
      </c>
      <c r="K12" s="85">
        <v>1149</v>
      </c>
      <c r="L12" s="71">
        <f t="shared" si="3"/>
        <v>2.1407928069361686E-2</v>
      </c>
      <c r="M12" s="71">
        <f t="shared" si="4"/>
        <v>2.5932489086744177E-2</v>
      </c>
      <c r="N12" s="142">
        <f t="shared" si="5"/>
        <v>6.1349693251533749E-2</v>
      </c>
      <c r="O12" s="71">
        <f t="shared" si="6"/>
        <v>0</v>
      </c>
      <c r="P12" s="71">
        <f t="shared" si="7"/>
        <v>0</v>
      </c>
      <c r="Q12" s="136">
        <v>12</v>
      </c>
      <c r="R12" s="136">
        <v>10</v>
      </c>
      <c r="S12" s="136">
        <f t="shared" si="8"/>
        <v>2</v>
      </c>
      <c r="T12" s="85">
        <v>1</v>
      </c>
      <c r="U12" s="85">
        <v>0</v>
      </c>
      <c r="V12" s="85">
        <f t="shared" si="9"/>
        <v>26552</v>
      </c>
      <c r="W12" s="85">
        <v>21620</v>
      </c>
      <c r="X12" s="85">
        <v>4932</v>
      </c>
      <c r="Y12" s="85">
        <v>4521</v>
      </c>
      <c r="Z12" s="85">
        <v>1276</v>
      </c>
      <c r="AA12" s="71">
        <f t="shared" si="10"/>
        <v>4.5194335643266047E-2</v>
      </c>
      <c r="AB12" s="71">
        <f t="shared" si="11"/>
        <v>4.6253469010175768E-2</v>
      </c>
      <c r="AC12" s="71">
        <f t="shared" si="12"/>
        <v>4.0551500405515008E-2</v>
      </c>
      <c r="AD12" s="71">
        <f t="shared" si="13"/>
        <v>2.2119000221190004E-2</v>
      </c>
      <c r="AE12" s="71">
        <f t="shared" si="14"/>
        <v>0</v>
      </c>
      <c r="AF12" s="85">
        <f t="shared" si="15"/>
        <v>18</v>
      </c>
      <c r="AG12" s="86">
        <f t="shared" si="16"/>
        <v>13</v>
      </c>
      <c r="AH12" s="86">
        <f t="shared" si="17"/>
        <v>5</v>
      </c>
      <c r="AI12" s="86">
        <f t="shared" si="18"/>
        <v>1</v>
      </c>
      <c r="AJ12" s="86">
        <f t="shared" si="19"/>
        <v>0</v>
      </c>
      <c r="AK12" s="86">
        <f t="shared" si="20"/>
        <v>54579</v>
      </c>
      <c r="AL12" s="86">
        <f t="shared" si="21"/>
        <v>44757</v>
      </c>
      <c r="AM12" s="86">
        <f t="shared" si="22"/>
        <v>9822</v>
      </c>
      <c r="AN12" s="86">
        <f t="shared" si="23"/>
        <v>9170</v>
      </c>
      <c r="AO12" s="86">
        <f t="shared" si="24"/>
        <v>2425</v>
      </c>
      <c r="AP12" s="143">
        <f t="shared" si="25"/>
        <v>3.2979717473753639E-2</v>
      </c>
      <c r="AQ12" s="143">
        <f t="shared" si="26"/>
        <v>2.9045735862546638E-2</v>
      </c>
      <c r="AR12" s="145">
        <f t="shared" si="27"/>
        <v>5.0906129097943391E-2</v>
      </c>
      <c r="AS12" s="145">
        <f t="shared" si="28"/>
        <v>1.0905125408942203E-2</v>
      </c>
      <c r="AT12" s="145">
        <f t="shared" si="29"/>
        <v>0</v>
      </c>
    </row>
    <row r="13" spans="1:46">
      <c r="A13" s="126" t="s">
        <v>39</v>
      </c>
      <c r="B13" s="136">
        <v>28</v>
      </c>
      <c r="C13" s="136">
        <v>17</v>
      </c>
      <c r="D13" s="137">
        <f t="shared" si="1"/>
        <v>11</v>
      </c>
      <c r="E13" s="85">
        <v>0</v>
      </c>
      <c r="F13" s="85">
        <v>0</v>
      </c>
      <c r="G13" s="85">
        <f t="shared" si="2"/>
        <v>84691</v>
      </c>
      <c r="H13" s="85">
        <v>65223</v>
      </c>
      <c r="I13" s="85">
        <v>19468</v>
      </c>
      <c r="J13" s="85">
        <v>3792</v>
      </c>
      <c r="K13" s="85">
        <v>6327</v>
      </c>
      <c r="L13" s="71">
        <f t="shared" si="3"/>
        <v>3.3061364253580659E-2</v>
      </c>
      <c r="M13" s="71">
        <f t="shared" si="4"/>
        <v>4.2929641384174294E-2</v>
      </c>
      <c r="N13" s="71">
        <f t="shared" si="5"/>
        <v>5.6502979247996715E-2</v>
      </c>
      <c r="O13" s="71">
        <f t="shared" si="6"/>
        <v>0</v>
      </c>
      <c r="P13" s="71">
        <f t="shared" si="7"/>
        <v>0</v>
      </c>
      <c r="Q13" s="136">
        <v>30</v>
      </c>
      <c r="R13" s="136">
        <v>22</v>
      </c>
      <c r="S13" s="136">
        <f t="shared" si="8"/>
        <v>8</v>
      </c>
      <c r="T13" s="85">
        <v>0</v>
      </c>
      <c r="U13" s="85">
        <v>1</v>
      </c>
      <c r="V13" s="85">
        <f t="shared" si="9"/>
        <v>85962</v>
      </c>
      <c r="W13" s="85">
        <v>64564</v>
      </c>
      <c r="X13" s="85">
        <v>21398</v>
      </c>
      <c r="Y13" s="85">
        <v>5883</v>
      </c>
      <c r="Z13" s="85">
        <v>12675</v>
      </c>
      <c r="AA13" s="71">
        <f t="shared" si="10"/>
        <v>3.4899141481119562E-2</v>
      </c>
      <c r="AB13" s="71">
        <f t="shared" si="11"/>
        <v>3.4074716560312246E-2</v>
      </c>
      <c r="AC13" s="71">
        <f t="shared" si="12"/>
        <v>3.7386671651556222E-2</v>
      </c>
      <c r="AD13" s="71">
        <f t="shared" si="13"/>
        <v>0</v>
      </c>
      <c r="AE13" s="71">
        <f t="shared" si="14"/>
        <v>7.8895463510848113E-3</v>
      </c>
      <c r="AF13" s="85">
        <f t="shared" si="15"/>
        <v>58</v>
      </c>
      <c r="AG13" s="86">
        <f t="shared" si="16"/>
        <v>39</v>
      </c>
      <c r="AH13" s="86">
        <f t="shared" si="17"/>
        <v>19</v>
      </c>
      <c r="AI13" s="86">
        <f t="shared" si="18"/>
        <v>0</v>
      </c>
      <c r="AJ13" s="86">
        <f t="shared" si="19"/>
        <v>1</v>
      </c>
      <c r="AK13" s="86">
        <f t="shared" si="20"/>
        <v>170653</v>
      </c>
      <c r="AL13" s="86">
        <f t="shared" si="21"/>
        <v>129787</v>
      </c>
      <c r="AM13" s="86">
        <f t="shared" si="22"/>
        <v>40866</v>
      </c>
      <c r="AN13" s="86">
        <f t="shared" si="23"/>
        <v>9675</v>
      </c>
      <c r="AO13" s="86">
        <f t="shared" si="24"/>
        <v>19002</v>
      </c>
      <c r="AP13" s="143">
        <f t="shared" si="25"/>
        <v>3.3987096622971766E-2</v>
      </c>
      <c r="AQ13" s="143">
        <f t="shared" si="26"/>
        <v>3.0049234515013061E-2</v>
      </c>
      <c r="AR13" s="145">
        <f t="shared" si="27"/>
        <v>4.649341751088925E-2</v>
      </c>
      <c r="AS13" s="145">
        <f t="shared" si="28"/>
        <v>0</v>
      </c>
      <c r="AT13" s="145">
        <f t="shared" si="29"/>
        <v>5.2626039364277446E-3</v>
      </c>
    </row>
    <row r="14" spans="1:46">
      <c r="A14" s="126" t="s">
        <v>40</v>
      </c>
      <c r="B14" s="136">
        <v>6</v>
      </c>
      <c r="C14" s="136">
        <v>2</v>
      </c>
      <c r="D14" s="137">
        <f t="shared" si="1"/>
        <v>4</v>
      </c>
      <c r="E14" s="85">
        <v>1</v>
      </c>
      <c r="F14" s="85">
        <v>0</v>
      </c>
      <c r="G14" s="85">
        <f t="shared" si="2"/>
        <v>120958</v>
      </c>
      <c r="H14" s="85">
        <v>68461</v>
      </c>
      <c r="I14" s="85">
        <v>52497</v>
      </c>
      <c r="J14" s="85">
        <v>11968</v>
      </c>
      <c r="K14" s="85">
        <v>2434</v>
      </c>
      <c r="L14" s="71">
        <f t="shared" si="3"/>
        <v>4.9603994775045887E-3</v>
      </c>
      <c r="M14" s="71">
        <f t="shared" si="4"/>
        <v>8.764113875052949E-3</v>
      </c>
      <c r="N14" s="71">
        <f t="shared" si="5"/>
        <v>7.6194830180772236E-3</v>
      </c>
      <c r="O14" s="71">
        <f t="shared" si="6"/>
        <v>8.3556149732620308E-3</v>
      </c>
      <c r="P14" s="71">
        <f t="shared" si="7"/>
        <v>0</v>
      </c>
      <c r="Q14" s="136">
        <v>17</v>
      </c>
      <c r="R14" s="136">
        <v>6</v>
      </c>
      <c r="S14" s="136">
        <f t="shared" si="8"/>
        <v>11</v>
      </c>
      <c r="T14" s="85">
        <v>3</v>
      </c>
      <c r="U14" s="85">
        <v>0</v>
      </c>
      <c r="V14" s="85">
        <f t="shared" si="9"/>
        <v>123597</v>
      </c>
      <c r="W14" s="85">
        <v>69038</v>
      </c>
      <c r="X14" s="85">
        <v>54559</v>
      </c>
      <c r="Y14" s="85">
        <v>17736</v>
      </c>
      <c r="Z14" s="85">
        <v>5186</v>
      </c>
      <c r="AA14" s="71">
        <f t="shared" si="10"/>
        <v>1.375437915159753E-2</v>
      </c>
      <c r="AB14" s="71">
        <f t="shared" si="11"/>
        <v>8.6908658999391639E-3</v>
      </c>
      <c r="AC14" s="71">
        <f t="shared" si="12"/>
        <v>2.0161659854469473E-2</v>
      </c>
      <c r="AD14" s="71">
        <f t="shared" si="13"/>
        <v>1.6914749661705007E-2</v>
      </c>
      <c r="AE14" s="71">
        <f t="shared" si="14"/>
        <v>0</v>
      </c>
      <c r="AF14" s="85">
        <f t="shared" si="15"/>
        <v>23</v>
      </c>
      <c r="AG14" s="86">
        <f t="shared" si="16"/>
        <v>8</v>
      </c>
      <c r="AH14" s="86">
        <f t="shared" si="17"/>
        <v>15</v>
      </c>
      <c r="AI14" s="86">
        <f t="shared" si="18"/>
        <v>4</v>
      </c>
      <c r="AJ14" s="86">
        <f t="shared" si="19"/>
        <v>0</v>
      </c>
      <c r="AK14" s="86">
        <f t="shared" si="20"/>
        <v>244555</v>
      </c>
      <c r="AL14" s="86">
        <f t="shared" si="21"/>
        <v>137499</v>
      </c>
      <c r="AM14" s="86">
        <f t="shared" si="22"/>
        <v>107056</v>
      </c>
      <c r="AN14" s="86">
        <f t="shared" si="23"/>
        <v>29704</v>
      </c>
      <c r="AO14" s="86">
        <f t="shared" si="24"/>
        <v>7620</v>
      </c>
      <c r="AP14" s="143">
        <f t="shared" si="25"/>
        <v>9.4048373576496088E-3</v>
      </c>
      <c r="AQ14" s="143">
        <f t="shared" si="26"/>
        <v>5.8182241325391458E-3</v>
      </c>
      <c r="AR14" s="145">
        <f t="shared" si="27"/>
        <v>1.4011358541324168E-2</v>
      </c>
      <c r="AS14" s="145">
        <f t="shared" si="28"/>
        <v>1.3466199838405602E-2</v>
      </c>
      <c r="AT14" s="145">
        <f t="shared" si="29"/>
        <v>0</v>
      </c>
    </row>
    <row r="15" spans="1:46">
      <c r="A15" s="126" t="s">
        <v>41</v>
      </c>
      <c r="B15" s="136">
        <v>20</v>
      </c>
      <c r="C15" s="136">
        <v>10</v>
      </c>
      <c r="D15" s="137">
        <f t="shared" si="1"/>
        <v>10</v>
      </c>
      <c r="E15" s="85">
        <v>2</v>
      </c>
      <c r="F15" s="85">
        <v>0</v>
      </c>
      <c r="G15" s="85">
        <f t="shared" si="2"/>
        <v>74197</v>
      </c>
      <c r="H15" s="85">
        <v>49633</v>
      </c>
      <c r="I15" s="85">
        <v>24564</v>
      </c>
      <c r="J15" s="85">
        <v>26724</v>
      </c>
      <c r="K15" s="85">
        <v>7232</v>
      </c>
      <c r="L15" s="71">
        <f t="shared" si="3"/>
        <v>2.6955267733196758E-2</v>
      </c>
      <c r="M15" s="71">
        <f t="shared" si="4"/>
        <v>4.0295770958837865E-2</v>
      </c>
      <c r="N15" s="71">
        <f t="shared" si="5"/>
        <v>4.0709982087607885E-2</v>
      </c>
      <c r="O15" s="71">
        <f t="shared" si="6"/>
        <v>7.4839095943721005E-3</v>
      </c>
      <c r="P15" s="71">
        <f t="shared" si="7"/>
        <v>0</v>
      </c>
      <c r="Q15" s="136">
        <v>25</v>
      </c>
      <c r="R15" s="136">
        <v>10</v>
      </c>
      <c r="S15" s="136">
        <f t="shared" si="8"/>
        <v>15</v>
      </c>
      <c r="T15" s="85">
        <v>4</v>
      </c>
      <c r="U15" s="85">
        <v>3</v>
      </c>
      <c r="V15" s="85">
        <f t="shared" si="9"/>
        <v>84268</v>
      </c>
      <c r="W15" s="85">
        <v>56202</v>
      </c>
      <c r="X15" s="85">
        <v>28066</v>
      </c>
      <c r="Y15" s="85">
        <v>31765</v>
      </c>
      <c r="Z15" s="85">
        <v>10246</v>
      </c>
      <c r="AA15" s="71">
        <f t="shared" si="10"/>
        <v>2.9667252100441445E-2</v>
      </c>
      <c r="AB15" s="71">
        <f t="shared" si="11"/>
        <v>1.7792961104587026E-2</v>
      </c>
      <c r="AC15" s="71">
        <f t="shared" si="12"/>
        <v>5.3445450010689087E-2</v>
      </c>
      <c r="AD15" s="71">
        <f t="shared" si="13"/>
        <v>1.2592475995592633E-2</v>
      </c>
      <c r="AE15" s="142">
        <f t="shared" si="14"/>
        <v>2.9279718914698417E-2</v>
      </c>
      <c r="AF15" s="85">
        <f t="shared" si="15"/>
        <v>45</v>
      </c>
      <c r="AG15" s="86">
        <f t="shared" si="16"/>
        <v>20</v>
      </c>
      <c r="AH15" s="86">
        <f t="shared" si="17"/>
        <v>25</v>
      </c>
      <c r="AI15" s="86">
        <f t="shared" si="18"/>
        <v>6</v>
      </c>
      <c r="AJ15" s="86">
        <f t="shared" si="19"/>
        <v>3</v>
      </c>
      <c r="AK15" s="86">
        <f t="shared" si="20"/>
        <v>158465</v>
      </c>
      <c r="AL15" s="86">
        <f t="shared" si="21"/>
        <v>105835</v>
      </c>
      <c r="AM15" s="86">
        <f t="shared" si="22"/>
        <v>52630</v>
      </c>
      <c r="AN15" s="86">
        <f t="shared" si="23"/>
        <v>58489</v>
      </c>
      <c r="AO15" s="86">
        <f t="shared" si="24"/>
        <v>17478</v>
      </c>
      <c r="AP15" s="143">
        <f t="shared" si="25"/>
        <v>2.8397437920045433E-2</v>
      </c>
      <c r="AQ15" s="143">
        <f t="shared" si="26"/>
        <v>1.8897340199366938E-2</v>
      </c>
      <c r="AR15" s="145">
        <f t="shared" si="27"/>
        <v>4.7501425042751282E-2</v>
      </c>
      <c r="AS15" s="145">
        <f t="shared" si="28"/>
        <v>1.0258339174887585E-2</v>
      </c>
      <c r="AT15" s="145">
        <f t="shared" si="29"/>
        <v>1.7164435290078956E-2</v>
      </c>
    </row>
    <row r="16" spans="1:46">
      <c r="A16" s="126" t="s">
        <v>42</v>
      </c>
      <c r="B16" s="136">
        <v>1</v>
      </c>
      <c r="C16" s="136">
        <v>1</v>
      </c>
      <c r="D16" s="137">
        <f t="shared" si="1"/>
        <v>0</v>
      </c>
      <c r="E16" s="85">
        <v>2</v>
      </c>
      <c r="F16" s="85">
        <v>0</v>
      </c>
      <c r="G16" s="85">
        <f t="shared" si="2"/>
        <v>10371</v>
      </c>
      <c r="H16" s="85">
        <v>8106</v>
      </c>
      <c r="I16" s="85">
        <v>2265</v>
      </c>
      <c r="J16" s="85">
        <v>1610</v>
      </c>
      <c r="K16" s="85">
        <v>557</v>
      </c>
      <c r="L16" s="71">
        <f t="shared" si="3"/>
        <v>9.6422717192170479E-3</v>
      </c>
      <c r="M16" s="71">
        <f t="shared" si="4"/>
        <v>1.2336540833950159E-2</v>
      </c>
      <c r="N16" s="71">
        <f t="shared" si="5"/>
        <v>0</v>
      </c>
      <c r="O16" s="142">
        <f t="shared" si="6"/>
        <v>0.12422360248447205</v>
      </c>
      <c r="P16" s="71">
        <f t="shared" si="7"/>
        <v>0</v>
      </c>
      <c r="Q16" s="136">
        <v>2</v>
      </c>
      <c r="R16" s="136">
        <v>2</v>
      </c>
      <c r="S16" s="136">
        <f t="shared" si="8"/>
        <v>0</v>
      </c>
      <c r="T16" s="85">
        <v>0</v>
      </c>
      <c r="U16" s="85">
        <v>0</v>
      </c>
      <c r="V16" s="85">
        <f t="shared" si="9"/>
        <v>10722</v>
      </c>
      <c r="W16" s="85">
        <v>8364</v>
      </c>
      <c r="X16" s="85">
        <v>2358</v>
      </c>
      <c r="Y16" s="85">
        <v>1885</v>
      </c>
      <c r="Z16" s="85">
        <v>463</v>
      </c>
      <c r="AA16" s="71">
        <f t="shared" si="10"/>
        <v>1.8653236336504384E-2</v>
      </c>
      <c r="AB16" s="71">
        <f t="shared" si="11"/>
        <v>2.3912003825920614E-2</v>
      </c>
      <c r="AC16" s="71">
        <f t="shared" si="12"/>
        <v>0</v>
      </c>
      <c r="AD16" s="71">
        <f t="shared" si="13"/>
        <v>0</v>
      </c>
      <c r="AE16" s="71">
        <f t="shared" si="14"/>
        <v>0</v>
      </c>
      <c r="AF16" s="85">
        <f t="shared" si="15"/>
        <v>3</v>
      </c>
      <c r="AG16" s="86">
        <f t="shared" si="16"/>
        <v>3</v>
      </c>
      <c r="AH16" s="86">
        <f t="shared" si="17"/>
        <v>0</v>
      </c>
      <c r="AI16" s="86">
        <f t="shared" si="18"/>
        <v>2</v>
      </c>
      <c r="AJ16" s="86">
        <f t="shared" si="19"/>
        <v>0</v>
      </c>
      <c r="AK16" s="86">
        <f t="shared" si="20"/>
        <v>21093</v>
      </c>
      <c r="AL16" s="86">
        <f t="shared" si="21"/>
        <v>16470</v>
      </c>
      <c r="AM16" s="86">
        <f t="shared" si="22"/>
        <v>4623</v>
      </c>
      <c r="AN16" s="86">
        <f t="shared" si="23"/>
        <v>3495</v>
      </c>
      <c r="AO16" s="86">
        <f t="shared" si="24"/>
        <v>1020</v>
      </c>
      <c r="AP16" s="143">
        <f t="shared" si="25"/>
        <v>1.4222727919214907E-2</v>
      </c>
      <c r="AQ16" s="143">
        <f t="shared" si="26"/>
        <v>1.8214936247723135E-2</v>
      </c>
      <c r="AR16" s="145">
        <f t="shared" si="27"/>
        <v>0</v>
      </c>
      <c r="AS16" s="146">
        <f t="shared" si="28"/>
        <v>5.7224606580829764E-2</v>
      </c>
      <c r="AT16" s="145">
        <f t="shared" si="29"/>
        <v>0</v>
      </c>
    </row>
    <row r="17" spans="1:46">
      <c r="A17" s="126" t="s">
        <v>43</v>
      </c>
      <c r="B17" s="136">
        <v>5</v>
      </c>
      <c r="C17" s="136">
        <v>4</v>
      </c>
      <c r="D17" s="137">
        <f t="shared" si="1"/>
        <v>1</v>
      </c>
      <c r="E17" s="85">
        <v>0</v>
      </c>
      <c r="F17" s="85">
        <v>0</v>
      </c>
      <c r="G17" s="85">
        <f t="shared" si="2"/>
        <v>13144</v>
      </c>
      <c r="H17" s="85">
        <v>11372</v>
      </c>
      <c r="I17" s="85">
        <v>1772</v>
      </c>
      <c r="J17" s="85">
        <v>1500</v>
      </c>
      <c r="K17" s="85">
        <v>399</v>
      </c>
      <c r="L17" s="142">
        <f t="shared" si="3"/>
        <v>3.8040170419963479E-2</v>
      </c>
      <c r="M17" s="71">
        <f t="shared" si="4"/>
        <v>4.3967639817094617E-2</v>
      </c>
      <c r="N17" s="71">
        <f t="shared" si="5"/>
        <v>5.6433408577878097E-2</v>
      </c>
      <c r="O17" s="71">
        <f t="shared" si="6"/>
        <v>0</v>
      </c>
      <c r="P17" s="71">
        <f t="shared" si="7"/>
        <v>0</v>
      </c>
      <c r="Q17" s="136">
        <v>5</v>
      </c>
      <c r="R17" s="136">
        <v>5</v>
      </c>
      <c r="S17" s="136">
        <f t="shared" si="8"/>
        <v>0</v>
      </c>
      <c r="T17" s="85">
        <v>1</v>
      </c>
      <c r="U17" s="85">
        <v>0</v>
      </c>
      <c r="V17" s="85">
        <f t="shared" si="9"/>
        <v>13088</v>
      </c>
      <c r="W17" s="85">
        <v>11195</v>
      </c>
      <c r="X17" s="85">
        <v>1893</v>
      </c>
      <c r="Y17" s="85">
        <v>1740</v>
      </c>
      <c r="Z17" s="85">
        <v>432</v>
      </c>
      <c r="AA17" s="71">
        <f t="shared" si="10"/>
        <v>3.8202933985330076E-2</v>
      </c>
      <c r="AB17" s="71">
        <f t="shared" si="11"/>
        <v>4.4662795891022775E-2</v>
      </c>
      <c r="AC17" s="71">
        <f t="shared" si="12"/>
        <v>0</v>
      </c>
      <c r="AD17" s="71">
        <f t="shared" si="13"/>
        <v>5.7471264367816091E-2</v>
      </c>
      <c r="AE17" s="71">
        <f t="shared" si="14"/>
        <v>0</v>
      </c>
      <c r="AF17" s="85">
        <f t="shared" si="15"/>
        <v>10</v>
      </c>
      <c r="AG17" s="86">
        <f t="shared" si="16"/>
        <v>9</v>
      </c>
      <c r="AH17" s="86">
        <f t="shared" si="17"/>
        <v>1</v>
      </c>
      <c r="AI17" s="86">
        <f t="shared" si="18"/>
        <v>1</v>
      </c>
      <c r="AJ17" s="86">
        <f t="shared" si="19"/>
        <v>0</v>
      </c>
      <c r="AK17" s="86">
        <f t="shared" si="20"/>
        <v>26232</v>
      </c>
      <c r="AL17" s="86">
        <f t="shared" si="21"/>
        <v>22567</v>
      </c>
      <c r="AM17" s="86">
        <f t="shared" si="22"/>
        <v>3665</v>
      </c>
      <c r="AN17" s="86">
        <f t="shared" si="23"/>
        <v>3240</v>
      </c>
      <c r="AO17" s="86">
        <f t="shared" si="24"/>
        <v>831</v>
      </c>
      <c r="AP17" s="143">
        <f t="shared" si="25"/>
        <v>3.8121378469045439E-2</v>
      </c>
      <c r="AQ17" s="143">
        <f t="shared" si="26"/>
        <v>3.9881242522267032E-2</v>
      </c>
      <c r="AR17" s="145">
        <f t="shared" si="27"/>
        <v>2.7285129604365622E-2</v>
      </c>
      <c r="AS17" s="145">
        <f t="shared" si="28"/>
        <v>3.0864197530864196E-2</v>
      </c>
      <c r="AT17" s="145">
        <f t="shared" si="29"/>
        <v>0</v>
      </c>
    </row>
    <row r="18" spans="1:46">
      <c r="A18" s="130" t="s">
        <v>44</v>
      </c>
      <c r="B18" s="136">
        <v>5</v>
      </c>
      <c r="C18" s="136">
        <v>4</v>
      </c>
      <c r="D18" s="137">
        <f t="shared" si="1"/>
        <v>1</v>
      </c>
      <c r="E18" s="85">
        <v>2</v>
      </c>
      <c r="F18" s="85">
        <v>0</v>
      </c>
      <c r="G18" s="85">
        <f t="shared" si="2"/>
        <v>29636</v>
      </c>
      <c r="H18" s="85">
        <v>24897</v>
      </c>
      <c r="I18" s="85">
        <v>4739</v>
      </c>
      <c r="J18" s="85">
        <v>4308</v>
      </c>
      <c r="K18" s="85">
        <v>3839</v>
      </c>
      <c r="L18" s="71">
        <f t="shared" si="3"/>
        <v>1.6871372654879202E-2</v>
      </c>
      <c r="M18" s="71">
        <f t="shared" si="4"/>
        <v>2.0082740892477004E-2</v>
      </c>
      <c r="N18" s="71">
        <f t="shared" si="5"/>
        <v>2.1101498206372651E-2</v>
      </c>
      <c r="O18" s="71">
        <f t="shared" si="6"/>
        <v>4.6425255338904362E-2</v>
      </c>
      <c r="P18" s="71">
        <f t="shared" si="7"/>
        <v>0</v>
      </c>
      <c r="Q18" s="136">
        <v>11</v>
      </c>
      <c r="R18" s="136">
        <v>8</v>
      </c>
      <c r="S18" s="136">
        <f t="shared" si="8"/>
        <v>3</v>
      </c>
      <c r="T18" s="85">
        <v>0</v>
      </c>
      <c r="U18" s="85">
        <v>0</v>
      </c>
      <c r="V18" s="85">
        <f t="shared" si="9"/>
        <v>29252</v>
      </c>
      <c r="W18" s="85">
        <v>24032</v>
      </c>
      <c r="X18" s="85">
        <v>5220</v>
      </c>
      <c r="Y18" s="85">
        <v>6399</v>
      </c>
      <c r="Z18" s="85">
        <v>5863</v>
      </c>
      <c r="AA18" s="71">
        <f t="shared" si="10"/>
        <v>3.7604266374948722E-2</v>
      </c>
      <c r="AB18" s="71">
        <f t="shared" si="11"/>
        <v>3.3288948069241014E-2</v>
      </c>
      <c r="AC18" s="71">
        <f t="shared" si="12"/>
        <v>5.7471264367816091E-2</v>
      </c>
      <c r="AD18" s="71">
        <f t="shared" si="13"/>
        <v>0</v>
      </c>
      <c r="AE18" s="71">
        <f t="shared" si="14"/>
        <v>0</v>
      </c>
      <c r="AF18" s="85">
        <f t="shared" si="15"/>
        <v>16</v>
      </c>
      <c r="AG18" s="86">
        <f t="shared" si="16"/>
        <v>12</v>
      </c>
      <c r="AH18" s="86">
        <f t="shared" si="17"/>
        <v>4</v>
      </c>
      <c r="AI18" s="86">
        <f t="shared" si="18"/>
        <v>2</v>
      </c>
      <c r="AJ18" s="86">
        <f t="shared" si="19"/>
        <v>0</v>
      </c>
      <c r="AK18" s="86">
        <f t="shared" si="20"/>
        <v>58888</v>
      </c>
      <c r="AL18" s="86">
        <f t="shared" si="21"/>
        <v>48929</v>
      </c>
      <c r="AM18" s="86">
        <f t="shared" si="22"/>
        <v>9959</v>
      </c>
      <c r="AN18" s="86">
        <f t="shared" si="23"/>
        <v>10707</v>
      </c>
      <c r="AO18" s="86">
        <f t="shared" si="24"/>
        <v>9702</v>
      </c>
      <c r="AP18" s="143">
        <f t="shared" si="25"/>
        <v>2.7170221437304711E-2</v>
      </c>
      <c r="AQ18" s="143">
        <f t="shared" si="26"/>
        <v>2.4525332624823728E-2</v>
      </c>
      <c r="AR18" s="145">
        <f t="shared" si="27"/>
        <v>4.0164675168189577E-2</v>
      </c>
      <c r="AS18" s="145">
        <f t="shared" si="28"/>
        <v>1.8679368637340057E-2</v>
      </c>
      <c r="AT18" s="145">
        <f t="shared" si="29"/>
        <v>0</v>
      </c>
    </row>
    <row r="19" spans="1:46">
      <c r="A19" s="130" t="s">
        <v>45</v>
      </c>
      <c r="B19" s="136">
        <v>6</v>
      </c>
      <c r="C19" s="136">
        <v>4</v>
      </c>
      <c r="D19" s="137">
        <f t="shared" si="1"/>
        <v>2</v>
      </c>
      <c r="E19" s="85">
        <v>2</v>
      </c>
      <c r="F19" s="85">
        <v>0</v>
      </c>
      <c r="G19" s="85">
        <f t="shared" si="2"/>
        <v>43673</v>
      </c>
      <c r="H19" s="85">
        <v>35745</v>
      </c>
      <c r="I19" s="85">
        <v>7928</v>
      </c>
      <c r="J19" s="85">
        <v>5282</v>
      </c>
      <c r="K19" s="85">
        <v>1402</v>
      </c>
      <c r="L19" s="71">
        <f t="shared" si="3"/>
        <v>1.3738465413413323E-2</v>
      </c>
      <c r="M19" s="71">
        <f t="shared" si="4"/>
        <v>1.6785564414603441E-2</v>
      </c>
      <c r="N19" s="71">
        <f t="shared" si="5"/>
        <v>2.5227043390514632E-2</v>
      </c>
      <c r="O19" s="71">
        <f t="shared" si="6"/>
        <v>3.7864445285876562E-2</v>
      </c>
      <c r="P19" s="71">
        <f t="shared" si="7"/>
        <v>0</v>
      </c>
      <c r="Q19" s="136">
        <v>5</v>
      </c>
      <c r="R19" s="136">
        <v>5</v>
      </c>
      <c r="S19" s="136">
        <f t="shared" si="8"/>
        <v>0</v>
      </c>
      <c r="T19" s="85">
        <v>1</v>
      </c>
      <c r="U19" s="85">
        <v>0</v>
      </c>
      <c r="V19" s="85">
        <f t="shared" si="9"/>
        <v>45012</v>
      </c>
      <c r="W19" s="85">
        <v>36394</v>
      </c>
      <c r="X19" s="85">
        <v>8618</v>
      </c>
      <c r="Y19" s="85">
        <v>7827</v>
      </c>
      <c r="Z19" s="85">
        <v>2546</v>
      </c>
      <c r="AA19" s="71">
        <f t="shared" si="10"/>
        <v>1.1108148938060962E-2</v>
      </c>
      <c r="AB19" s="71">
        <f t="shared" si="11"/>
        <v>1.3738528328845414E-2</v>
      </c>
      <c r="AC19" s="71">
        <f t="shared" si="12"/>
        <v>0</v>
      </c>
      <c r="AD19" s="71">
        <f t="shared" si="13"/>
        <v>1.2776287210936502E-2</v>
      </c>
      <c r="AE19" s="71">
        <f t="shared" si="14"/>
        <v>0</v>
      </c>
      <c r="AF19" s="85">
        <f t="shared" si="15"/>
        <v>11</v>
      </c>
      <c r="AG19" s="86">
        <f t="shared" si="16"/>
        <v>9</v>
      </c>
      <c r="AH19" s="86">
        <f t="shared" si="17"/>
        <v>2</v>
      </c>
      <c r="AI19" s="86">
        <f t="shared" si="18"/>
        <v>3</v>
      </c>
      <c r="AJ19" s="86">
        <f t="shared" si="19"/>
        <v>0</v>
      </c>
      <c r="AK19" s="86">
        <f t="shared" si="20"/>
        <v>88685</v>
      </c>
      <c r="AL19" s="86">
        <f t="shared" si="21"/>
        <v>72139</v>
      </c>
      <c r="AM19" s="86">
        <f t="shared" si="22"/>
        <v>16546</v>
      </c>
      <c r="AN19" s="86">
        <f t="shared" si="23"/>
        <v>13109</v>
      </c>
      <c r="AO19" s="86">
        <f t="shared" si="24"/>
        <v>3948</v>
      </c>
      <c r="AP19" s="143">
        <f t="shared" si="25"/>
        <v>1.2403450414388001E-2</v>
      </c>
      <c r="AQ19" s="143">
        <f t="shared" si="26"/>
        <v>1.2475914553847434E-2</v>
      </c>
      <c r="AR19" s="145">
        <f t="shared" si="27"/>
        <v>1.2087513598452799E-2</v>
      </c>
      <c r="AS19" s="145">
        <f t="shared" si="28"/>
        <v>2.2885040811656113E-2</v>
      </c>
      <c r="AT19" s="145">
        <f t="shared" si="29"/>
        <v>0</v>
      </c>
    </row>
    <row r="20" spans="1:46">
      <c r="A20" s="130" t="s">
        <v>46</v>
      </c>
      <c r="B20" s="136">
        <v>17</v>
      </c>
      <c r="C20" s="136">
        <v>12</v>
      </c>
      <c r="D20" s="137">
        <f t="shared" si="1"/>
        <v>5</v>
      </c>
      <c r="E20" s="85">
        <v>1</v>
      </c>
      <c r="F20" s="85">
        <v>1</v>
      </c>
      <c r="G20" s="85">
        <f t="shared" si="2"/>
        <v>67033</v>
      </c>
      <c r="H20" s="85">
        <v>51222</v>
      </c>
      <c r="I20" s="85">
        <v>15811</v>
      </c>
      <c r="J20" s="85">
        <v>16605</v>
      </c>
      <c r="K20" s="85">
        <v>1983</v>
      </c>
      <c r="L20" s="71">
        <f t="shared" si="3"/>
        <v>2.5360643265257412E-2</v>
      </c>
      <c r="M20" s="71">
        <f t="shared" si="4"/>
        <v>3.3188864159931282E-2</v>
      </c>
      <c r="N20" s="71">
        <f t="shared" si="5"/>
        <v>3.1623553222440072E-2</v>
      </c>
      <c r="O20" s="71">
        <f t="shared" si="6"/>
        <v>6.0222824450466726E-3</v>
      </c>
      <c r="P20" s="142">
        <f t="shared" si="7"/>
        <v>5.0428643469490678E-2</v>
      </c>
      <c r="Q20" s="136">
        <v>15</v>
      </c>
      <c r="R20" s="136">
        <v>11</v>
      </c>
      <c r="S20" s="136">
        <f t="shared" si="8"/>
        <v>4</v>
      </c>
      <c r="T20" s="85">
        <v>1</v>
      </c>
      <c r="U20" s="85">
        <v>0</v>
      </c>
      <c r="V20" s="85">
        <f t="shared" si="9"/>
        <v>74430</v>
      </c>
      <c r="W20" s="85">
        <v>56421</v>
      </c>
      <c r="X20" s="85">
        <v>18009</v>
      </c>
      <c r="Y20" s="85">
        <v>23224</v>
      </c>
      <c r="Z20" s="85">
        <v>3108</v>
      </c>
      <c r="AA20" s="71">
        <f t="shared" si="10"/>
        <v>2.015316404675534E-2</v>
      </c>
      <c r="AB20" s="71">
        <f t="shared" si="11"/>
        <v>1.9496286843551161E-2</v>
      </c>
      <c r="AC20" s="71">
        <f t="shared" si="12"/>
        <v>2.2211116663890279E-2</v>
      </c>
      <c r="AD20" s="71">
        <f t="shared" si="13"/>
        <v>4.3058904581467451E-3</v>
      </c>
      <c r="AE20" s="71">
        <f t="shared" si="14"/>
        <v>0</v>
      </c>
      <c r="AF20" s="85">
        <f t="shared" si="15"/>
        <v>32</v>
      </c>
      <c r="AG20" s="86">
        <f t="shared" si="16"/>
        <v>23</v>
      </c>
      <c r="AH20" s="86">
        <f t="shared" si="17"/>
        <v>9</v>
      </c>
      <c r="AI20" s="86">
        <f t="shared" si="18"/>
        <v>2</v>
      </c>
      <c r="AJ20" s="86">
        <f t="shared" si="19"/>
        <v>1</v>
      </c>
      <c r="AK20" s="86">
        <f t="shared" si="20"/>
        <v>141463</v>
      </c>
      <c r="AL20" s="86">
        <f t="shared" si="21"/>
        <v>107643</v>
      </c>
      <c r="AM20" s="86">
        <f t="shared" si="22"/>
        <v>33820</v>
      </c>
      <c r="AN20" s="86">
        <f t="shared" si="23"/>
        <v>39829</v>
      </c>
      <c r="AO20" s="86">
        <f t="shared" si="24"/>
        <v>5091</v>
      </c>
      <c r="AP20" s="143">
        <f t="shared" si="25"/>
        <v>2.2620755957388151E-2</v>
      </c>
      <c r="AQ20" s="143">
        <f t="shared" si="26"/>
        <v>2.1366925856767277E-2</v>
      </c>
      <c r="AR20" s="145">
        <f t="shared" si="27"/>
        <v>2.6611472501478418E-2</v>
      </c>
      <c r="AS20" s="145">
        <f t="shared" si="28"/>
        <v>5.021466770443646E-3</v>
      </c>
      <c r="AT20" s="145">
        <f t="shared" si="29"/>
        <v>1.9642506383814574E-2</v>
      </c>
    </row>
    <row r="21" spans="1:46">
      <c r="A21" s="130" t="s">
        <v>47</v>
      </c>
      <c r="B21" s="136">
        <v>13</v>
      </c>
      <c r="C21" s="136">
        <v>8</v>
      </c>
      <c r="D21" s="137">
        <f t="shared" si="1"/>
        <v>5</v>
      </c>
      <c r="E21" s="85">
        <v>0</v>
      </c>
      <c r="F21" s="85">
        <v>1</v>
      </c>
      <c r="G21" s="85">
        <f t="shared" si="2"/>
        <v>177196</v>
      </c>
      <c r="H21" s="85">
        <v>125409</v>
      </c>
      <c r="I21" s="85">
        <v>51787</v>
      </c>
      <c r="J21" s="85">
        <v>35509</v>
      </c>
      <c r="K21" s="85">
        <v>15469</v>
      </c>
      <c r="L21" s="71">
        <f t="shared" si="3"/>
        <v>7.3365087248019141E-3</v>
      </c>
      <c r="M21" s="71">
        <f t="shared" si="4"/>
        <v>1.0366082179109951E-2</v>
      </c>
      <c r="N21" s="71">
        <f t="shared" si="5"/>
        <v>9.6549327051190445E-3</v>
      </c>
      <c r="O21" s="71">
        <f t="shared" si="6"/>
        <v>0</v>
      </c>
      <c r="P21" s="71">
        <f t="shared" si="7"/>
        <v>6.464541987200206E-3</v>
      </c>
      <c r="Q21" s="136">
        <v>19</v>
      </c>
      <c r="R21" s="136">
        <v>13</v>
      </c>
      <c r="S21" s="136">
        <f t="shared" si="8"/>
        <v>6</v>
      </c>
      <c r="T21" s="85">
        <v>7</v>
      </c>
      <c r="U21" s="85">
        <v>0</v>
      </c>
      <c r="V21" s="85">
        <f t="shared" si="9"/>
        <v>186837</v>
      </c>
      <c r="W21" s="85">
        <v>128562</v>
      </c>
      <c r="X21" s="85">
        <v>58275</v>
      </c>
      <c r="Y21" s="85">
        <v>40942</v>
      </c>
      <c r="Z21" s="85">
        <v>22506</v>
      </c>
      <c r="AA21" s="71">
        <f t="shared" si="10"/>
        <v>1.0169291949667357E-2</v>
      </c>
      <c r="AB21" s="71">
        <f t="shared" si="11"/>
        <v>1.0111852646971889E-2</v>
      </c>
      <c r="AC21" s="71">
        <f t="shared" si="12"/>
        <v>1.0296010296010296E-2</v>
      </c>
      <c r="AD21" s="71">
        <f t="shared" si="13"/>
        <v>1.7097357237067071E-2</v>
      </c>
      <c r="AE21" s="71">
        <f t="shared" si="14"/>
        <v>0</v>
      </c>
      <c r="AF21" s="85">
        <f t="shared" si="15"/>
        <v>32</v>
      </c>
      <c r="AG21" s="86">
        <f t="shared" si="16"/>
        <v>21</v>
      </c>
      <c r="AH21" s="86">
        <f t="shared" si="17"/>
        <v>11</v>
      </c>
      <c r="AI21" s="86">
        <f t="shared" si="18"/>
        <v>7</v>
      </c>
      <c r="AJ21" s="86">
        <f t="shared" si="19"/>
        <v>1</v>
      </c>
      <c r="AK21" s="86">
        <f t="shared" si="20"/>
        <v>364033</v>
      </c>
      <c r="AL21" s="86">
        <f t="shared" si="21"/>
        <v>253971</v>
      </c>
      <c r="AM21" s="86">
        <f t="shared" si="22"/>
        <v>110062</v>
      </c>
      <c r="AN21" s="86">
        <f t="shared" si="23"/>
        <v>76451</v>
      </c>
      <c r="AO21" s="86">
        <f t="shared" si="24"/>
        <v>37975</v>
      </c>
      <c r="AP21" s="143">
        <f t="shared" si="25"/>
        <v>8.7904118582655972E-3</v>
      </c>
      <c r="AQ21" s="143">
        <f t="shared" si="26"/>
        <v>8.2686605951073164E-3</v>
      </c>
      <c r="AR21" s="145">
        <f t="shared" si="27"/>
        <v>9.9943668114335551E-3</v>
      </c>
      <c r="AS21" s="145">
        <f t="shared" si="28"/>
        <v>9.1561915475271739E-3</v>
      </c>
      <c r="AT21" s="145">
        <f t="shared" si="29"/>
        <v>2.6333113890717576E-3</v>
      </c>
    </row>
    <row r="22" spans="1:46">
      <c r="A22" s="130" t="s">
        <v>48</v>
      </c>
      <c r="B22" s="136">
        <v>37</v>
      </c>
      <c r="C22" s="136">
        <v>27</v>
      </c>
      <c r="D22" s="137">
        <f t="shared" si="1"/>
        <v>10</v>
      </c>
      <c r="E22" s="85">
        <v>1</v>
      </c>
      <c r="F22" s="85">
        <v>0</v>
      </c>
      <c r="G22" s="85">
        <f t="shared" si="2"/>
        <v>111183</v>
      </c>
      <c r="H22" s="85">
        <v>92855</v>
      </c>
      <c r="I22" s="85">
        <v>18328</v>
      </c>
      <c r="J22" s="85">
        <v>1730</v>
      </c>
      <c r="K22" s="85">
        <v>13838</v>
      </c>
      <c r="L22" s="71">
        <f t="shared" si="3"/>
        <v>3.3278468830666562E-2</v>
      </c>
      <c r="M22" s="71">
        <f t="shared" si="4"/>
        <v>3.9847073394001405E-2</v>
      </c>
      <c r="N22" s="71">
        <f t="shared" si="5"/>
        <v>5.4561326931470977E-2</v>
      </c>
      <c r="O22" s="71">
        <f t="shared" si="6"/>
        <v>5.7803468208092491E-2</v>
      </c>
      <c r="P22" s="71">
        <f t="shared" si="7"/>
        <v>0</v>
      </c>
      <c r="Q22" s="136">
        <v>47</v>
      </c>
      <c r="R22" s="136">
        <v>35</v>
      </c>
      <c r="S22" s="136">
        <f t="shared" si="8"/>
        <v>12</v>
      </c>
      <c r="T22" s="85">
        <v>0</v>
      </c>
      <c r="U22" s="85">
        <v>1</v>
      </c>
      <c r="V22" s="85">
        <f t="shared" si="9"/>
        <v>113767</v>
      </c>
      <c r="W22" s="85">
        <v>93020</v>
      </c>
      <c r="X22" s="85">
        <v>20747</v>
      </c>
      <c r="Y22" s="85">
        <v>2931</v>
      </c>
      <c r="Z22" s="85">
        <v>21940</v>
      </c>
      <c r="AA22" s="71">
        <f t="shared" si="10"/>
        <v>4.13125071417898E-2</v>
      </c>
      <c r="AB22" s="71">
        <f t="shared" si="11"/>
        <v>3.7626316921092237E-2</v>
      </c>
      <c r="AC22" s="71">
        <f t="shared" si="12"/>
        <v>5.7839687665686604E-2</v>
      </c>
      <c r="AD22" s="71">
        <f t="shared" si="13"/>
        <v>0</v>
      </c>
      <c r="AE22" s="71">
        <f t="shared" si="14"/>
        <v>4.5578851412944399E-3</v>
      </c>
      <c r="AF22" s="85">
        <f t="shared" si="15"/>
        <v>84</v>
      </c>
      <c r="AG22" s="86">
        <f t="shared" si="16"/>
        <v>62</v>
      </c>
      <c r="AH22" s="86">
        <f t="shared" si="17"/>
        <v>22</v>
      </c>
      <c r="AI22" s="86">
        <f t="shared" si="18"/>
        <v>1</v>
      </c>
      <c r="AJ22" s="86">
        <f t="shared" si="19"/>
        <v>1</v>
      </c>
      <c r="AK22" s="86">
        <f t="shared" si="20"/>
        <v>224950</v>
      </c>
      <c r="AL22" s="86">
        <f t="shared" si="21"/>
        <v>185875</v>
      </c>
      <c r="AM22" s="86">
        <f t="shared" si="22"/>
        <v>39075</v>
      </c>
      <c r="AN22" s="86">
        <f t="shared" si="23"/>
        <v>4661</v>
      </c>
      <c r="AO22" s="86">
        <f t="shared" si="24"/>
        <v>35778</v>
      </c>
      <c r="AP22" s="143">
        <f t="shared" si="25"/>
        <v>3.7341631473660812E-2</v>
      </c>
      <c r="AQ22" s="143">
        <f t="shared" si="26"/>
        <v>3.3355749831876259E-2</v>
      </c>
      <c r="AR22" s="145">
        <f t="shared" si="27"/>
        <v>5.6301983365323098E-2</v>
      </c>
      <c r="AS22" s="145">
        <f t="shared" si="28"/>
        <v>2.1454623471358077E-2</v>
      </c>
      <c r="AT22" s="145">
        <f t="shared" si="29"/>
        <v>2.7950136955671081E-3</v>
      </c>
    </row>
    <row r="23" spans="1:46">
      <c r="A23" s="130" t="s">
        <v>49</v>
      </c>
      <c r="B23" s="136">
        <v>10</v>
      </c>
      <c r="C23" s="136">
        <v>6</v>
      </c>
      <c r="D23" s="137">
        <f t="shared" si="1"/>
        <v>4</v>
      </c>
      <c r="E23" s="85">
        <v>0</v>
      </c>
      <c r="F23" s="85">
        <v>0</v>
      </c>
      <c r="G23" s="85">
        <f t="shared" si="2"/>
        <v>80465</v>
      </c>
      <c r="H23" s="85">
        <v>52860</v>
      </c>
      <c r="I23" s="85">
        <v>27605</v>
      </c>
      <c r="J23" s="85">
        <v>15602</v>
      </c>
      <c r="K23" s="85">
        <v>8611</v>
      </c>
      <c r="L23" s="71">
        <f t="shared" si="3"/>
        <v>1.2427763623935873E-2</v>
      </c>
      <c r="M23" s="71">
        <f t="shared" si="4"/>
        <v>1.8917896329928113E-2</v>
      </c>
      <c r="N23" s="71">
        <f t="shared" si="5"/>
        <v>1.4490128599891324E-2</v>
      </c>
      <c r="O23" s="71">
        <f t="shared" si="6"/>
        <v>0</v>
      </c>
      <c r="P23" s="71">
        <f t="shared" si="7"/>
        <v>0</v>
      </c>
      <c r="Q23" s="136">
        <v>20</v>
      </c>
      <c r="R23" s="136">
        <v>7</v>
      </c>
      <c r="S23" s="136">
        <f t="shared" si="8"/>
        <v>13</v>
      </c>
      <c r="T23" s="85">
        <v>1</v>
      </c>
      <c r="U23" s="85">
        <v>1</v>
      </c>
      <c r="V23" s="85">
        <f t="shared" si="9"/>
        <v>80028</v>
      </c>
      <c r="W23" s="85">
        <v>51258</v>
      </c>
      <c r="X23" s="85">
        <v>28770</v>
      </c>
      <c r="Y23" s="85">
        <v>21224</v>
      </c>
      <c r="Z23" s="85">
        <v>11969</v>
      </c>
      <c r="AA23" s="71">
        <f t="shared" si="10"/>
        <v>2.4991253061428503E-2</v>
      </c>
      <c r="AB23" s="71">
        <f t="shared" si="11"/>
        <v>1.3656404853876468E-2</v>
      </c>
      <c r="AC23" s="71">
        <f t="shared" si="12"/>
        <v>4.5185957594716719E-2</v>
      </c>
      <c r="AD23" s="71">
        <f t="shared" si="13"/>
        <v>4.7116471918582734E-3</v>
      </c>
      <c r="AE23" s="71">
        <f t="shared" si="14"/>
        <v>8.3549168685771585E-3</v>
      </c>
      <c r="AF23" s="85">
        <f t="shared" si="15"/>
        <v>30</v>
      </c>
      <c r="AG23" s="86">
        <f t="shared" si="16"/>
        <v>13</v>
      </c>
      <c r="AH23" s="86">
        <f t="shared" si="17"/>
        <v>17</v>
      </c>
      <c r="AI23" s="86">
        <f t="shared" si="18"/>
        <v>1</v>
      </c>
      <c r="AJ23" s="86">
        <f t="shared" si="19"/>
        <v>1</v>
      </c>
      <c r="AK23" s="86">
        <f t="shared" si="20"/>
        <v>160493</v>
      </c>
      <c r="AL23" s="86">
        <f t="shared" si="21"/>
        <v>104118</v>
      </c>
      <c r="AM23" s="86">
        <f t="shared" si="22"/>
        <v>56375</v>
      </c>
      <c r="AN23" s="86">
        <f t="shared" si="23"/>
        <v>36826</v>
      </c>
      <c r="AO23" s="86">
        <f t="shared" si="24"/>
        <v>20580</v>
      </c>
      <c r="AP23" s="143">
        <f t="shared" si="25"/>
        <v>1.8692404030082307E-2</v>
      </c>
      <c r="AQ23" s="143">
        <f t="shared" si="26"/>
        <v>1.248583338135577E-2</v>
      </c>
      <c r="AR23" s="145">
        <f t="shared" si="27"/>
        <v>3.0155210643015525E-2</v>
      </c>
      <c r="AS23" s="145">
        <f t="shared" si="28"/>
        <v>2.7154727638081791E-3</v>
      </c>
      <c r="AT23" s="145">
        <f t="shared" si="29"/>
        <v>4.859086491739553E-3</v>
      </c>
    </row>
    <row r="24" spans="1:46">
      <c r="A24" s="130" t="s">
        <v>50</v>
      </c>
      <c r="B24" s="136">
        <v>7</v>
      </c>
      <c r="C24" s="136">
        <v>4</v>
      </c>
      <c r="D24" s="137">
        <f t="shared" si="1"/>
        <v>3</v>
      </c>
      <c r="E24" s="85">
        <v>0</v>
      </c>
      <c r="F24" s="85">
        <v>0</v>
      </c>
      <c r="G24" s="85">
        <f t="shared" si="2"/>
        <v>15458</v>
      </c>
      <c r="H24" s="85">
        <v>12616</v>
      </c>
      <c r="I24" s="85">
        <v>2842</v>
      </c>
      <c r="J24" s="85">
        <v>1426</v>
      </c>
      <c r="K24" s="85">
        <v>365</v>
      </c>
      <c r="L24" s="71">
        <f t="shared" si="3"/>
        <v>4.5283995342217623E-2</v>
      </c>
      <c r="M24" s="71">
        <f t="shared" si="4"/>
        <v>5.548509828788839E-2</v>
      </c>
      <c r="N24" s="71">
        <f t="shared" si="5"/>
        <v>0.1055594651653765</v>
      </c>
      <c r="O24" s="71">
        <f t="shared" si="6"/>
        <v>0</v>
      </c>
      <c r="P24" s="71">
        <f t="shared" si="7"/>
        <v>0</v>
      </c>
      <c r="Q24" s="136">
        <v>9</v>
      </c>
      <c r="R24" s="136">
        <v>7</v>
      </c>
      <c r="S24" s="136">
        <f t="shared" si="8"/>
        <v>2</v>
      </c>
      <c r="T24" s="85">
        <v>0</v>
      </c>
      <c r="U24" s="85">
        <v>0</v>
      </c>
      <c r="V24" s="85">
        <f t="shared" si="9"/>
        <v>16584</v>
      </c>
      <c r="W24" s="85">
        <v>13320</v>
      </c>
      <c r="X24" s="85">
        <v>3264</v>
      </c>
      <c r="Y24" s="85">
        <v>2100</v>
      </c>
      <c r="Z24" s="85">
        <v>1016</v>
      </c>
      <c r="AA24" s="142">
        <f t="shared" si="10"/>
        <v>5.4269175108538355E-2</v>
      </c>
      <c r="AB24" s="142">
        <f t="shared" si="11"/>
        <v>5.2552552552552555E-2</v>
      </c>
      <c r="AC24" s="71">
        <f t="shared" si="12"/>
        <v>6.1274509803921566E-2</v>
      </c>
      <c r="AD24" s="71">
        <f t="shared" si="13"/>
        <v>0</v>
      </c>
      <c r="AE24" s="71">
        <f t="shared" si="14"/>
        <v>0</v>
      </c>
      <c r="AF24" s="85">
        <f t="shared" si="15"/>
        <v>16</v>
      </c>
      <c r="AG24" s="86">
        <f t="shared" si="16"/>
        <v>11</v>
      </c>
      <c r="AH24" s="86">
        <f t="shared" si="17"/>
        <v>5</v>
      </c>
      <c r="AI24" s="86">
        <f t="shared" si="18"/>
        <v>0</v>
      </c>
      <c r="AJ24" s="86">
        <f t="shared" si="19"/>
        <v>0</v>
      </c>
      <c r="AK24" s="86">
        <f t="shared" si="20"/>
        <v>32042</v>
      </c>
      <c r="AL24" s="86">
        <f t="shared" si="21"/>
        <v>25936</v>
      </c>
      <c r="AM24" s="86">
        <f t="shared" si="22"/>
        <v>6106</v>
      </c>
      <c r="AN24" s="86">
        <f t="shared" si="23"/>
        <v>3526</v>
      </c>
      <c r="AO24" s="86">
        <f t="shared" si="24"/>
        <v>1381</v>
      </c>
      <c r="AP24" s="144">
        <f t="shared" si="25"/>
        <v>4.9934461019911364E-2</v>
      </c>
      <c r="AQ24" s="144">
        <f t="shared" si="26"/>
        <v>4.2412091301665636E-2</v>
      </c>
      <c r="AR24" s="146">
        <f t="shared" si="27"/>
        <v>8.1886668850311178E-2</v>
      </c>
      <c r="AS24" s="145">
        <f t="shared" si="28"/>
        <v>0</v>
      </c>
      <c r="AT24" s="145">
        <f t="shared" si="29"/>
        <v>0</v>
      </c>
    </row>
    <row r="25" spans="1:46">
      <c r="A25" s="130" t="s">
        <v>51</v>
      </c>
      <c r="B25" s="136">
        <v>75</v>
      </c>
      <c r="C25" s="136">
        <v>41</v>
      </c>
      <c r="D25" s="137">
        <f t="shared" si="1"/>
        <v>34</v>
      </c>
      <c r="E25" s="85">
        <v>4</v>
      </c>
      <c r="F25" s="85">
        <v>2</v>
      </c>
      <c r="G25" s="85">
        <f t="shared" si="2"/>
        <v>202582</v>
      </c>
      <c r="H25" s="85">
        <v>129589</v>
      </c>
      <c r="I25" s="85">
        <v>72993</v>
      </c>
      <c r="J25" s="85">
        <v>30659</v>
      </c>
      <c r="K25" s="85">
        <v>14414</v>
      </c>
      <c r="L25" s="71">
        <f t="shared" si="3"/>
        <v>3.702204539396392E-2</v>
      </c>
      <c r="M25" s="142">
        <f t="shared" si="4"/>
        <v>5.7875282624296809E-2</v>
      </c>
      <c r="N25" s="71">
        <f t="shared" si="5"/>
        <v>4.6579809022783004E-2</v>
      </c>
      <c r="O25" s="71">
        <f t="shared" si="6"/>
        <v>1.3046739945856031E-2</v>
      </c>
      <c r="P25" s="71">
        <f t="shared" si="7"/>
        <v>1.3875398917718884E-2</v>
      </c>
      <c r="Q25" s="136">
        <v>51</v>
      </c>
      <c r="R25" s="136">
        <v>24</v>
      </c>
      <c r="S25" s="136">
        <f t="shared" si="8"/>
        <v>27</v>
      </c>
      <c r="T25" s="85">
        <v>5</v>
      </c>
      <c r="U25" s="85">
        <v>2</v>
      </c>
      <c r="V25" s="85">
        <f t="shared" si="9"/>
        <v>215815</v>
      </c>
      <c r="W25" s="85">
        <v>131960</v>
      </c>
      <c r="X25" s="85">
        <v>83855</v>
      </c>
      <c r="Y25" s="85">
        <v>39482</v>
      </c>
      <c r="Z25" s="85">
        <v>26082</v>
      </c>
      <c r="AA25" s="71">
        <f t="shared" si="10"/>
        <v>2.3631350925561245E-2</v>
      </c>
      <c r="AB25" s="71">
        <f t="shared" si="11"/>
        <v>1.8187329493785997E-2</v>
      </c>
      <c r="AC25" s="71">
        <f t="shared" si="12"/>
        <v>3.2198437779500329E-2</v>
      </c>
      <c r="AD25" s="71">
        <f t="shared" si="13"/>
        <v>1.2663998784256118E-2</v>
      </c>
      <c r="AE25" s="71">
        <f t="shared" si="14"/>
        <v>7.6681236101525949E-3</v>
      </c>
      <c r="AF25" s="85">
        <f t="shared" si="15"/>
        <v>126</v>
      </c>
      <c r="AG25" s="86">
        <f t="shared" si="16"/>
        <v>65</v>
      </c>
      <c r="AH25" s="86">
        <f t="shared" si="17"/>
        <v>61</v>
      </c>
      <c r="AI25" s="86">
        <f t="shared" si="18"/>
        <v>9</v>
      </c>
      <c r="AJ25" s="86">
        <f t="shared" si="19"/>
        <v>4</v>
      </c>
      <c r="AK25" s="86">
        <f t="shared" si="20"/>
        <v>418397</v>
      </c>
      <c r="AL25" s="86">
        <f t="shared" si="21"/>
        <v>261549</v>
      </c>
      <c r="AM25" s="86">
        <f t="shared" si="22"/>
        <v>156848</v>
      </c>
      <c r="AN25" s="86">
        <f t="shared" si="23"/>
        <v>70141</v>
      </c>
      <c r="AO25" s="86">
        <f t="shared" si="24"/>
        <v>40496</v>
      </c>
      <c r="AP25" s="143">
        <f t="shared" si="25"/>
        <v>3.0114938682638738E-2</v>
      </c>
      <c r="AQ25" s="143">
        <f t="shared" si="26"/>
        <v>2.4851939789484957E-2</v>
      </c>
      <c r="AR25" s="145">
        <f t="shared" si="27"/>
        <v>3.8891155768642251E-2</v>
      </c>
      <c r="AS25" s="145">
        <f t="shared" si="28"/>
        <v>1.2831296958982621E-2</v>
      </c>
      <c r="AT25" s="145">
        <f t="shared" si="29"/>
        <v>9.8775187672856569E-3</v>
      </c>
    </row>
    <row r="26" spans="1:46">
      <c r="A26" s="130" t="s">
        <v>52</v>
      </c>
      <c r="B26" s="136">
        <v>18</v>
      </c>
      <c r="C26" s="136">
        <v>12</v>
      </c>
      <c r="D26" s="137">
        <f t="shared" si="1"/>
        <v>6</v>
      </c>
      <c r="E26" s="85">
        <v>1</v>
      </c>
      <c r="F26" s="85">
        <v>0</v>
      </c>
      <c r="G26" s="85">
        <f t="shared" si="2"/>
        <v>98828</v>
      </c>
      <c r="H26" s="85">
        <v>84250</v>
      </c>
      <c r="I26" s="85">
        <v>14578</v>
      </c>
      <c r="J26" s="85">
        <v>1332</v>
      </c>
      <c r="K26" s="85">
        <v>1825</v>
      </c>
      <c r="L26" s="71">
        <f t="shared" si="3"/>
        <v>1.8213461771967459E-2</v>
      </c>
      <c r="M26" s="71">
        <f t="shared" si="4"/>
        <v>2.1364985163204748E-2</v>
      </c>
      <c r="N26" s="71">
        <f t="shared" si="5"/>
        <v>4.1157909178213749E-2</v>
      </c>
      <c r="O26" s="71">
        <f t="shared" si="6"/>
        <v>7.5075075075075076E-2</v>
      </c>
      <c r="P26" s="71">
        <f t="shared" si="7"/>
        <v>0</v>
      </c>
      <c r="Q26" s="136">
        <v>25</v>
      </c>
      <c r="R26" s="136">
        <v>15</v>
      </c>
      <c r="S26" s="136">
        <f t="shared" si="8"/>
        <v>10</v>
      </c>
      <c r="T26" s="85">
        <v>0</v>
      </c>
      <c r="U26" s="85">
        <v>1</v>
      </c>
      <c r="V26" s="85">
        <f t="shared" si="9"/>
        <v>105154</v>
      </c>
      <c r="W26" s="85">
        <v>89007</v>
      </c>
      <c r="X26" s="85">
        <v>16147</v>
      </c>
      <c r="Y26" s="85">
        <v>2451</v>
      </c>
      <c r="Z26" s="85">
        <v>6833</v>
      </c>
      <c r="AA26" s="71">
        <f t="shared" si="10"/>
        <v>2.3774654316526238E-2</v>
      </c>
      <c r="AB26" s="71">
        <f t="shared" si="11"/>
        <v>1.6852607098318109E-2</v>
      </c>
      <c r="AC26" s="142">
        <f t="shared" si="12"/>
        <v>6.193100885613427E-2</v>
      </c>
      <c r="AD26" s="71">
        <f t="shared" si="13"/>
        <v>0</v>
      </c>
      <c r="AE26" s="71">
        <f t="shared" si="14"/>
        <v>1.4634860237084735E-2</v>
      </c>
      <c r="AF26" s="85">
        <f t="shared" si="15"/>
        <v>43</v>
      </c>
      <c r="AG26" s="86">
        <f t="shared" si="16"/>
        <v>27</v>
      </c>
      <c r="AH26" s="86">
        <f t="shared" si="17"/>
        <v>16</v>
      </c>
      <c r="AI26" s="86">
        <f t="shared" si="18"/>
        <v>1</v>
      </c>
      <c r="AJ26" s="86">
        <f t="shared" si="19"/>
        <v>1</v>
      </c>
      <c r="AK26" s="86">
        <f t="shared" si="20"/>
        <v>203982</v>
      </c>
      <c r="AL26" s="86">
        <f t="shared" si="21"/>
        <v>173257</v>
      </c>
      <c r="AM26" s="86">
        <f t="shared" si="22"/>
        <v>30725</v>
      </c>
      <c r="AN26" s="86">
        <f t="shared" si="23"/>
        <v>3783</v>
      </c>
      <c r="AO26" s="86">
        <f t="shared" si="24"/>
        <v>8658</v>
      </c>
      <c r="AP26" s="143">
        <f t="shared" si="25"/>
        <v>2.108029139826063E-2</v>
      </c>
      <c r="AQ26" s="143">
        <f t="shared" si="26"/>
        <v>1.5583785936498958E-2</v>
      </c>
      <c r="AR26" s="145">
        <f t="shared" si="27"/>
        <v>5.2074857607811234E-2</v>
      </c>
      <c r="AS26" s="145">
        <f t="shared" si="28"/>
        <v>2.6434047052603753E-2</v>
      </c>
      <c r="AT26" s="145">
        <f t="shared" si="29"/>
        <v>1.1550011550011549E-2</v>
      </c>
    </row>
    <row r="27" spans="1:46">
      <c r="A27" s="130" t="s">
        <v>53</v>
      </c>
      <c r="B27" s="136">
        <v>2</v>
      </c>
      <c r="C27" s="136">
        <v>2</v>
      </c>
      <c r="D27" s="137">
        <f t="shared" si="1"/>
        <v>0</v>
      </c>
      <c r="E27" s="85">
        <v>0</v>
      </c>
      <c r="F27" s="85">
        <v>0</v>
      </c>
      <c r="G27" s="85">
        <f t="shared" si="2"/>
        <v>15407</v>
      </c>
      <c r="H27" s="85">
        <v>12503</v>
      </c>
      <c r="I27" s="85">
        <v>2904</v>
      </c>
      <c r="J27" s="85">
        <v>6960</v>
      </c>
      <c r="K27" s="85">
        <v>662</v>
      </c>
      <c r="L27" s="71">
        <f t="shared" si="3"/>
        <v>1.2981112481339652E-2</v>
      </c>
      <c r="M27" s="71">
        <f t="shared" si="4"/>
        <v>1.5996160921378868E-2</v>
      </c>
      <c r="N27" s="71">
        <f t="shared" si="5"/>
        <v>0</v>
      </c>
      <c r="O27" s="71">
        <f t="shared" si="6"/>
        <v>0</v>
      </c>
      <c r="P27" s="71">
        <f t="shared" si="7"/>
        <v>0</v>
      </c>
      <c r="Q27" s="136">
        <v>1</v>
      </c>
      <c r="R27" s="136">
        <v>1</v>
      </c>
      <c r="S27" s="136">
        <f t="shared" si="8"/>
        <v>0</v>
      </c>
      <c r="T27" s="85">
        <v>4</v>
      </c>
      <c r="U27" s="85">
        <v>0</v>
      </c>
      <c r="V27" s="85">
        <f t="shared" si="9"/>
        <v>15966</v>
      </c>
      <c r="W27" s="85">
        <v>12848</v>
      </c>
      <c r="X27" s="85">
        <v>3118</v>
      </c>
      <c r="Y27" s="85">
        <v>7533</v>
      </c>
      <c r="Z27" s="85">
        <v>1594</v>
      </c>
      <c r="AA27" s="71">
        <f t="shared" si="10"/>
        <v>6.2633095327571092E-3</v>
      </c>
      <c r="AB27" s="71">
        <f t="shared" si="11"/>
        <v>7.7833125778331257E-3</v>
      </c>
      <c r="AC27" s="71">
        <f t="shared" si="12"/>
        <v>0</v>
      </c>
      <c r="AD27" s="71">
        <f t="shared" si="13"/>
        <v>5.3099694676755613E-2</v>
      </c>
      <c r="AE27" s="71">
        <f t="shared" si="14"/>
        <v>0</v>
      </c>
      <c r="AF27" s="85">
        <f t="shared" si="15"/>
        <v>3</v>
      </c>
      <c r="AG27" s="86">
        <f t="shared" si="16"/>
        <v>3</v>
      </c>
      <c r="AH27" s="86">
        <f t="shared" si="17"/>
        <v>0</v>
      </c>
      <c r="AI27" s="86">
        <f t="shared" si="18"/>
        <v>4</v>
      </c>
      <c r="AJ27" s="86">
        <f t="shared" si="19"/>
        <v>0</v>
      </c>
      <c r="AK27" s="86">
        <f t="shared" si="20"/>
        <v>31373</v>
      </c>
      <c r="AL27" s="86">
        <f t="shared" si="21"/>
        <v>25351</v>
      </c>
      <c r="AM27" s="86">
        <f t="shared" si="22"/>
        <v>6022</v>
      </c>
      <c r="AN27" s="86">
        <f t="shared" si="23"/>
        <v>14493</v>
      </c>
      <c r="AO27" s="86">
        <f t="shared" si="24"/>
        <v>2256</v>
      </c>
      <c r="AP27" s="143">
        <f t="shared" si="25"/>
        <v>9.5623625410384723E-3</v>
      </c>
      <c r="AQ27" s="143">
        <f t="shared" si="26"/>
        <v>1.1833852707979962E-2</v>
      </c>
      <c r="AR27" s="145">
        <f t="shared" si="27"/>
        <v>0</v>
      </c>
      <c r="AS27" s="145">
        <f t="shared" si="28"/>
        <v>2.7599530807976263E-2</v>
      </c>
      <c r="AT27" s="145">
        <f t="shared" si="29"/>
        <v>0</v>
      </c>
    </row>
    <row r="28" spans="1:46">
      <c r="A28" s="130" t="s">
        <v>54</v>
      </c>
      <c r="B28" s="136">
        <v>42</v>
      </c>
      <c r="C28" s="136">
        <v>21</v>
      </c>
      <c r="D28" s="137">
        <f t="shared" si="1"/>
        <v>21</v>
      </c>
      <c r="E28" s="85">
        <v>3</v>
      </c>
      <c r="F28" s="85">
        <v>0</v>
      </c>
      <c r="G28" s="85">
        <f t="shared" si="2"/>
        <v>261538</v>
      </c>
      <c r="H28" s="85">
        <v>154005</v>
      </c>
      <c r="I28" s="85">
        <v>107533</v>
      </c>
      <c r="J28" s="85">
        <v>47817</v>
      </c>
      <c r="K28" s="85">
        <v>27828</v>
      </c>
      <c r="L28" s="71">
        <f t="shared" si="3"/>
        <v>1.6058851868562121E-2</v>
      </c>
      <c r="M28" s="71">
        <f t="shared" si="4"/>
        <v>2.7271841823317426E-2</v>
      </c>
      <c r="N28" s="71">
        <f t="shared" si="5"/>
        <v>1.9528888806226927E-2</v>
      </c>
      <c r="O28" s="71">
        <f t="shared" si="6"/>
        <v>6.273919317397578E-3</v>
      </c>
      <c r="P28" s="71">
        <f t="shared" si="7"/>
        <v>0</v>
      </c>
      <c r="Q28" s="136">
        <v>33</v>
      </c>
      <c r="R28" s="136">
        <v>13</v>
      </c>
      <c r="S28" s="136">
        <f t="shared" si="8"/>
        <v>20</v>
      </c>
      <c r="T28" s="85">
        <v>6</v>
      </c>
      <c r="U28" s="85">
        <v>1</v>
      </c>
      <c r="V28" s="85">
        <f t="shared" si="9"/>
        <v>293137</v>
      </c>
      <c r="W28" s="85">
        <v>181551</v>
      </c>
      <c r="X28" s="85">
        <v>111586</v>
      </c>
      <c r="Y28" s="85">
        <v>82575</v>
      </c>
      <c r="Z28" s="85">
        <v>55324</v>
      </c>
      <c r="AA28" s="71">
        <f t="shared" si="10"/>
        <v>1.12575348727728E-2</v>
      </c>
      <c r="AB28" s="71">
        <f t="shared" si="11"/>
        <v>7.1605223876486501E-3</v>
      </c>
      <c r="AC28" s="71">
        <f t="shared" si="12"/>
        <v>1.7923395408026097E-2</v>
      </c>
      <c r="AD28" s="71">
        <f t="shared" si="13"/>
        <v>7.2661217075386019E-3</v>
      </c>
      <c r="AE28" s="71">
        <f t="shared" si="14"/>
        <v>1.8075338008820764E-3</v>
      </c>
      <c r="AF28" s="85">
        <f t="shared" si="15"/>
        <v>75</v>
      </c>
      <c r="AG28" s="86">
        <f t="shared" si="16"/>
        <v>34</v>
      </c>
      <c r="AH28" s="86">
        <f t="shared" si="17"/>
        <v>41</v>
      </c>
      <c r="AI28" s="86">
        <f t="shared" si="18"/>
        <v>9</v>
      </c>
      <c r="AJ28" s="86">
        <f t="shared" si="19"/>
        <v>1</v>
      </c>
      <c r="AK28" s="86">
        <f t="shared" si="20"/>
        <v>554675</v>
      </c>
      <c r="AL28" s="86">
        <f t="shared" si="21"/>
        <v>335556</v>
      </c>
      <c r="AM28" s="86">
        <f t="shared" si="22"/>
        <v>219119</v>
      </c>
      <c r="AN28" s="86">
        <f t="shared" si="23"/>
        <v>130392</v>
      </c>
      <c r="AO28" s="86">
        <f t="shared" si="24"/>
        <v>83152</v>
      </c>
      <c r="AP28" s="143">
        <f t="shared" si="25"/>
        <v>1.3521431468878171E-2</v>
      </c>
      <c r="AQ28" s="143">
        <f t="shared" si="26"/>
        <v>1.0132436910679589E-2</v>
      </c>
      <c r="AR28" s="145">
        <f t="shared" si="27"/>
        <v>1.8711293863151984E-2</v>
      </c>
      <c r="AS28" s="145">
        <f t="shared" si="28"/>
        <v>6.902263942573165E-3</v>
      </c>
      <c r="AT28" s="145">
        <f t="shared" si="29"/>
        <v>1.202616894362132E-3</v>
      </c>
    </row>
    <row r="29" spans="1:46">
      <c r="A29" s="111" t="s">
        <v>2</v>
      </c>
      <c r="B29" s="85">
        <f>SUM(B4:B28)</f>
        <v>441.02469745616202</v>
      </c>
      <c r="C29" s="85">
        <f>SUM(C4:C28)</f>
        <v>264</v>
      </c>
      <c r="D29" s="137">
        <f>SUM(D4:D28)</f>
        <v>177.02469745616202</v>
      </c>
      <c r="E29" s="85">
        <f>SUM(E4:E28)</f>
        <v>40</v>
      </c>
      <c r="F29" s="85">
        <f>SUM(F4:F28)</f>
        <v>12</v>
      </c>
      <c r="G29" s="85">
        <f t="shared" si="2"/>
        <v>2394931</v>
      </c>
      <c r="H29" s="85">
        <f>SUM(H4:H28)</f>
        <v>1646677</v>
      </c>
      <c r="I29" s="85">
        <f>SUM(I4:I28)</f>
        <v>748254</v>
      </c>
      <c r="J29" s="85">
        <f>SUM(J4:J28)</f>
        <v>336856</v>
      </c>
      <c r="K29" s="85">
        <f>SUM(K4:K28)</f>
        <v>186017</v>
      </c>
      <c r="L29" s="71">
        <f t="shared" si="3"/>
        <v>1.8414922912441404E-2</v>
      </c>
      <c r="M29" s="71">
        <f t="shared" si="4"/>
        <v>2.6782708294107588E-2</v>
      </c>
      <c r="N29" s="71">
        <f t="shared" si="5"/>
        <v>2.3658369678767107E-2</v>
      </c>
      <c r="O29" s="71">
        <f t="shared" si="6"/>
        <v>1.1874510176455222E-2</v>
      </c>
      <c r="P29" s="71">
        <f t="shared" si="7"/>
        <v>6.451023293569942E-3</v>
      </c>
      <c r="Q29" s="85">
        <f>SUM(Q4:Q28)</f>
        <v>482</v>
      </c>
      <c r="R29" s="85">
        <f>SUM(R4:R28)</f>
        <v>272</v>
      </c>
      <c r="S29" s="136">
        <f>SUM(S4:S28)</f>
        <v>210</v>
      </c>
      <c r="T29" s="85">
        <f>SUM(T4:T28)</f>
        <v>60</v>
      </c>
      <c r="U29" s="85">
        <f>SUM(U4:U28)</f>
        <v>23</v>
      </c>
      <c r="V29" s="85">
        <f t="shared" si="9"/>
        <v>2545098</v>
      </c>
      <c r="W29" s="85">
        <f>SUM(W4:W28)</f>
        <v>1723475</v>
      </c>
      <c r="X29" s="85">
        <f>SUM(X4:X28)</f>
        <v>821623</v>
      </c>
      <c r="Y29" s="85">
        <f>SUM(Y4:Y28)</f>
        <v>461218</v>
      </c>
      <c r="Z29" s="85">
        <f>SUM(Z4:Z28)</f>
        <v>616127</v>
      </c>
      <c r="AA29" s="71">
        <f t="shared" si="10"/>
        <v>1.8938367009836164E-2</v>
      </c>
      <c r="AB29" s="71">
        <f t="shared" si="11"/>
        <v>1.578206820522491E-2</v>
      </c>
      <c r="AC29" s="71">
        <f t="shared" si="12"/>
        <v>2.5559167647449015E-2</v>
      </c>
      <c r="AD29" s="71">
        <f t="shared" si="13"/>
        <v>1.3009032604972054E-2</v>
      </c>
      <c r="AE29" s="71">
        <f t="shared" si="14"/>
        <v>3.7329966062191722E-3</v>
      </c>
      <c r="AF29" s="85">
        <f t="shared" si="15"/>
        <v>923.02469745616202</v>
      </c>
      <c r="AG29" s="86">
        <f t="shared" si="16"/>
        <v>536</v>
      </c>
      <c r="AH29" s="86">
        <f t="shared" si="17"/>
        <v>387.02469745616202</v>
      </c>
      <c r="AI29" s="86">
        <f t="shared" si="18"/>
        <v>100</v>
      </c>
      <c r="AJ29" s="86">
        <f t="shared" si="19"/>
        <v>35</v>
      </c>
      <c r="AK29" s="86">
        <f t="shared" si="20"/>
        <v>4940029</v>
      </c>
      <c r="AL29" s="86">
        <f t="shared" si="21"/>
        <v>3370152</v>
      </c>
      <c r="AM29" s="86">
        <f t="shared" si="22"/>
        <v>1569877</v>
      </c>
      <c r="AN29" s="86">
        <f t="shared" si="23"/>
        <v>798074</v>
      </c>
      <c r="AO29" s="86">
        <f t="shared" si="24"/>
        <v>802144</v>
      </c>
      <c r="AP29" s="143">
        <f t="shared" si="25"/>
        <v>1.8684600787893392E-2</v>
      </c>
      <c r="AQ29" s="143">
        <f t="shared" si="26"/>
        <v>1.5904327163878663E-2</v>
      </c>
      <c r="AR29" s="145">
        <f t="shared" si="27"/>
        <v>2.4653186042993307E-2</v>
      </c>
      <c r="AS29" s="145">
        <f t="shared" si="28"/>
        <v>1.2530166375549136E-2</v>
      </c>
      <c r="AT29" s="145">
        <f t="shared" si="29"/>
        <v>4.3633063390114491E-3</v>
      </c>
    </row>
    <row r="30" spans="1:46">
      <c r="A30" s="127"/>
    </row>
    <row r="31" spans="1:46">
      <c r="A31" s="111"/>
    </row>
    <row r="32" spans="1:46">
      <c r="A32" s="128" t="s">
        <v>1019</v>
      </c>
    </row>
    <row r="33" spans="1:1">
      <c r="A33" s="111"/>
    </row>
    <row r="34" spans="1:1">
      <c r="A34" s="127"/>
    </row>
    <row r="35" spans="1:1">
      <c r="A35" s="111"/>
    </row>
    <row r="36" spans="1:1">
      <c r="A36" s="129"/>
    </row>
    <row r="37" spans="1:1">
      <c r="A37" s="129"/>
    </row>
    <row r="38" spans="1:1">
      <c r="A38" s="129"/>
    </row>
    <row r="39" spans="1:1">
      <c r="A39" s="45"/>
    </row>
    <row r="40" spans="1:1">
      <c r="A40" s="44"/>
    </row>
    <row r="41" spans="1:1">
      <c r="A41" s="44"/>
    </row>
    <row r="42" spans="1:1">
      <c r="A42" s="44"/>
    </row>
    <row r="43" spans="1:1">
      <c r="A43" s="44"/>
    </row>
    <row r="44" spans="1:1">
      <c r="A44" s="45"/>
    </row>
  </sheetData>
  <mergeCells count="12">
    <mergeCell ref="C2:F2"/>
    <mergeCell ref="R2:U2"/>
    <mergeCell ref="B1:K1"/>
    <mergeCell ref="Q1:Z1"/>
    <mergeCell ref="G2:K2"/>
    <mergeCell ref="L2:P2"/>
    <mergeCell ref="AP2:AT2"/>
    <mergeCell ref="AF1:AT1"/>
    <mergeCell ref="AA2:AE2"/>
    <mergeCell ref="V2:Z2"/>
    <mergeCell ref="AG2:AJ2"/>
    <mergeCell ref="AK2:AO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B5DF-29D6-4B41-B768-1A0180230FB4}">
  <dimension ref="A1:AT35"/>
  <sheetViews>
    <sheetView workbookViewId="0">
      <pane xSplit="1" topLeftCell="B1" activePane="topRight" state="frozen"/>
      <selection pane="topRight" activeCell="E39" sqref="E39"/>
    </sheetView>
  </sheetViews>
  <sheetFormatPr defaultColWidth="17.796875" defaultRowHeight="16.95" customHeight="1"/>
  <cols>
    <col min="1" max="1" width="17.796875" style="186"/>
    <col min="2" max="11" width="17.796875" style="194"/>
    <col min="12" max="16" width="17.796875" style="192"/>
    <col min="17" max="41" width="17.796875" style="194"/>
    <col min="42" max="16384" width="17.796875" style="186"/>
  </cols>
  <sheetData>
    <row r="1" spans="1:46" s="201" customFormat="1" ht="16.95" customHeight="1">
      <c r="B1" s="417">
        <v>1888</v>
      </c>
      <c r="C1" s="417"/>
      <c r="D1" s="417"/>
      <c r="E1" s="417"/>
      <c r="F1" s="417"/>
      <c r="G1" s="417"/>
      <c r="H1" s="417"/>
      <c r="I1" s="417"/>
      <c r="J1" s="417"/>
      <c r="K1" s="417"/>
      <c r="L1" s="202"/>
      <c r="M1" s="202"/>
      <c r="N1" s="202"/>
      <c r="O1" s="202"/>
      <c r="P1" s="202"/>
      <c r="Q1" s="418">
        <v>1900</v>
      </c>
      <c r="R1" s="418"/>
      <c r="S1" s="418"/>
      <c r="T1" s="418"/>
      <c r="U1" s="418"/>
      <c r="V1" s="418"/>
      <c r="W1" s="418"/>
      <c r="X1" s="418"/>
      <c r="Y1" s="418"/>
      <c r="Z1" s="418"/>
      <c r="AA1" s="203"/>
      <c r="AB1" s="203"/>
      <c r="AC1" s="203"/>
      <c r="AD1" s="203"/>
      <c r="AE1" s="203"/>
      <c r="AF1" s="414" t="s">
        <v>814</v>
      </c>
      <c r="AG1" s="414"/>
      <c r="AH1" s="414"/>
      <c r="AI1" s="414"/>
      <c r="AJ1" s="414"/>
      <c r="AK1" s="414"/>
      <c r="AL1" s="414"/>
      <c r="AM1" s="414"/>
      <c r="AN1" s="414"/>
      <c r="AO1" s="414"/>
      <c r="AP1" s="206"/>
      <c r="AQ1" s="206"/>
      <c r="AR1" s="206"/>
      <c r="AS1" s="206"/>
      <c r="AT1" s="206"/>
    </row>
    <row r="2" spans="1:46" s="188" customFormat="1" ht="16.95" customHeight="1">
      <c r="A2" s="188" t="s">
        <v>12</v>
      </c>
      <c r="B2" s="416" t="s">
        <v>807</v>
      </c>
      <c r="C2" s="416"/>
      <c r="D2" s="416"/>
      <c r="E2" s="416"/>
      <c r="F2" s="416"/>
      <c r="G2" s="416" t="s">
        <v>1017</v>
      </c>
      <c r="H2" s="416"/>
      <c r="I2" s="416"/>
      <c r="J2" s="416"/>
      <c r="K2" s="416"/>
      <c r="L2" s="413" t="s">
        <v>816</v>
      </c>
      <c r="M2" s="413"/>
      <c r="N2" s="413"/>
      <c r="O2" s="413"/>
      <c r="P2" s="413"/>
      <c r="Q2" s="416" t="s">
        <v>807</v>
      </c>
      <c r="R2" s="416"/>
      <c r="S2" s="416"/>
      <c r="T2" s="416"/>
      <c r="U2" s="416"/>
      <c r="V2" s="416" t="s">
        <v>1017</v>
      </c>
      <c r="W2" s="416"/>
      <c r="X2" s="416"/>
      <c r="Y2" s="416"/>
      <c r="Z2" s="416"/>
      <c r="AA2" s="413" t="s">
        <v>816</v>
      </c>
      <c r="AB2" s="413"/>
      <c r="AC2" s="413"/>
      <c r="AD2" s="413"/>
      <c r="AE2" s="413"/>
      <c r="AF2" s="415" t="s">
        <v>807</v>
      </c>
      <c r="AG2" s="415"/>
      <c r="AH2" s="415"/>
      <c r="AI2" s="415"/>
      <c r="AJ2" s="415"/>
      <c r="AK2" s="415" t="s">
        <v>1017</v>
      </c>
      <c r="AL2" s="415"/>
      <c r="AM2" s="415"/>
      <c r="AN2" s="415"/>
      <c r="AO2" s="415"/>
      <c r="AP2" s="413" t="s">
        <v>816</v>
      </c>
      <c r="AQ2" s="413"/>
      <c r="AR2" s="413"/>
      <c r="AS2" s="413"/>
      <c r="AT2" s="413"/>
    </row>
    <row r="3" spans="1:46" s="189" customFormat="1" ht="16.95" customHeight="1">
      <c r="B3" s="194" t="s">
        <v>1030</v>
      </c>
      <c r="C3" s="194" t="s">
        <v>1031</v>
      </c>
      <c r="D3" s="194" t="s">
        <v>1032</v>
      </c>
      <c r="E3" s="194" t="s">
        <v>1033</v>
      </c>
      <c r="F3" s="194" t="s">
        <v>1034</v>
      </c>
      <c r="G3" s="194" t="s">
        <v>1030</v>
      </c>
      <c r="H3" s="194" t="s">
        <v>1031</v>
      </c>
      <c r="I3" s="194" t="s">
        <v>1032</v>
      </c>
      <c r="J3" s="194" t="s">
        <v>1033</v>
      </c>
      <c r="K3" s="194" t="s">
        <v>1034</v>
      </c>
      <c r="L3" s="192" t="s">
        <v>1030</v>
      </c>
      <c r="M3" s="192" t="s">
        <v>1031</v>
      </c>
      <c r="N3" s="192" t="s">
        <v>1032</v>
      </c>
      <c r="O3" s="192" t="s">
        <v>1033</v>
      </c>
      <c r="P3" s="192" t="s">
        <v>1034</v>
      </c>
      <c r="Q3" s="194" t="s">
        <v>1030</v>
      </c>
      <c r="R3" s="194" t="s">
        <v>1031</v>
      </c>
      <c r="S3" s="194" t="s">
        <v>1032</v>
      </c>
      <c r="T3" s="194" t="s">
        <v>1033</v>
      </c>
      <c r="U3" s="194" t="s">
        <v>1034</v>
      </c>
      <c r="V3" s="194" t="s">
        <v>1030</v>
      </c>
      <c r="W3" s="194" t="s">
        <v>1031</v>
      </c>
      <c r="X3" s="194" t="s">
        <v>1032</v>
      </c>
      <c r="Y3" s="194" t="s">
        <v>1033</v>
      </c>
      <c r="Z3" s="194" t="s">
        <v>1034</v>
      </c>
      <c r="AA3" s="192" t="s">
        <v>1030</v>
      </c>
      <c r="AB3" s="192" t="s">
        <v>1031</v>
      </c>
      <c r="AC3" s="205" t="s">
        <v>1032</v>
      </c>
      <c r="AD3" s="192" t="s">
        <v>1033</v>
      </c>
      <c r="AE3" s="192" t="s">
        <v>1034</v>
      </c>
      <c r="AF3" s="198" t="s">
        <v>1030</v>
      </c>
      <c r="AG3" s="198" t="s">
        <v>1031</v>
      </c>
      <c r="AH3" s="198" t="s">
        <v>1032</v>
      </c>
      <c r="AI3" s="198" t="s">
        <v>1033</v>
      </c>
      <c r="AJ3" s="194" t="s">
        <v>1034</v>
      </c>
      <c r="AK3" s="198" t="s">
        <v>1030</v>
      </c>
      <c r="AL3" s="198" t="s">
        <v>1031</v>
      </c>
      <c r="AM3" s="198" t="s">
        <v>1032</v>
      </c>
      <c r="AN3" s="198" t="s">
        <v>1033</v>
      </c>
      <c r="AO3" s="194" t="s">
        <v>1034</v>
      </c>
      <c r="AP3" s="192" t="s">
        <v>1030</v>
      </c>
      <c r="AQ3" s="192" t="s">
        <v>1031</v>
      </c>
      <c r="AR3" s="205" t="s">
        <v>1032</v>
      </c>
      <c r="AS3" s="192" t="s">
        <v>1033</v>
      </c>
      <c r="AT3" s="192" t="s">
        <v>1034</v>
      </c>
    </row>
    <row r="4" spans="1:46" ht="16.95" customHeight="1">
      <c r="A4" s="187" t="s">
        <v>30</v>
      </c>
      <c r="B4" s="195">
        <v>33</v>
      </c>
      <c r="G4" s="195">
        <v>192859</v>
      </c>
      <c r="H4" s="194">
        <v>465</v>
      </c>
      <c r="I4" s="194">
        <v>163</v>
      </c>
      <c r="J4" s="196">
        <v>32</v>
      </c>
      <c r="K4" s="85">
        <v>61</v>
      </c>
      <c r="L4" s="191">
        <f>B4/G4*100</f>
        <v>1.7110946339035253E-2</v>
      </c>
      <c r="M4" s="191">
        <f>C4/H4*100</f>
        <v>0</v>
      </c>
      <c r="N4" s="191">
        <f t="shared" ref="N4:P19" si="0">D4/I4*100</f>
        <v>0</v>
      </c>
      <c r="O4" s="191">
        <f t="shared" si="0"/>
        <v>0</v>
      </c>
      <c r="P4" s="191">
        <f t="shared" si="0"/>
        <v>0</v>
      </c>
      <c r="Q4" s="195">
        <v>48</v>
      </c>
      <c r="V4" s="85">
        <v>203071</v>
      </c>
      <c r="W4" s="194">
        <v>819</v>
      </c>
      <c r="X4" s="85">
        <v>2415</v>
      </c>
      <c r="Y4" s="194">
        <v>43</v>
      </c>
      <c r="Z4" s="196">
        <v>150</v>
      </c>
      <c r="AA4" s="204">
        <f>Q4/V4*100</f>
        <v>2.3637053050410941E-2</v>
      </c>
      <c r="AB4" s="204">
        <f t="shared" ref="AB4:AE19" si="1">R4/W4*100</f>
        <v>0</v>
      </c>
      <c r="AC4" s="70">
        <f t="shared" si="1"/>
        <v>0</v>
      </c>
      <c r="AD4" s="204">
        <f t="shared" si="1"/>
        <v>0</v>
      </c>
      <c r="AE4" s="204">
        <f t="shared" si="1"/>
        <v>0</v>
      </c>
      <c r="AF4" s="199">
        <v>81</v>
      </c>
      <c r="AG4" s="198"/>
      <c r="AH4" s="198"/>
      <c r="AI4" s="198"/>
      <c r="AJ4" s="198"/>
      <c r="AK4" s="199">
        <f>SUM(G4,V4)</f>
        <v>395930</v>
      </c>
      <c r="AL4" s="198">
        <f>SUM(H4,W4)</f>
        <v>1284</v>
      </c>
      <c r="AM4" s="198">
        <f>SUM(I4,X4)</f>
        <v>2578</v>
      </c>
      <c r="AN4" s="198">
        <f>SUM(J4,Y4)</f>
        <v>75</v>
      </c>
      <c r="AO4" s="198">
        <f>SUM(K4,Z4)</f>
        <v>211</v>
      </c>
      <c r="AP4" s="70">
        <f>AF4/AK4*100</f>
        <v>2.045816179627712E-2</v>
      </c>
      <c r="AQ4" s="204">
        <f t="shared" ref="AQ4:AT19" si="2">AG4/AL4*100</f>
        <v>0</v>
      </c>
      <c r="AR4" s="204">
        <f t="shared" si="2"/>
        <v>0</v>
      </c>
      <c r="AS4" s="204">
        <f t="shared" si="2"/>
        <v>0</v>
      </c>
      <c r="AT4" s="204">
        <f t="shared" si="2"/>
        <v>0</v>
      </c>
    </row>
    <row r="5" spans="1:46" ht="16.95" customHeight="1">
      <c r="A5" s="187" t="s">
        <v>31</v>
      </c>
      <c r="B5" s="195">
        <v>9</v>
      </c>
      <c r="G5" s="85">
        <v>53757</v>
      </c>
      <c r="H5" s="85">
        <v>71</v>
      </c>
      <c r="I5" s="194">
        <v>240</v>
      </c>
      <c r="J5" s="85">
        <v>20</v>
      </c>
      <c r="K5" s="194">
        <v>21</v>
      </c>
      <c r="L5" s="191">
        <f t="shared" ref="L5:L29" si="3">B5/G5*100</f>
        <v>1.6742005692281934E-2</v>
      </c>
      <c r="M5" s="191">
        <f t="shared" ref="M5:M29" si="4">C5/H5*100</f>
        <v>0</v>
      </c>
      <c r="N5" s="191">
        <f t="shared" si="0"/>
        <v>0</v>
      </c>
      <c r="O5" s="191">
        <f t="shared" si="0"/>
        <v>0</v>
      </c>
      <c r="P5" s="191">
        <f t="shared" si="0"/>
        <v>0</v>
      </c>
      <c r="Q5" s="195">
        <v>4</v>
      </c>
      <c r="V5" s="85">
        <v>54579</v>
      </c>
      <c r="W5" s="194">
        <v>77</v>
      </c>
      <c r="X5" s="194">
        <v>559</v>
      </c>
      <c r="Y5" s="196">
        <v>32</v>
      </c>
      <c r="Z5" s="85">
        <v>34</v>
      </c>
      <c r="AA5" s="204">
        <f t="shared" ref="AA5:AA29" si="5">Q5/V5*100</f>
        <v>7.3288261052785872E-3</v>
      </c>
      <c r="AB5" s="204">
        <f t="shared" si="1"/>
        <v>0</v>
      </c>
      <c r="AC5" s="70">
        <f t="shared" si="1"/>
        <v>0</v>
      </c>
      <c r="AD5" s="204">
        <f t="shared" si="1"/>
        <v>0</v>
      </c>
      <c r="AE5" s="204">
        <f t="shared" si="1"/>
        <v>0</v>
      </c>
      <c r="AF5" s="199">
        <v>13</v>
      </c>
      <c r="AG5" s="198"/>
      <c r="AH5" s="198"/>
      <c r="AI5" s="198"/>
      <c r="AJ5" s="198"/>
      <c r="AK5" s="199">
        <f t="shared" ref="AK5:AK29" si="6">SUM(G5,V5)</f>
        <v>108336</v>
      </c>
      <c r="AL5" s="198">
        <f t="shared" ref="AL5:AL29" si="7">SUM(H5,W5)</f>
        <v>148</v>
      </c>
      <c r="AM5" s="198">
        <f t="shared" ref="AM5:AM29" si="8">SUM(I5,X5)</f>
        <v>799</v>
      </c>
      <c r="AN5" s="198">
        <f t="shared" ref="AN5:AN29" si="9">SUM(J5,Y5)</f>
        <v>52</v>
      </c>
      <c r="AO5" s="198">
        <f t="shared" ref="AO5:AO29" si="10">SUM(K5,Z5)</f>
        <v>55</v>
      </c>
      <c r="AP5" s="70">
        <f t="shared" ref="AP5:AP29" si="11">AF5/AK5*100</f>
        <v>1.1999704622655443E-2</v>
      </c>
      <c r="AQ5" s="204">
        <f t="shared" si="2"/>
        <v>0</v>
      </c>
      <c r="AR5" s="204">
        <f t="shared" si="2"/>
        <v>0</v>
      </c>
      <c r="AS5" s="204">
        <f t="shared" si="2"/>
        <v>0</v>
      </c>
      <c r="AT5" s="204">
        <f t="shared" si="2"/>
        <v>0</v>
      </c>
    </row>
    <row r="6" spans="1:46" ht="16.95" customHeight="1">
      <c r="A6" s="187" t="s">
        <v>32</v>
      </c>
      <c r="B6" s="195">
        <v>5</v>
      </c>
      <c r="G6" s="85">
        <v>12849</v>
      </c>
      <c r="H6" s="194">
        <v>8</v>
      </c>
      <c r="I6" s="85">
        <v>28</v>
      </c>
      <c r="J6" s="194">
        <v>2</v>
      </c>
      <c r="K6" s="85">
        <v>1</v>
      </c>
      <c r="L6" s="191">
        <f t="shared" si="3"/>
        <v>3.8913534127169434E-2</v>
      </c>
      <c r="M6" s="191">
        <f t="shared" si="4"/>
        <v>0</v>
      </c>
      <c r="N6" s="191">
        <f t="shared" si="0"/>
        <v>0</v>
      </c>
      <c r="O6" s="191">
        <f t="shared" si="0"/>
        <v>0</v>
      </c>
      <c r="P6" s="191">
        <f t="shared" si="0"/>
        <v>0</v>
      </c>
      <c r="Q6" s="195">
        <v>3</v>
      </c>
      <c r="V6" s="85">
        <v>13412</v>
      </c>
      <c r="W6" s="194">
        <v>7</v>
      </c>
      <c r="X6" s="194">
        <v>69</v>
      </c>
      <c r="Y6" s="196">
        <v>8</v>
      </c>
      <c r="Z6" s="85">
        <v>3</v>
      </c>
      <c r="AA6" s="204">
        <f t="shared" si="5"/>
        <v>2.2368028631076647E-2</v>
      </c>
      <c r="AB6" s="204">
        <f t="shared" si="1"/>
        <v>0</v>
      </c>
      <c r="AC6" s="70">
        <f t="shared" si="1"/>
        <v>0</v>
      </c>
      <c r="AD6" s="204">
        <f t="shared" si="1"/>
        <v>0</v>
      </c>
      <c r="AE6" s="204">
        <f t="shared" si="1"/>
        <v>0</v>
      </c>
      <c r="AF6" s="199">
        <v>8</v>
      </c>
      <c r="AG6" s="198"/>
      <c r="AH6" s="198"/>
      <c r="AI6" s="198"/>
      <c r="AJ6" s="198"/>
      <c r="AK6" s="199">
        <f t="shared" si="6"/>
        <v>26261</v>
      </c>
      <c r="AL6" s="198">
        <f t="shared" si="7"/>
        <v>15</v>
      </c>
      <c r="AM6" s="198">
        <f t="shared" si="8"/>
        <v>97</v>
      </c>
      <c r="AN6" s="198">
        <f t="shared" si="9"/>
        <v>10</v>
      </c>
      <c r="AO6" s="198">
        <f t="shared" si="10"/>
        <v>4</v>
      </c>
      <c r="AP6" s="70">
        <f t="shared" si="11"/>
        <v>3.0463424850538823E-2</v>
      </c>
      <c r="AQ6" s="204">
        <f t="shared" si="2"/>
        <v>0</v>
      </c>
      <c r="AR6" s="204">
        <f t="shared" si="2"/>
        <v>0</v>
      </c>
      <c r="AS6" s="204">
        <f t="shared" si="2"/>
        <v>0</v>
      </c>
      <c r="AT6" s="204">
        <f t="shared" si="2"/>
        <v>0</v>
      </c>
    </row>
    <row r="7" spans="1:46" ht="16.95" customHeight="1">
      <c r="A7" s="187" t="s">
        <v>34</v>
      </c>
      <c r="B7" s="195">
        <v>12</v>
      </c>
      <c r="G7" s="85">
        <v>61507</v>
      </c>
      <c r="H7" s="85">
        <v>303</v>
      </c>
      <c r="I7" s="194">
        <v>115</v>
      </c>
      <c r="J7" s="85">
        <v>6</v>
      </c>
      <c r="K7" s="85">
        <v>10</v>
      </c>
      <c r="L7" s="191">
        <f t="shared" si="3"/>
        <v>1.9509974474450062E-2</v>
      </c>
      <c r="M7" s="191">
        <f t="shared" si="4"/>
        <v>0</v>
      </c>
      <c r="N7" s="191">
        <f t="shared" si="0"/>
        <v>0</v>
      </c>
      <c r="O7" s="191">
        <f t="shared" si="0"/>
        <v>0</v>
      </c>
      <c r="P7" s="191">
        <f t="shared" si="0"/>
        <v>0</v>
      </c>
      <c r="Q7" s="195">
        <v>11</v>
      </c>
      <c r="V7" s="85">
        <v>66402</v>
      </c>
      <c r="W7" s="85">
        <v>607</v>
      </c>
      <c r="X7" s="85">
        <v>1450</v>
      </c>
      <c r="Y7" s="85">
        <v>6</v>
      </c>
      <c r="Z7" s="85">
        <v>32</v>
      </c>
      <c r="AA7" s="204">
        <f t="shared" si="5"/>
        <v>1.6565766091382789E-2</v>
      </c>
      <c r="AB7" s="204">
        <f t="shared" si="1"/>
        <v>0</v>
      </c>
      <c r="AC7" s="70">
        <f t="shared" si="1"/>
        <v>0</v>
      </c>
      <c r="AD7" s="204">
        <f t="shared" si="1"/>
        <v>0</v>
      </c>
      <c r="AE7" s="204">
        <f t="shared" si="1"/>
        <v>0</v>
      </c>
      <c r="AF7" s="199">
        <v>23</v>
      </c>
      <c r="AG7" s="198"/>
      <c r="AH7" s="198"/>
      <c r="AI7" s="198"/>
      <c r="AJ7" s="198"/>
      <c r="AK7" s="199">
        <f t="shared" si="6"/>
        <v>127909</v>
      </c>
      <c r="AL7" s="198">
        <f t="shared" si="7"/>
        <v>910</v>
      </c>
      <c r="AM7" s="198">
        <f t="shared" si="8"/>
        <v>1565</v>
      </c>
      <c r="AN7" s="198">
        <f t="shared" si="9"/>
        <v>12</v>
      </c>
      <c r="AO7" s="198">
        <f t="shared" si="10"/>
        <v>42</v>
      </c>
      <c r="AP7" s="70">
        <f t="shared" si="11"/>
        <v>1.7981533746648008E-2</v>
      </c>
      <c r="AQ7" s="204">
        <f t="shared" si="2"/>
        <v>0</v>
      </c>
      <c r="AR7" s="204">
        <f t="shared" si="2"/>
        <v>0</v>
      </c>
      <c r="AS7" s="204">
        <f t="shared" si="2"/>
        <v>0</v>
      </c>
      <c r="AT7" s="204">
        <f t="shared" si="2"/>
        <v>0</v>
      </c>
    </row>
    <row r="8" spans="1:46" ht="16.95" customHeight="1">
      <c r="A8" s="187" t="s">
        <v>1029</v>
      </c>
      <c r="B8" s="195">
        <v>11</v>
      </c>
      <c r="C8" s="195"/>
      <c r="G8" s="195">
        <v>71113</v>
      </c>
      <c r="H8" s="85">
        <v>2040</v>
      </c>
      <c r="I8" s="194">
        <v>346</v>
      </c>
      <c r="J8" s="196">
        <v>57</v>
      </c>
      <c r="K8" s="196">
        <v>193</v>
      </c>
      <c r="L8" s="191">
        <f t="shared" si="3"/>
        <v>1.5468339122242067E-2</v>
      </c>
      <c r="M8" s="191">
        <f t="shared" si="4"/>
        <v>0</v>
      </c>
      <c r="N8" s="191">
        <f t="shared" si="0"/>
        <v>0</v>
      </c>
      <c r="O8" s="191">
        <f t="shared" si="0"/>
        <v>0</v>
      </c>
      <c r="P8" s="191">
        <f t="shared" si="0"/>
        <v>0</v>
      </c>
      <c r="Q8" s="195">
        <v>9</v>
      </c>
      <c r="R8" s="195">
        <v>1</v>
      </c>
      <c r="V8" s="195">
        <v>106769</v>
      </c>
      <c r="W8" s="195">
        <v>2620</v>
      </c>
      <c r="X8" s="194">
        <v>2333</v>
      </c>
      <c r="Y8" s="196">
        <v>101</v>
      </c>
      <c r="Z8" s="85">
        <v>404</v>
      </c>
      <c r="AA8" s="204">
        <f t="shared" si="5"/>
        <v>8.4294130318725465E-3</v>
      </c>
      <c r="AB8" s="204">
        <f t="shared" si="1"/>
        <v>3.8167938931297711E-2</v>
      </c>
      <c r="AC8" s="70">
        <f t="shared" si="1"/>
        <v>0</v>
      </c>
      <c r="AD8" s="204">
        <f t="shared" si="1"/>
        <v>0</v>
      </c>
      <c r="AE8" s="204">
        <f t="shared" si="1"/>
        <v>0</v>
      </c>
      <c r="AF8" s="199">
        <v>20</v>
      </c>
      <c r="AG8" s="199">
        <v>1</v>
      </c>
      <c r="AH8" s="198"/>
      <c r="AI8" s="198"/>
      <c r="AJ8" s="198"/>
      <c r="AK8" s="199">
        <f t="shared" si="6"/>
        <v>177882</v>
      </c>
      <c r="AL8" s="198">
        <f t="shared" si="7"/>
        <v>4660</v>
      </c>
      <c r="AM8" s="198">
        <f t="shared" si="8"/>
        <v>2679</v>
      </c>
      <c r="AN8" s="198">
        <f t="shared" si="9"/>
        <v>158</v>
      </c>
      <c r="AO8" s="198">
        <f t="shared" si="10"/>
        <v>597</v>
      </c>
      <c r="AP8" s="70">
        <f t="shared" si="11"/>
        <v>1.1243408551736545E-2</v>
      </c>
      <c r="AQ8" s="204">
        <f t="shared" si="2"/>
        <v>2.1459227467811159E-2</v>
      </c>
      <c r="AR8" s="204">
        <f t="shared" si="2"/>
        <v>0</v>
      </c>
      <c r="AS8" s="204">
        <f t="shared" si="2"/>
        <v>0</v>
      </c>
      <c r="AT8" s="204">
        <f t="shared" si="2"/>
        <v>0</v>
      </c>
    </row>
    <row r="9" spans="1:46" ht="16.95" customHeight="1">
      <c r="A9" s="187" t="s">
        <v>35</v>
      </c>
      <c r="B9" s="195">
        <v>40</v>
      </c>
      <c r="C9" s="195">
        <v>24</v>
      </c>
      <c r="G9" s="85">
        <v>449668</v>
      </c>
      <c r="H9" s="85">
        <v>85319</v>
      </c>
      <c r="I9" s="194">
        <v>1243</v>
      </c>
      <c r="J9" s="196">
        <v>56</v>
      </c>
      <c r="K9" s="196">
        <v>393</v>
      </c>
      <c r="L9" s="191">
        <f t="shared" si="3"/>
        <v>8.8954517555174042E-3</v>
      </c>
      <c r="M9" s="191">
        <f t="shared" si="4"/>
        <v>2.8129724914731771E-2</v>
      </c>
      <c r="N9" s="191">
        <f t="shared" si="0"/>
        <v>0</v>
      </c>
      <c r="O9" s="191">
        <f t="shared" si="0"/>
        <v>0</v>
      </c>
      <c r="P9" s="191">
        <f t="shared" si="0"/>
        <v>0</v>
      </c>
      <c r="Q9" s="195">
        <v>58</v>
      </c>
      <c r="R9" s="195">
        <v>20</v>
      </c>
      <c r="V9" s="195">
        <v>483388</v>
      </c>
      <c r="W9" s="85">
        <v>97789</v>
      </c>
      <c r="X9" s="85">
        <v>7167</v>
      </c>
      <c r="Y9" s="194">
        <v>119</v>
      </c>
      <c r="Z9" s="85">
        <v>970</v>
      </c>
      <c r="AA9" s="204">
        <f t="shared" si="5"/>
        <v>1.199864291211201E-2</v>
      </c>
      <c r="AB9" s="204">
        <f t="shared" si="1"/>
        <v>2.0452198099990798E-2</v>
      </c>
      <c r="AC9" s="70">
        <f t="shared" si="1"/>
        <v>0</v>
      </c>
      <c r="AD9" s="204">
        <f t="shared" si="1"/>
        <v>0</v>
      </c>
      <c r="AE9" s="204">
        <f t="shared" si="1"/>
        <v>0</v>
      </c>
      <c r="AF9" s="199">
        <v>98</v>
      </c>
      <c r="AG9" s="199">
        <v>44</v>
      </c>
      <c r="AH9" s="198"/>
      <c r="AI9" s="198"/>
      <c r="AJ9" s="198"/>
      <c r="AK9" s="199">
        <f t="shared" si="6"/>
        <v>933056</v>
      </c>
      <c r="AL9" s="198">
        <f t="shared" si="7"/>
        <v>183108</v>
      </c>
      <c r="AM9" s="198">
        <f t="shared" si="8"/>
        <v>8410</v>
      </c>
      <c r="AN9" s="198">
        <f t="shared" si="9"/>
        <v>175</v>
      </c>
      <c r="AO9" s="198">
        <f t="shared" si="10"/>
        <v>1363</v>
      </c>
      <c r="AP9" s="70">
        <f t="shared" si="11"/>
        <v>1.0503120927361272E-2</v>
      </c>
      <c r="AQ9" s="204">
        <f t="shared" si="2"/>
        <v>2.4029534482381983E-2</v>
      </c>
      <c r="AR9" s="204">
        <f t="shared" si="2"/>
        <v>0</v>
      </c>
      <c r="AS9" s="204">
        <f t="shared" si="2"/>
        <v>0</v>
      </c>
      <c r="AT9" s="204">
        <f t="shared" si="2"/>
        <v>0</v>
      </c>
    </row>
    <row r="10" spans="1:46" ht="16.95" customHeight="1">
      <c r="A10" s="187" t="s">
        <v>36</v>
      </c>
      <c r="B10" s="195">
        <v>1</v>
      </c>
      <c r="C10" s="195">
        <v>14</v>
      </c>
      <c r="G10" s="85">
        <v>37192</v>
      </c>
      <c r="H10" s="195">
        <v>81577</v>
      </c>
      <c r="I10" s="197">
        <v>337</v>
      </c>
      <c r="J10" s="194">
        <v>9</v>
      </c>
      <c r="K10" s="196">
        <v>40</v>
      </c>
      <c r="L10" s="191">
        <f t="shared" si="3"/>
        <v>2.688750268875027E-3</v>
      </c>
      <c r="M10" s="191">
        <f t="shared" si="4"/>
        <v>1.7161699988967476E-2</v>
      </c>
      <c r="N10" s="191">
        <f t="shared" si="0"/>
        <v>0</v>
      </c>
      <c r="O10" s="191">
        <f t="shared" si="0"/>
        <v>0</v>
      </c>
      <c r="P10" s="191">
        <f t="shared" si="0"/>
        <v>0</v>
      </c>
      <c r="Q10" s="195">
        <v>4</v>
      </c>
      <c r="R10" s="195">
        <v>7</v>
      </c>
      <c r="V10" s="85">
        <v>38738</v>
      </c>
      <c r="W10" s="85">
        <v>87353</v>
      </c>
      <c r="X10" s="85">
        <v>1679</v>
      </c>
      <c r="Y10" s="194">
        <v>18</v>
      </c>
      <c r="Z10" s="85">
        <v>163</v>
      </c>
      <c r="AA10" s="204">
        <f t="shared" si="5"/>
        <v>1.032577830553978E-2</v>
      </c>
      <c r="AB10" s="204">
        <f t="shared" si="1"/>
        <v>8.0134626171968898E-3</v>
      </c>
      <c r="AC10" s="70">
        <f t="shared" si="1"/>
        <v>0</v>
      </c>
      <c r="AD10" s="204">
        <f t="shared" si="1"/>
        <v>0</v>
      </c>
      <c r="AE10" s="204">
        <f t="shared" si="1"/>
        <v>0</v>
      </c>
      <c r="AF10" s="199">
        <v>5</v>
      </c>
      <c r="AG10" s="199">
        <v>21</v>
      </c>
      <c r="AH10" s="198"/>
      <c r="AI10" s="198"/>
      <c r="AJ10" s="198"/>
      <c r="AK10" s="199">
        <f t="shared" si="6"/>
        <v>75930</v>
      </c>
      <c r="AL10" s="198">
        <f t="shared" si="7"/>
        <v>168930</v>
      </c>
      <c r="AM10" s="198">
        <f t="shared" si="8"/>
        <v>2016</v>
      </c>
      <c r="AN10" s="198">
        <f t="shared" si="9"/>
        <v>27</v>
      </c>
      <c r="AO10" s="198">
        <f t="shared" si="10"/>
        <v>203</v>
      </c>
      <c r="AP10" s="70">
        <f t="shared" si="11"/>
        <v>6.5850125115237725E-3</v>
      </c>
      <c r="AQ10" s="204">
        <f t="shared" si="2"/>
        <v>1.2431184514295862E-2</v>
      </c>
      <c r="AR10" s="204">
        <f t="shared" si="2"/>
        <v>0</v>
      </c>
      <c r="AS10" s="204">
        <f t="shared" si="2"/>
        <v>0</v>
      </c>
      <c r="AT10" s="204">
        <f t="shared" si="2"/>
        <v>0</v>
      </c>
    </row>
    <row r="11" spans="1:46" ht="16.95" customHeight="1">
      <c r="A11" s="187" t="s">
        <v>37</v>
      </c>
      <c r="B11" s="195"/>
      <c r="C11" s="195">
        <v>23</v>
      </c>
      <c r="G11" s="195">
        <v>12317</v>
      </c>
      <c r="H11" s="195">
        <v>89111</v>
      </c>
      <c r="I11" s="196">
        <v>2579</v>
      </c>
      <c r="J11" s="85">
        <v>97</v>
      </c>
      <c r="K11" s="196">
        <v>1405</v>
      </c>
      <c r="L11" s="191">
        <f t="shared" si="3"/>
        <v>0</v>
      </c>
      <c r="M11" s="191">
        <f t="shared" si="4"/>
        <v>2.5810505998137154E-2</v>
      </c>
      <c r="N11" s="191">
        <f t="shared" si="0"/>
        <v>0</v>
      </c>
      <c r="O11" s="191">
        <f t="shared" si="0"/>
        <v>0</v>
      </c>
      <c r="P11" s="191">
        <f t="shared" si="0"/>
        <v>0</v>
      </c>
      <c r="Q11" s="195">
        <v>3</v>
      </c>
      <c r="R11" s="195">
        <v>26</v>
      </c>
      <c r="V11" s="195">
        <v>13343</v>
      </c>
      <c r="W11" s="195">
        <v>109741</v>
      </c>
      <c r="X11" s="194">
        <v>7345</v>
      </c>
      <c r="Y11" s="85">
        <v>89</v>
      </c>
      <c r="Z11" s="194">
        <v>2091</v>
      </c>
      <c r="AA11" s="204">
        <f t="shared" si="5"/>
        <v>2.2483699317994457E-2</v>
      </c>
      <c r="AB11" s="204">
        <f t="shared" si="1"/>
        <v>2.3692147875452201E-2</v>
      </c>
      <c r="AC11" s="70">
        <f t="shared" si="1"/>
        <v>0</v>
      </c>
      <c r="AD11" s="204">
        <f t="shared" si="1"/>
        <v>0</v>
      </c>
      <c r="AE11" s="204">
        <f t="shared" si="1"/>
        <v>0</v>
      </c>
      <c r="AF11" s="199">
        <v>3</v>
      </c>
      <c r="AG11" s="199">
        <v>49</v>
      </c>
      <c r="AH11" s="198"/>
      <c r="AI11" s="198"/>
      <c r="AJ11" s="198"/>
      <c r="AK11" s="199">
        <f t="shared" si="6"/>
        <v>25660</v>
      </c>
      <c r="AL11" s="198">
        <f t="shared" si="7"/>
        <v>198852</v>
      </c>
      <c r="AM11" s="198">
        <f t="shared" si="8"/>
        <v>9924</v>
      </c>
      <c r="AN11" s="198">
        <f t="shared" si="9"/>
        <v>186</v>
      </c>
      <c r="AO11" s="198">
        <f t="shared" si="10"/>
        <v>3496</v>
      </c>
      <c r="AP11" s="70">
        <f t="shared" si="11"/>
        <v>1.1691348402182385E-2</v>
      </c>
      <c r="AQ11" s="204">
        <f t="shared" si="2"/>
        <v>2.4641441876370365E-2</v>
      </c>
      <c r="AR11" s="204">
        <f t="shared" si="2"/>
        <v>0</v>
      </c>
      <c r="AS11" s="204">
        <f t="shared" si="2"/>
        <v>0</v>
      </c>
      <c r="AT11" s="204">
        <f t="shared" si="2"/>
        <v>0</v>
      </c>
    </row>
    <row r="12" spans="1:46" ht="16.95" customHeight="1">
      <c r="A12" s="187" t="s">
        <v>38</v>
      </c>
      <c r="B12" s="195">
        <v>6</v>
      </c>
      <c r="G12" s="195">
        <v>33458</v>
      </c>
      <c r="H12" s="194">
        <v>51</v>
      </c>
      <c r="I12" s="85">
        <v>206</v>
      </c>
      <c r="J12" s="194">
        <v>96</v>
      </c>
      <c r="K12" s="196">
        <v>14</v>
      </c>
      <c r="L12" s="191">
        <f t="shared" si="3"/>
        <v>1.7932930838663399E-2</v>
      </c>
      <c r="M12" s="191">
        <f t="shared" si="4"/>
        <v>0</v>
      </c>
      <c r="N12" s="191">
        <f t="shared" si="0"/>
        <v>0</v>
      </c>
      <c r="O12" s="191">
        <f t="shared" si="0"/>
        <v>0</v>
      </c>
      <c r="P12" s="191">
        <f t="shared" si="0"/>
        <v>0</v>
      </c>
      <c r="Q12" s="195">
        <v>13</v>
      </c>
      <c r="V12" s="195">
        <v>31797</v>
      </c>
      <c r="W12" s="85">
        <v>54</v>
      </c>
      <c r="X12" s="194">
        <v>361</v>
      </c>
      <c r="Y12" s="196">
        <v>118</v>
      </c>
      <c r="Z12" s="196">
        <v>19</v>
      </c>
      <c r="AA12" s="204">
        <f t="shared" si="5"/>
        <v>4.0884360159763496E-2</v>
      </c>
      <c r="AB12" s="204">
        <f t="shared" si="1"/>
        <v>0</v>
      </c>
      <c r="AC12" s="70">
        <f t="shared" si="1"/>
        <v>0</v>
      </c>
      <c r="AD12" s="204">
        <f t="shared" si="1"/>
        <v>0</v>
      </c>
      <c r="AE12" s="204">
        <f t="shared" si="1"/>
        <v>0</v>
      </c>
      <c r="AF12" s="199">
        <v>19</v>
      </c>
      <c r="AG12" s="198"/>
      <c r="AH12" s="198"/>
      <c r="AI12" s="198"/>
      <c r="AJ12" s="198"/>
      <c r="AK12" s="199">
        <f t="shared" si="6"/>
        <v>65255</v>
      </c>
      <c r="AL12" s="198">
        <f t="shared" si="7"/>
        <v>105</v>
      </c>
      <c r="AM12" s="198">
        <f t="shared" si="8"/>
        <v>567</v>
      </c>
      <c r="AN12" s="198">
        <f t="shared" si="9"/>
        <v>214</v>
      </c>
      <c r="AO12" s="198">
        <f t="shared" si="10"/>
        <v>33</v>
      </c>
      <c r="AP12" s="70">
        <f t="shared" si="11"/>
        <v>2.9116542793655661E-2</v>
      </c>
      <c r="AQ12" s="204">
        <f t="shared" si="2"/>
        <v>0</v>
      </c>
      <c r="AR12" s="204">
        <f t="shared" si="2"/>
        <v>0</v>
      </c>
      <c r="AS12" s="204">
        <f t="shared" si="2"/>
        <v>0</v>
      </c>
      <c r="AT12" s="204">
        <f t="shared" si="2"/>
        <v>0</v>
      </c>
    </row>
    <row r="13" spans="1:46" ht="16.95" customHeight="1">
      <c r="A13" s="187" t="s">
        <v>39</v>
      </c>
      <c r="B13" s="195">
        <v>7</v>
      </c>
      <c r="C13" s="195"/>
      <c r="D13" s="195">
        <v>5</v>
      </c>
      <c r="E13" s="194">
        <v>16</v>
      </c>
      <c r="G13" s="85">
        <v>43671</v>
      </c>
      <c r="H13" s="195">
        <v>173</v>
      </c>
      <c r="I13" s="85">
        <v>13721</v>
      </c>
      <c r="J13" s="196">
        <v>37036</v>
      </c>
      <c r="K13" s="85">
        <v>209</v>
      </c>
      <c r="L13" s="191">
        <f t="shared" si="3"/>
        <v>1.6028943692610657E-2</v>
      </c>
      <c r="M13" s="191">
        <f t="shared" si="4"/>
        <v>0</v>
      </c>
      <c r="N13" s="191">
        <f t="shared" si="0"/>
        <v>3.644049267546097E-2</v>
      </c>
      <c r="O13" s="193">
        <f t="shared" si="0"/>
        <v>4.3201209633869753E-2</v>
      </c>
      <c r="P13" s="191">
        <f t="shared" si="0"/>
        <v>0</v>
      </c>
      <c r="Q13" s="195">
        <v>11</v>
      </c>
      <c r="R13" s="195"/>
      <c r="S13" s="195">
        <v>5</v>
      </c>
      <c r="T13" s="194">
        <v>14</v>
      </c>
      <c r="V13" s="195">
        <v>48762</v>
      </c>
      <c r="W13" s="195">
        <v>479</v>
      </c>
      <c r="X13" s="85">
        <v>17539</v>
      </c>
      <c r="Y13" s="85">
        <v>36472</v>
      </c>
      <c r="Z13" s="85">
        <v>1268</v>
      </c>
      <c r="AA13" s="204">
        <f t="shared" si="5"/>
        <v>2.2558549690332635E-2</v>
      </c>
      <c r="AB13" s="204">
        <f t="shared" si="1"/>
        <v>0</v>
      </c>
      <c r="AC13" s="70">
        <f t="shared" si="1"/>
        <v>2.8507896687382402E-2</v>
      </c>
      <c r="AD13" s="193">
        <f t="shared" si="1"/>
        <v>3.8385610879578855E-2</v>
      </c>
      <c r="AE13" s="204">
        <f t="shared" si="1"/>
        <v>0</v>
      </c>
      <c r="AF13" s="199">
        <v>18</v>
      </c>
      <c r="AG13" s="199"/>
      <c r="AH13" s="199">
        <v>10</v>
      </c>
      <c r="AI13" s="198">
        <v>30</v>
      </c>
      <c r="AJ13" s="198"/>
      <c r="AK13" s="199">
        <f t="shared" si="6"/>
        <v>92433</v>
      </c>
      <c r="AL13" s="198">
        <f t="shared" si="7"/>
        <v>652</v>
      </c>
      <c r="AM13" s="198">
        <f t="shared" si="8"/>
        <v>31260</v>
      </c>
      <c r="AN13" s="198">
        <f t="shared" si="9"/>
        <v>73508</v>
      </c>
      <c r="AO13" s="198">
        <f t="shared" si="10"/>
        <v>1477</v>
      </c>
      <c r="AP13" s="70">
        <f t="shared" si="11"/>
        <v>1.9473564636006621E-2</v>
      </c>
      <c r="AQ13" s="204">
        <f t="shared" si="2"/>
        <v>0</v>
      </c>
      <c r="AR13" s="204">
        <f t="shared" si="2"/>
        <v>3.1989763275751759E-2</v>
      </c>
      <c r="AS13" s="193">
        <f t="shared" si="2"/>
        <v>4.0811884420743322E-2</v>
      </c>
      <c r="AT13" s="204">
        <f t="shared" si="2"/>
        <v>0</v>
      </c>
    </row>
    <row r="14" spans="1:46" ht="16.95" customHeight="1">
      <c r="A14" s="187" t="s">
        <v>40</v>
      </c>
      <c r="B14" s="195">
        <v>6</v>
      </c>
      <c r="C14" s="195">
        <v>1</v>
      </c>
      <c r="G14" s="85">
        <v>134297</v>
      </c>
      <c r="H14" s="85">
        <v>437</v>
      </c>
      <c r="I14" s="194">
        <v>497</v>
      </c>
      <c r="J14" s="85">
        <v>24</v>
      </c>
      <c r="K14" s="194">
        <v>105</v>
      </c>
      <c r="L14" s="191">
        <f t="shared" si="3"/>
        <v>4.4677096286588683E-3</v>
      </c>
      <c r="M14" s="191">
        <f t="shared" si="4"/>
        <v>0.2288329519450801</v>
      </c>
      <c r="N14" s="191">
        <f t="shared" si="0"/>
        <v>0</v>
      </c>
      <c r="O14" s="191">
        <f t="shared" si="0"/>
        <v>0</v>
      </c>
      <c r="P14" s="191">
        <f t="shared" si="0"/>
        <v>0</v>
      </c>
      <c r="Q14" s="195">
        <v>19</v>
      </c>
      <c r="R14" s="195">
        <v>1</v>
      </c>
      <c r="V14" s="195">
        <v>143337</v>
      </c>
      <c r="W14" s="85">
        <v>747</v>
      </c>
      <c r="X14" s="194">
        <v>2204</v>
      </c>
      <c r="Y14" s="196">
        <v>64</v>
      </c>
      <c r="Z14" s="196">
        <v>167</v>
      </c>
      <c r="AA14" s="204">
        <f t="shared" si="5"/>
        <v>1.3255474859945443E-2</v>
      </c>
      <c r="AB14" s="204">
        <f t="shared" si="1"/>
        <v>0.13386880856760375</v>
      </c>
      <c r="AC14" s="70">
        <f t="shared" si="1"/>
        <v>0</v>
      </c>
      <c r="AD14" s="204">
        <f t="shared" si="1"/>
        <v>0</v>
      </c>
      <c r="AE14" s="204">
        <f t="shared" si="1"/>
        <v>0</v>
      </c>
      <c r="AF14" s="199">
        <v>25</v>
      </c>
      <c r="AG14" s="199">
        <v>2</v>
      </c>
      <c r="AH14" s="198"/>
      <c r="AI14" s="198"/>
      <c r="AJ14" s="198"/>
      <c r="AK14" s="199">
        <f t="shared" si="6"/>
        <v>277634</v>
      </c>
      <c r="AL14" s="198">
        <f t="shared" si="7"/>
        <v>1184</v>
      </c>
      <c r="AM14" s="198">
        <f t="shared" si="8"/>
        <v>2701</v>
      </c>
      <c r="AN14" s="198">
        <f t="shared" si="9"/>
        <v>88</v>
      </c>
      <c r="AO14" s="198">
        <f t="shared" si="10"/>
        <v>272</v>
      </c>
      <c r="AP14" s="70">
        <f t="shared" si="11"/>
        <v>9.0046608124365168E-3</v>
      </c>
      <c r="AQ14" s="204">
        <f t="shared" si="2"/>
        <v>0.16891891891891891</v>
      </c>
      <c r="AR14" s="204">
        <f t="shared" si="2"/>
        <v>0</v>
      </c>
      <c r="AS14" s="204">
        <f t="shared" si="2"/>
        <v>0</v>
      </c>
      <c r="AT14" s="204">
        <f t="shared" si="2"/>
        <v>0</v>
      </c>
    </row>
    <row r="15" spans="1:46" ht="16.95" customHeight="1">
      <c r="A15" s="187" t="s">
        <v>41</v>
      </c>
      <c r="B15" s="195"/>
      <c r="C15" s="195">
        <v>22</v>
      </c>
      <c r="F15" s="195"/>
      <c r="G15" s="85">
        <v>22579</v>
      </c>
      <c r="H15" s="197">
        <v>83762</v>
      </c>
      <c r="I15" s="85">
        <v>1498</v>
      </c>
      <c r="J15" s="85">
        <v>19</v>
      </c>
      <c r="K15" s="195">
        <v>295</v>
      </c>
      <c r="L15" s="191">
        <f t="shared" si="3"/>
        <v>0</v>
      </c>
      <c r="M15" s="191">
        <f t="shared" si="4"/>
        <v>2.626489338841002E-2</v>
      </c>
      <c r="N15" s="191">
        <f t="shared" si="0"/>
        <v>0</v>
      </c>
      <c r="O15" s="191">
        <f t="shared" si="0"/>
        <v>0</v>
      </c>
      <c r="P15" s="191">
        <f t="shared" si="0"/>
        <v>0</v>
      </c>
      <c r="Q15" s="195">
        <v>4</v>
      </c>
      <c r="R15" s="195">
        <v>27</v>
      </c>
      <c r="U15" s="195">
        <v>1</v>
      </c>
      <c r="V15" s="85">
        <v>17629</v>
      </c>
      <c r="W15" s="195">
        <v>104551</v>
      </c>
      <c r="X15" s="196">
        <v>3664</v>
      </c>
      <c r="Y15" s="200">
        <v>34</v>
      </c>
      <c r="Z15" s="195">
        <v>401</v>
      </c>
      <c r="AA15" s="204">
        <f t="shared" si="5"/>
        <v>2.2689885983322933E-2</v>
      </c>
      <c r="AB15" s="204">
        <f t="shared" si="1"/>
        <v>2.5824717123700394E-2</v>
      </c>
      <c r="AC15" s="70">
        <f t="shared" si="1"/>
        <v>0</v>
      </c>
      <c r="AD15" s="204">
        <f t="shared" si="1"/>
        <v>0</v>
      </c>
      <c r="AE15" s="193">
        <f t="shared" si="1"/>
        <v>0.24937655860349126</v>
      </c>
      <c r="AF15" s="199">
        <v>4</v>
      </c>
      <c r="AG15" s="199">
        <v>49</v>
      </c>
      <c r="AH15" s="198"/>
      <c r="AI15" s="198"/>
      <c r="AJ15" s="199">
        <v>1</v>
      </c>
      <c r="AK15" s="199">
        <f t="shared" si="6"/>
        <v>40208</v>
      </c>
      <c r="AL15" s="198">
        <f t="shared" si="7"/>
        <v>188313</v>
      </c>
      <c r="AM15" s="198">
        <f t="shared" si="8"/>
        <v>5162</v>
      </c>
      <c r="AN15" s="198">
        <f t="shared" si="9"/>
        <v>53</v>
      </c>
      <c r="AO15" s="198">
        <f t="shared" si="10"/>
        <v>696</v>
      </c>
      <c r="AP15" s="70">
        <f t="shared" si="11"/>
        <v>9.9482690011937925E-3</v>
      </c>
      <c r="AQ15" s="204">
        <f t="shared" si="2"/>
        <v>2.6020508408872461E-2</v>
      </c>
      <c r="AR15" s="204">
        <f t="shared" si="2"/>
        <v>0</v>
      </c>
      <c r="AS15" s="204">
        <f t="shared" si="2"/>
        <v>0</v>
      </c>
      <c r="AT15" s="193">
        <f t="shared" si="2"/>
        <v>0.14367816091954022</v>
      </c>
    </row>
    <row r="16" spans="1:46" ht="16.95" customHeight="1">
      <c r="A16" s="187" t="s">
        <v>42</v>
      </c>
      <c r="B16" s="195">
        <v>3</v>
      </c>
      <c r="G16" s="195">
        <v>12116</v>
      </c>
      <c r="H16" s="194">
        <v>14</v>
      </c>
      <c r="I16" s="194">
        <v>402</v>
      </c>
      <c r="J16" s="85">
        <v>3</v>
      </c>
      <c r="K16" s="196">
        <v>3</v>
      </c>
      <c r="L16" s="191">
        <f t="shared" si="3"/>
        <v>2.4760647078243644E-2</v>
      </c>
      <c r="M16" s="191">
        <f t="shared" si="4"/>
        <v>0</v>
      </c>
      <c r="N16" s="191">
        <f t="shared" si="0"/>
        <v>0</v>
      </c>
      <c r="O16" s="191">
        <f t="shared" si="0"/>
        <v>0</v>
      </c>
      <c r="P16" s="191">
        <f t="shared" si="0"/>
        <v>0</v>
      </c>
      <c r="Q16" s="195">
        <v>2</v>
      </c>
      <c r="V16" s="85">
        <v>12748</v>
      </c>
      <c r="W16" s="85">
        <v>23</v>
      </c>
      <c r="X16" s="85">
        <v>285</v>
      </c>
      <c r="Y16" s="85">
        <v>9</v>
      </c>
      <c r="Z16" s="85">
        <v>5</v>
      </c>
      <c r="AA16" s="204">
        <f t="shared" si="5"/>
        <v>1.5688735487919672E-2</v>
      </c>
      <c r="AB16" s="204">
        <f t="shared" si="1"/>
        <v>0</v>
      </c>
      <c r="AC16" s="70">
        <f t="shared" si="1"/>
        <v>0</v>
      </c>
      <c r="AD16" s="204">
        <f t="shared" si="1"/>
        <v>0</v>
      </c>
      <c r="AE16" s="204">
        <f t="shared" si="1"/>
        <v>0</v>
      </c>
      <c r="AF16" s="199">
        <v>5</v>
      </c>
      <c r="AG16" s="198"/>
      <c r="AH16" s="198"/>
      <c r="AI16" s="198"/>
      <c r="AJ16" s="198"/>
      <c r="AK16" s="199">
        <f t="shared" si="6"/>
        <v>24864</v>
      </c>
      <c r="AL16" s="198">
        <f t="shared" si="7"/>
        <v>37</v>
      </c>
      <c r="AM16" s="198">
        <f t="shared" si="8"/>
        <v>687</v>
      </c>
      <c r="AN16" s="198">
        <f t="shared" si="9"/>
        <v>12</v>
      </c>
      <c r="AO16" s="198">
        <f t="shared" si="10"/>
        <v>8</v>
      </c>
      <c r="AP16" s="70">
        <f t="shared" si="11"/>
        <v>2.010939510939511E-2</v>
      </c>
      <c r="AQ16" s="204">
        <f t="shared" si="2"/>
        <v>0</v>
      </c>
      <c r="AR16" s="204">
        <f t="shared" si="2"/>
        <v>0</v>
      </c>
      <c r="AS16" s="204">
        <f t="shared" si="2"/>
        <v>0</v>
      </c>
      <c r="AT16" s="204">
        <f t="shared" si="2"/>
        <v>0</v>
      </c>
    </row>
    <row r="17" spans="1:46" ht="16.95" customHeight="1">
      <c r="A17" s="187" t="s">
        <v>43</v>
      </c>
      <c r="B17" s="195">
        <v>5</v>
      </c>
      <c r="G17" s="85">
        <v>14702</v>
      </c>
      <c r="H17" s="194">
        <v>30</v>
      </c>
      <c r="I17" s="85">
        <v>300</v>
      </c>
      <c r="J17" s="194">
        <v>7</v>
      </c>
      <c r="K17" s="196">
        <v>4</v>
      </c>
      <c r="L17" s="191">
        <f t="shared" si="3"/>
        <v>3.4008978370289759E-2</v>
      </c>
      <c r="M17" s="191">
        <f t="shared" si="4"/>
        <v>0</v>
      </c>
      <c r="N17" s="191">
        <f t="shared" si="0"/>
        <v>0</v>
      </c>
      <c r="O17" s="191">
        <f t="shared" si="0"/>
        <v>0</v>
      </c>
      <c r="P17" s="191">
        <f t="shared" si="0"/>
        <v>0</v>
      </c>
      <c r="Q17" s="195">
        <v>6</v>
      </c>
      <c r="V17" s="195">
        <v>14958</v>
      </c>
      <c r="W17" s="194">
        <v>33</v>
      </c>
      <c r="X17" s="85">
        <v>254</v>
      </c>
      <c r="Y17" s="85">
        <v>12</v>
      </c>
      <c r="Z17" s="194">
        <v>3</v>
      </c>
      <c r="AA17" s="204">
        <f t="shared" si="5"/>
        <v>4.0112314480545523E-2</v>
      </c>
      <c r="AB17" s="204">
        <f t="shared" si="1"/>
        <v>0</v>
      </c>
      <c r="AC17" s="70">
        <f t="shared" si="1"/>
        <v>0</v>
      </c>
      <c r="AD17" s="204">
        <f t="shared" si="1"/>
        <v>0</v>
      </c>
      <c r="AE17" s="204">
        <f t="shared" si="1"/>
        <v>0</v>
      </c>
      <c r="AF17" s="199">
        <v>11</v>
      </c>
      <c r="AG17" s="198"/>
      <c r="AH17" s="198"/>
      <c r="AI17" s="198"/>
      <c r="AJ17" s="198"/>
      <c r="AK17" s="199">
        <f t="shared" si="6"/>
        <v>29660</v>
      </c>
      <c r="AL17" s="198">
        <f t="shared" si="7"/>
        <v>63</v>
      </c>
      <c r="AM17" s="198">
        <f t="shared" si="8"/>
        <v>554</v>
      </c>
      <c r="AN17" s="198">
        <f t="shared" si="9"/>
        <v>19</v>
      </c>
      <c r="AO17" s="198">
        <f t="shared" si="10"/>
        <v>7</v>
      </c>
      <c r="AP17" s="70">
        <f t="shared" si="11"/>
        <v>3.7086985839514496E-2</v>
      </c>
      <c r="AQ17" s="204">
        <f t="shared" si="2"/>
        <v>0</v>
      </c>
      <c r="AR17" s="204">
        <f t="shared" si="2"/>
        <v>0</v>
      </c>
      <c r="AS17" s="204">
        <f t="shared" si="2"/>
        <v>0</v>
      </c>
      <c r="AT17" s="204">
        <f t="shared" si="2"/>
        <v>0</v>
      </c>
    </row>
    <row r="18" spans="1:46" ht="16.95" customHeight="1">
      <c r="A18" s="187" t="s">
        <v>44</v>
      </c>
      <c r="B18" s="195">
        <v>7</v>
      </c>
      <c r="G18" s="195">
        <v>37510</v>
      </c>
      <c r="H18" s="196">
        <v>147</v>
      </c>
      <c r="I18" s="194">
        <v>79</v>
      </c>
      <c r="J18" s="85">
        <v>7</v>
      </c>
      <c r="K18" s="85">
        <v>40</v>
      </c>
      <c r="L18" s="191">
        <f t="shared" si="3"/>
        <v>1.8661690215942415E-2</v>
      </c>
      <c r="M18" s="191">
        <f t="shared" si="4"/>
        <v>0</v>
      </c>
      <c r="N18" s="191">
        <f t="shared" si="0"/>
        <v>0</v>
      </c>
      <c r="O18" s="191">
        <f t="shared" si="0"/>
        <v>0</v>
      </c>
      <c r="P18" s="191">
        <f t="shared" si="0"/>
        <v>0</v>
      </c>
      <c r="Q18" s="195">
        <v>11</v>
      </c>
      <c r="V18" s="195">
        <v>40290</v>
      </c>
      <c r="W18" s="196">
        <v>264</v>
      </c>
      <c r="X18" s="194">
        <v>886</v>
      </c>
      <c r="Y18" s="85">
        <v>16</v>
      </c>
      <c r="Z18" s="196">
        <v>58</v>
      </c>
      <c r="AA18" s="204">
        <f t="shared" si="5"/>
        <v>2.7302060064532143E-2</v>
      </c>
      <c r="AB18" s="204">
        <f t="shared" si="1"/>
        <v>0</v>
      </c>
      <c r="AC18" s="70">
        <f t="shared" si="1"/>
        <v>0</v>
      </c>
      <c r="AD18" s="204">
        <f t="shared" si="1"/>
        <v>0</v>
      </c>
      <c r="AE18" s="204">
        <f t="shared" si="1"/>
        <v>0</v>
      </c>
      <c r="AF18" s="199">
        <v>18</v>
      </c>
      <c r="AG18" s="198"/>
      <c r="AI18" s="198"/>
      <c r="AJ18" s="198"/>
      <c r="AK18" s="199">
        <f t="shared" si="6"/>
        <v>77800</v>
      </c>
      <c r="AL18" s="198">
        <f t="shared" si="7"/>
        <v>411</v>
      </c>
      <c r="AM18" s="198">
        <f t="shared" si="8"/>
        <v>965</v>
      </c>
      <c r="AN18" s="198">
        <f t="shared" si="9"/>
        <v>23</v>
      </c>
      <c r="AO18" s="198">
        <f t="shared" si="10"/>
        <v>98</v>
      </c>
      <c r="AP18" s="70">
        <f t="shared" si="11"/>
        <v>2.313624678663239E-2</v>
      </c>
      <c r="AQ18" s="204">
        <f t="shared" si="2"/>
        <v>0</v>
      </c>
      <c r="AR18" s="204">
        <f t="shared" si="2"/>
        <v>0</v>
      </c>
      <c r="AS18" s="204">
        <f t="shared" si="2"/>
        <v>0</v>
      </c>
      <c r="AT18" s="204">
        <f t="shared" si="2"/>
        <v>0</v>
      </c>
    </row>
    <row r="19" spans="1:46" ht="16.95" customHeight="1">
      <c r="A19" s="187" t="s">
        <v>45</v>
      </c>
      <c r="B19" s="195">
        <v>8</v>
      </c>
      <c r="G19" s="85">
        <v>49732</v>
      </c>
      <c r="H19" s="194">
        <v>156</v>
      </c>
      <c r="I19" s="194">
        <v>350</v>
      </c>
      <c r="J19" s="196">
        <v>57</v>
      </c>
      <c r="K19" s="196">
        <v>12</v>
      </c>
      <c r="L19" s="191">
        <f t="shared" si="3"/>
        <v>1.6086222150727903E-2</v>
      </c>
      <c r="M19" s="191">
        <f t="shared" si="4"/>
        <v>0</v>
      </c>
      <c r="N19" s="191">
        <f t="shared" si="0"/>
        <v>0</v>
      </c>
      <c r="O19" s="191">
        <f t="shared" si="0"/>
        <v>0</v>
      </c>
      <c r="P19" s="191">
        <f t="shared" si="0"/>
        <v>0</v>
      </c>
      <c r="Q19" s="195">
        <v>6</v>
      </c>
      <c r="V19" s="195">
        <v>53834</v>
      </c>
      <c r="W19" s="85">
        <v>296</v>
      </c>
      <c r="X19" s="194">
        <v>1108</v>
      </c>
      <c r="Y19" s="196">
        <v>88</v>
      </c>
      <c r="Z19" s="196">
        <v>59</v>
      </c>
      <c r="AA19" s="204">
        <f t="shared" si="5"/>
        <v>1.1145372812720586E-2</v>
      </c>
      <c r="AB19" s="204">
        <f t="shared" si="1"/>
        <v>0</v>
      </c>
      <c r="AC19" s="70">
        <f t="shared" si="1"/>
        <v>0</v>
      </c>
      <c r="AD19" s="204">
        <f t="shared" si="1"/>
        <v>0</v>
      </c>
      <c r="AE19" s="204">
        <f t="shared" si="1"/>
        <v>0</v>
      </c>
      <c r="AF19" s="199">
        <v>14</v>
      </c>
      <c r="AG19" s="198"/>
      <c r="AH19" s="198"/>
      <c r="AI19" s="198"/>
      <c r="AJ19" s="198"/>
      <c r="AK19" s="199">
        <f t="shared" si="6"/>
        <v>103566</v>
      </c>
      <c r="AL19" s="198">
        <f t="shared" si="7"/>
        <v>452</v>
      </c>
      <c r="AM19" s="198">
        <f t="shared" si="8"/>
        <v>1458</v>
      </c>
      <c r="AN19" s="198">
        <f t="shared" si="9"/>
        <v>145</v>
      </c>
      <c r="AO19" s="198">
        <f t="shared" si="10"/>
        <v>71</v>
      </c>
      <c r="AP19" s="70">
        <f t="shared" si="11"/>
        <v>1.3517949906339919E-2</v>
      </c>
      <c r="AQ19" s="204">
        <f t="shared" si="2"/>
        <v>0</v>
      </c>
      <c r="AR19" s="204">
        <f t="shared" si="2"/>
        <v>0</v>
      </c>
      <c r="AS19" s="204">
        <f t="shared" si="2"/>
        <v>0</v>
      </c>
      <c r="AT19" s="204">
        <f t="shared" si="2"/>
        <v>0</v>
      </c>
    </row>
    <row r="20" spans="1:46" ht="16.95" customHeight="1">
      <c r="A20" s="187" t="s">
        <v>46</v>
      </c>
      <c r="B20" s="195">
        <v>18</v>
      </c>
      <c r="D20" s="195">
        <v>1</v>
      </c>
      <c r="G20" s="85">
        <v>84207</v>
      </c>
      <c r="H20" s="85">
        <v>1213</v>
      </c>
      <c r="I20" s="195">
        <v>144</v>
      </c>
      <c r="J20" s="196">
        <v>3</v>
      </c>
      <c r="K20" s="196">
        <v>54</v>
      </c>
      <c r="L20" s="191">
        <f t="shared" si="3"/>
        <v>2.1375895115607967E-2</v>
      </c>
      <c r="M20" s="191">
        <f t="shared" si="4"/>
        <v>0</v>
      </c>
      <c r="N20" s="193">
        <f t="shared" ref="N20:N29" si="12">D20/I20*100</f>
        <v>0.69444444444444442</v>
      </c>
      <c r="O20" s="191">
        <f t="shared" ref="O20:O29" si="13">E20/J20*100</f>
        <v>0</v>
      </c>
      <c r="P20" s="191">
        <f t="shared" ref="P20:P29" si="14">F20/K20*100</f>
        <v>0</v>
      </c>
      <c r="Q20" s="195">
        <v>16</v>
      </c>
      <c r="S20" s="195"/>
      <c r="V20" s="85">
        <v>97930</v>
      </c>
      <c r="W20" s="194">
        <v>1912</v>
      </c>
      <c r="X20" s="195">
        <v>829</v>
      </c>
      <c r="Y20" s="85">
        <v>16</v>
      </c>
      <c r="Z20" s="85">
        <v>75</v>
      </c>
      <c r="AA20" s="204">
        <f t="shared" si="5"/>
        <v>1.6338200755641782E-2</v>
      </c>
      <c r="AB20" s="204">
        <f t="shared" ref="AB20:AB29" si="15">R20/W20*100</f>
        <v>0</v>
      </c>
      <c r="AC20" s="70">
        <f t="shared" ref="AC20:AC29" si="16">S20/X20*100</f>
        <v>0</v>
      </c>
      <c r="AD20" s="204">
        <f t="shared" ref="AD20:AD29" si="17">T20/Y20*100</f>
        <v>0</v>
      </c>
      <c r="AE20" s="204">
        <f t="shared" ref="AE20:AE29" si="18">U20/Z20*100</f>
        <v>0</v>
      </c>
      <c r="AF20" s="199">
        <v>34</v>
      </c>
      <c r="AG20" s="198"/>
      <c r="AH20" s="199">
        <v>1</v>
      </c>
      <c r="AI20" s="198"/>
      <c r="AJ20" s="198"/>
      <c r="AK20" s="199">
        <f t="shared" si="6"/>
        <v>182137</v>
      </c>
      <c r="AL20" s="198">
        <f t="shared" si="7"/>
        <v>3125</v>
      </c>
      <c r="AM20" s="198">
        <f t="shared" si="8"/>
        <v>973</v>
      </c>
      <c r="AN20" s="198">
        <f t="shared" si="9"/>
        <v>19</v>
      </c>
      <c r="AO20" s="198">
        <f t="shared" si="10"/>
        <v>129</v>
      </c>
      <c r="AP20" s="70">
        <f t="shared" si="11"/>
        <v>1.866726694740772E-2</v>
      </c>
      <c r="AQ20" s="204">
        <f t="shared" ref="AQ20:AQ29" si="19">AG20/AL20*100</f>
        <v>0</v>
      </c>
      <c r="AR20" s="193">
        <f t="shared" ref="AR20:AR29" si="20">AH20/AM20*100</f>
        <v>0.10277492291880781</v>
      </c>
      <c r="AS20" s="204">
        <f t="shared" ref="AS20:AS29" si="21">AI20/AN20*100</f>
        <v>0</v>
      </c>
      <c r="AT20" s="204">
        <f t="shared" ref="AT20:AT29" si="22">AJ20/AO20*100</f>
        <v>0</v>
      </c>
    </row>
    <row r="21" spans="1:46" ht="16.95" customHeight="1">
      <c r="A21" s="187" t="s">
        <v>47</v>
      </c>
      <c r="B21" s="195">
        <v>14</v>
      </c>
      <c r="G21" s="85">
        <v>225583</v>
      </c>
      <c r="H21" s="194">
        <v>471</v>
      </c>
      <c r="I21" s="196">
        <v>1461</v>
      </c>
      <c r="J21" s="85">
        <v>392</v>
      </c>
      <c r="K21" s="196">
        <v>267</v>
      </c>
      <c r="L21" s="191">
        <f t="shared" si="3"/>
        <v>6.2061414202311338E-3</v>
      </c>
      <c r="M21" s="191">
        <f t="shared" si="4"/>
        <v>0</v>
      </c>
      <c r="N21" s="191">
        <f t="shared" si="12"/>
        <v>0</v>
      </c>
      <c r="O21" s="191">
        <f t="shared" si="13"/>
        <v>0</v>
      </c>
      <c r="P21" s="191">
        <f t="shared" si="14"/>
        <v>0</v>
      </c>
      <c r="Q21" s="195">
        <v>26</v>
      </c>
      <c r="V21" s="195">
        <v>243358</v>
      </c>
      <c r="W21" s="196">
        <v>710</v>
      </c>
      <c r="X21" s="196">
        <v>5300</v>
      </c>
      <c r="Y21" s="85">
        <v>452</v>
      </c>
      <c r="Z21" s="85">
        <v>465</v>
      </c>
      <c r="AA21" s="204">
        <f t="shared" si="5"/>
        <v>1.068384848659177E-2</v>
      </c>
      <c r="AB21" s="204">
        <f t="shared" si="15"/>
        <v>0</v>
      </c>
      <c r="AC21" s="70">
        <f t="shared" si="16"/>
        <v>0</v>
      </c>
      <c r="AD21" s="204">
        <f t="shared" si="17"/>
        <v>0</v>
      </c>
      <c r="AE21" s="204">
        <f t="shared" si="18"/>
        <v>0</v>
      </c>
      <c r="AF21" s="199">
        <v>40</v>
      </c>
      <c r="AG21" s="198"/>
      <c r="AH21" s="198"/>
      <c r="AI21" s="198"/>
      <c r="AJ21" s="198"/>
      <c r="AK21" s="199">
        <f t="shared" si="6"/>
        <v>468941</v>
      </c>
      <c r="AL21" s="198">
        <f t="shared" si="7"/>
        <v>1181</v>
      </c>
      <c r="AM21" s="198">
        <f t="shared" si="8"/>
        <v>6761</v>
      </c>
      <c r="AN21" s="198">
        <f t="shared" si="9"/>
        <v>844</v>
      </c>
      <c r="AO21" s="198">
        <f t="shared" si="10"/>
        <v>732</v>
      </c>
      <c r="AP21" s="70">
        <f t="shared" si="11"/>
        <v>8.5298577006489087E-3</v>
      </c>
      <c r="AQ21" s="204">
        <f t="shared" si="19"/>
        <v>0</v>
      </c>
      <c r="AR21" s="204">
        <f t="shared" si="20"/>
        <v>0</v>
      </c>
      <c r="AS21" s="204">
        <f t="shared" si="21"/>
        <v>0</v>
      </c>
      <c r="AT21" s="204">
        <f t="shared" si="22"/>
        <v>0</v>
      </c>
    </row>
    <row r="22" spans="1:46" ht="16.95" customHeight="1">
      <c r="A22" s="187" t="s">
        <v>48</v>
      </c>
      <c r="B22" s="195"/>
      <c r="D22" s="195">
        <v>38</v>
      </c>
      <c r="G22" s="85">
        <v>1843</v>
      </c>
      <c r="H22" s="196">
        <v>242</v>
      </c>
      <c r="I22" s="85">
        <v>124502</v>
      </c>
      <c r="J22" s="194">
        <v>71</v>
      </c>
      <c r="K22" s="85">
        <v>93</v>
      </c>
      <c r="L22" s="191">
        <f t="shared" si="3"/>
        <v>0</v>
      </c>
      <c r="M22" s="191">
        <f t="shared" si="4"/>
        <v>0</v>
      </c>
      <c r="N22" s="191">
        <f t="shared" si="12"/>
        <v>3.0521598046617724E-2</v>
      </c>
      <c r="O22" s="191">
        <f t="shared" si="13"/>
        <v>0</v>
      </c>
      <c r="P22" s="191">
        <f t="shared" si="14"/>
        <v>0</v>
      </c>
      <c r="Q22" s="195">
        <v>2</v>
      </c>
      <c r="S22" s="195">
        <v>46</v>
      </c>
      <c r="V22" s="85">
        <v>3180</v>
      </c>
      <c r="W22" s="196">
        <v>403</v>
      </c>
      <c r="X22" s="195">
        <v>134774</v>
      </c>
      <c r="Y22" s="85">
        <v>107</v>
      </c>
      <c r="Z22" s="85">
        <v>174</v>
      </c>
      <c r="AA22" s="193">
        <f t="shared" si="5"/>
        <v>6.2893081761006289E-2</v>
      </c>
      <c r="AB22" s="204">
        <f t="shared" si="15"/>
        <v>0</v>
      </c>
      <c r="AC22" s="142">
        <f t="shared" si="16"/>
        <v>3.4131212251621232E-2</v>
      </c>
      <c r="AD22" s="204">
        <f t="shared" si="17"/>
        <v>0</v>
      </c>
      <c r="AE22" s="204">
        <f t="shared" si="18"/>
        <v>0</v>
      </c>
      <c r="AF22" s="199">
        <v>2</v>
      </c>
      <c r="AG22" s="198"/>
      <c r="AH22" s="199">
        <v>84</v>
      </c>
      <c r="AI22" s="198"/>
      <c r="AJ22" s="198"/>
      <c r="AK22" s="199">
        <f t="shared" si="6"/>
        <v>5023</v>
      </c>
      <c r="AL22" s="198">
        <f t="shared" si="7"/>
        <v>645</v>
      </c>
      <c r="AM22" s="198">
        <f t="shared" si="8"/>
        <v>259276</v>
      </c>
      <c r="AN22" s="198">
        <f t="shared" si="9"/>
        <v>178</v>
      </c>
      <c r="AO22" s="198">
        <f t="shared" si="10"/>
        <v>267</v>
      </c>
      <c r="AP22" s="70">
        <f t="shared" si="11"/>
        <v>3.9816842524387816E-2</v>
      </c>
      <c r="AQ22" s="204">
        <f t="shared" si="19"/>
        <v>0</v>
      </c>
      <c r="AR22" s="204">
        <f t="shared" si="20"/>
        <v>3.2397908020796368E-2</v>
      </c>
      <c r="AS22" s="204">
        <f t="shared" si="21"/>
        <v>0</v>
      </c>
      <c r="AT22" s="204">
        <f t="shared" si="22"/>
        <v>0</v>
      </c>
    </row>
    <row r="23" spans="1:46" ht="16.95" customHeight="1">
      <c r="A23" s="187" t="s">
        <v>49</v>
      </c>
      <c r="B23" s="195">
        <v>10</v>
      </c>
      <c r="C23" s="195"/>
      <c r="G23" s="195">
        <v>104078</v>
      </c>
      <c r="H23" s="85">
        <v>195</v>
      </c>
      <c r="I23" s="85">
        <v>271</v>
      </c>
      <c r="J23" s="85">
        <v>61</v>
      </c>
      <c r="K23" s="196">
        <v>73</v>
      </c>
      <c r="L23" s="191">
        <f t="shared" si="3"/>
        <v>9.6081784815234723E-3</v>
      </c>
      <c r="M23" s="191">
        <f t="shared" si="4"/>
        <v>0</v>
      </c>
      <c r="N23" s="191">
        <f t="shared" si="12"/>
        <v>0</v>
      </c>
      <c r="O23" s="191">
        <f t="shared" si="13"/>
        <v>0</v>
      </c>
      <c r="P23" s="191">
        <f t="shared" si="14"/>
        <v>0</v>
      </c>
      <c r="Q23" s="195">
        <v>21</v>
      </c>
      <c r="R23" s="195">
        <v>1</v>
      </c>
      <c r="V23" s="195">
        <v>110845</v>
      </c>
      <c r="W23" s="195">
        <v>332</v>
      </c>
      <c r="X23" s="85">
        <v>1867</v>
      </c>
      <c r="Y23" s="196">
        <v>77</v>
      </c>
      <c r="Z23" s="85">
        <v>100</v>
      </c>
      <c r="AA23" s="204">
        <f t="shared" si="5"/>
        <v>1.8945374171139881E-2</v>
      </c>
      <c r="AB23" s="193">
        <f t="shared" si="15"/>
        <v>0.30120481927710846</v>
      </c>
      <c r="AC23" s="70">
        <f t="shared" si="16"/>
        <v>0</v>
      </c>
      <c r="AD23" s="204">
        <f t="shared" si="17"/>
        <v>0</v>
      </c>
      <c r="AE23" s="204">
        <f t="shared" si="18"/>
        <v>0</v>
      </c>
      <c r="AF23" s="199">
        <v>31</v>
      </c>
      <c r="AG23" s="199">
        <v>1</v>
      </c>
      <c r="AH23" s="198"/>
      <c r="AI23" s="198"/>
      <c r="AJ23" s="198"/>
      <c r="AK23" s="199">
        <f t="shared" si="6"/>
        <v>214923</v>
      </c>
      <c r="AL23" s="198">
        <f t="shared" si="7"/>
        <v>527</v>
      </c>
      <c r="AM23" s="198">
        <f t="shared" si="8"/>
        <v>2138</v>
      </c>
      <c r="AN23" s="198">
        <f t="shared" si="9"/>
        <v>138</v>
      </c>
      <c r="AO23" s="198">
        <f t="shared" si="10"/>
        <v>173</v>
      </c>
      <c r="AP23" s="70">
        <f t="shared" si="11"/>
        <v>1.4423770373575654E-2</v>
      </c>
      <c r="AQ23" s="193">
        <f t="shared" si="19"/>
        <v>0.18975332068311196</v>
      </c>
      <c r="AR23" s="204">
        <f t="shared" si="20"/>
        <v>0</v>
      </c>
      <c r="AS23" s="204">
        <f t="shared" si="21"/>
        <v>0</v>
      </c>
      <c r="AT23" s="204">
        <f t="shared" si="22"/>
        <v>0</v>
      </c>
    </row>
    <row r="24" spans="1:46" ht="16.95" customHeight="1">
      <c r="A24" s="187" t="s">
        <v>50</v>
      </c>
      <c r="B24" s="195">
        <v>7</v>
      </c>
      <c r="G24" s="195">
        <v>17027</v>
      </c>
      <c r="H24" s="194">
        <v>20</v>
      </c>
      <c r="I24" s="85">
        <v>184</v>
      </c>
      <c r="J24" s="194">
        <v>16</v>
      </c>
      <c r="K24" s="196">
        <v>2</v>
      </c>
      <c r="L24" s="193">
        <f t="shared" si="3"/>
        <v>4.1111176366946611E-2</v>
      </c>
      <c r="M24" s="191">
        <f t="shared" si="4"/>
        <v>0</v>
      </c>
      <c r="N24" s="191">
        <f t="shared" si="12"/>
        <v>0</v>
      </c>
      <c r="O24" s="191">
        <f t="shared" si="13"/>
        <v>0</v>
      </c>
      <c r="P24" s="191">
        <f t="shared" si="14"/>
        <v>0</v>
      </c>
      <c r="Q24" s="195">
        <v>9</v>
      </c>
      <c r="V24" s="85">
        <v>18685</v>
      </c>
      <c r="W24" s="85">
        <v>24</v>
      </c>
      <c r="X24" s="85">
        <v>947</v>
      </c>
      <c r="Y24" s="85">
        <v>38</v>
      </c>
      <c r="Z24" s="85">
        <v>6</v>
      </c>
      <c r="AA24" s="204">
        <f t="shared" si="5"/>
        <v>4.8166978860048171E-2</v>
      </c>
      <c r="AB24" s="204">
        <f t="shared" si="15"/>
        <v>0</v>
      </c>
      <c r="AC24" s="70">
        <f t="shared" si="16"/>
        <v>0</v>
      </c>
      <c r="AD24" s="204">
        <f t="shared" si="17"/>
        <v>0</v>
      </c>
      <c r="AE24" s="204">
        <f t="shared" si="18"/>
        <v>0</v>
      </c>
      <c r="AF24" s="199">
        <v>16</v>
      </c>
      <c r="AG24" s="198"/>
      <c r="AH24" s="198"/>
      <c r="AI24" s="198"/>
      <c r="AJ24" s="198"/>
      <c r="AK24" s="199">
        <f t="shared" si="6"/>
        <v>35712</v>
      </c>
      <c r="AL24" s="198">
        <f t="shared" si="7"/>
        <v>44</v>
      </c>
      <c r="AM24" s="198">
        <f t="shared" si="8"/>
        <v>1131</v>
      </c>
      <c r="AN24" s="198">
        <f t="shared" si="9"/>
        <v>54</v>
      </c>
      <c r="AO24" s="198">
        <f t="shared" si="10"/>
        <v>8</v>
      </c>
      <c r="AP24" s="142">
        <f t="shared" si="11"/>
        <v>4.4802867383512544E-2</v>
      </c>
      <c r="AQ24" s="204">
        <f t="shared" si="19"/>
        <v>0</v>
      </c>
      <c r="AR24" s="204">
        <f t="shared" si="20"/>
        <v>0</v>
      </c>
      <c r="AS24" s="204">
        <f t="shared" si="21"/>
        <v>0</v>
      </c>
      <c r="AT24" s="204">
        <f t="shared" si="22"/>
        <v>0</v>
      </c>
    </row>
    <row r="25" spans="1:46" ht="16.95" customHeight="1">
      <c r="A25" s="187" t="s">
        <v>51</v>
      </c>
      <c r="B25" s="195">
        <v>1</v>
      </c>
      <c r="C25" s="195">
        <v>80</v>
      </c>
      <c r="G25" s="195">
        <v>23873</v>
      </c>
      <c r="H25" s="85">
        <v>218358</v>
      </c>
      <c r="I25" s="85">
        <v>3398</v>
      </c>
      <c r="J25" s="196">
        <v>49</v>
      </c>
      <c r="K25" s="85">
        <v>1977</v>
      </c>
      <c r="L25" s="191">
        <f t="shared" si="3"/>
        <v>4.188832572362083E-3</v>
      </c>
      <c r="M25" s="193">
        <f t="shared" si="4"/>
        <v>3.6637082222771782E-2</v>
      </c>
      <c r="N25" s="191">
        <f t="shared" si="12"/>
        <v>0</v>
      </c>
      <c r="O25" s="191">
        <f t="shared" si="13"/>
        <v>0</v>
      </c>
      <c r="P25" s="191">
        <f t="shared" si="14"/>
        <v>0</v>
      </c>
      <c r="Q25" s="195">
        <v>1</v>
      </c>
      <c r="R25" s="195">
        <v>57</v>
      </c>
      <c r="V25" s="85">
        <v>24372</v>
      </c>
      <c r="W25" s="85">
        <v>243463</v>
      </c>
      <c r="X25" s="85">
        <v>10667</v>
      </c>
      <c r="Y25" s="194">
        <v>92</v>
      </c>
      <c r="Z25" s="196">
        <v>2785</v>
      </c>
      <c r="AA25" s="204">
        <f t="shared" si="5"/>
        <v>4.1030690956835713E-3</v>
      </c>
      <c r="AB25" s="204">
        <f t="shared" si="15"/>
        <v>2.3412181727819011E-2</v>
      </c>
      <c r="AC25" s="70">
        <f t="shared" si="16"/>
        <v>0</v>
      </c>
      <c r="AD25" s="204">
        <f t="shared" si="17"/>
        <v>0</v>
      </c>
      <c r="AE25" s="204">
        <f t="shared" si="18"/>
        <v>0</v>
      </c>
      <c r="AF25" s="199">
        <v>2</v>
      </c>
      <c r="AG25" s="199">
        <v>137</v>
      </c>
      <c r="AH25" s="198"/>
      <c r="AI25" s="198"/>
      <c r="AJ25" s="198"/>
      <c r="AK25" s="199">
        <f t="shared" si="6"/>
        <v>48245</v>
      </c>
      <c r="AL25" s="198">
        <f t="shared" si="7"/>
        <v>461821</v>
      </c>
      <c r="AM25" s="198">
        <f t="shared" si="8"/>
        <v>14065</v>
      </c>
      <c r="AN25" s="198">
        <f t="shared" si="9"/>
        <v>141</v>
      </c>
      <c r="AO25" s="198">
        <f t="shared" si="10"/>
        <v>4762</v>
      </c>
      <c r="AP25" s="70">
        <f t="shared" si="11"/>
        <v>4.1455073064566271E-3</v>
      </c>
      <c r="AQ25" s="204">
        <f t="shared" si="19"/>
        <v>2.9665173303076296E-2</v>
      </c>
      <c r="AR25" s="204">
        <f t="shared" si="20"/>
        <v>0</v>
      </c>
      <c r="AS25" s="204">
        <f t="shared" si="21"/>
        <v>0</v>
      </c>
      <c r="AT25" s="204">
        <f t="shared" si="22"/>
        <v>0</v>
      </c>
    </row>
    <row r="26" spans="1:46" ht="16.95" customHeight="1">
      <c r="A26" s="187" t="s">
        <v>52</v>
      </c>
      <c r="B26" s="195">
        <v>6</v>
      </c>
      <c r="C26" s="195">
        <v>13</v>
      </c>
      <c r="G26" s="85">
        <v>32471</v>
      </c>
      <c r="H26" s="195">
        <v>68602</v>
      </c>
      <c r="I26" s="85">
        <v>883</v>
      </c>
      <c r="J26" s="196">
        <v>4</v>
      </c>
      <c r="K26" s="196">
        <v>25</v>
      </c>
      <c r="L26" s="191">
        <f t="shared" si="3"/>
        <v>1.8478026546764805E-2</v>
      </c>
      <c r="M26" s="191">
        <f t="shared" si="4"/>
        <v>1.894988484300749E-2</v>
      </c>
      <c r="N26" s="191">
        <f t="shared" si="12"/>
        <v>0</v>
      </c>
      <c r="O26" s="191">
        <f t="shared" si="13"/>
        <v>0</v>
      </c>
      <c r="P26" s="191">
        <f t="shared" si="14"/>
        <v>0</v>
      </c>
      <c r="Q26" s="195">
        <v>10</v>
      </c>
      <c r="R26" s="195">
        <v>15</v>
      </c>
      <c r="V26" s="85">
        <v>34339</v>
      </c>
      <c r="W26" s="85">
        <v>74562</v>
      </c>
      <c r="X26" s="194">
        <v>5469</v>
      </c>
      <c r="Y26" s="196">
        <v>13</v>
      </c>
      <c r="Z26" s="85">
        <v>55</v>
      </c>
      <c r="AA26" s="204">
        <f t="shared" si="5"/>
        <v>2.9121407146393313E-2</v>
      </c>
      <c r="AB26" s="204">
        <f t="shared" si="15"/>
        <v>2.0117486118934578E-2</v>
      </c>
      <c r="AC26" s="70">
        <f t="shared" si="16"/>
        <v>0</v>
      </c>
      <c r="AD26" s="204">
        <f t="shared" si="17"/>
        <v>0</v>
      </c>
      <c r="AE26" s="204">
        <f t="shared" si="18"/>
        <v>0</v>
      </c>
      <c r="AF26" s="199">
        <v>16</v>
      </c>
      <c r="AG26" s="199">
        <v>28</v>
      </c>
      <c r="AH26" s="198"/>
      <c r="AI26" s="198"/>
      <c r="AJ26" s="198"/>
      <c r="AK26" s="199">
        <f t="shared" si="6"/>
        <v>66810</v>
      </c>
      <c r="AL26" s="198">
        <f t="shared" si="7"/>
        <v>143164</v>
      </c>
      <c r="AM26" s="198">
        <f t="shared" si="8"/>
        <v>6352</v>
      </c>
      <c r="AN26" s="198">
        <f t="shared" si="9"/>
        <v>17</v>
      </c>
      <c r="AO26" s="198">
        <f t="shared" si="10"/>
        <v>80</v>
      </c>
      <c r="AP26" s="70">
        <f t="shared" si="11"/>
        <v>2.3948510701990722E-2</v>
      </c>
      <c r="AQ26" s="204">
        <f t="shared" si="19"/>
        <v>1.9557989438685704E-2</v>
      </c>
      <c r="AR26" s="204">
        <f t="shared" si="20"/>
        <v>0</v>
      </c>
      <c r="AS26" s="204">
        <f t="shared" si="21"/>
        <v>0</v>
      </c>
      <c r="AT26" s="204">
        <f t="shared" si="22"/>
        <v>0</v>
      </c>
    </row>
    <row r="27" spans="1:46" ht="16.95" customHeight="1">
      <c r="A27" s="187" t="s">
        <v>53</v>
      </c>
      <c r="B27" s="195">
        <v>2</v>
      </c>
      <c r="G27" s="85">
        <v>22749</v>
      </c>
      <c r="H27" s="85">
        <v>125</v>
      </c>
      <c r="I27" s="85">
        <v>120</v>
      </c>
      <c r="J27" s="194">
        <v>16</v>
      </c>
      <c r="K27" s="85">
        <v>19</v>
      </c>
      <c r="L27" s="191">
        <f t="shared" si="3"/>
        <v>8.7915952349553825E-3</v>
      </c>
      <c r="M27" s="191">
        <f t="shared" si="4"/>
        <v>0</v>
      </c>
      <c r="N27" s="191">
        <f t="shared" si="12"/>
        <v>0</v>
      </c>
      <c r="O27" s="191">
        <f t="shared" si="13"/>
        <v>0</v>
      </c>
      <c r="P27" s="191">
        <f t="shared" si="14"/>
        <v>0</v>
      </c>
      <c r="Q27" s="195">
        <v>5</v>
      </c>
      <c r="V27" s="195">
        <v>24042</v>
      </c>
      <c r="W27" s="85">
        <v>157</v>
      </c>
      <c r="X27" s="85">
        <v>819</v>
      </c>
      <c r="Y27" s="194">
        <v>17</v>
      </c>
      <c r="Z27" s="85">
        <v>58</v>
      </c>
      <c r="AA27" s="204">
        <f t="shared" si="5"/>
        <v>2.0796938690624739E-2</v>
      </c>
      <c r="AB27" s="204">
        <f t="shared" si="15"/>
        <v>0</v>
      </c>
      <c r="AC27" s="70">
        <f t="shared" si="16"/>
        <v>0</v>
      </c>
      <c r="AD27" s="204">
        <f t="shared" si="17"/>
        <v>0</v>
      </c>
      <c r="AE27" s="204">
        <f t="shared" si="18"/>
        <v>0</v>
      </c>
      <c r="AF27" s="199">
        <v>7</v>
      </c>
      <c r="AG27" s="198"/>
      <c r="AH27" s="198"/>
      <c r="AI27" s="198"/>
      <c r="AJ27" s="198"/>
      <c r="AK27" s="199">
        <f t="shared" si="6"/>
        <v>46791</v>
      </c>
      <c r="AL27" s="198">
        <f t="shared" si="7"/>
        <v>282</v>
      </c>
      <c r="AM27" s="198">
        <f t="shared" si="8"/>
        <v>939</v>
      </c>
      <c r="AN27" s="198">
        <f t="shared" si="9"/>
        <v>33</v>
      </c>
      <c r="AO27" s="198">
        <f t="shared" si="10"/>
        <v>77</v>
      </c>
      <c r="AP27" s="70">
        <f t="shared" si="11"/>
        <v>1.496014190763181E-2</v>
      </c>
      <c r="AQ27" s="204">
        <f t="shared" si="19"/>
        <v>0</v>
      </c>
      <c r="AR27" s="204">
        <f t="shared" si="20"/>
        <v>0</v>
      </c>
      <c r="AS27" s="204">
        <f t="shared" si="21"/>
        <v>0</v>
      </c>
      <c r="AT27" s="204">
        <f t="shared" si="22"/>
        <v>0</v>
      </c>
    </row>
    <row r="28" spans="1:46" ht="16.95" customHeight="1">
      <c r="A28" s="187" t="s">
        <v>54</v>
      </c>
      <c r="B28" s="195">
        <v>45</v>
      </c>
      <c r="G28" s="85">
        <v>331697</v>
      </c>
      <c r="H28" s="85">
        <v>1965</v>
      </c>
      <c r="I28" s="194">
        <v>2063</v>
      </c>
      <c r="J28" s="85">
        <v>217</v>
      </c>
      <c r="K28" s="194">
        <v>1241</v>
      </c>
      <c r="L28" s="191">
        <f t="shared" si="3"/>
        <v>1.3566598431701221E-2</v>
      </c>
      <c r="M28" s="191">
        <f t="shared" si="4"/>
        <v>0</v>
      </c>
      <c r="N28" s="191">
        <f t="shared" si="12"/>
        <v>0</v>
      </c>
      <c r="O28" s="191">
        <f t="shared" si="13"/>
        <v>0</v>
      </c>
      <c r="P28" s="191">
        <f t="shared" si="14"/>
        <v>0</v>
      </c>
      <c r="Q28" s="195">
        <v>40</v>
      </c>
      <c r="V28" s="195">
        <v>413141</v>
      </c>
      <c r="W28" s="194">
        <v>3894</v>
      </c>
      <c r="X28" s="194">
        <v>11192</v>
      </c>
      <c r="Y28" s="196">
        <v>610</v>
      </c>
      <c r="Z28" s="85">
        <v>2199</v>
      </c>
      <c r="AA28" s="204">
        <f t="shared" si="5"/>
        <v>9.6819245729666149E-3</v>
      </c>
      <c r="AB28" s="204">
        <f t="shared" si="15"/>
        <v>0</v>
      </c>
      <c r="AC28" s="70">
        <f t="shared" si="16"/>
        <v>0</v>
      </c>
      <c r="AD28" s="204">
        <f t="shared" si="17"/>
        <v>0</v>
      </c>
      <c r="AE28" s="204">
        <f t="shared" si="18"/>
        <v>0</v>
      </c>
      <c r="AF28" s="199">
        <v>85</v>
      </c>
      <c r="AG28" s="198"/>
      <c r="AH28" s="198"/>
      <c r="AI28" s="198"/>
      <c r="AJ28" s="198"/>
      <c r="AK28" s="199">
        <f t="shared" si="6"/>
        <v>744838</v>
      </c>
      <c r="AL28" s="198">
        <f t="shared" si="7"/>
        <v>5859</v>
      </c>
      <c r="AM28" s="198">
        <f t="shared" si="8"/>
        <v>13255</v>
      </c>
      <c r="AN28" s="198">
        <f t="shared" si="9"/>
        <v>827</v>
      </c>
      <c r="AO28" s="198">
        <f t="shared" si="10"/>
        <v>3440</v>
      </c>
      <c r="AP28" s="70">
        <f t="shared" si="11"/>
        <v>1.1411877482083351E-2</v>
      </c>
      <c r="AQ28" s="204">
        <f t="shared" si="19"/>
        <v>0</v>
      </c>
      <c r="AR28" s="204">
        <f t="shared" si="20"/>
        <v>0</v>
      </c>
      <c r="AS28" s="204">
        <f t="shared" si="21"/>
        <v>0</v>
      </c>
      <c r="AT28" s="204">
        <f t="shared" si="22"/>
        <v>0</v>
      </c>
    </row>
    <row r="29" spans="1:46" ht="16.95" customHeight="1">
      <c r="A29" s="187" t="s">
        <v>2</v>
      </c>
      <c r="B29" s="195">
        <f>SUM(B4:B28)</f>
        <v>256</v>
      </c>
      <c r="C29" s="194">
        <f>SUM(C4:C28)</f>
        <v>177</v>
      </c>
      <c r="D29" s="194">
        <f>SUM(D4:D28)</f>
        <v>44</v>
      </c>
      <c r="E29" s="194">
        <f>SUM(E4:E28)</f>
        <v>16</v>
      </c>
      <c r="F29" s="194">
        <v>0</v>
      </c>
      <c r="G29" s="195">
        <f>SUM(G4:G28)</f>
        <v>2082855</v>
      </c>
      <c r="H29" s="196">
        <f>SUM(H4:H28)</f>
        <v>634855</v>
      </c>
      <c r="I29" s="196">
        <f>SUM(I4:I28)</f>
        <v>155130</v>
      </c>
      <c r="J29" s="196">
        <f>SUM(J4:J28)</f>
        <v>38357</v>
      </c>
      <c r="K29" s="196">
        <f>SUM(K4:K28)</f>
        <v>6557</v>
      </c>
      <c r="L29" s="191">
        <f t="shared" si="3"/>
        <v>1.2290821972724939E-2</v>
      </c>
      <c r="M29" s="191">
        <f t="shared" si="4"/>
        <v>2.7880382134503154E-2</v>
      </c>
      <c r="N29" s="191">
        <f t="shared" si="12"/>
        <v>2.836330819312834E-2</v>
      </c>
      <c r="O29" s="191">
        <f t="shared" si="13"/>
        <v>4.1713376958573405E-2</v>
      </c>
      <c r="P29" s="191">
        <f t="shared" si="14"/>
        <v>0</v>
      </c>
      <c r="Q29" s="195">
        <f>SUM(Q4:Q28)</f>
        <v>342</v>
      </c>
      <c r="R29" s="194">
        <f>SUM(R4:R28)</f>
        <v>155</v>
      </c>
      <c r="S29" s="194">
        <f>SUM(S4:S28)</f>
        <v>51</v>
      </c>
      <c r="T29" s="194">
        <f>SUM(T4:T28)</f>
        <v>14</v>
      </c>
      <c r="U29" s="194">
        <v>1</v>
      </c>
      <c r="V29" s="195">
        <f>SUM(V4:V28)</f>
        <v>2312949</v>
      </c>
      <c r="W29" s="196">
        <f>SUM(W4:W28)</f>
        <v>730917</v>
      </c>
      <c r="X29" s="196">
        <f>SUM(X4:X28)</f>
        <v>221182</v>
      </c>
      <c r="Y29" s="196">
        <f>SUM(Y4:Y28)</f>
        <v>38651</v>
      </c>
      <c r="Z29" s="196">
        <f>SUM(Z4:Z28)</f>
        <v>11744</v>
      </c>
      <c r="AA29" s="204">
        <f t="shared" si="5"/>
        <v>1.4786318245668192E-2</v>
      </c>
      <c r="AB29" s="204">
        <f t="shared" si="15"/>
        <v>2.1206238191203652E-2</v>
      </c>
      <c r="AC29" s="70">
        <f t="shared" si="16"/>
        <v>2.3057934189943122E-2</v>
      </c>
      <c r="AD29" s="204">
        <f t="shared" si="17"/>
        <v>3.6221572533699002E-2</v>
      </c>
      <c r="AE29" s="204">
        <f t="shared" si="18"/>
        <v>8.5149863760217975E-3</v>
      </c>
      <c r="AF29" s="199">
        <v>598</v>
      </c>
      <c r="AG29" s="198">
        <v>362</v>
      </c>
      <c r="AH29" s="198">
        <v>95</v>
      </c>
      <c r="AI29" s="198">
        <v>30</v>
      </c>
      <c r="AJ29" s="198">
        <v>1</v>
      </c>
      <c r="AK29" s="199">
        <f t="shared" si="6"/>
        <v>4395804</v>
      </c>
      <c r="AL29" s="198">
        <f t="shared" si="7"/>
        <v>1365772</v>
      </c>
      <c r="AM29" s="198">
        <f t="shared" si="8"/>
        <v>376312</v>
      </c>
      <c r="AN29" s="198">
        <f t="shared" si="9"/>
        <v>77008</v>
      </c>
      <c r="AO29" s="198">
        <f t="shared" si="10"/>
        <v>18301</v>
      </c>
      <c r="AP29" s="70">
        <f t="shared" si="11"/>
        <v>1.3603882247707132E-2</v>
      </c>
      <c r="AQ29" s="204">
        <f t="shared" si="19"/>
        <v>2.6505156058258626E-2</v>
      </c>
      <c r="AR29" s="204">
        <f t="shared" si="20"/>
        <v>2.5245009460235123E-2</v>
      </c>
      <c r="AS29" s="204">
        <f t="shared" si="21"/>
        <v>3.8956991481404531E-2</v>
      </c>
      <c r="AT29" s="204">
        <f t="shared" si="22"/>
        <v>5.4641822851210315E-3</v>
      </c>
    </row>
    <row r="30" spans="1:46" ht="16.95" customHeight="1">
      <c r="AA30" s="196"/>
      <c r="AB30" s="196"/>
      <c r="AC30" s="196"/>
      <c r="AD30" s="196"/>
      <c r="AE30" s="196"/>
      <c r="AP30" s="196"/>
      <c r="AQ30" s="196"/>
      <c r="AR30" s="196"/>
      <c r="AS30" s="196"/>
      <c r="AT30" s="196"/>
    </row>
    <row r="31" spans="1:46" ht="16.95" customHeight="1">
      <c r="AA31" s="196"/>
      <c r="AB31" s="196"/>
      <c r="AC31" s="196"/>
      <c r="AD31" s="196"/>
      <c r="AE31" s="196"/>
      <c r="AP31" s="190"/>
      <c r="AQ31" s="190"/>
      <c r="AR31" s="190"/>
      <c r="AS31" s="190"/>
      <c r="AT31" s="190"/>
    </row>
    <row r="32" spans="1:46" ht="16.95" customHeight="1">
      <c r="AA32" s="196"/>
      <c r="AB32" s="196"/>
      <c r="AC32" s="196"/>
      <c r="AD32" s="196"/>
      <c r="AE32" s="196"/>
      <c r="AP32" s="190"/>
      <c r="AQ32" s="190"/>
      <c r="AR32" s="190"/>
      <c r="AS32" s="190"/>
      <c r="AT32" s="190"/>
    </row>
    <row r="33" spans="1:46" ht="16.95" customHeight="1">
      <c r="AA33" s="196"/>
      <c r="AB33" s="196"/>
      <c r="AC33" s="196"/>
      <c r="AD33" s="196"/>
      <c r="AE33" s="196"/>
      <c r="AP33" s="190"/>
      <c r="AQ33" s="190"/>
      <c r="AR33" s="190"/>
      <c r="AS33" s="190"/>
      <c r="AT33" s="190"/>
    </row>
    <row r="34" spans="1:46" ht="16.95" customHeight="1">
      <c r="A34" s="115" t="s">
        <v>1037</v>
      </c>
      <c r="AA34" s="196"/>
      <c r="AB34" s="196"/>
      <c r="AC34" s="196"/>
      <c r="AD34" s="196"/>
      <c r="AE34" s="196"/>
    </row>
    <row r="35" spans="1:46" ht="16.95" customHeight="1">
      <c r="AA35" s="196"/>
      <c r="AB35" s="196"/>
      <c r="AC35" s="196"/>
      <c r="AD35" s="196"/>
      <c r="AE35" s="196"/>
    </row>
  </sheetData>
  <mergeCells count="12">
    <mergeCell ref="AP2:AT2"/>
    <mergeCell ref="AF1:AO1"/>
    <mergeCell ref="AF2:AJ2"/>
    <mergeCell ref="AK2:AO2"/>
    <mergeCell ref="B2:F2"/>
    <mergeCell ref="G2:K2"/>
    <mergeCell ref="Q2:U2"/>
    <mergeCell ref="B1:K1"/>
    <mergeCell ref="Q1:Z1"/>
    <mergeCell ref="V2:Z2"/>
    <mergeCell ref="L2:P2"/>
    <mergeCell ref="AA2:AE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D6BC-B398-594A-A7B4-BBBAE97254E0}">
  <dimension ref="A1:AT44"/>
  <sheetViews>
    <sheetView topLeftCell="A9" workbookViewId="0">
      <pane xSplit="1" topLeftCell="V1" activePane="topRight" state="frozen"/>
      <selection pane="topRight" activeCell="L29" sqref="L29"/>
    </sheetView>
  </sheetViews>
  <sheetFormatPr defaultColWidth="17.796875" defaultRowHeight="14.4"/>
  <cols>
    <col min="1" max="1" width="17.796875" style="7"/>
    <col min="2" max="2" width="17.796875" style="14"/>
    <col min="3" max="3" width="17.796875" style="22"/>
    <col min="4" max="4" width="17.796875" style="14"/>
    <col min="5" max="5" width="17.796875" style="22"/>
    <col min="6" max="6" width="17.796875" style="14"/>
    <col min="7" max="8" width="17.796875" style="22"/>
    <col min="9" max="9" width="17.796875" style="14"/>
    <col min="10" max="11" width="17.796875" style="22"/>
    <col min="12" max="12" width="17.796875" style="31"/>
    <col min="13" max="16" width="17.796875" style="22"/>
    <col min="17" max="17" width="17.796875" style="14"/>
    <col min="18" max="18" width="17.796875" style="22"/>
    <col min="19" max="19" width="17.796875" style="14"/>
    <col min="20" max="20" width="17.796875" style="22"/>
    <col min="21" max="21" width="17.796875" style="14"/>
    <col min="22" max="23" width="17.796875" style="22"/>
    <col min="24" max="24" width="17.796875" style="154"/>
    <col min="25" max="31" width="17.796875" style="22"/>
    <col min="32" max="32" width="17.796875" style="14"/>
    <col min="33" max="33" width="17.796875" style="22"/>
    <col min="34" max="34" width="17.796875" style="14"/>
    <col min="35" max="35" width="17.796875" style="22"/>
    <col min="36" max="36" width="17.796875" style="14"/>
    <col min="37" max="41" width="17.796875" style="22"/>
    <col min="42" max="43" width="17.796875" style="14"/>
    <col min="44" max="44" width="17.796875" style="7"/>
    <col min="45" max="16384" width="17.796875" style="2"/>
  </cols>
  <sheetData>
    <row r="1" spans="1:46" ht="16.95" customHeight="1">
      <c r="A1" s="397">
        <v>1888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133"/>
      <c r="O1" s="133"/>
      <c r="P1" s="133"/>
      <c r="Q1" s="422">
        <v>1900</v>
      </c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1" t="s">
        <v>11</v>
      </c>
      <c r="AG1" s="421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</row>
    <row r="2" spans="1:46" s="9" customFormat="1" ht="16.95" customHeight="1">
      <c r="A2" s="147"/>
      <c r="B2" s="420" t="s">
        <v>807</v>
      </c>
      <c r="C2" s="420"/>
      <c r="D2" s="420"/>
      <c r="E2" s="420"/>
      <c r="F2" s="420"/>
      <c r="G2" s="420"/>
      <c r="H2" s="420" t="s">
        <v>1017</v>
      </c>
      <c r="I2" s="420"/>
      <c r="J2" s="420"/>
      <c r="K2" s="420"/>
      <c r="L2" s="420"/>
      <c r="M2" s="420"/>
      <c r="N2" s="420" t="s">
        <v>816</v>
      </c>
      <c r="O2" s="420"/>
      <c r="P2" s="420"/>
      <c r="Q2" s="420" t="s">
        <v>807</v>
      </c>
      <c r="R2" s="420"/>
      <c r="S2" s="420"/>
      <c r="T2" s="420"/>
      <c r="U2" s="420"/>
      <c r="V2" s="420"/>
      <c r="W2" s="419" t="s">
        <v>1017</v>
      </c>
      <c r="X2" s="419"/>
      <c r="Y2" s="419"/>
      <c r="Z2" s="419"/>
      <c r="AA2" s="419"/>
      <c r="AB2" s="419"/>
      <c r="AC2" s="420" t="s">
        <v>816</v>
      </c>
      <c r="AD2" s="420"/>
      <c r="AE2" s="420"/>
      <c r="AF2" s="420" t="s">
        <v>807</v>
      </c>
      <c r="AG2" s="420"/>
      <c r="AH2" s="420"/>
      <c r="AI2" s="420"/>
      <c r="AJ2" s="420"/>
      <c r="AK2" s="420"/>
      <c r="AL2" s="148"/>
      <c r="AM2" s="419" t="s">
        <v>1017</v>
      </c>
      <c r="AN2" s="419"/>
      <c r="AO2" s="419"/>
      <c r="AP2" s="419"/>
      <c r="AQ2" s="419"/>
      <c r="AR2" s="420" t="s">
        <v>816</v>
      </c>
      <c r="AS2" s="420"/>
      <c r="AT2" s="420"/>
    </row>
    <row r="3" spans="1:46" s="5" customFormat="1" ht="45" customHeight="1">
      <c r="A3" s="149" t="s">
        <v>29</v>
      </c>
      <c r="B3" s="6" t="s">
        <v>0</v>
      </c>
      <c r="C3" s="150" t="s">
        <v>1020</v>
      </c>
      <c r="D3" s="6" t="s">
        <v>1021</v>
      </c>
      <c r="E3" s="150" t="s">
        <v>1022</v>
      </c>
      <c r="F3" s="6" t="s">
        <v>1023</v>
      </c>
      <c r="G3" s="150" t="s">
        <v>1024</v>
      </c>
      <c r="H3" s="6" t="s">
        <v>0</v>
      </c>
      <c r="I3" s="150" t="s">
        <v>1020</v>
      </c>
      <c r="J3" s="6" t="s">
        <v>1021</v>
      </c>
      <c r="K3" s="150" t="s">
        <v>1022</v>
      </c>
      <c r="L3" s="6" t="s">
        <v>1023</v>
      </c>
      <c r="M3" s="150" t="s">
        <v>1024</v>
      </c>
      <c r="N3" s="59" t="s">
        <v>0</v>
      </c>
      <c r="O3" s="59" t="s">
        <v>1</v>
      </c>
      <c r="P3" s="59" t="s">
        <v>1023</v>
      </c>
      <c r="Q3" s="6" t="s">
        <v>0</v>
      </c>
      <c r="R3" s="150" t="s">
        <v>1020</v>
      </c>
      <c r="S3" s="6" t="s">
        <v>1021</v>
      </c>
      <c r="T3" s="150" t="s">
        <v>1022</v>
      </c>
      <c r="U3" s="6" t="s">
        <v>1023</v>
      </c>
      <c r="V3" s="150" t="s">
        <v>1024</v>
      </c>
      <c r="W3" s="6" t="s">
        <v>0</v>
      </c>
      <c r="X3" s="150" t="s">
        <v>1020</v>
      </c>
      <c r="Y3" s="6" t="s">
        <v>1021</v>
      </c>
      <c r="Z3" s="150" t="s">
        <v>1022</v>
      </c>
      <c r="AA3" s="6" t="s">
        <v>1023</v>
      </c>
      <c r="AB3" s="150" t="s">
        <v>1024</v>
      </c>
      <c r="AC3" s="59" t="s">
        <v>0</v>
      </c>
      <c r="AD3" s="59" t="s">
        <v>1</v>
      </c>
      <c r="AE3" s="59" t="s">
        <v>1023</v>
      </c>
      <c r="AF3" s="6" t="s">
        <v>0</v>
      </c>
      <c r="AG3" s="150" t="s">
        <v>1020</v>
      </c>
      <c r="AH3" s="6" t="s">
        <v>1021</v>
      </c>
      <c r="AI3" s="150" t="s">
        <v>1022</v>
      </c>
      <c r="AJ3" s="6" t="s">
        <v>1023</v>
      </c>
      <c r="AK3" s="150" t="s">
        <v>1024</v>
      </c>
      <c r="AL3" s="6" t="s">
        <v>0</v>
      </c>
      <c r="AM3" s="150" t="s">
        <v>1020</v>
      </c>
      <c r="AN3" s="6" t="s">
        <v>1021</v>
      </c>
      <c r="AO3" s="150" t="s">
        <v>1022</v>
      </c>
      <c r="AP3" s="6" t="s">
        <v>1023</v>
      </c>
      <c r="AQ3" s="150" t="s">
        <v>1024</v>
      </c>
      <c r="AR3" s="59" t="s">
        <v>0</v>
      </c>
      <c r="AS3" s="59" t="s">
        <v>1</v>
      </c>
      <c r="AT3" s="59" t="s">
        <v>1023</v>
      </c>
    </row>
    <row r="4" spans="1:46" s="9" customFormat="1" ht="15.6">
      <c r="A4" s="11" t="s">
        <v>30</v>
      </c>
      <c r="B4" s="16">
        <v>18</v>
      </c>
      <c r="C4" s="23">
        <f>B4/493</f>
        <v>3.6511156186612576E-2</v>
      </c>
      <c r="D4" s="16">
        <v>15</v>
      </c>
      <c r="E4" s="23">
        <f>D4/493</f>
        <v>3.0425963488843813E-2</v>
      </c>
      <c r="F4" s="16">
        <v>33</v>
      </c>
      <c r="G4" s="23">
        <f>F4/493</f>
        <v>6.6937119675456389E-2</v>
      </c>
      <c r="H4" s="33">
        <v>92759</v>
      </c>
      <c r="I4" s="151">
        <f>H4/2884696</f>
        <v>3.2155554692764855E-2</v>
      </c>
      <c r="J4" s="37">
        <v>100821</v>
      </c>
      <c r="K4" s="23">
        <f>J4/2884696</f>
        <v>3.495030325552502E-2</v>
      </c>
      <c r="L4" s="35">
        <v>193580</v>
      </c>
      <c r="M4" s="23">
        <f>L4/2884696</f>
        <v>6.7105857948289868E-2</v>
      </c>
      <c r="N4" s="76">
        <f>B4/H4*100</f>
        <v>1.9405125109153827E-2</v>
      </c>
      <c r="O4" s="76">
        <f>D4/J4*100</f>
        <v>1.4877852828279822E-2</v>
      </c>
      <c r="P4" s="76">
        <f>F4/L4*100</f>
        <v>1.7047215621448498E-2</v>
      </c>
      <c r="Q4" s="16">
        <v>19</v>
      </c>
      <c r="R4" s="23">
        <f>Q4/563</f>
        <v>3.3747779751332148E-2</v>
      </c>
      <c r="S4" s="16">
        <v>29</v>
      </c>
      <c r="T4" s="23">
        <f>S4/563</f>
        <v>5.1509769094138541E-2</v>
      </c>
      <c r="U4" s="16">
        <v>48</v>
      </c>
      <c r="V4" s="23">
        <f>U4/563</f>
        <v>8.5257548845470696E-2</v>
      </c>
      <c r="W4" s="38">
        <v>100387</v>
      </c>
      <c r="X4" s="151">
        <f>W4/3313456</f>
        <v>3.0296765673061599E-2</v>
      </c>
      <c r="Y4" s="33">
        <v>106111</v>
      </c>
      <c r="Z4" s="23">
        <f>Y4/3313456</f>
        <v>3.2024267109628135E-2</v>
      </c>
      <c r="AA4" s="33">
        <v>206498</v>
      </c>
      <c r="AB4" s="23">
        <f>AA4/3313456</f>
        <v>6.2321032782689738E-2</v>
      </c>
      <c r="AC4" s="76">
        <f>Q4/W4*100</f>
        <v>1.8926753464093955E-2</v>
      </c>
      <c r="AD4" s="76">
        <f>S4/Y4*100</f>
        <v>2.7329871549603715E-2</v>
      </c>
      <c r="AE4" s="76">
        <f>U4/AA4*100</f>
        <v>2.3244777189125321E-2</v>
      </c>
      <c r="AF4" s="16">
        <v>37</v>
      </c>
      <c r="AG4" s="23">
        <f t="shared" ref="AG4:AG29" si="0">AF4/1056</f>
        <v>3.5037878787878785E-2</v>
      </c>
      <c r="AH4" s="16">
        <v>44</v>
      </c>
      <c r="AI4" s="23">
        <f>AH4/1056</f>
        <v>4.1666666666666664E-2</v>
      </c>
      <c r="AJ4" s="16">
        <v>81</v>
      </c>
      <c r="AK4" s="23">
        <f>AJ4/1056</f>
        <v>7.6704545454545456E-2</v>
      </c>
      <c r="AL4" s="33">
        <f t="shared" ref="AL4:AL29" si="1">SUM(H4,W4)</f>
        <v>193146</v>
      </c>
      <c r="AM4" s="23">
        <f>AL4/6198152</f>
        <v>3.116186889253442E-2</v>
      </c>
      <c r="AN4" s="33">
        <f t="shared" ref="AN4:AN29" si="2">SUM(J4,Y4)</f>
        <v>206932</v>
      </c>
      <c r="AO4" s="23">
        <f>AN4/6198152</f>
        <v>3.3386080238109683E-2</v>
      </c>
      <c r="AP4" s="16">
        <f t="shared" ref="AP4:AP29" si="3">SUM(L4,AA4)</f>
        <v>400078</v>
      </c>
      <c r="AQ4" s="23">
        <f>AP4/6198152</f>
        <v>6.45479491306441E-2</v>
      </c>
      <c r="AR4" s="155">
        <f>AF4/AL4*100</f>
        <v>1.9156493015646193E-2</v>
      </c>
      <c r="AS4" s="157">
        <f>AH4/AN4*100</f>
        <v>2.1263023601956196E-2</v>
      </c>
      <c r="AT4" s="157">
        <f>AJ4/AP4*100</f>
        <v>2.0246052019856128E-2</v>
      </c>
    </row>
    <row r="5" spans="1:46" s="9" customFormat="1" ht="15.6">
      <c r="A5" s="11" t="s">
        <v>31</v>
      </c>
      <c r="B5" s="16">
        <v>6</v>
      </c>
      <c r="C5" s="23">
        <f t="shared" ref="C5:C29" si="4">B5/493</f>
        <v>1.2170385395537525E-2</v>
      </c>
      <c r="D5" s="16">
        <v>3</v>
      </c>
      <c r="E5" s="23">
        <f t="shared" ref="E5:E29" si="5">D5/493</f>
        <v>6.0851926977687626E-3</v>
      </c>
      <c r="F5" s="16">
        <v>9</v>
      </c>
      <c r="G5" s="23">
        <f t="shared" ref="G5:G29" si="6">F5/493</f>
        <v>1.8255578093306288E-2</v>
      </c>
      <c r="H5" s="33">
        <v>26226</v>
      </c>
      <c r="I5" s="151">
        <f t="shared" ref="I5:I29" si="7">H5/2884696</f>
        <v>9.0914259249501514E-3</v>
      </c>
      <c r="J5" s="33">
        <v>27883</v>
      </c>
      <c r="K5" s="23">
        <f t="shared" ref="K5:K29" si="8">J5/2884696</f>
        <v>9.6658365387548642E-3</v>
      </c>
      <c r="L5" s="32">
        <v>54109</v>
      </c>
      <c r="M5" s="23">
        <f t="shared" ref="M5:M29" si="9">L5/2884696</f>
        <v>1.8757262463705016E-2</v>
      </c>
      <c r="N5" s="76">
        <f t="shared" ref="N5:N29" si="10">B5/H5*100</f>
        <v>2.2878059940517045E-2</v>
      </c>
      <c r="O5" s="76">
        <f t="shared" ref="O5:O29" si="11">D5/J5*100</f>
        <v>1.0759243983789406E-2</v>
      </c>
      <c r="P5" s="76">
        <f t="shared" ref="P5:P29" si="12">F5/L5*100</f>
        <v>1.6633092461512872E-2</v>
      </c>
      <c r="Q5" s="16">
        <v>3</v>
      </c>
      <c r="R5" s="23">
        <f t="shared" ref="R5:R29" si="13">Q5/563</f>
        <v>5.3285968028419185E-3</v>
      </c>
      <c r="S5" s="16">
        <v>1</v>
      </c>
      <c r="T5" s="23">
        <f t="shared" ref="T5:T29" si="14">S5/563</f>
        <v>1.7761989342806395E-3</v>
      </c>
      <c r="U5" s="16">
        <v>4</v>
      </c>
      <c r="V5" s="23">
        <f t="shared" ref="V5:V29" si="15">U5/563</f>
        <v>7.104795737122558E-3</v>
      </c>
      <c r="W5" s="38">
        <v>26632</v>
      </c>
      <c r="X5" s="151">
        <f t="shared" ref="X5:X29" si="16">W5/3313456</f>
        <v>8.0375293952899933E-3</v>
      </c>
      <c r="Y5" s="33">
        <v>28649</v>
      </c>
      <c r="Z5" s="23">
        <f t="shared" ref="Z5:Z29" si="17">Y5/3313456</f>
        <v>8.6462593738984312E-3</v>
      </c>
      <c r="AA5" s="33">
        <v>55281</v>
      </c>
      <c r="AB5" s="23">
        <f t="shared" ref="AB5:AB29" si="18">AA5/3313456</f>
        <v>1.6683788769188423E-2</v>
      </c>
      <c r="AC5" s="76">
        <f t="shared" ref="AC5:AC29" si="19">Q5/W5*100</f>
        <v>1.1264644037248422E-2</v>
      </c>
      <c r="AD5" s="76">
        <f t="shared" ref="AD5:AD29" si="20">S5/Y5*100</f>
        <v>3.4905232294320915E-3</v>
      </c>
      <c r="AE5" s="76">
        <f t="shared" ref="AE5:AE29" si="21">U5/AA5*100</f>
        <v>7.2357591215788429E-3</v>
      </c>
      <c r="AF5" s="16">
        <v>9</v>
      </c>
      <c r="AG5" s="23">
        <f t="shared" si="0"/>
        <v>8.5227272727272721E-3</v>
      </c>
      <c r="AH5" s="16">
        <v>4</v>
      </c>
      <c r="AI5" s="23">
        <f t="shared" ref="AI5:AI29" si="22">AH5/1056</f>
        <v>3.787878787878788E-3</v>
      </c>
      <c r="AJ5" s="16">
        <v>13</v>
      </c>
      <c r="AK5" s="23">
        <f t="shared" ref="AK5:AK29" si="23">AJ5/1056</f>
        <v>1.231060606060606E-2</v>
      </c>
      <c r="AL5" s="33">
        <f t="shared" si="1"/>
        <v>52858</v>
      </c>
      <c r="AM5" s="23">
        <f t="shared" ref="AM5:AM29" si="24">AL5/6198152</f>
        <v>8.5280257728432597E-3</v>
      </c>
      <c r="AN5" s="33">
        <f t="shared" si="2"/>
        <v>56532</v>
      </c>
      <c r="AO5" s="23">
        <f t="shared" ref="AO5:AO29" si="25">AN5/6198152</f>
        <v>9.1207830979298347E-3</v>
      </c>
      <c r="AP5" s="16">
        <f t="shared" si="3"/>
        <v>109390</v>
      </c>
      <c r="AQ5" s="23">
        <f t="shared" ref="AQ5:AQ29" si="26">AP5/6198152</f>
        <v>1.7648808870773094E-2</v>
      </c>
      <c r="AR5" s="155">
        <f t="shared" ref="AR5:AR29" si="27">AF5/AL5*100</f>
        <v>1.7026750917552687E-2</v>
      </c>
      <c r="AS5" s="157">
        <f t="shared" ref="AS5:AS29" si="28">AH5/AN5*100</f>
        <v>7.0756385763815193E-3</v>
      </c>
      <c r="AT5" s="157">
        <f t="shared" ref="AT5:AT29" si="29">AJ5/AP5*100</f>
        <v>1.1884084468415761E-2</v>
      </c>
    </row>
    <row r="6" spans="1:46" s="9" customFormat="1" ht="15.6">
      <c r="A6" s="11" t="s">
        <v>32</v>
      </c>
      <c r="B6" s="16">
        <v>5</v>
      </c>
      <c r="C6" s="23">
        <f t="shared" si="4"/>
        <v>1.0141987829614604E-2</v>
      </c>
      <c r="D6" s="16">
        <v>0</v>
      </c>
      <c r="E6" s="23">
        <f t="shared" si="5"/>
        <v>0</v>
      </c>
      <c r="F6" s="16">
        <v>5</v>
      </c>
      <c r="G6" s="23">
        <f t="shared" si="6"/>
        <v>1.0141987829614604E-2</v>
      </c>
      <c r="H6" s="38">
        <v>6312</v>
      </c>
      <c r="I6" s="151">
        <f t="shared" si="7"/>
        <v>2.1880988499308075E-3</v>
      </c>
      <c r="J6" s="37">
        <v>6576</v>
      </c>
      <c r="K6" s="23">
        <f t="shared" si="8"/>
        <v>2.2796162923233504E-3</v>
      </c>
      <c r="L6" s="35">
        <v>12888</v>
      </c>
      <c r="M6" s="23">
        <f t="shared" si="9"/>
        <v>4.4677151422541578E-3</v>
      </c>
      <c r="N6" s="152">
        <f t="shared" si="10"/>
        <v>7.9214195183776925E-2</v>
      </c>
      <c r="O6" s="76">
        <f t="shared" si="11"/>
        <v>0</v>
      </c>
      <c r="P6" s="76">
        <f t="shared" si="12"/>
        <v>3.8795779019242707E-2</v>
      </c>
      <c r="Q6" s="16">
        <v>1</v>
      </c>
      <c r="R6" s="23">
        <f t="shared" si="13"/>
        <v>1.7761989342806395E-3</v>
      </c>
      <c r="S6" s="16">
        <v>2</v>
      </c>
      <c r="T6" s="23">
        <f t="shared" si="14"/>
        <v>3.552397868561279E-3</v>
      </c>
      <c r="U6" s="16">
        <v>3</v>
      </c>
      <c r="V6" s="23">
        <f t="shared" si="15"/>
        <v>5.3285968028419185E-3</v>
      </c>
      <c r="W6" s="38">
        <v>6526</v>
      </c>
      <c r="X6" s="151">
        <f t="shared" si="16"/>
        <v>1.969544789488679E-3</v>
      </c>
      <c r="Y6" s="38">
        <v>6973</v>
      </c>
      <c r="Z6" s="23">
        <f t="shared" si="17"/>
        <v>2.1044492517782037E-3</v>
      </c>
      <c r="AA6" s="39">
        <v>13499</v>
      </c>
      <c r="AB6" s="23">
        <f t="shared" si="18"/>
        <v>4.0739940412668823E-3</v>
      </c>
      <c r="AC6" s="76">
        <f t="shared" si="19"/>
        <v>1.5323322096230461E-2</v>
      </c>
      <c r="AD6" s="76">
        <f t="shared" si="20"/>
        <v>2.8682059371862901E-2</v>
      </c>
      <c r="AE6" s="76">
        <f t="shared" si="21"/>
        <v>2.2223868434698868E-2</v>
      </c>
      <c r="AF6" s="16">
        <v>6</v>
      </c>
      <c r="AG6" s="23">
        <f t="shared" si="0"/>
        <v>5.681818181818182E-3</v>
      </c>
      <c r="AH6" s="16">
        <v>2</v>
      </c>
      <c r="AI6" s="23">
        <f t="shared" si="22"/>
        <v>1.893939393939394E-3</v>
      </c>
      <c r="AJ6" s="16">
        <v>8</v>
      </c>
      <c r="AK6" s="23">
        <f t="shared" si="23"/>
        <v>7.575757575757576E-3</v>
      </c>
      <c r="AL6" s="33">
        <f t="shared" si="1"/>
        <v>12838</v>
      </c>
      <c r="AM6" s="23">
        <f t="shared" si="24"/>
        <v>2.0712625311544472E-3</v>
      </c>
      <c r="AN6" s="33">
        <f t="shared" si="2"/>
        <v>13549</v>
      </c>
      <c r="AO6" s="23">
        <f t="shared" si="25"/>
        <v>2.1859741419700584E-3</v>
      </c>
      <c r="AP6" s="16">
        <f t="shared" si="3"/>
        <v>26387</v>
      </c>
      <c r="AQ6" s="23">
        <f t="shared" si="26"/>
        <v>4.2572366731245051E-3</v>
      </c>
      <c r="AR6" s="156">
        <f t="shared" si="27"/>
        <v>4.673625175260944E-2</v>
      </c>
      <c r="AS6" s="157">
        <f t="shared" si="28"/>
        <v>1.4761236991659902E-2</v>
      </c>
      <c r="AT6" s="157">
        <f t="shared" si="29"/>
        <v>3.0317959601318833E-2</v>
      </c>
    </row>
    <row r="7" spans="1:46" s="9" customFormat="1" ht="15.6">
      <c r="A7" s="11" t="s">
        <v>33</v>
      </c>
      <c r="B7" s="16">
        <v>2</v>
      </c>
      <c r="C7" s="23">
        <f t="shared" si="4"/>
        <v>4.0567951318458417E-3</v>
      </c>
      <c r="D7" s="16">
        <v>9</v>
      </c>
      <c r="E7" s="23">
        <f t="shared" si="5"/>
        <v>1.8255578093306288E-2</v>
      </c>
      <c r="F7" s="16">
        <v>11</v>
      </c>
      <c r="G7" s="23">
        <f t="shared" si="6"/>
        <v>2.231237322515213E-2</v>
      </c>
      <c r="H7" s="38">
        <v>33384</v>
      </c>
      <c r="I7" s="151">
        <f t="shared" si="7"/>
        <v>1.1572796578911608E-2</v>
      </c>
      <c r="J7" s="33">
        <v>40365</v>
      </c>
      <c r="K7" s="23">
        <f t="shared" si="8"/>
        <v>1.399280894763261E-2</v>
      </c>
      <c r="L7" s="35">
        <v>73749</v>
      </c>
      <c r="M7" s="23">
        <f t="shared" si="9"/>
        <v>2.556560552654422E-2</v>
      </c>
      <c r="N7" s="76">
        <f t="shared" si="10"/>
        <v>5.9908938413611315E-3</v>
      </c>
      <c r="O7" s="76">
        <f t="shared" si="11"/>
        <v>2.2296544035674472E-2</v>
      </c>
      <c r="P7" s="76">
        <f t="shared" si="12"/>
        <v>1.4915456480765841E-2</v>
      </c>
      <c r="Q7" s="16">
        <v>6</v>
      </c>
      <c r="R7" s="23">
        <f t="shared" si="13"/>
        <v>1.0657193605683837E-2</v>
      </c>
      <c r="S7" s="16">
        <v>5</v>
      </c>
      <c r="T7" s="23">
        <f t="shared" si="14"/>
        <v>8.8809946714031966E-3</v>
      </c>
      <c r="U7" s="16">
        <v>11</v>
      </c>
      <c r="V7" s="23">
        <f t="shared" si="15"/>
        <v>1.9538188277087035E-2</v>
      </c>
      <c r="W7" s="38">
        <v>52275</v>
      </c>
      <c r="X7" s="151">
        <f t="shared" si="16"/>
        <v>1.5776578895268265E-2</v>
      </c>
      <c r="Y7" s="38">
        <v>59952</v>
      </c>
      <c r="Z7" s="23">
        <f t="shared" si="17"/>
        <v>1.8093495130160172E-2</v>
      </c>
      <c r="AA7" s="33">
        <v>112227</v>
      </c>
      <c r="AB7" s="23">
        <f t="shared" si="18"/>
        <v>3.3870074025428437E-2</v>
      </c>
      <c r="AC7" s="76">
        <f t="shared" si="19"/>
        <v>1.1477761836441894E-2</v>
      </c>
      <c r="AD7" s="76">
        <f t="shared" si="20"/>
        <v>8.3400053376034167E-3</v>
      </c>
      <c r="AE7" s="76">
        <f t="shared" si="21"/>
        <v>9.8015629037575616E-3</v>
      </c>
      <c r="AF7" s="16">
        <v>2</v>
      </c>
      <c r="AG7" s="23">
        <f t="shared" si="0"/>
        <v>1.893939393939394E-3</v>
      </c>
      <c r="AH7" s="16">
        <v>19</v>
      </c>
      <c r="AI7" s="23">
        <f t="shared" si="22"/>
        <v>1.7992424242424244E-2</v>
      </c>
      <c r="AJ7" s="16">
        <v>21</v>
      </c>
      <c r="AK7" s="23">
        <f t="shared" si="23"/>
        <v>1.9886363636363636E-2</v>
      </c>
      <c r="AL7" s="33">
        <f t="shared" si="1"/>
        <v>85659</v>
      </c>
      <c r="AM7" s="23">
        <f t="shared" si="24"/>
        <v>1.3820087019485809E-2</v>
      </c>
      <c r="AN7" s="33">
        <f t="shared" si="2"/>
        <v>100317</v>
      </c>
      <c r="AO7" s="23">
        <f t="shared" si="25"/>
        <v>1.6184985460182325E-2</v>
      </c>
      <c r="AP7" s="16">
        <f t="shared" si="3"/>
        <v>185976</v>
      </c>
      <c r="AQ7" s="23">
        <f t="shared" si="26"/>
        <v>3.0005072479668132E-2</v>
      </c>
      <c r="AR7" s="155">
        <f t="shared" si="27"/>
        <v>2.334839304684855E-3</v>
      </c>
      <c r="AS7" s="157">
        <f t="shared" si="28"/>
        <v>1.8939960325767318E-2</v>
      </c>
      <c r="AT7" s="157">
        <f t="shared" si="29"/>
        <v>1.1291779584462511E-2</v>
      </c>
    </row>
    <row r="8" spans="1:46" s="9" customFormat="1" ht="15.6">
      <c r="A8" s="11" t="s">
        <v>34</v>
      </c>
      <c r="B8" s="16">
        <v>7</v>
      </c>
      <c r="C8" s="23">
        <f t="shared" si="4"/>
        <v>1.4198782961460446E-2</v>
      </c>
      <c r="D8" s="16">
        <v>5</v>
      </c>
      <c r="E8" s="23">
        <f t="shared" si="5"/>
        <v>1.0141987829614604E-2</v>
      </c>
      <c r="F8" s="16">
        <v>12</v>
      </c>
      <c r="G8" s="23">
        <f t="shared" si="6"/>
        <v>2.434077079107505E-2</v>
      </c>
      <c r="H8" s="33">
        <v>30297</v>
      </c>
      <c r="I8" s="151">
        <f t="shared" si="7"/>
        <v>1.0502666485480618E-2</v>
      </c>
      <c r="J8" s="33">
        <v>31644</v>
      </c>
      <c r="K8" s="23">
        <f t="shared" si="8"/>
        <v>1.0969613435869845E-2</v>
      </c>
      <c r="L8" s="35">
        <v>61941</v>
      </c>
      <c r="M8" s="23">
        <f t="shared" si="9"/>
        <v>2.1472279921350465E-2</v>
      </c>
      <c r="N8" s="76">
        <f t="shared" si="10"/>
        <v>2.3104597814965176E-2</v>
      </c>
      <c r="O8" s="76">
        <f t="shared" si="11"/>
        <v>1.5800783718872457E-2</v>
      </c>
      <c r="P8" s="76">
        <f t="shared" si="12"/>
        <v>1.9373274567733811E-2</v>
      </c>
      <c r="Q8" s="16">
        <v>0</v>
      </c>
      <c r="R8" s="23">
        <f t="shared" si="13"/>
        <v>0</v>
      </c>
      <c r="S8" s="16">
        <v>10</v>
      </c>
      <c r="T8" s="23">
        <f t="shared" si="14"/>
        <v>1.7761989342806393E-2</v>
      </c>
      <c r="U8" s="16">
        <v>10</v>
      </c>
      <c r="V8" s="23">
        <f t="shared" si="15"/>
        <v>1.7761989342806393E-2</v>
      </c>
      <c r="W8" s="38">
        <v>34149</v>
      </c>
      <c r="X8" s="151">
        <f t="shared" si="16"/>
        <v>1.0306157679474241E-2</v>
      </c>
      <c r="Y8" s="38">
        <v>34348</v>
      </c>
      <c r="Z8" s="23">
        <f t="shared" si="17"/>
        <v>1.0366215818166893E-2</v>
      </c>
      <c r="AA8" s="39">
        <v>68497</v>
      </c>
      <c r="AB8" s="23">
        <f t="shared" si="18"/>
        <v>2.0672373497641134E-2</v>
      </c>
      <c r="AC8" s="76">
        <f t="shared" si="19"/>
        <v>0</v>
      </c>
      <c r="AD8" s="76">
        <f t="shared" si="20"/>
        <v>2.9113776639105627E-2</v>
      </c>
      <c r="AE8" s="76">
        <f t="shared" si="21"/>
        <v>1.4599179526110633E-2</v>
      </c>
      <c r="AF8" s="16">
        <v>13</v>
      </c>
      <c r="AG8" s="23">
        <f t="shared" si="0"/>
        <v>1.231060606060606E-2</v>
      </c>
      <c r="AH8" s="16">
        <v>10</v>
      </c>
      <c r="AI8" s="23">
        <f t="shared" si="22"/>
        <v>9.46969696969697E-3</v>
      </c>
      <c r="AJ8" s="16">
        <v>23</v>
      </c>
      <c r="AK8" s="23">
        <f t="shared" si="23"/>
        <v>2.1780303030303032E-2</v>
      </c>
      <c r="AL8" s="33">
        <f t="shared" si="1"/>
        <v>64446</v>
      </c>
      <c r="AM8" s="23">
        <f t="shared" si="24"/>
        <v>1.0397615289202329E-2</v>
      </c>
      <c r="AN8" s="33">
        <f t="shared" si="2"/>
        <v>65992</v>
      </c>
      <c r="AO8" s="23">
        <f t="shared" si="25"/>
        <v>1.0647044473901253E-2</v>
      </c>
      <c r="AP8" s="16">
        <f t="shared" si="3"/>
        <v>130438</v>
      </c>
      <c r="AQ8" s="23">
        <f t="shared" si="26"/>
        <v>2.1044659763103584E-2</v>
      </c>
      <c r="AR8" s="155">
        <f t="shared" si="27"/>
        <v>2.0171926884523479E-2</v>
      </c>
      <c r="AS8" s="157">
        <f t="shared" si="28"/>
        <v>1.5153351921445025E-2</v>
      </c>
      <c r="AT8" s="157">
        <f t="shared" si="29"/>
        <v>1.7632898388506416E-2</v>
      </c>
    </row>
    <row r="9" spans="1:46" s="9" customFormat="1" ht="15.6">
      <c r="A9" s="11" t="s">
        <v>35</v>
      </c>
      <c r="B9" s="16">
        <v>30</v>
      </c>
      <c r="C9" s="23">
        <f t="shared" si="4"/>
        <v>6.0851926977687626E-2</v>
      </c>
      <c r="D9" s="16">
        <v>34</v>
      </c>
      <c r="E9" s="23">
        <f t="shared" si="5"/>
        <v>6.8965517241379309E-2</v>
      </c>
      <c r="F9" s="16">
        <v>64</v>
      </c>
      <c r="G9" s="23">
        <f t="shared" si="6"/>
        <v>0.12981744421906694</v>
      </c>
      <c r="H9" s="40">
        <v>266249</v>
      </c>
      <c r="I9" s="151">
        <f t="shared" si="7"/>
        <v>9.2297073937773685E-2</v>
      </c>
      <c r="J9" s="39">
        <v>270430</v>
      </c>
      <c r="K9" s="23">
        <f t="shared" si="8"/>
        <v>9.3746446765967717E-2</v>
      </c>
      <c r="L9" s="35">
        <v>536679</v>
      </c>
      <c r="M9" s="23">
        <f t="shared" si="9"/>
        <v>0.18604352070374139</v>
      </c>
      <c r="N9" s="76">
        <f t="shared" si="10"/>
        <v>1.1267647953607338E-2</v>
      </c>
      <c r="O9" s="76">
        <f t="shared" si="11"/>
        <v>1.2572569611359687E-2</v>
      </c>
      <c r="P9" s="76">
        <f t="shared" si="12"/>
        <v>1.1925191781306889E-2</v>
      </c>
      <c r="Q9" s="16">
        <v>34</v>
      </c>
      <c r="R9" s="23">
        <f t="shared" si="13"/>
        <v>6.0390763765541741E-2</v>
      </c>
      <c r="S9" s="16">
        <v>44</v>
      </c>
      <c r="T9" s="23">
        <f t="shared" si="14"/>
        <v>7.8152753108348141E-2</v>
      </c>
      <c r="U9" s="16">
        <v>78</v>
      </c>
      <c r="V9" s="23">
        <f t="shared" si="15"/>
        <v>0.13854351687388988</v>
      </c>
      <c r="W9" s="40">
        <v>296417</v>
      </c>
      <c r="X9" s="151">
        <f t="shared" si="16"/>
        <v>8.945855928070269E-2</v>
      </c>
      <c r="Y9" s="40">
        <v>293016</v>
      </c>
      <c r="Z9" s="23">
        <f t="shared" si="17"/>
        <v>8.8432138528472995E-2</v>
      </c>
      <c r="AA9" s="37">
        <v>589433</v>
      </c>
      <c r="AB9" s="23">
        <f t="shared" si="18"/>
        <v>0.17789069780917569</v>
      </c>
      <c r="AC9" s="76">
        <f t="shared" si="19"/>
        <v>1.1470327275426174E-2</v>
      </c>
      <c r="AD9" s="76">
        <f t="shared" si="20"/>
        <v>1.5016244846697793E-2</v>
      </c>
      <c r="AE9" s="76">
        <f t="shared" si="21"/>
        <v>1.3233056174323462E-2</v>
      </c>
      <c r="AF9" s="16">
        <v>64</v>
      </c>
      <c r="AG9" s="23">
        <f t="shared" si="0"/>
        <v>6.0606060606060608E-2</v>
      </c>
      <c r="AH9" s="16">
        <v>78</v>
      </c>
      <c r="AI9" s="23">
        <f t="shared" si="22"/>
        <v>7.3863636363636367E-2</v>
      </c>
      <c r="AJ9" s="16">
        <v>142</v>
      </c>
      <c r="AK9" s="23">
        <f t="shared" si="23"/>
        <v>0.13446969696969696</v>
      </c>
      <c r="AL9" s="33">
        <f t="shared" si="1"/>
        <v>562666</v>
      </c>
      <c r="AM9" s="23">
        <f t="shared" si="24"/>
        <v>9.0779638834284804E-2</v>
      </c>
      <c r="AN9" s="33">
        <f t="shared" si="2"/>
        <v>563446</v>
      </c>
      <c r="AO9" s="23">
        <f t="shared" si="25"/>
        <v>9.090548279551712E-2</v>
      </c>
      <c r="AP9" s="16">
        <f t="shared" si="3"/>
        <v>1126112</v>
      </c>
      <c r="AQ9" s="23">
        <f t="shared" si="26"/>
        <v>0.18168512162980191</v>
      </c>
      <c r="AR9" s="155">
        <f t="shared" si="27"/>
        <v>1.1374421059740592E-2</v>
      </c>
      <c r="AS9" s="157">
        <f t="shared" si="28"/>
        <v>1.3843385169120022E-2</v>
      </c>
      <c r="AT9" s="157">
        <f t="shared" si="29"/>
        <v>1.260975817680657E-2</v>
      </c>
    </row>
    <row r="10" spans="1:46" s="9" customFormat="1" ht="15.6">
      <c r="A10" s="11" t="s">
        <v>36</v>
      </c>
      <c r="B10" s="16">
        <v>10</v>
      </c>
      <c r="C10" s="23">
        <f t="shared" si="4"/>
        <v>2.0283975659229209E-2</v>
      </c>
      <c r="D10" s="16">
        <v>5</v>
      </c>
      <c r="E10" s="23">
        <f t="shared" si="5"/>
        <v>1.0141987829614604E-2</v>
      </c>
      <c r="F10" s="16">
        <v>15</v>
      </c>
      <c r="G10" s="23">
        <f t="shared" si="6"/>
        <v>3.0425963488843813E-2</v>
      </c>
      <c r="H10" s="38">
        <v>59394</v>
      </c>
      <c r="I10" s="151">
        <f t="shared" si="7"/>
        <v>2.0589344596449677E-2</v>
      </c>
      <c r="J10" s="41">
        <v>25609</v>
      </c>
      <c r="K10" s="23">
        <f t="shared" si="8"/>
        <v>8.8775385690554563E-3</v>
      </c>
      <c r="L10" s="35">
        <v>119155</v>
      </c>
      <c r="M10" s="23">
        <f t="shared" si="9"/>
        <v>4.1305912304104138E-2</v>
      </c>
      <c r="N10" s="76">
        <f t="shared" si="10"/>
        <v>1.6836717513553558E-2</v>
      </c>
      <c r="O10" s="76">
        <f t="shared" si="11"/>
        <v>1.9524385958061618E-2</v>
      </c>
      <c r="P10" s="76">
        <f t="shared" si="12"/>
        <v>1.2588645042171961E-2</v>
      </c>
      <c r="Q10" s="16">
        <v>5</v>
      </c>
      <c r="R10" s="23">
        <f t="shared" si="13"/>
        <v>8.8809946714031966E-3</v>
      </c>
      <c r="S10" s="16">
        <v>6</v>
      </c>
      <c r="T10" s="23">
        <f t="shared" si="14"/>
        <v>1.0657193605683837E-2</v>
      </c>
      <c r="U10" s="16">
        <v>11</v>
      </c>
      <c r="V10" s="23">
        <f t="shared" si="15"/>
        <v>1.9538188277087035E-2</v>
      </c>
      <c r="W10" s="33">
        <v>64694</v>
      </c>
      <c r="X10" s="151">
        <f t="shared" si="16"/>
        <v>1.9524629269258444E-2</v>
      </c>
      <c r="Y10" s="38">
        <v>63257</v>
      </c>
      <c r="Z10" s="23">
        <f t="shared" si="17"/>
        <v>1.9090943111965273E-2</v>
      </c>
      <c r="AA10" s="39">
        <v>127951</v>
      </c>
      <c r="AB10" s="23">
        <f t="shared" si="18"/>
        <v>3.8615572381223713E-2</v>
      </c>
      <c r="AC10" s="76">
        <f t="shared" si="19"/>
        <v>7.7286919961665687E-3</v>
      </c>
      <c r="AD10" s="76">
        <f t="shared" si="20"/>
        <v>9.4851162717169649E-3</v>
      </c>
      <c r="AE10" s="76">
        <f t="shared" si="21"/>
        <v>8.5970410547787837E-3</v>
      </c>
      <c r="AF10" s="16">
        <v>15</v>
      </c>
      <c r="AG10" s="23">
        <f t="shared" si="0"/>
        <v>1.4204545454545454E-2</v>
      </c>
      <c r="AH10" s="16">
        <v>11</v>
      </c>
      <c r="AI10" s="23">
        <f t="shared" si="22"/>
        <v>1.0416666666666666E-2</v>
      </c>
      <c r="AJ10" s="16">
        <v>26</v>
      </c>
      <c r="AK10" s="23">
        <f t="shared" si="23"/>
        <v>2.462121212121212E-2</v>
      </c>
      <c r="AL10" s="33">
        <f t="shared" si="1"/>
        <v>124088</v>
      </c>
      <c r="AM10" s="23">
        <f t="shared" si="24"/>
        <v>2.0020160847943065E-2</v>
      </c>
      <c r="AN10" s="33">
        <f t="shared" si="2"/>
        <v>88866</v>
      </c>
      <c r="AO10" s="23">
        <f t="shared" si="25"/>
        <v>1.433749930624483E-2</v>
      </c>
      <c r="AP10" s="16">
        <f t="shared" si="3"/>
        <v>247106</v>
      </c>
      <c r="AQ10" s="23">
        <f t="shared" si="26"/>
        <v>3.9867689595221287E-2</v>
      </c>
      <c r="AR10" s="155">
        <f t="shared" si="27"/>
        <v>1.2088195474179615E-2</v>
      </c>
      <c r="AS10" s="157">
        <f t="shared" si="28"/>
        <v>1.2378187383251188E-2</v>
      </c>
      <c r="AT10" s="157">
        <f t="shared" si="29"/>
        <v>1.0521800360978689E-2</v>
      </c>
    </row>
    <row r="11" spans="1:46" s="9" customFormat="1" ht="15.6">
      <c r="A11" s="11" t="s">
        <v>37</v>
      </c>
      <c r="B11" s="16">
        <v>7</v>
      </c>
      <c r="C11" s="23">
        <f t="shared" si="4"/>
        <v>1.4198782961460446E-2</v>
      </c>
      <c r="D11" s="16">
        <v>16</v>
      </c>
      <c r="E11" s="23">
        <f t="shared" si="5"/>
        <v>3.2454361054766734E-2</v>
      </c>
      <c r="F11" s="16">
        <v>23</v>
      </c>
      <c r="G11" s="23">
        <f t="shared" si="6"/>
        <v>4.665314401622718E-2</v>
      </c>
      <c r="H11" s="33">
        <v>49198</v>
      </c>
      <c r="I11" s="151">
        <f t="shared" si="7"/>
        <v>1.7054830041016454E-2</v>
      </c>
      <c r="J11" s="33">
        <v>56311</v>
      </c>
      <c r="K11" s="23">
        <f t="shared" si="8"/>
        <v>1.9520601130933728E-2</v>
      </c>
      <c r="L11" s="35">
        <v>105509</v>
      </c>
      <c r="M11" s="23">
        <f t="shared" si="9"/>
        <v>3.6575431171950182E-2</v>
      </c>
      <c r="N11" s="76">
        <f t="shared" si="10"/>
        <v>1.4228220659376397E-2</v>
      </c>
      <c r="O11" s="76">
        <f t="shared" si="11"/>
        <v>2.8413631439683187E-2</v>
      </c>
      <c r="P11" s="76">
        <f t="shared" si="12"/>
        <v>2.1799088229440142E-2</v>
      </c>
      <c r="Q11" s="16">
        <v>8</v>
      </c>
      <c r="R11" s="23">
        <f t="shared" si="13"/>
        <v>1.4209591474245116E-2</v>
      </c>
      <c r="S11" s="16">
        <v>21</v>
      </c>
      <c r="T11" s="23">
        <f t="shared" si="14"/>
        <v>3.7300177619893425E-2</v>
      </c>
      <c r="U11" s="16">
        <v>29</v>
      </c>
      <c r="V11" s="23">
        <f t="shared" si="15"/>
        <v>5.1509769094138541E-2</v>
      </c>
      <c r="W11" s="33">
        <v>62518</v>
      </c>
      <c r="X11" s="151">
        <f t="shared" si="16"/>
        <v>1.8867913139634266E-2</v>
      </c>
      <c r="Y11" s="33">
        <v>70091</v>
      </c>
      <c r="Z11" s="23">
        <f t="shared" si="17"/>
        <v>2.1153442206566196E-2</v>
      </c>
      <c r="AA11" s="39">
        <v>132609</v>
      </c>
      <c r="AB11" s="23">
        <f t="shared" si="18"/>
        <v>4.0021355346200466E-2</v>
      </c>
      <c r="AC11" s="76">
        <f t="shared" si="19"/>
        <v>1.2796314661377525E-2</v>
      </c>
      <c r="AD11" s="76">
        <f t="shared" si="20"/>
        <v>2.9961050634175569E-2</v>
      </c>
      <c r="AE11" s="76">
        <f t="shared" si="21"/>
        <v>2.1868802268322662E-2</v>
      </c>
      <c r="AF11" s="16">
        <v>15</v>
      </c>
      <c r="AG11" s="23">
        <f t="shared" si="0"/>
        <v>1.4204545454545454E-2</v>
      </c>
      <c r="AH11" s="16">
        <v>37</v>
      </c>
      <c r="AI11" s="23">
        <f t="shared" si="22"/>
        <v>3.5037878787878785E-2</v>
      </c>
      <c r="AJ11" s="16">
        <v>52</v>
      </c>
      <c r="AK11" s="23">
        <f t="shared" si="23"/>
        <v>4.924242424242424E-2</v>
      </c>
      <c r="AL11" s="33">
        <f t="shared" si="1"/>
        <v>111716</v>
      </c>
      <c r="AM11" s="23">
        <f t="shared" si="24"/>
        <v>1.8024082016704333E-2</v>
      </c>
      <c r="AN11" s="33">
        <f t="shared" si="2"/>
        <v>126402</v>
      </c>
      <c r="AO11" s="23">
        <f t="shared" si="25"/>
        <v>2.0393497932932266E-2</v>
      </c>
      <c r="AP11" s="16">
        <f t="shared" si="3"/>
        <v>238118</v>
      </c>
      <c r="AQ11" s="23">
        <f t="shared" si="26"/>
        <v>3.8417579949636599E-2</v>
      </c>
      <c r="AR11" s="155">
        <f t="shared" si="27"/>
        <v>1.3426903934977979E-2</v>
      </c>
      <c r="AS11" s="157">
        <f t="shared" si="28"/>
        <v>2.9271688739102231E-2</v>
      </c>
      <c r="AT11" s="157">
        <f t="shared" si="29"/>
        <v>2.183791229558454E-2</v>
      </c>
    </row>
    <row r="12" spans="1:46" s="9" customFormat="1" ht="15.6">
      <c r="A12" s="11" t="s">
        <v>38</v>
      </c>
      <c r="B12" s="16">
        <v>2</v>
      </c>
      <c r="C12" s="23">
        <f t="shared" si="4"/>
        <v>4.0567951318458417E-3</v>
      </c>
      <c r="D12" s="16">
        <v>4</v>
      </c>
      <c r="E12" s="23">
        <f t="shared" si="5"/>
        <v>8.1135902636916835E-3</v>
      </c>
      <c r="F12" s="16">
        <v>6</v>
      </c>
      <c r="G12" s="23">
        <f t="shared" si="6"/>
        <v>1.2170385395537525E-2</v>
      </c>
      <c r="H12" s="33">
        <v>15996</v>
      </c>
      <c r="I12" s="151">
        <f t="shared" si="7"/>
        <v>5.5451250322390991E-3</v>
      </c>
      <c r="J12" s="41">
        <v>25609</v>
      </c>
      <c r="K12" s="23">
        <f t="shared" si="8"/>
        <v>8.8775385690554563E-3</v>
      </c>
      <c r="L12" s="35">
        <v>33825</v>
      </c>
      <c r="M12" s="23">
        <f t="shared" si="9"/>
        <v>1.1725672306544607E-2</v>
      </c>
      <c r="N12" s="76">
        <f t="shared" si="10"/>
        <v>1.2503125781445362E-2</v>
      </c>
      <c r="O12" s="76">
        <f t="shared" si="11"/>
        <v>1.5619508766449294E-2</v>
      </c>
      <c r="P12" s="76">
        <f t="shared" si="12"/>
        <v>1.7738359201773836E-2</v>
      </c>
      <c r="Q12" s="16">
        <v>4</v>
      </c>
      <c r="R12" s="23">
        <f t="shared" si="13"/>
        <v>7.104795737122558E-3</v>
      </c>
      <c r="S12" s="16">
        <v>9</v>
      </c>
      <c r="T12" s="23">
        <f t="shared" si="14"/>
        <v>1.5985790408525755E-2</v>
      </c>
      <c r="U12" s="16">
        <v>13</v>
      </c>
      <c r="V12" s="23">
        <f t="shared" si="15"/>
        <v>2.3090586145648313E-2</v>
      </c>
      <c r="W12" s="38">
        <v>15031</v>
      </c>
      <c r="X12" s="151">
        <f t="shared" si="16"/>
        <v>4.5363511692927266E-3</v>
      </c>
      <c r="Y12" s="38">
        <v>17318</v>
      </c>
      <c r="Z12" s="23">
        <f t="shared" si="17"/>
        <v>5.2265670647203407E-3</v>
      </c>
      <c r="AA12" s="33">
        <v>32349</v>
      </c>
      <c r="AB12" s="23">
        <f t="shared" si="18"/>
        <v>9.7629182340130665E-3</v>
      </c>
      <c r="AC12" s="76">
        <f t="shared" si="19"/>
        <v>2.6611669216951631E-2</v>
      </c>
      <c r="AD12" s="76">
        <f t="shared" si="20"/>
        <v>5.196904954382723E-2</v>
      </c>
      <c r="AE12" s="152">
        <f t="shared" si="21"/>
        <v>4.0186713654208783E-2</v>
      </c>
      <c r="AF12" s="16">
        <v>6</v>
      </c>
      <c r="AG12" s="23">
        <f t="shared" si="0"/>
        <v>5.681818181818182E-3</v>
      </c>
      <c r="AH12" s="16">
        <v>13</v>
      </c>
      <c r="AI12" s="23">
        <f t="shared" si="22"/>
        <v>1.231060606060606E-2</v>
      </c>
      <c r="AJ12" s="16">
        <v>19</v>
      </c>
      <c r="AK12" s="23">
        <f t="shared" si="23"/>
        <v>1.7992424242424244E-2</v>
      </c>
      <c r="AL12" s="33">
        <f t="shared" si="1"/>
        <v>31027</v>
      </c>
      <c r="AM12" s="23">
        <f t="shared" si="24"/>
        <v>5.0058469040449478E-3</v>
      </c>
      <c r="AN12" s="33">
        <f t="shared" si="2"/>
        <v>42927</v>
      </c>
      <c r="AO12" s="23">
        <f t="shared" si="25"/>
        <v>6.9257740048969431E-3</v>
      </c>
      <c r="AP12" s="16">
        <f t="shared" si="3"/>
        <v>66174</v>
      </c>
      <c r="AQ12" s="23">
        <f t="shared" si="26"/>
        <v>1.067640806485546E-2</v>
      </c>
      <c r="AR12" s="155">
        <f t="shared" si="27"/>
        <v>1.9337995939020854E-2</v>
      </c>
      <c r="AS12" s="157">
        <f t="shared" si="28"/>
        <v>3.0283970461481118E-2</v>
      </c>
      <c r="AT12" s="157">
        <f t="shared" si="29"/>
        <v>2.8712183032610993E-2</v>
      </c>
    </row>
    <row r="13" spans="1:46" s="9" customFormat="1" ht="15.6">
      <c r="A13" s="11" t="s">
        <v>39</v>
      </c>
      <c r="B13" s="16">
        <v>10</v>
      </c>
      <c r="C13" s="23">
        <f t="shared" si="4"/>
        <v>2.0283975659229209E-2</v>
      </c>
      <c r="D13" s="16">
        <v>18</v>
      </c>
      <c r="E13" s="23">
        <f t="shared" si="5"/>
        <v>3.6511156186612576E-2</v>
      </c>
      <c r="F13" s="16">
        <v>28</v>
      </c>
      <c r="G13" s="23">
        <f t="shared" si="6"/>
        <v>5.6795131845841784E-2</v>
      </c>
      <c r="H13" s="38">
        <v>45982</v>
      </c>
      <c r="I13" s="151">
        <f t="shared" si="7"/>
        <v>1.5939981197325471E-2</v>
      </c>
      <c r="J13" s="37">
        <v>48828</v>
      </c>
      <c r="K13" s="23">
        <f t="shared" si="8"/>
        <v>1.6926566958875389E-2</v>
      </c>
      <c r="L13" s="35">
        <v>94810</v>
      </c>
      <c r="M13" s="23">
        <f t="shared" si="9"/>
        <v>3.286654815620086E-2</v>
      </c>
      <c r="N13" s="76">
        <f t="shared" si="10"/>
        <v>2.174764038101866E-2</v>
      </c>
      <c r="O13" s="76">
        <f t="shared" si="11"/>
        <v>3.6864094372081595E-2</v>
      </c>
      <c r="P13" s="76">
        <f t="shared" si="12"/>
        <v>2.953274970994621E-2</v>
      </c>
      <c r="Q13" s="16">
        <v>10</v>
      </c>
      <c r="R13" s="23">
        <f t="shared" si="13"/>
        <v>1.7761989342806393E-2</v>
      </c>
      <c r="S13" s="16">
        <v>20</v>
      </c>
      <c r="T13" s="23">
        <f t="shared" si="14"/>
        <v>3.5523978685612786E-2</v>
      </c>
      <c r="U13" s="16">
        <v>30</v>
      </c>
      <c r="V13" s="23">
        <f t="shared" si="15"/>
        <v>5.328596802841918E-2</v>
      </c>
      <c r="W13" s="38">
        <v>52094</v>
      </c>
      <c r="X13" s="151">
        <f t="shared" si="16"/>
        <v>1.5721953151030223E-2</v>
      </c>
      <c r="Y13" s="38">
        <v>52426</v>
      </c>
      <c r="Z13" s="23">
        <f t="shared" si="17"/>
        <v>1.5822150648748617E-2</v>
      </c>
      <c r="AA13" s="33">
        <v>104520</v>
      </c>
      <c r="AB13" s="23">
        <f t="shared" si="18"/>
        <v>3.1544103799778844E-2</v>
      </c>
      <c r="AC13" s="76">
        <f t="shared" si="19"/>
        <v>1.9196068645141475E-2</v>
      </c>
      <c r="AD13" s="76">
        <f t="shared" si="20"/>
        <v>3.8149010033189643E-2</v>
      </c>
      <c r="AE13" s="76">
        <f t="shared" si="21"/>
        <v>2.8702640642939151E-2</v>
      </c>
      <c r="AF13" s="16">
        <v>20</v>
      </c>
      <c r="AG13" s="23">
        <f t="shared" si="0"/>
        <v>1.893939393939394E-2</v>
      </c>
      <c r="AH13" s="16">
        <v>38</v>
      </c>
      <c r="AI13" s="23">
        <f t="shared" si="22"/>
        <v>3.5984848484848488E-2</v>
      </c>
      <c r="AJ13" s="16">
        <v>58</v>
      </c>
      <c r="AK13" s="23">
        <f t="shared" si="23"/>
        <v>5.4924242424242424E-2</v>
      </c>
      <c r="AL13" s="33">
        <f t="shared" si="1"/>
        <v>98076</v>
      </c>
      <c r="AM13" s="23">
        <f t="shared" si="24"/>
        <v>1.5823426079257172E-2</v>
      </c>
      <c r="AN13" s="33">
        <f t="shared" si="2"/>
        <v>101254</v>
      </c>
      <c r="AO13" s="23">
        <f t="shared" si="25"/>
        <v>1.6336159552072939E-2</v>
      </c>
      <c r="AP13" s="16">
        <f t="shared" si="3"/>
        <v>199330</v>
      </c>
      <c r="AQ13" s="23">
        <f t="shared" si="26"/>
        <v>3.2159585631330111E-2</v>
      </c>
      <c r="AR13" s="155">
        <f t="shared" si="27"/>
        <v>2.0392348790733719E-2</v>
      </c>
      <c r="AS13" s="157">
        <f t="shared" si="28"/>
        <v>3.752938155529658E-2</v>
      </c>
      <c r="AT13" s="157">
        <f t="shared" si="29"/>
        <v>2.9097476546430544E-2</v>
      </c>
    </row>
    <row r="14" spans="1:46" s="9" customFormat="1" ht="15.6">
      <c r="A14" s="11" t="s">
        <v>40</v>
      </c>
      <c r="B14" s="16">
        <v>5</v>
      </c>
      <c r="C14" s="23">
        <f t="shared" si="4"/>
        <v>1.0141987829614604E-2</v>
      </c>
      <c r="D14" s="16">
        <v>2</v>
      </c>
      <c r="E14" s="23">
        <f t="shared" si="5"/>
        <v>4.0567951318458417E-3</v>
      </c>
      <c r="F14" s="16">
        <v>7</v>
      </c>
      <c r="G14" s="23">
        <f t="shared" si="6"/>
        <v>1.4198782961460446E-2</v>
      </c>
      <c r="H14" s="40">
        <v>68072</v>
      </c>
      <c r="I14" s="151">
        <f t="shared" si="7"/>
        <v>2.3597633858125779E-2</v>
      </c>
      <c r="J14" s="37">
        <v>67288</v>
      </c>
      <c r="K14" s="23">
        <f t="shared" si="8"/>
        <v>2.3325854786778226E-2</v>
      </c>
      <c r="L14" s="35">
        <v>135360</v>
      </c>
      <c r="M14" s="23">
        <f t="shared" si="9"/>
        <v>4.6923488644904005E-2</v>
      </c>
      <c r="N14" s="76">
        <f t="shared" si="10"/>
        <v>7.345163944059231E-3</v>
      </c>
      <c r="O14" s="76">
        <f t="shared" si="11"/>
        <v>2.9722981809535134E-3</v>
      </c>
      <c r="P14" s="76">
        <f t="shared" si="12"/>
        <v>5.1713947990543732E-3</v>
      </c>
      <c r="Q14" s="16">
        <v>11</v>
      </c>
      <c r="R14" s="23">
        <f t="shared" si="13"/>
        <v>1.9538188277087035E-2</v>
      </c>
      <c r="S14" s="16">
        <v>9</v>
      </c>
      <c r="T14" s="23">
        <f t="shared" si="14"/>
        <v>1.5985790408525755E-2</v>
      </c>
      <c r="U14" s="16">
        <v>20</v>
      </c>
      <c r="V14" s="23">
        <f t="shared" si="15"/>
        <v>3.5523978685612786E-2</v>
      </c>
      <c r="W14" s="40">
        <v>74389</v>
      </c>
      <c r="X14" s="151">
        <f t="shared" si="16"/>
        <v>2.2450577282450711E-2</v>
      </c>
      <c r="Y14" s="40">
        <v>72130</v>
      </c>
      <c r="Z14" s="23">
        <f t="shared" si="17"/>
        <v>2.1768811778396936E-2</v>
      </c>
      <c r="AA14" s="33">
        <v>146519</v>
      </c>
      <c r="AB14" s="23">
        <f t="shared" si="18"/>
        <v>4.4219389060847644E-2</v>
      </c>
      <c r="AC14" s="76">
        <f t="shared" si="19"/>
        <v>1.4787132506150104E-2</v>
      </c>
      <c r="AD14" s="76">
        <f t="shared" si="20"/>
        <v>1.2477471232496882E-2</v>
      </c>
      <c r="AE14" s="76">
        <f t="shared" si="21"/>
        <v>1.3650106812085805E-2</v>
      </c>
      <c r="AF14" s="16">
        <v>16</v>
      </c>
      <c r="AG14" s="23">
        <f t="shared" si="0"/>
        <v>1.5151515151515152E-2</v>
      </c>
      <c r="AH14" s="16">
        <v>11</v>
      </c>
      <c r="AI14" s="23">
        <f t="shared" si="22"/>
        <v>1.0416666666666666E-2</v>
      </c>
      <c r="AJ14" s="16">
        <v>27</v>
      </c>
      <c r="AK14" s="23">
        <f t="shared" si="23"/>
        <v>2.556818181818182E-2</v>
      </c>
      <c r="AL14" s="33">
        <f t="shared" si="1"/>
        <v>142461</v>
      </c>
      <c r="AM14" s="23">
        <f t="shared" si="24"/>
        <v>2.2984431488611443E-2</v>
      </c>
      <c r="AN14" s="33">
        <f t="shared" si="2"/>
        <v>139418</v>
      </c>
      <c r="AO14" s="23">
        <f t="shared" si="25"/>
        <v>2.2493478701393576E-2</v>
      </c>
      <c r="AP14" s="16">
        <f t="shared" si="3"/>
        <v>281879</v>
      </c>
      <c r="AQ14" s="23">
        <f t="shared" si="26"/>
        <v>4.5477910190005022E-2</v>
      </c>
      <c r="AR14" s="155">
        <f t="shared" si="27"/>
        <v>1.1231143962207202E-2</v>
      </c>
      <c r="AS14" s="157">
        <f t="shared" si="28"/>
        <v>7.8899424751466812E-3</v>
      </c>
      <c r="AT14" s="157">
        <f t="shared" si="29"/>
        <v>9.578578042351505E-3</v>
      </c>
    </row>
    <row r="15" spans="1:46" s="9" customFormat="1" ht="15.6">
      <c r="A15" s="11" t="s">
        <v>41</v>
      </c>
      <c r="B15" s="16">
        <v>6</v>
      </c>
      <c r="C15" s="23">
        <f t="shared" si="4"/>
        <v>1.2170385395537525E-2</v>
      </c>
      <c r="D15" s="16">
        <v>16</v>
      </c>
      <c r="E15" s="23">
        <f t="shared" si="5"/>
        <v>3.2454361054766734E-2</v>
      </c>
      <c r="F15" s="16">
        <v>22</v>
      </c>
      <c r="G15" s="23">
        <f t="shared" si="6"/>
        <v>4.4624746450304259E-2</v>
      </c>
      <c r="H15" s="16">
        <v>51253</v>
      </c>
      <c r="I15" s="151">
        <f t="shared" si="7"/>
        <v>1.7767210132367501E-2</v>
      </c>
      <c r="J15" s="37">
        <v>56412</v>
      </c>
      <c r="K15" s="23">
        <f t="shared" si="8"/>
        <v>1.9555613485788451E-2</v>
      </c>
      <c r="L15" s="81">
        <v>108153</v>
      </c>
      <c r="M15" s="23">
        <f t="shared" si="9"/>
        <v>3.7491992223790654E-2</v>
      </c>
      <c r="N15" s="76">
        <f t="shared" si="10"/>
        <v>1.1706631806918619E-2</v>
      </c>
      <c r="O15" s="76">
        <f t="shared" si="11"/>
        <v>2.8362759696518469E-2</v>
      </c>
      <c r="P15" s="76">
        <f t="shared" si="12"/>
        <v>2.0341553170046139E-2</v>
      </c>
      <c r="Q15" s="16">
        <v>11</v>
      </c>
      <c r="R15" s="23">
        <f t="shared" si="13"/>
        <v>1.9538188277087035E-2</v>
      </c>
      <c r="S15" s="16">
        <v>21</v>
      </c>
      <c r="T15" s="23">
        <f t="shared" si="14"/>
        <v>3.7300177619893425E-2</v>
      </c>
      <c r="U15" s="16">
        <v>32</v>
      </c>
      <c r="V15" s="23">
        <f t="shared" si="15"/>
        <v>5.6838365896980464E-2</v>
      </c>
      <c r="W15" s="33">
        <v>60586</v>
      </c>
      <c r="X15" s="151">
        <f t="shared" si="16"/>
        <v>1.8284836134839274E-2</v>
      </c>
      <c r="Y15" s="33">
        <v>65693</v>
      </c>
      <c r="Z15" s="23">
        <f t="shared" si="17"/>
        <v>1.9826127161489394E-2</v>
      </c>
      <c r="AA15" s="33">
        <v>126279</v>
      </c>
      <c r="AB15" s="23">
        <f t="shared" si="18"/>
        <v>3.8110963296328668E-2</v>
      </c>
      <c r="AC15" s="76">
        <f t="shared" si="19"/>
        <v>1.8156009639190573E-2</v>
      </c>
      <c r="AD15" s="76">
        <f t="shared" si="20"/>
        <v>3.1966876227299712E-2</v>
      </c>
      <c r="AE15" s="76">
        <f t="shared" si="21"/>
        <v>2.5340713816232308E-2</v>
      </c>
      <c r="AF15" s="16">
        <v>17</v>
      </c>
      <c r="AG15" s="23">
        <f t="shared" si="0"/>
        <v>1.6098484848484848E-2</v>
      </c>
      <c r="AH15" s="16">
        <v>37</v>
      </c>
      <c r="AI15" s="23">
        <f t="shared" si="22"/>
        <v>3.5037878787878785E-2</v>
      </c>
      <c r="AJ15" s="16">
        <v>54</v>
      </c>
      <c r="AK15" s="23">
        <f t="shared" si="23"/>
        <v>5.113636363636364E-2</v>
      </c>
      <c r="AL15" s="33">
        <f t="shared" si="1"/>
        <v>111839</v>
      </c>
      <c r="AM15" s="23">
        <f t="shared" si="24"/>
        <v>1.8043926641360199E-2</v>
      </c>
      <c r="AN15" s="33">
        <f t="shared" si="2"/>
        <v>122105</v>
      </c>
      <c r="AO15" s="23">
        <f t="shared" si="25"/>
        <v>1.9700226777271679E-2</v>
      </c>
      <c r="AP15" s="16">
        <f t="shared" si="3"/>
        <v>234432</v>
      </c>
      <c r="AQ15" s="23">
        <f t="shared" si="26"/>
        <v>3.7822886563607994E-2</v>
      </c>
      <c r="AR15" s="155">
        <f t="shared" si="27"/>
        <v>1.5200422035247097E-2</v>
      </c>
      <c r="AS15" s="157">
        <f t="shared" si="28"/>
        <v>3.0301789443511733E-2</v>
      </c>
      <c r="AT15" s="157">
        <f t="shared" si="29"/>
        <v>2.3034398034398034E-2</v>
      </c>
    </row>
    <row r="16" spans="1:46" s="9" customFormat="1" ht="15.6">
      <c r="A16" s="11" t="s">
        <v>42</v>
      </c>
      <c r="B16" s="16">
        <v>1</v>
      </c>
      <c r="C16" s="23">
        <f t="shared" si="4"/>
        <v>2.0283975659229209E-3</v>
      </c>
      <c r="D16" s="16">
        <v>2</v>
      </c>
      <c r="E16" s="23">
        <f t="shared" si="5"/>
        <v>4.0567951318458417E-3</v>
      </c>
      <c r="F16" s="16">
        <v>3</v>
      </c>
      <c r="G16" s="23">
        <f t="shared" si="6"/>
        <v>6.0851926977687626E-3</v>
      </c>
      <c r="H16" s="37">
        <v>6146</v>
      </c>
      <c r="I16" s="151">
        <f t="shared" si="7"/>
        <v>2.1305537914567082E-3</v>
      </c>
      <c r="J16" s="41">
        <v>25609</v>
      </c>
      <c r="K16" s="23">
        <f t="shared" si="8"/>
        <v>8.8775385690554563E-3</v>
      </c>
      <c r="L16" s="81">
        <v>12538</v>
      </c>
      <c r="M16" s="23">
        <f t="shared" si="9"/>
        <v>4.3463851996882862E-3</v>
      </c>
      <c r="N16" s="76">
        <f t="shared" si="10"/>
        <v>1.6270745200130166E-2</v>
      </c>
      <c r="O16" s="76">
        <f t="shared" si="11"/>
        <v>7.8097543832246468E-3</v>
      </c>
      <c r="P16" s="76">
        <f t="shared" si="12"/>
        <v>2.3927261126176425E-2</v>
      </c>
      <c r="Q16" s="16">
        <v>2</v>
      </c>
      <c r="R16" s="23">
        <f t="shared" si="13"/>
        <v>3.552397868561279E-3</v>
      </c>
      <c r="S16" s="16">
        <v>0</v>
      </c>
      <c r="T16" s="23">
        <f t="shared" si="14"/>
        <v>0</v>
      </c>
      <c r="U16" s="16">
        <v>2</v>
      </c>
      <c r="V16" s="23">
        <f t="shared" si="15"/>
        <v>3.552397868561279E-3</v>
      </c>
      <c r="W16" s="33">
        <v>6401</v>
      </c>
      <c r="X16" s="151">
        <f t="shared" si="16"/>
        <v>1.9318198279983196E-3</v>
      </c>
      <c r="Y16" s="39">
        <v>6669</v>
      </c>
      <c r="Z16" s="23">
        <f t="shared" si="17"/>
        <v>2.0127021454336498E-3</v>
      </c>
      <c r="AA16" s="39">
        <v>13070</v>
      </c>
      <c r="AB16" s="23">
        <f t="shared" si="18"/>
        <v>3.9445219734319699E-3</v>
      </c>
      <c r="AC16" s="76">
        <f t="shared" si="19"/>
        <v>3.1245117950320259E-2</v>
      </c>
      <c r="AD16" s="76">
        <f t="shared" si="20"/>
        <v>0</v>
      </c>
      <c r="AE16" s="76">
        <f t="shared" si="21"/>
        <v>1.5302218821729149E-2</v>
      </c>
      <c r="AF16" s="16">
        <v>3</v>
      </c>
      <c r="AG16" s="23">
        <f t="shared" si="0"/>
        <v>2.840909090909091E-3</v>
      </c>
      <c r="AH16" s="16">
        <v>2</v>
      </c>
      <c r="AI16" s="23">
        <f t="shared" si="22"/>
        <v>1.893939393939394E-3</v>
      </c>
      <c r="AJ16" s="16">
        <v>5</v>
      </c>
      <c r="AK16" s="23">
        <f t="shared" si="23"/>
        <v>4.734848484848485E-3</v>
      </c>
      <c r="AL16" s="33">
        <f t="shared" si="1"/>
        <v>12547</v>
      </c>
      <c r="AM16" s="23">
        <f t="shared" si="24"/>
        <v>2.0243130533100836E-3</v>
      </c>
      <c r="AN16" s="33">
        <f t="shared" si="2"/>
        <v>32278</v>
      </c>
      <c r="AO16" s="23">
        <f t="shared" si="25"/>
        <v>5.2076812572521619E-3</v>
      </c>
      <c r="AP16" s="16">
        <f t="shared" si="3"/>
        <v>25608</v>
      </c>
      <c r="AQ16" s="23">
        <f t="shared" si="26"/>
        <v>4.1315540503040265E-3</v>
      </c>
      <c r="AR16" s="155">
        <f t="shared" si="27"/>
        <v>2.3910098031401927E-2</v>
      </c>
      <c r="AS16" s="157">
        <f t="shared" si="28"/>
        <v>6.1961707664663235E-3</v>
      </c>
      <c r="AT16" s="157">
        <f t="shared" si="29"/>
        <v>1.9525148391127775E-2</v>
      </c>
    </row>
    <row r="17" spans="1:46" s="9" customFormat="1" ht="15.6">
      <c r="A17" s="11" t="s">
        <v>43</v>
      </c>
      <c r="B17" s="16">
        <v>1</v>
      </c>
      <c r="C17" s="23">
        <f t="shared" si="4"/>
        <v>2.0283975659229209E-3</v>
      </c>
      <c r="D17" s="16">
        <v>4</v>
      </c>
      <c r="E17" s="23">
        <f t="shared" si="5"/>
        <v>8.1135902636916835E-3</v>
      </c>
      <c r="F17" s="16">
        <v>5</v>
      </c>
      <c r="G17" s="23">
        <f t="shared" si="6"/>
        <v>1.0141987829614604E-2</v>
      </c>
      <c r="H17" s="33">
        <v>7515</v>
      </c>
      <c r="I17" s="151">
        <f t="shared" si="7"/>
        <v>2.6051271953786465E-3</v>
      </c>
      <c r="J17" s="41">
        <v>25609</v>
      </c>
      <c r="K17" s="23">
        <f t="shared" si="8"/>
        <v>8.8775385690554563E-3</v>
      </c>
      <c r="L17" s="81">
        <v>15043</v>
      </c>
      <c r="M17" s="23">
        <f t="shared" si="9"/>
        <v>5.2147609314811679E-3</v>
      </c>
      <c r="N17" s="76">
        <f t="shared" si="10"/>
        <v>1.330671989354624E-2</v>
      </c>
      <c r="O17" s="76">
        <f t="shared" si="11"/>
        <v>1.5619508766449294E-2</v>
      </c>
      <c r="P17" s="76">
        <f t="shared" si="12"/>
        <v>3.3238050920694005E-2</v>
      </c>
      <c r="Q17" s="16">
        <v>2</v>
      </c>
      <c r="R17" s="23">
        <f t="shared" si="13"/>
        <v>3.552397868561279E-3</v>
      </c>
      <c r="S17" s="16">
        <v>4</v>
      </c>
      <c r="T17" s="23">
        <f t="shared" si="14"/>
        <v>7.104795737122558E-3</v>
      </c>
      <c r="U17" s="16">
        <v>6</v>
      </c>
      <c r="V17" s="23">
        <f t="shared" si="15"/>
        <v>1.0657193605683837E-2</v>
      </c>
      <c r="W17" s="39">
        <v>7660</v>
      </c>
      <c r="X17" s="151">
        <f t="shared" si="16"/>
        <v>2.3117856401292185E-3</v>
      </c>
      <c r="Y17" s="39">
        <v>7600</v>
      </c>
      <c r="Z17" s="23">
        <f t="shared" si="17"/>
        <v>2.2936776586138462E-3</v>
      </c>
      <c r="AA17" s="33">
        <v>15260</v>
      </c>
      <c r="AB17" s="23">
        <f t="shared" si="18"/>
        <v>4.6054632987430648E-3</v>
      </c>
      <c r="AC17" s="76">
        <f t="shared" si="19"/>
        <v>2.6109660574412531E-2</v>
      </c>
      <c r="AD17" s="152">
        <f t="shared" si="20"/>
        <v>5.2631578947368418E-2</v>
      </c>
      <c r="AE17" s="76">
        <f t="shared" si="21"/>
        <v>3.9318479685452164E-2</v>
      </c>
      <c r="AF17" s="16">
        <v>3</v>
      </c>
      <c r="AG17" s="23">
        <f t="shared" si="0"/>
        <v>2.840909090909091E-3</v>
      </c>
      <c r="AH17" s="16">
        <v>8</v>
      </c>
      <c r="AI17" s="23">
        <f t="shared" si="22"/>
        <v>7.575757575757576E-3</v>
      </c>
      <c r="AJ17" s="16">
        <v>11</v>
      </c>
      <c r="AK17" s="23">
        <f t="shared" si="23"/>
        <v>1.0416666666666666E-2</v>
      </c>
      <c r="AL17" s="33">
        <f t="shared" si="1"/>
        <v>15175</v>
      </c>
      <c r="AM17" s="23">
        <f t="shared" si="24"/>
        <v>2.4483103996158855E-3</v>
      </c>
      <c r="AN17" s="33">
        <f t="shared" si="2"/>
        <v>33209</v>
      </c>
      <c r="AO17" s="23">
        <f t="shared" si="25"/>
        <v>5.3578873186717587E-3</v>
      </c>
      <c r="AP17" s="16">
        <f t="shared" si="3"/>
        <v>30303</v>
      </c>
      <c r="AQ17" s="23">
        <f t="shared" si="26"/>
        <v>4.8890378938754647E-3</v>
      </c>
      <c r="AR17" s="155">
        <f t="shared" si="27"/>
        <v>1.9769357495881382E-2</v>
      </c>
      <c r="AS17" s="157">
        <f t="shared" si="28"/>
        <v>2.4089855159745852E-2</v>
      </c>
      <c r="AT17" s="157">
        <f t="shared" si="29"/>
        <v>3.6300036300036302E-2</v>
      </c>
    </row>
    <row r="18" spans="1:46" s="9" customFormat="1" ht="15.6">
      <c r="A18" s="11" t="s">
        <v>44</v>
      </c>
      <c r="B18" s="16">
        <v>3</v>
      </c>
      <c r="C18" s="23">
        <f t="shared" si="4"/>
        <v>6.0851926977687626E-3</v>
      </c>
      <c r="D18" s="16">
        <v>4</v>
      </c>
      <c r="E18" s="23">
        <f t="shared" si="5"/>
        <v>8.1135902636916835E-3</v>
      </c>
      <c r="F18" s="16">
        <v>7</v>
      </c>
      <c r="G18" s="23">
        <f t="shared" si="6"/>
        <v>1.4198782961460446E-2</v>
      </c>
      <c r="H18" s="39">
        <v>17970</v>
      </c>
      <c r="I18" s="151">
        <f t="shared" si="7"/>
        <v>6.2294259083106153E-3</v>
      </c>
      <c r="J18" s="37">
        <v>19813</v>
      </c>
      <c r="K18" s="23">
        <f t="shared" si="8"/>
        <v>6.8683147201646201E-3</v>
      </c>
      <c r="L18" s="32">
        <v>37783</v>
      </c>
      <c r="M18" s="23">
        <f t="shared" si="9"/>
        <v>1.3097740628475235E-2</v>
      </c>
      <c r="N18" s="76">
        <f t="shared" si="10"/>
        <v>1.6694490818030049E-2</v>
      </c>
      <c r="O18" s="76">
        <f t="shared" si="11"/>
        <v>2.0188764952304043E-2</v>
      </c>
      <c r="P18" s="76">
        <f t="shared" si="12"/>
        <v>1.8526850700050286E-2</v>
      </c>
      <c r="Q18" s="16">
        <v>6</v>
      </c>
      <c r="R18" s="23">
        <f t="shared" si="13"/>
        <v>1.0657193605683837E-2</v>
      </c>
      <c r="S18" s="16">
        <v>5</v>
      </c>
      <c r="T18" s="23">
        <f t="shared" si="14"/>
        <v>8.8809946714031966E-3</v>
      </c>
      <c r="U18" s="16">
        <v>11</v>
      </c>
      <c r="V18" s="23">
        <f t="shared" si="15"/>
        <v>1.9538188277087035E-2</v>
      </c>
      <c r="W18" s="33">
        <v>20182</v>
      </c>
      <c r="X18" s="151">
        <f t="shared" si="16"/>
        <v>6.0909213823874524E-3</v>
      </c>
      <c r="Y18" s="33">
        <v>21332</v>
      </c>
      <c r="Z18" s="23">
        <f t="shared" si="17"/>
        <v>6.4379910280987582E-3</v>
      </c>
      <c r="AA18" s="39">
        <v>41514</v>
      </c>
      <c r="AB18" s="23">
        <f t="shared" si="18"/>
        <v>1.2528912410486211E-2</v>
      </c>
      <c r="AC18" s="76">
        <f t="shared" si="19"/>
        <v>2.9729461896739667E-2</v>
      </c>
      <c r="AD18" s="76">
        <f t="shared" si="20"/>
        <v>2.3438964935308455E-2</v>
      </c>
      <c r="AE18" s="76">
        <f t="shared" si="21"/>
        <v>2.6497085320614733E-2</v>
      </c>
      <c r="AF18" s="16">
        <v>9</v>
      </c>
      <c r="AG18" s="23">
        <f t="shared" si="0"/>
        <v>8.5227272727272721E-3</v>
      </c>
      <c r="AH18" s="16">
        <v>9</v>
      </c>
      <c r="AI18" s="23">
        <f t="shared" si="22"/>
        <v>8.5227272727272721E-3</v>
      </c>
      <c r="AJ18" s="16">
        <v>18</v>
      </c>
      <c r="AK18" s="23">
        <f t="shared" si="23"/>
        <v>1.7045454545454544E-2</v>
      </c>
      <c r="AL18" s="33">
        <f t="shared" si="1"/>
        <v>38152</v>
      </c>
      <c r="AM18" s="23">
        <f t="shared" si="24"/>
        <v>6.1553830883786008E-3</v>
      </c>
      <c r="AN18" s="33">
        <f t="shared" si="2"/>
        <v>41145</v>
      </c>
      <c r="AO18" s="23">
        <f t="shared" si="25"/>
        <v>6.6382689550046527E-3</v>
      </c>
      <c r="AP18" s="16">
        <f t="shared" si="3"/>
        <v>79297</v>
      </c>
      <c r="AQ18" s="23">
        <f t="shared" si="26"/>
        <v>1.2793652043383254E-2</v>
      </c>
      <c r="AR18" s="155">
        <f t="shared" si="27"/>
        <v>2.3589851121828476E-2</v>
      </c>
      <c r="AS18" s="157">
        <f t="shared" si="28"/>
        <v>2.1873860736419979E-2</v>
      </c>
      <c r="AT18" s="157">
        <f t="shared" si="29"/>
        <v>2.2699471606744265E-2</v>
      </c>
    </row>
    <row r="19" spans="1:46" s="9" customFormat="1" ht="15.6">
      <c r="A19" s="11" t="s">
        <v>45</v>
      </c>
      <c r="B19" s="16">
        <v>6</v>
      </c>
      <c r="C19" s="23">
        <f t="shared" si="4"/>
        <v>1.2170385395537525E-2</v>
      </c>
      <c r="D19" s="16">
        <v>2</v>
      </c>
      <c r="E19" s="23">
        <f t="shared" si="5"/>
        <v>4.0567951318458417E-3</v>
      </c>
      <c r="F19" s="16">
        <v>8</v>
      </c>
      <c r="G19" s="23">
        <f t="shared" si="6"/>
        <v>1.6227180527383367E-2</v>
      </c>
      <c r="H19" s="33">
        <v>24698</v>
      </c>
      <c r="I19" s="151">
        <f t="shared" si="7"/>
        <v>8.5617340614054308E-3</v>
      </c>
      <c r="J19" s="37">
        <v>25609</v>
      </c>
      <c r="K19" s="23">
        <f t="shared" si="8"/>
        <v>8.8775385690554563E-3</v>
      </c>
      <c r="L19" s="32">
        <v>50307</v>
      </c>
      <c r="M19" s="23">
        <f t="shared" si="9"/>
        <v>1.7439272630460887E-2</v>
      </c>
      <c r="N19" s="76">
        <f t="shared" si="10"/>
        <v>2.4293465057899425E-2</v>
      </c>
      <c r="O19" s="76">
        <f t="shared" si="11"/>
        <v>7.8097543832246468E-3</v>
      </c>
      <c r="P19" s="152">
        <f t="shared" si="12"/>
        <v>1.5902359512592681E-2</v>
      </c>
      <c r="Q19" s="16">
        <v>4</v>
      </c>
      <c r="R19" s="23">
        <f t="shared" si="13"/>
        <v>7.104795737122558E-3</v>
      </c>
      <c r="S19" s="16">
        <v>2</v>
      </c>
      <c r="T19" s="23">
        <f t="shared" si="14"/>
        <v>3.552397868561279E-3</v>
      </c>
      <c r="U19" s="16">
        <v>6</v>
      </c>
      <c r="V19" s="23">
        <f t="shared" si="15"/>
        <v>1.0657193605683837E-2</v>
      </c>
      <c r="W19" s="33">
        <v>27412</v>
      </c>
      <c r="X19" s="151">
        <f t="shared" si="16"/>
        <v>8.2729331549898349E-3</v>
      </c>
      <c r="Y19" s="33">
        <v>27973</v>
      </c>
      <c r="Z19" s="23">
        <f t="shared" si="17"/>
        <v>8.4422427821585679E-3</v>
      </c>
      <c r="AA19" s="33">
        <v>55385</v>
      </c>
      <c r="AB19" s="23">
        <f t="shared" si="18"/>
        <v>1.6715175937148403E-2</v>
      </c>
      <c r="AC19" s="76">
        <f t="shared" si="19"/>
        <v>1.4592149423610097E-2</v>
      </c>
      <c r="AD19" s="76">
        <f t="shared" si="20"/>
        <v>7.1497515461337712E-3</v>
      </c>
      <c r="AE19" s="76">
        <f t="shared" si="21"/>
        <v>1.083325810237429E-2</v>
      </c>
      <c r="AF19" s="16">
        <v>10</v>
      </c>
      <c r="AG19" s="23">
        <f t="shared" si="0"/>
        <v>9.46969696969697E-3</v>
      </c>
      <c r="AH19" s="16">
        <v>4</v>
      </c>
      <c r="AI19" s="23">
        <f t="shared" si="22"/>
        <v>3.787878787878788E-3</v>
      </c>
      <c r="AJ19" s="16">
        <v>14</v>
      </c>
      <c r="AK19" s="23">
        <f t="shared" si="23"/>
        <v>1.3257575757575758E-2</v>
      </c>
      <c r="AL19" s="33">
        <f t="shared" si="1"/>
        <v>52110</v>
      </c>
      <c r="AM19" s="23">
        <f t="shared" si="24"/>
        <v>8.4073446407897066E-3</v>
      </c>
      <c r="AN19" s="33">
        <f t="shared" si="2"/>
        <v>53582</v>
      </c>
      <c r="AO19" s="23">
        <f t="shared" si="25"/>
        <v>8.6448347830127437E-3</v>
      </c>
      <c r="AP19" s="16">
        <f t="shared" si="3"/>
        <v>105692</v>
      </c>
      <c r="AQ19" s="23">
        <f t="shared" si="26"/>
        <v>1.7052179423802449E-2</v>
      </c>
      <c r="AR19" s="155">
        <f t="shared" si="27"/>
        <v>1.9190174630589137E-2</v>
      </c>
      <c r="AS19" s="157">
        <f t="shared" si="28"/>
        <v>7.4651935351423985E-3</v>
      </c>
      <c r="AT19" s="157">
        <f t="shared" si="29"/>
        <v>1.3246035650758809E-2</v>
      </c>
    </row>
    <row r="20" spans="1:46" s="9" customFormat="1" ht="15.6">
      <c r="A20" s="11" t="s">
        <v>46</v>
      </c>
      <c r="B20" s="16">
        <v>11</v>
      </c>
      <c r="C20" s="23">
        <f t="shared" si="4"/>
        <v>2.231237322515213E-2</v>
      </c>
      <c r="D20" s="16">
        <v>8</v>
      </c>
      <c r="E20" s="23">
        <f t="shared" si="5"/>
        <v>1.6227180527383367E-2</v>
      </c>
      <c r="F20" s="16">
        <v>19</v>
      </c>
      <c r="G20" s="23">
        <f t="shared" si="6"/>
        <v>3.8539553752535496E-2</v>
      </c>
      <c r="H20" s="33">
        <v>41903</v>
      </c>
      <c r="I20" s="151">
        <f t="shared" si="7"/>
        <v>1.4525967380964927E-2</v>
      </c>
      <c r="J20" s="37">
        <v>43718</v>
      </c>
      <c r="K20" s="23">
        <f t="shared" si="8"/>
        <v>1.5155149797413661E-2</v>
      </c>
      <c r="L20" s="81">
        <v>85621</v>
      </c>
      <c r="M20" s="23">
        <f t="shared" si="9"/>
        <v>2.968111717837859E-2</v>
      </c>
      <c r="N20" s="76">
        <f t="shared" si="10"/>
        <v>2.6251103739589051E-2</v>
      </c>
      <c r="O20" s="76">
        <f t="shared" si="11"/>
        <v>1.8299098769385607E-2</v>
      </c>
      <c r="P20" s="76">
        <f t="shared" si="12"/>
        <v>2.2190817673234369E-2</v>
      </c>
      <c r="Q20" s="16">
        <v>9</v>
      </c>
      <c r="R20" s="23">
        <f t="shared" si="13"/>
        <v>1.5985790408525755E-2</v>
      </c>
      <c r="S20" s="16">
        <v>7</v>
      </c>
      <c r="T20" s="23">
        <f t="shared" si="14"/>
        <v>1.2433392539964476E-2</v>
      </c>
      <c r="U20" s="16">
        <v>16</v>
      </c>
      <c r="V20" s="23">
        <f t="shared" si="15"/>
        <v>2.8419182948490232E-2</v>
      </c>
      <c r="W20" s="33">
        <v>49681</v>
      </c>
      <c r="X20" s="151">
        <f t="shared" si="16"/>
        <v>1.4993710494420328E-2</v>
      </c>
      <c r="Y20" s="33">
        <v>51081</v>
      </c>
      <c r="Z20" s="23">
        <f t="shared" si="17"/>
        <v>1.5416230063112352E-2</v>
      </c>
      <c r="AA20" s="33">
        <v>100762</v>
      </c>
      <c r="AB20" s="23">
        <f t="shared" si="18"/>
        <v>3.040994055753268E-2</v>
      </c>
      <c r="AC20" s="76">
        <f t="shared" si="19"/>
        <v>1.8115577383708059E-2</v>
      </c>
      <c r="AD20" s="76">
        <f t="shared" si="20"/>
        <v>1.3703725455648871E-2</v>
      </c>
      <c r="AE20" s="76">
        <f t="shared" si="21"/>
        <v>1.5879002004724002E-2</v>
      </c>
      <c r="AF20" s="16">
        <v>20</v>
      </c>
      <c r="AG20" s="23">
        <f t="shared" si="0"/>
        <v>1.893939393939394E-2</v>
      </c>
      <c r="AH20" s="16">
        <v>15</v>
      </c>
      <c r="AI20" s="23">
        <f t="shared" si="22"/>
        <v>1.4204545454545454E-2</v>
      </c>
      <c r="AJ20" s="16">
        <v>35</v>
      </c>
      <c r="AK20" s="23">
        <f t="shared" si="23"/>
        <v>3.3143939393939392E-2</v>
      </c>
      <c r="AL20" s="33">
        <f t="shared" si="1"/>
        <v>91584</v>
      </c>
      <c r="AM20" s="23">
        <f t="shared" si="24"/>
        <v>1.4776017109615899E-2</v>
      </c>
      <c r="AN20" s="33">
        <f t="shared" si="2"/>
        <v>94799</v>
      </c>
      <c r="AO20" s="23">
        <f t="shared" si="25"/>
        <v>1.5294720103669611E-2</v>
      </c>
      <c r="AP20" s="16">
        <f t="shared" si="3"/>
        <v>186383</v>
      </c>
      <c r="AQ20" s="23">
        <f t="shared" si="26"/>
        <v>3.0070737213285507E-2</v>
      </c>
      <c r="AR20" s="155">
        <f t="shared" si="27"/>
        <v>2.1837875611460517E-2</v>
      </c>
      <c r="AS20" s="157">
        <f t="shared" si="28"/>
        <v>1.5822951718899986E-2</v>
      </c>
      <c r="AT20" s="157">
        <f t="shared" si="29"/>
        <v>1.8778536669116819E-2</v>
      </c>
    </row>
    <row r="21" spans="1:46" s="9" customFormat="1" ht="15.6">
      <c r="A21" s="11" t="s">
        <v>47</v>
      </c>
      <c r="B21" s="16">
        <v>6</v>
      </c>
      <c r="C21" s="23">
        <f t="shared" si="4"/>
        <v>1.2170385395537525E-2</v>
      </c>
      <c r="D21" s="16">
        <v>8</v>
      </c>
      <c r="E21" s="23">
        <f t="shared" si="5"/>
        <v>1.6227180527383367E-2</v>
      </c>
      <c r="F21" s="16">
        <v>14</v>
      </c>
      <c r="G21" s="23">
        <f t="shared" si="6"/>
        <v>2.8397565922920892E-2</v>
      </c>
      <c r="H21" s="39">
        <v>110604</v>
      </c>
      <c r="I21" s="151">
        <f t="shared" si="7"/>
        <v>3.8341648478730513E-2</v>
      </c>
      <c r="J21" s="33">
        <v>117570</v>
      </c>
      <c r="K21" s="23">
        <f t="shared" si="8"/>
        <v>4.0756460992770124E-2</v>
      </c>
      <c r="L21" s="81">
        <v>228174</v>
      </c>
      <c r="M21" s="23">
        <f t="shared" si="9"/>
        <v>7.909810947150063E-2</v>
      </c>
      <c r="N21" s="76">
        <f t="shared" si="10"/>
        <v>5.4247585982423784E-3</v>
      </c>
      <c r="O21" s="76">
        <f t="shared" si="11"/>
        <v>6.8044569192821291E-3</v>
      </c>
      <c r="P21" s="76">
        <f t="shared" si="12"/>
        <v>6.1356683934190573E-3</v>
      </c>
      <c r="Q21" s="16">
        <v>9</v>
      </c>
      <c r="R21" s="23">
        <f t="shared" si="13"/>
        <v>1.5985790408525755E-2</v>
      </c>
      <c r="S21" s="16">
        <v>17</v>
      </c>
      <c r="T21" s="23">
        <f t="shared" si="14"/>
        <v>3.0195381882770871E-2</v>
      </c>
      <c r="U21" s="16">
        <v>26</v>
      </c>
      <c r="V21" s="23">
        <f t="shared" si="15"/>
        <v>4.6181172291296625E-2</v>
      </c>
      <c r="W21" s="39">
        <v>120418</v>
      </c>
      <c r="X21" s="151">
        <f t="shared" si="16"/>
        <v>3.6342115301968701E-2</v>
      </c>
      <c r="Y21" s="39">
        <v>129867</v>
      </c>
      <c r="Z21" s="23">
        <f t="shared" si="17"/>
        <v>3.9193820590947941E-2</v>
      </c>
      <c r="AA21" s="33">
        <v>250285</v>
      </c>
      <c r="AB21" s="23">
        <f t="shared" si="18"/>
        <v>7.5535935892916642E-2</v>
      </c>
      <c r="AC21" s="76">
        <f t="shared" si="19"/>
        <v>7.4739656861930945E-3</v>
      </c>
      <c r="AD21" s="76">
        <f t="shared" si="20"/>
        <v>1.3090315476602986E-2</v>
      </c>
      <c r="AE21" s="76">
        <f t="shared" si="21"/>
        <v>1.0388157500449488E-2</v>
      </c>
      <c r="AF21" s="16">
        <v>15</v>
      </c>
      <c r="AG21" s="23">
        <f t="shared" si="0"/>
        <v>1.4204545454545454E-2</v>
      </c>
      <c r="AH21" s="16">
        <v>25</v>
      </c>
      <c r="AI21" s="23">
        <f t="shared" si="22"/>
        <v>2.3674242424242424E-2</v>
      </c>
      <c r="AJ21" s="16">
        <v>40</v>
      </c>
      <c r="AK21" s="23">
        <f t="shared" si="23"/>
        <v>3.787878787878788E-2</v>
      </c>
      <c r="AL21" s="33">
        <f t="shared" si="1"/>
        <v>231022</v>
      </c>
      <c r="AM21" s="23">
        <f t="shared" si="24"/>
        <v>3.7272722579246201E-2</v>
      </c>
      <c r="AN21" s="33">
        <f t="shared" si="2"/>
        <v>247437</v>
      </c>
      <c r="AO21" s="23">
        <f t="shared" si="25"/>
        <v>3.9921092609539098E-2</v>
      </c>
      <c r="AP21" s="16">
        <f t="shared" si="3"/>
        <v>478459</v>
      </c>
      <c r="AQ21" s="23">
        <f t="shared" si="26"/>
        <v>7.7193815188785306E-2</v>
      </c>
      <c r="AR21" s="155">
        <f t="shared" si="27"/>
        <v>6.4928881232090441E-3</v>
      </c>
      <c r="AS21" s="157">
        <f t="shared" si="28"/>
        <v>1.0103581921862939E-2</v>
      </c>
      <c r="AT21" s="157">
        <f t="shared" si="29"/>
        <v>8.3601729719787899E-3</v>
      </c>
    </row>
    <row r="22" spans="1:46" s="9" customFormat="1" ht="15.6">
      <c r="A22" s="11" t="s">
        <v>48</v>
      </c>
      <c r="B22" s="16">
        <v>16</v>
      </c>
      <c r="C22" s="23">
        <f t="shared" si="4"/>
        <v>3.2454361054766734E-2</v>
      </c>
      <c r="D22" s="16">
        <v>22</v>
      </c>
      <c r="E22" s="23">
        <f t="shared" si="5"/>
        <v>4.4624746450304259E-2</v>
      </c>
      <c r="F22" s="16">
        <v>38</v>
      </c>
      <c r="G22" s="23">
        <f t="shared" si="6"/>
        <v>7.7079107505070993E-2</v>
      </c>
      <c r="H22" s="33">
        <v>56006</v>
      </c>
      <c r="I22" s="151">
        <f t="shared" si="7"/>
        <v>1.941487075241204E-2</v>
      </c>
      <c r="J22" s="37">
        <v>70745</v>
      </c>
      <c r="K22" s="23">
        <f t="shared" si="8"/>
        <v>2.4524247962350278E-2</v>
      </c>
      <c r="L22" s="81">
        <v>126751</v>
      </c>
      <c r="M22" s="23">
        <f t="shared" si="9"/>
        <v>4.3939118714762318E-2</v>
      </c>
      <c r="N22" s="76">
        <f t="shared" si="10"/>
        <v>2.8568367674891976E-2</v>
      </c>
      <c r="O22" s="76">
        <f t="shared" si="11"/>
        <v>3.109760407095908E-2</v>
      </c>
      <c r="P22" s="76">
        <f t="shared" si="12"/>
        <v>2.9980039605210215E-2</v>
      </c>
      <c r="Q22" s="16">
        <v>15</v>
      </c>
      <c r="R22" s="23">
        <f t="shared" si="13"/>
        <v>2.664298401420959E-2</v>
      </c>
      <c r="S22" s="16">
        <v>33</v>
      </c>
      <c r="T22" s="23">
        <f t="shared" si="14"/>
        <v>5.8614564831261103E-2</v>
      </c>
      <c r="U22" s="16">
        <v>48</v>
      </c>
      <c r="V22" s="23">
        <f t="shared" si="15"/>
        <v>8.5257548845470696E-2</v>
      </c>
      <c r="W22" s="39">
        <v>62907</v>
      </c>
      <c r="X22" s="151">
        <f t="shared" si="16"/>
        <v>1.8985313219792264E-2</v>
      </c>
      <c r="Y22" s="39">
        <v>75731</v>
      </c>
      <c r="Z22" s="23">
        <f t="shared" si="17"/>
        <v>2.2855592469011209E-2</v>
      </c>
      <c r="AA22" s="39">
        <v>138638</v>
      </c>
      <c r="AB22" s="23">
        <f t="shared" si="18"/>
        <v>4.184090568880347E-2</v>
      </c>
      <c r="AC22" s="76">
        <f t="shared" si="19"/>
        <v>2.3844723162764078E-2</v>
      </c>
      <c r="AD22" s="76">
        <f t="shared" si="20"/>
        <v>4.357528621040261E-2</v>
      </c>
      <c r="AE22" s="76">
        <f t="shared" si="21"/>
        <v>3.4622542160158108E-2</v>
      </c>
      <c r="AF22" s="16">
        <v>31</v>
      </c>
      <c r="AG22" s="23">
        <f t="shared" si="0"/>
        <v>2.9356060606060608E-2</v>
      </c>
      <c r="AH22" s="16">
        <v>55</v>
      </c>
      <c r="AI22" s="23">
        <f t="shared" si="22"/>
        <v>5.2083333333333336E-2</v>
      </c>
      <c r="AJ22" s="16">
        <v>86</v>
      </c>
      <c r="AK22" s="23">
        <f t="shared" si="23"/>
        <v>8.1439393939393936E-2</v>
      </c>
      <c r="AL22" s="33">
        <f t="shared" si="1"/>
        <v>118913</v>
      </c>
      <c r="AM22" s="23">
        <f t="shared" si="24"/>
        <v>1.9185234566690201E-2</v>
      </c>
      <c r="AN22" s="33">
        <f t="shared" si="2"/>
        <v>146476</v>
      </c>
      <c r="AO22" s="23">
        <f t="shared" si="25"/>
        <v>2.3632205212134199E-2</v>
      </c>
      <c r="AP22" s="16">
        <f t="shared" si="3"/>
        <v>265389</v>
      </c>
      <c r="AQ22" s="23">
        <f t="shared" si="26"/>
        <v>4.28174397788244E-2</v>
      </c>
      <c r="AR22" s="155">
        <f t="shared" si="27"/>
        <v>2.606947936726851E-2</v>
      </c>
      <c r="AS22" s="157">
        <f t="shared" si="28"/>
        <v>3.7548813457494744E-2</v>
      </c>
      <c r="AT22" s="157">
        <f t="shared" si="29"/>
        <v>3.2405261710168845E-2</v>
      </c>
    </row>
    <row r="23" spans="1:46" s="9" customFormat="1" ht="15.6">
      <c r="A23" s="11" t="s">
        <v>49</v>
      </c>
      <c r="B23" s="16">
        <v>7</v>
      </c>
      <c r="C23" s="23">
        <f t="shared" si="4"/>
        <v>1.4198782961460446E-2</v>
      </c>
      <c r="D23" s="16">
        <v>3</v>
      </c>
      <c r="E23" s="23">
        <f t="shared" si="5"/>
        <v>6.0851926977687626E-3</v>
      </c>
      <c r="F23" s="16">
        <v>10</v>
      </c>
      <c r="G23" s="23">
        <f t="shared" si="6"/>
        <v>2.0283975659229209E-2</v>
      </c>
      <c r="H23" s="39">
        <v>51626</v>
      </c>
      <c r="I23" s="151">
        <f t="shared" si="7"/>
        <v>1.7896513185444843E-2</v>
      </c>
      <c r="J23" s="37">
        <v>53052</v>
      </c>
      <c r="K23" s="23">
        <f t="shared" si="8"/>
        <v>1.8390846037156083E-2</v>
      </c>
      <c r="L23" s="81">
        <v>104678</v>
      </c>
      <c r="M23" s="23">
        <f t="shared" si="9"/>
        <v>3.6287359222600929E-2</v>
      </c>
      <c r="N23" s="76">
        <f t="shared" si="10"/>
        <v>1.3559059388680123E-2</v>
      </c>
      <c r="O23" s="76">
        <f t="shared" si="11"/>
        <v>5.6548292241574306E-3</v>
      </c>
      <c r="P23" s="76">
        <f t="shared" si="12"/>
        <v>9.553105714667838E-3</v>
      </c>
      <c r="Q23" s="16">
        <v>10</v>
      </c>
      <c r="R23" s="23">
        <f t="shared" si="13"/>
        <v>1.7761989342806393E-2</v>
      </c>
      <c r="S23" s="16">
        <v>12</v>
      </c>
      <c r="T23" s="23">
        <f t="shared" si="14"/>
        <v>2.1314387211367674E-2</v>
      </c>
      <c r="U23" s="16">
        <v>22</v>
      </c>
      <c r="V23" s="23">
        <f t="shared" si="15"/>
        <v>3.9076376554174071E-2</v>
      </c>
      <c r="W23" s="39">
        <v>56315</v>
      </c>
      <c r="X23" s="151">
        <f t="shared" si="16"/>
        <v>1.6995849650636677E-2</v>
      </c>
      <c r="Y23" s="33">
        <v>56906</v>
      </c>
      <c r="Z23" s="23">
        <f t="shared" si="17"/>
        <v>1.7174213268563096E-2</v>
      </c>
      <c r="AA23" s="39">
        <v>113221</v>
      </c>
      <c r="AB23" s="23">
        <f t="shared" si="18"/>
        <v>3.4170062919199773E-2</v>
      </c>
      <c r="AC23" s="76">
        <f t="shared" si="19"/>
        <v>1.7757258279321675E-2</v>
      </c>
      <c r="AD23" s="76">
        <f t="shared" si="20"/>
        <v>2.1087407303272063E-2</v>
      </c>
      <c r="AE23" s="76">
        <f t="shared" si="21"/>
        <v>1.9431024279948066E-2</v>
      </c>
      <c r="AF23" s="16">
        <v>17</v>
      </c>
      <c r="AG23" s="23">
        <f t="shared" si="0"/>
        <v>1.6098484848484848E-2</v>
      </c>
      <c r="AH23" s="16">
        <v>15</v>
      </c>
      <c r="AI23" s="23">
        <f t="shared" si="22"/>
        <v>1.4204545454545454E-2</v>
      </c>
      <c r="AJ23" s="16">
        <v>32</v>
      </c>
      <c r="AK23" s="23">
        <f t="shared" si="23"/>
        <v>3.0303030303030304E-2</v>
      </c>
      <c r="AL23" s="33">
        <f t="shared" si="1"/>
        <v>107941</v>
      </c>
      <c r="AM23" s="23">
        <f t="shared" si="24"/>
        <v>1.7415029512022295E-2</v>
      </c>
      <c r="AN23" s="33">
        <f t="shared" si="2"/>
        <v>109958</v>
      </c>
      <c r="AO23" s="23">
        <f t="shared" si="25"/>
        <v>1.7740449088696115E-2</v>
      </c>
      <c r="AP23" s="16">
        <f t="shared" si="3"/>
        <v>217899</v>
      </c>
      <c r="AQ23" s="23">
        <f t="shared" si="26"/>
        <v>3.5155478600718409E-2</v>
      </c>
      <c r="AR23" s="155">
        <f t="shared" si="27"/>
        <v>1.574934454933714E-2</v>
      </c>
      <c r="AS23" s="157">
        <f t="shared" si="28"/>
        <v>1.3641572236672183E-2</v>
      </c>
      <c r="AT23" s="157">
        <f t="shared" si="29"/>
        <v>1.4685703009192332E-2</v>
      </c>
    </row>
    <row r="24" spans="1:46" s="9" customFormat="1" ht="15.6">
      <c r="A24" s="11" t="s">
        <v>50</v>
      </c>
      <c r="B24" s="16">
        <v>3</v>
      </c>
      <c r="C24" s="23">
        <f t="shared" si="4"/>
        <v>6.0851926977687626E-3</v>
      </c>
      <c r="D24" s="16">
        <v>4</v>
      </c>
      <c r="E24" s="23">
        <f t="shared" si="5"/>
        <v>8.1135902636916835E-3</v>
      </c>
      <c r="F24" s="16">
        <v>7</v>
      </c>
      <c r="G24" s="23">
        <f t="shared" si="6"/>
        <v>1.4198782961460446E-2</v>
      </c>
      <c r="H24" s="33">
        <v>8351</v>
      </c>
      <c r="I24" s="151">
        <f t="shared" si="7"/>
        <v>2.8949324296217E-3</v>
      </c>
      <c r="J24" s="33">
        <v>8898</v>
      </c>
      <c r="K24" s="23">
        <f t="shared" si="8"/>
        <v>3.0845537970032198E-3</v>
      </c>
      <c r="L24" s="81">
        <v>17249</v>
      </c>
      <c r="M24" s="23">
        <f t="shared" si="9"/>
        <v>5.9794862266249202E-3</v>
      </c>
      <c r="N24" s="76">
        <f t="shared" si="10"/>
        <v>3.5923841456113041E-2</v>
      </c>
      <c r="O24" s="152">
        <f t="shared" si="11"/>
        <v>4.4953922229714539E-2</v>
      </c>
      <c r="P24" s="76">
        <f t="shared" si="12"/>
        <v>4.0582062728274103E-2</v>
      </c>
      <c r="Q24" s="16">
        <v>5</v>
      </c>
      <c r="R24" s="23">
        <f t="shared" si="13"/>
        <v>8.8809946714031966E-3</v>
      </c>
      <c r="S24" s="16">
        <v>4</v>
      </c>
      <c r="T24" s="23">
        <f t="shared" si="14"/>
        <v>7.104795737122558E-3</v>
      </c>
      <c r="U24" s="16">
        <v>9</v>
      </c>
      <c r="V24" s="23">
        <f t="shared" si="15"/>
        <v>1.5985790408525755E-2</v>
      </c>
      <c r="W24" s="33">
        <v>10049</v>
      </c>
      <c r="X24" s="151">
        <f t="shared" si="16"/>
        <v>3.0327851041329658E-3</v>
      </c>
      <c r="Y24" s="33">
        <v>9651</v>
      </c>
      <c r="Z24" s="23">
        <f t="shared" si="17"/>
        <v>2.9126688267476619E-3</v>
      </c>
      <c r="AA24" s="33">
        <v>19700</v>
      </c>
      <c r="AB24" s="23">
        <f t="shared" si="18"/>
        <v>5.9454539308806276E-3</v>
      </c>
      <c r="AC24" s="152">
        <f t="shared" si="19"/>
        <v>4.9756194646233459E-2</v>
      </c>
      <c r="AD24" s="76">
        <f t="shared" si="20"/>
        <v>4.1446482229820746E-2</v>
      </c>
      <c r="AE24" s="76">
        <f t="shared" si="21"/>
        <v>4.5685279187817257E-2</v>
      </c>
      <c r="AF24" s="16">
        <v>8</v>
      </c>
      <c r="AG24" s="23">
        <f t="shared" si="0"/>
        <v>7.575757575757576E-3</v>
      </c>
      <c r="AH24" s="16">
        <v>8</v>
      </c>
      <c r="AI24" s="23">
        <f t="shared" si="22"/>
        <v>7.575757575757576E-3</v>
      </c>
      <c r="AJ24" s="16">
        <v>16</v>
      </c>
      <c r="AK24" s="23">
        <f t="shared" si="23"/>
        <v>1.5151515151515152E-2</v>
      </c>
      <c r="AL24" s="33">
        <f t="shared" si="1"/>
        <v>18400</v>
      </c>
      <c r="AM24" s="23">
        <f t="shared" si="24"/>
        <v>2.9686267777879602E-3</v>
      </c>
      <c r="AN24" s="33">
        <f t="shared" si="2"/>
        <v>18549</v>
      </c>
      <c r="AO24" s="23">
        <f t="shared" si="25"/>
        <v>2.9926662011515691E-3</v>
      </c>
      <c r="AP24" s="16">
        <f t="shared" si="3"/>
        <v>36949</v>
      </c>
      <c r="AQ24" s="23">
        <f t="shared" si="26"/>
        <v>5.9612929789395292E-3</v>
      </c>
      <c r="AR24" s="155">
        <f t="shared" si="27"/>
        <v>4.3478260869565216E-2</v>
      </c>
      <c r="AS24" s="158">
        <f t="shared" si="28"/>
        <v>4.3129009650115908E-2</v>
      </c>
      <c r="AT24" s="158">
        <f t="shared" si="29"/>
        <v>4.3302931067146604E-2</v>
      </c>
    </row>
    <row r="25" spans="1:46" s="9" customFormat="1" ht="15.6">
      <c r="A25" s="11" t="s">
        <v>51</v>
      </c>
      <c r="B25" s="16">
        <v>34</v>
      </c>
      <c r="C25" s="23">
        <f t="shared" si="4"/>
        <v>6.8965517241379309E-2</v>
      </c>
      <c r="D25" s="16">
        <v>47</v>
      </c>
      <c r="E25" s="23">
        <f t="shared" si="5"/>
        <v>9.5334685598377281E-2</v>
      </c>
      <c r="F25" s="16">
        <v>81</v>
      </c>
      <c r="G25" s="23">
        <f t="shared" si="6"/>
        <v>0.1643002028397566</v>
      </c>
      <c r="H25" s="33">
        <v>56006</v>
      </c>
      <c r="I25" s="151">
        <f t="shared" si="7"/>
        <v>1.941487075241204E-2</v>
      </c>
      <c r="J25" s="37">
        <v>124328</v>
      </c>
      <c r="K25" s="23">
        <f t="shared" si="8"/>
        <v>4.3099168855227729E-2</v>
      </c>
      <c r="L25" s="81">
        <v>247655</v>
      </c>
      <c r="M25" s="23">
        <f t="shared" si="9"/>
        <v>8.5851334074717053E-2</v>
      </c>
      <c r="N25" s="76">
        <f t="shared" si="10"/>
        <v>6.0707781309145441E-2</v>
      </c>
      <c r="O25" s="76">
        <f t="shared" si="11"/>
        <v>3.7803230165369024E-2</v>
      </c>
      <c r="P25" s="76">
        <f t="shared" si="12"/>
        <v>3.2706789687266563E-2</v>
      </c>
      <c r="Q25" s="16">
        <v>22</v>
      </c>
      <c r="R25" s="23">
        <f t="shared" si="13"/>
        <v>3.9076376554174071E-2</v>
      </c>
      <c r="S25" s="16">
        <v>36</v>
      </c>
      <c r="T25" s="23">
        <f t="shared" si="14"/>
        <v>6.3943161634103018E-2</v>
      </c>
      <c r="U25" s="16">
        <v>58</v>
      </c>
      <c r="V25" s="23">
        <f t="shared" si="15"/>
        <v>0.10301953818827708</v>
      </c>
      <c r="W25" s="33">
        <v>140887</v>
      </c>
      <c r="X25" s="151">
        <f t="shared" si="16"/>
        <v>4.251965319593802E-2</v>
      </c>
      <c r="Y25" s="33">
        <v>140492</v>
      </c>
      <c r="Z25" s="23">
        <f t="shared" si="17"/>
        <v>4.2400442317628483E-2</v>
      </c>
      <c r="AA25" s="39">
        <v>281379</v>
      </c>
      <c r="AB25" s="23">
        <f t="shared" si="18"/>
        <v>8.4920095513566496E-2</v>
      </c>
      <c r="AC25" s="76">
        <f t="shared" si="19"/>
        <v>1.5615351309915038E-2</v>
      </c>
      <c r="AD25" s="76">
        <f t="shared" si="20"/>
        <v>2.5624234831876549E-2</v>
      </c>
      <c r="AE25" s="76">
        <f t="shared" si="21"/>
        <v>2.0612767832709621E-2</v>
      </c>
      <c r="AF25" s="16">
        <v>56</v>
      </c>
      <c r="AG25" s="23">
        <f t="shared" si="0"/>
        <v>5.3030303030303032E-2</v>
      </c>
      <c r="AH25" s="16">
        <v>83</v>
      </c>
      <c r="AI25" s="23">
        <f t="shared" si="22"/>
        <v>7.8598484848484848E-2</v>
      </c>
      <c r="AJ25" s="16">
        <v>139</v>
      </c>
      <c r="AK25" s="23">
        <f t="shared" si="23"/>
        <v>0.13162878787878787</v>
      </c>
      <c r="AL25" s="33">
        <f t="shared" si="1"/>
        <v>196893</v>
      </c>
      <c r="AM25" s="23">
        <f t="shared" si="24"/>
        <v>3.1766403921685046E-2</v>
      </c>
      <c r="AN25" s="33">
        <f t="shared" si="2"/>
        <v>264820</v>
      </c>
      <c r="AO25" s="23">
        <f t="shared" si="25"/>
        <v>4.2725638222489544E-2</v>
      </c>
      <c r="AP25" s="16">
        <f t="shared" si="3"/>
        <v>529034</v>
      </c>
      <c r="AQ25" s="23">
        <f t="shared" si="26"/>
        <v>8.5353505367406282E-2</v>
      </c>
      <c r="AR25" s="155">
        <f t="shared" si="27"/>
        <v>2.8441844047274411E-2</v>
      </c>
      <c r="AS25" s="157">
        <f t="shared" si="28"/>
        <v>3.1342043652292123E-2</v>
      </c>
      <c r="AT25" s="157">
        <f t="shared" si="29"/>
        <v>2.6274303730951128E-2</v>
      </c>
    </row>
    <row r="26" spans="1:46" s="9" customFormat="1" ht="15.6">
      <c r="A26" s="11" t="s">
        <v>52</v>
      </c>
      <c r="B26" s="16">
        <v>7</v>
      </c>
      <c r="C26" s="23">
        <f t="shared" si="4"/>
        <v>1.4198782961460446E-2</v>
      </c>
      <c r="D26" s="16">
        <v>12</v>
      </c>
      <c r="E26" s="23">
        <f t="shared" si="5"/>
        <v>2.434077079107505E-2</v>
      </c>
      <c r="F26" s="16">
        <v>19</v>
      </c>
      <c r="G26" s="23">
        <f t="shared" si="6"/>
        <v>3.8539553752535496E-2</v>
      </c>
      <c r="H26" s="39">
        <v>51253</v>
      </c>
      <c r="I26" s="151">
        <f t="shared" si="7"/>
        <v>1.7767210132367501E-2</v>
      </c>
      <c r="J26" s="37">
        <v>50732</v>
      </c>
      <c r="K26" s="23">
        <f t="shared" si="8"/>
        <v>1.7586601846433732E-2</v>
      </c>
      <c r="L26" s="32">
        <v>101985</v>
      </c>
      <c r="M26" s="23">
        <f t="shared" si="9"/>
        <v>3.5353811978801233E-2</v>
      </c>
      <c r="N26" s="76">
        <f t="shared" si="10"/>
        <v>1.3657737108071723E-2</v>
      </c>
      <c r="O26" s="76">
        <f t="shared" si="11"/>
        <v>2.3653709690136405E-2</v>
      </c>
      <c r="P26" s="76">
        <f t="shared" si="12"/>
        <v>1.8630190714320732E-2</v>
      </c>
      <c r="Q26" s="16">
        <v>12</v>
      </c>
      <c r="R26" s="23">
        <f t="shared" si="13"/>
        <v>2.1314387211367674E-2</v>
      </c>
      <c r="S26" s="16">
        <v>13</v>
      </c>
      <c r="T26" s="23">
        <f t="shared" si="14"/>
        <v>2.3090586145648313E-2</v>
      </c>
      <c r="U26" s="16">
        <v>25</v>
      </c>
      <c r="V26" s="23">
        <f t="shared" si="15"/>
        <v>4.4404973357015987E-2</v>
      </c>
      <c r="W26" s="39">
        <v>59005</v>
      </c>
      <c r="X26" s="151">
        <f t="shared" si="16"/>
        <v>1.7807690821909208E-2</v>
      </c>
      <c r="Y26" s="39">
        <v>55433</v>
      </c>
      <c r="Z26" s="23">
        <f t="shared" si="17"/>
        <v>1.67296623223607E-2</v>
      </c>
      <c r="AA26" s="39">
        <v>114438</v>
      </c>
      <c r="AB26" s="23">
        <f t="shared" si="18"/>
        <v>3.4537353144269908E-2</v>
      </c>
      <c r="AC26" s="76">
        <f t="shared" si="19"/>
        <v>2.0337259554275063E-2</v>
      </c>
      <c r="AD26" s="76">
        <f t="shared" si="20"/>
        <v>2.3451734526365162E-2</v>
      </c>
      <c r="AE26" s="76">
        <f t="shared" si="21"/>
        <v>2.184589035110715E-2</v>
      </c>
      <c r="AF26" s="16">
        <v>19</v>
      </c>
      <c r="AG26" s="23">
        <f t="shared" si="0"/>
        <v>1.7992424242424244E-2</v>
      </c>
      <c r="AH26" s="16">
        <v>25</v>
      </c>
      <c r="AI26" s="23">
        <f t="shared" si="22"/>
        <v>2.3674242424242424E-2</v>
      </c>
      <c r="AJ26" s="16">
        <v>44</v>
      </c>
      <c r="AK26" s="23">
        <f t="shared" si="23"/>
        <v>4.1666666666666664E-2</v>
      </c>
      <c r="AL26" s="33">
        <f t="shared" si="1"/>
        <v>110258</v>
      </c>
      <c r="AM26" s="23">
        <f t="shared" si="24"/>
        <v>1.7788850612247005E-2</v>
      </c>
      <c r="AN26" s="33">
        <f t="shared" si="2"/>
        <v>106165</v>
      </c>
      <c r="AO26" s="23">
        <f t="shared" si="25"/>
        <v>1.7128492492601021E-2</v>
      </c>
      <c r="AP26" s="16">
        <f t="shared" si="3"/>
        <v>216423</v>
      </c>
      <c r="AQ26" s="23">
        <f t="shared" si="26"/>
        <v>3.4917343104848023E-2</v>
      </c>
      <c r="AR26" s="155">
        <f t="shared" si="27"/>
        <v>1.7232309673674472E-2</v>
      </c>
      <c r="AS26" s="157">
        <f t="shared" si="28"/>
        <v>2.3548250364997882E-2</v>
      </c>
      <c r="AT26" s="157">
        <f t="shared" si="29"/>
        <v>2.0330556364157232E-2</v>
      </c>
    </row>
    <row r="27" spans="1:46" s="9" customFormat="1" ht="15.6">
      <c r="A27" s="11" t="s">
        <v>53</v>
      </c>
      <c r="B27" s="16">
        <v>2</v>
      </c>
      <c r="C27" s="23">
        <f t="shared" si="4"/>
        <v>4.0567951318458417E-3</v>
      </c>
      <c r="D27" s="16">
        <v>0</v>
      </c>
      <c r="E27" s="23">
        <f t="shared" si="5"/>
        <v>0</v>
      </c>
      <c r="F27" s="16">
        <v>2</v>
      </c>
      <c r="G27" s="23">
        <f t="shared" si="6"/>
        <v>4.0567951318458417E-3</v>
      </c>
      <c r="H27" s="33">
        <v>15996</v>
      </c>
      <c r="I27" s="151">
        <f t="shared" si="7"/>
        <v>5.5451250322390991E-3</v>
      </c>
      <c r="J27" s="33">
        <v>25609</v>
      </c>
      <c r="K27" s="23">
        <f t="shared" si="8"/>
        <v>8.8775385690554563E-3</v>
      </c>
      <c r="L27" s="32">
        <v>23029</v>
      </c>
      <c r="M27" s="23">
        <f t="shared" si="9"/>
        <v>7.9831635638556026E-3</v>
      </c>
      <c r="N27" s="76">
        <f t="shared" si="10"/>
        <v>1.2503125781445362E-2</v>
      </c>
      <c r="O27" s="76">
        <f t="shared" si="11"/>
        <v>0</v>
      </c>
      <c r="P27" s="76">
        <f t="shared" si="12"/>
        <v>8.6847018976073647E-3</v>
      </c>
      <c r="Q27" s="16">
        <v>4</v>
      </c>
      <c r="R27" s="23">
        <f t="shared" si="13"/>
        <v>7.104795737122558E-3</v>
      </c>
      <c r="S27" s="16">
        <v>1</v>
      </c>
      <c r="T27" s="23">
        <f t="shared" si="14"/>
        <v>1.7761989342806395E-3</v>
      </c>
      <c r="U27" s="16">
        <v>5</v>
      </c>
      <c r="V27" s="23">
        <f t="shared" si="15"/>
        <v>8.8809946714031966E-3</v>
      </c>
      <c r="W27" s="39">
        <v>12191</v>
      </c>
      <c r="X27" s="151">
        <f t="shared" si="16"/>
        <v>3.6792400442317626E-3</v>
      </c>
      <c r="Y27" s="39">
        <v>12902</v>
      </c>
      <c r="Z27" s="23">
        <f t="shared" si="17"/>
        <v>3.8938196251889264E-3</v>
      </c>
      <c r="AA27" s="33">
        <v>25093</v>
      </c>
      <c r="AB27" s="23">
        <f t="shared" si="18"/>
        <v>7.5730596694206891E-3</v>
      </c>
      <c r="AC27" s="76">
        <f t="shared" si="19"/>
        <v>3.2811090148470182E-2</v>
      </c>
      <c r="AD27" s="76">
        <f t="shared" si="20"/>
        <v>7.7507363199503946E-3</v>
      </c>
      <c r="AE27" s="76">
        <f t="shared" si="21"/>
        <v>1.992587574223887E-2</v>
      </c>
      <c r="AF27" s="16">
        <v>6</v>
      </c>
      <c r="AG27" s="23">
        <f t="shared" si="0"/>
        <v>5.681818181818182E-3</v>
      </c>
      <c r="AH27" s="16">
        <v>1</v>
      </c>
      <c r="AI27" s="23">
        <f t="shared" si="22"/>
        <v>9.46969696969697E-4</v>
      </c>
      <c r="AJ27" s="16">
        <v>7</v>
      </c>
      <c r="AK27" s="23">
        <f t="shared" si="23"/>
        <v>6.628787878787879E-3</v>
      </c>
      <c r="AL27" s="33">
        <f t="shared" si="1"/>
        <v>28187</v>
      </c>
      <c r="AM27" s="23">
        <f t="shared" si="24"/>
        <v>4.5476458144298494E-3</v>
      </c>
      <c r="AN27" s="33">
        <f t="shared" si="2"/>
        <v>38511</v>
      </c>
      <c r="AO27" s="23">
        <f t="shared" si="25"/>
        <v>6.2133035782278327E-3</v>
      </c>
      <c r="AP27" s="16">
        <f t="shared" si="3"/>
        <v>48122</v>
      </c>
      <c r="AQ27" s="23">
        <f t="shared" si="26"/>
        <v>7.7639270543865329E-3</v>
      </c>
      <c r="AR27" s="155">
        <f t="shared" si="27"/>
        <v>2.1286408628090964E-2</v>
      </c>
      <c r="AS27" s="157">
        <f t="shared" si="28"/>
        <v>2.5966606943470696E-3</v>
      </c>
      <c r="AT27" s="157">
        <f t="shared" si="29"/>
        <v>1.4546361331615479E-2</v>
      </c>
    </row>
    <row r="28" spans="1:46" s="9" customFormat="1" ht="15.6">
      <c r="A28" s="11" t="s">
        <v>54</v>
      </c>
      <c r="B28" s="16">
        <v>22</v>
      </c>
      <c r="C28" s="23">
        <f t="shared" si="4"/>
        <v>4.4624746450304259E-2</v>
      </c>
      <c r="D28" s="16">
        <v>23</v>
      </c>
      <c r="E28" s="23">
        <f t="shared" si="5"/>
        <v>4.665314401622718E-2</v>
      </c>
      <c r="F28" s="16">
        <v>45</v>
      </c>
      <c r="G28" s="23">
        <f t="shared" si="6"/>
        <v>9.1277890466531439E-2</v>
      </c>
      <c r="H28" s="37">
        <v>161375</v>
      </c>
      <c r="I28" s="151">
        <f t="shared" si="7"/>
        <v>5.5941769947335872E-2</v>
      </c>
      <c r="J28" s="37">
        <v>175808</v>
      </c>
      <c r="K28" s="23">
        <f t="shared" si="8"/>
        <v>6.0945070121773665E-2</v>
      </c>
      <c r="L28" s="81">
        <v>337183</v>
      </c>
      <c r="M28" s="23">
        <f t="shared" si="9"/>
        <v>0.11688684006910953</v>
      </c>
      <c r="N28" s="76">
        <f t="shared" si="10"/>
        <v>1.3632842757552286E-2</v>
      </c>
      <c r="O28" s="76">
        <f t="shared" si="11"/>
        <v>1.3082453585729886E-2</v>
      </c>
      <c r="P28" s="76">
        <f t="shared" si="12"/>
        <v>1.3345868563954887E-2</v>
      </c>
      <c r="Q28" s="16">
        <v>18</v>
      </c>
      <c r="R28" s="23">
        <f t="shared" si="13"/>
        <v>3.1971580817051509E-2</v>
      </c>
      <c r="S28" s="16">
        <v>22</v>
      </c>
      <c r="T28" s="23">
        <f t="shared" si="14"/>
        <v>3.9076376554174071E-2</v>
      </c>
      <c r="U28" s="16">
        <v>40</v>
      </c>
      <c r="V28" s="23">
        <f t="shared" si="15"/>
        <v>7.1047957371225573E-2</v>
      </c>
      <c r="W28" s="37">
        <v>208219</v>
      </c>
      <c r="X28" s="151">
        <f t="shared" si="16"/>
        <v>6.2840430052489002E-2</v>
      </c>
      <c r="Y28" s="37">
        <v>222817</v>
      </c>
      <c r="Z28" s="23">
        <f t="shared" si="17"/>
        <v>6.7246101955179119E-2</v>
      </c>
      <c r="AA28" s="37">
        <v>431036</v>
      </c>
      <c r="AB28" s="23">
        <f t="shared" si="18"/>
        <v>0.13008653200766812</v>
      </c>
      <c r="AC28" s="76">
        <f t="shared" si="19"/>
        <v>8.6447442356365166E-3</v>
      </c>
      <c r="AD28" s="76">
        <f t="shared" si="20"/>
        <v>9.8735733808461654E-3</v>
      </c>
      <c r="AE28" s="76">
        <f t="shared" si="21"/>
        <v>9.2799673345149818E-3</v>
      </c>
      <c r="AF28" s="16">
        <v>40</v>
      </c>
      <c r="AG28" s="23">
        <f t="shared" si="0"/>
        <v>3.787878787878788E-2</v>
      </c>
      <c r="AH28" s="16">
        <v>45</v>
      </c>
      <c r="AI28" s="23">
        <f t="shared" si="22"/>
        <v>4.261363636363636E-2</v>
      </c>
      <c r="AJ28" s="16">
        <v>85</v>
      </c>
      <c r="AK28" s="23">
        <f t="shared" si="23"/>
        <v>8.049242424242424E-2</v>
      </c>
      <c r="AL28" s="33">
        <f t="shared" si="1"/>
        <v>369594</v>
      </c>
      <c r="AM28" s="23">
        <f t="shared" si="24"/>
        <v>5.9629708984226266E-2</v>
      </c>
      <c r="AN28" s="33">
        <f t="shared" si="2"/>
        <v>398625</v>
      </c>
      <c r="AO28" s="23">
        <f t="shared" si="25"/>
        <v>6.4313524418245949E-2</v>
      </c>
      <c r="AP28" s="16">
        <f t="shared" si="3"/>
        <v>768219</v>
      </c>
      <c r="AQ28" s="23">
        <f t="shared" si="26"/>
        <v>0.12394323340247222</v>
      </c>
      <c r="AR28" s="155">
        <f t="shared" si="27"/>
        <v>1.0822686515473736E-2</v>
      </c>
      <c r="AS28" s="157">
        <f t="shared" si="28"/>
        <v>1.1288805268109126E-2</v>
      </c>
      <c r="AT28" s="157">
        <f t="shared" si="29"/>
        <v>1.1064553206832946E-2</v>
      </c>
    </row>
    <row r="29" spans="1:46" s="9" customFormat="1">
      <c r="A29" s="9" t="s">
        <v>2</v>
      </c>
      <c r="B29" s="16">
        <f>SUM(B4:B28)</f>
        <v>227</v>
      </c>
      <c r="C29" s="23">
        <f t="shared" si="4"/>
        <v>0.46044624746450302</v>
      </c>
      <c r="D29" s="16">
        <f>SUM(D4:D28)</f>
        <v>266</v>
      </c>
      <c r="E29" s="23">
        <f t="shared" si="5"/>
        <v>0.53955375253549698</v>
      </c>
      <c r="F29" s="16">
        <f>SUM(F4:F28)</f>
        <v>493</v>
      </c>
      <c r="G29" s="23">
        <f t="shared" si="6"/>
        <v>1</v>
      </c>
      <c r="H29" s="33">
        <f>SUM(H4:H28)</f>
        <v>1354571</v>
      </c>
      <c r="I29" s="151">
        <f t="shared" si="7"/>
        <v>0.46957149037541562</v>
      </c>
      <c r="J29" s="33">
        <f>SUM(J4:J28)</f>
        <v>1524876</v>
      </c>
      <c r="K29" s="23">
        <f t="shared" si="8"/>
        <v>0.52860890714307507</v>
      </c>
      <c r="L29" s="32">
        <f>SUM(L4:L28)</f>
        <v>2917754</v>
      </c>
      <c r="M29" s="23">
        <f t="shared" si="9"/>
        <v>1.0114597864038359</v>
      </c>
      <c r="N29" s="76">
        <f t="shared" si="10"/>
        <v>1.6758073220229874E-2</v>
      </c>
      <c r="O29" s="76">
        <f t="shared" si="11"/>
        <v>1.7444041351559077E-2</v>
      </c>
      <c r="P29" s="76">
        <f t="shared" si="12"/>
        <v>1.6896558105995229E-2</v>
      </c>
      <c r="Q29" s="16">
        <f>SUM(Q4:Q28)</f>
        <v>230</v>
      </c>
      <c r="R29" s="23">
        <f t="shared" si="13"/>
        <v>0.40852575488454707</v>
      </c>
      <c r="S29" s="16">
        <f>SUM(S4:S28)</f>
        <v>333</v>
      </c>
      <c r="T29" s="23">
        <f t="shared" si="14"/>
        <v>0.59147424511545288</v>
      </c>
      <c r="U29" s="16">
        <f>SUM(U4:U28)</f>
        <v>563</v>
      </c>
      <c r="V29" s="23">
        <f t="shared" si="15"/>
        <v>1</v>
      </c>
      <c r="W29" s="33">
        <f>SUM(W4:W28)</f>
        <v>1627025</v>
      </c>
      <c r="X29" s="151">
        <f t="shared" si="16"/>
        <v>0.49103564375081488</v>
      </c>
      <c r="Y29" s="33">
        <f>SUM(Y4:Y28)</f>
        <v>1688418</v>
      </c>
      <c r="Z29" s="23">
        <f t="shared" si="17"/>
        <v>0.50956403223703595</v>
      </c>
      <c r="AA29" s="33">
        <f>SUM(AA4:AA28)</f>
        <v>3315443</v>
      </c>
      <c r="AB29" s="23">
        <f t="shared" si="18"/>
        <v>1.0005996759878508</v>
      </c>
      <c r="AC29" s="76">
        <f t="shared" si="19"/>
        <v>1.4136230236167236E-2</v>
      </c>
      <c r="AD29" s="76">
        <f t="shared" si="20"/>
        <v>1.9722604236628607E-2</v>
      </c>
      <c r="AE29" s="76">
        <f t="shared" si="21"/>
        <v>1.6981139473669131E-2</v>
      </c>
      <c r="AF29" s="16">
        <f>SUM(AF4:AF28)</f>
        <v>457</v>
      </c>
      <c r="AG29" s="23">
        <f t="shared" si="0"/>
        <v>0.43276515151515149</v>
      </c>
      <c r="AH29" s="16">
        <f>SUM(AH4:AH28)</f>
        <v>599</v>
      </c>
      <c r="AI29" s="23">
        <f t="shared" si="22"/>
        <v>0.56723484848484851</v>
      </c>
      <c r="AJ29" s="16">
        <f>SUM(AJ4:AJ28)</f>
        <v>1056</v>
      </c>
      <c r="AK29" s="23">
        <f t="shared" si="23"/>
        <v>1</v>
      </c>
      <c r="AL29" s="33">
        <f t="shared" si="1"/>
        <v>2981596</v>
      </c>
      <c r="AM29" s="23">
        <f t="shared" si="24"/>
        <v>0.48104596337747124</v>
      </c>
      <c r="AN29" s="33">
        <f t="shared" si="2"/>
        <v>3213294</v>
      </c>
      <c r="AO29" s="23">
        <f t="shared" si="25"/>
        <v>0.51842775072311875</v>
      </c>
      <c r="AP29" s="16">
        <f t="shared" si="3"/>
        <v>6233197</v>
      </c>
      <c r="AQ29" s="23">
        <f t="shared" si="26"/>
        <v>1.0056541046428031</v>
      </c>
      <c r="AR29" s="155">
        <f t="shared" si="27"/>
        <v>1.5327361587552437E-2</v>
      </c>
      <c r="AS29" s="157">
        <f t="shared" si="28"/>
        <v>1.8641307020148171E-2</v>
      </c>
      <c r="AT29" s="157">
        <f t="shared" si="29"/>
        <v>1.6941547010306268E-2</v>
      </c>
    </row>
    <row r="30" spans="1:46">
      <c r="A30" s="3"/>
      <c r="D30" s="16"/>
      <c r="E30" s="23"/>
      <c r="F30" s="16"/>
      <c r="G30" s="23"/>
      <c r="H30" s="23"/>
      <c r="I30" s="34"/>
      <c r="J30" s="23"/>
      <c r="K30" s="23"/>
      <c r="L30" s="32"/>
      <c r="M30" s="23"/>
      <c r="N30" s="23"/>
      <c r="O30" s="23"/>
      <c r="P30" s="23"/>
      <c r="Q30" s="16"/>
      <c r="R30" s="23"/>
      <c r="S30" s="16"/>
      <c r="T30" s="23"/>
      <c r="U30" s="16"/>
      <c r="V30" s="23"/>
      <c r="W30" s="23"/>
      <c r="X30" s="153"/>
      <c r="Y30" s="23"/>
      <c r="Z30" s="23"/>
      <c r="AA30" s="23"/>
      <c r="AB30" s="23"/>
      <c r="AC30" s="23"/>
      <c r="AD30" s="23"/>
      <c r="AE30" s="23"/>
      <c r="AF30" s="16"/>
      <c r="AG30" s="23"/>
      <c r="AH30" s="16"/>
      <c r="AI30" s="23"/>
      <c r="AJ30" s="16"/>
      <c r="AK30" s="23"/>
      <c r="AL30" s="23"/>
      <c r="AM30" s="23"/>
      <c r="AN30" s="23"/>
      <c r="AO30" s="23"/>
      <c r="AR30" s="3"/>
    </row>
    <row r="31" spans="1:46">
      <c r="A31" s="2"/>
      <c r="E31" s="23"/>
      <c r="G31" s="23"/>
      <c r="H31" s="23"/>
      <c r="J31" s="23"/>
      <c r="K31" s="23"/>
      <c r="L31" s="32"/>
      <c r="M31" s="23"/>
      <c r="N31" s="23"/>
      <c r="O31" s="23"/>
      <c r="P31" s="23"/>
      <c r="R31" s="23"/>
      <c r="T31" s="23"/>
      <c r="V31" s="23"/>
      <c r="W31" s="23"/>
      <c r="Y31" s="23"/>
      <c r="Z31" s="23"/>
      <c r="AA31" s="23"/>
      <c r="AB31" s="23"/>
      <c r="AC31" s="23"/>
      <c r="AD31" s="23"/>
      <c r="AE31" s="23"/>
      <c r="AG31" s="23"/>
      <c r="AI31" s="23"/>
      <c r="AK31" s="23"/>
      <c r="AL31" s="23"/>
      <c r="AM31" s="23"/>
      <c r="AN31" s="23"/>
      <c r="AO31" s="23"/>
      <c r="AR31" s="2"/>
    </row>
    <row r="32" spans="1:46" ht="15.6">
      <c r="A32" s="115" t="s">
        <v>1011</v>
      </c>
      <c r="D32" s="114"/>
      <c r="E32" s="23"/>
      <c r="G32" s="23"/>
      <c r="H32" s="23"/>
      <c r="J32" s="23"/>
      <c r="K32" s="23"/>
      <c r="L32" s="32"/>
      <c r="M32" s="23"/>
      <c r="N32" s="23"/>
      <c r="O32" s="23"/>
      <c r="P32" s="23"/>
      <c r="R32" s="23"/>
      <c r="T32" s="23"/>
      <c r="V32" s="23"/>
      <c r="W32" s="23"/>
      <c r="Y32" s="23"/>
      <c r="Z32" s="23"/>
      <c r="AA32" s="23"/>
      <c r="AB32" s="23"/>
      <c r="AC32" s="23"/>
      <c r="AD32" s="23"/>
      <c r="AE32" s="23"/>
      <c r="AG32" s="23"/>
      <c r="AI32" s="23"/>
      <c r="AK32" s="23"/>
      <c r="AL32" s="23"/>
      <c r="AM32" s="23"/>
      <c r="AN32" s="23"/>
      <c r="AO32" s="23"/>
      <c r="AR32" s="2"/>
    </row>
    <row r="33" spans="1:44">
      <c r="A33" s="2"/>
      <c r="E33" s="23"/>
      <c r="G33" s="23"/>
      <c r="H33" s="23"/>
      <c r="J33" s="23"/>
      <c r="K33" s="23"/>
      <c r="L33" s="32"/>
      <c r="M33" s="23"/>
      <c r="N33" s="23"/>
      <c r="O33" s="23"/>
      <c r="P33" s="23"/>
      <c r="R33" s="23"/>
      <c r="T33" s="23"/>
      <c r="V33" s="23"/>
      <c r="W33" s="23"/>
      <c r="Y33" s="23"/>
      <c r="Z33" s="23"/>
      <c r="AA33" s="23"/>
      <c r="AB33" s="23"/>
      <c r="AC33" s="23"/>
      <c r="AD33" s="23"/>
      <c r="AE33" s="23"/>
      <c r="AG33" s="23"/>
      <c r="AI33" s="23"/>
      <c r="AK33" s="23"/>
      <c r="AL33" s="23"/>
      <c r="AM33" s="23"/>
      <c r="AN33" s="23"/>
      <c r="AO33" s="23"/>
      <c r="AR33" s="2"/>
    </row>
    <row r="34" spans="1:44">
      <c r="A34" s="3"/>
      <c r="E34" s="23"/>
      <c r="G34" s="23"/>
      <c r="H34" s="23"/>
      <c r="I34" s="34"/>
      <c r="J34" s="23"/>
      <c r="K34" s="23"/>
      <c r="L34" s="32"/>
      <c r="M34" s="23"/>
      <c r="N34" s="23"/>
      <c r="O34" s="23"/>
      <c r="P34" s="23"/>
      <c r="R34" s="23"/>
      <c r="T34" s="23"/>
      <c r="V34" s="23"/>
      <c r="W34" s="23"/>
      <c r="X34" s="153"/>
      <c r="Y34" s="23"/>
      <c r="Z34" s="23"/>
      <c r="AA34" s="23"/>
      <c r="AB34" s="23"/>
      <c r="AC34" s="23"/>
      <c r="AD34" s="23"/>
      <c r="AE34" s="23"/>
      <c r="AG34" s="23"/>
      <c r="AI34" s="23"/>
      <c r="AK34" s="23"/>
      <c r="AL34" s="23"/>
      <c r="AM34" s="23"/>
      <c r="AN34" s="23"/>
      <c r="AO34" s="23"/>
      <c r="AR34" s="3"/>
    </row>
    <row r="35" spans="1:44">
      <c r="A35" s="111"/>
      <c r="E35" s="23"/>
      <c r="G35" s="23"/>
      <c r="H35" s="23"/>
      <c r="J35" s="23"/>
      <c r="K35" s="23"/>
      <c r="L35" s="32"/>
      <c r="M35" s="23"/>
      <c r="N35" s="23"/>
      <c r="O35" s="23"/>
      <c r="P35" s="23"/>
      <c r="R35" s="23"/>
      <c r="T35" s="23"/>
      <c r="V35" s="23"/>
      <c r="W35" s="23"/>
      <c r="Y35" s="23"/>
      <c r="Z35" s="23"/>
      <c r="AA35" s="23"/>
      <c r="AB35" s="23"/>
      <c r="AC35" s="23"/>
      <c r="AD35" s="23"/>
      <c r="AE35" s="23"/>
      <c r="AG35" s="23"/>
      <c r="AI35" s="23"/>
      <c r="AK35" s="23"/>
      <c r="AL35" s="23"/>
      <c r="AM35" s="23"/>
      <c r="AN35" s="23"/>
      <c r="AO35" s="23"/>
      <c r="AR35" s="2"/>
    </row>
    <row r="36" spans="1:44">
      <c r="E36" s="23"/>
      <c r="G36" s="23"/>
      <c r="H36" s="23"/>
      <c r="J36" s="23"/>
      <c r="K36" s="23"/>
      <c r="L36" s="32"/>
      <c r="M36" s="23"/>
      <c r="N36" s="23"/>
      <c r="O36" s="23"/>
      <c r="P36" s="23"/>
      <c r="R36" s="23"/>
      <c r="T36" s="23"/>
      <c r="V36" s="23"/>
      <c r="W36" s="23"/>
      <c r="Y36" s="23"/>
      <c r="Z36" s="23"/>
      <c r="AA36" s="23"/>
      <c r="AB36" s="23"/>
      <c r="AC36" s="23"/>
      <c r="AD36" s="23"/>
      <c r="AE36" s="23"/>
      <c r="AG36" s="23"/>
      <c r="AI36" s="23"/>
      <c r="AK36" s="23"/>
      <c r="AL36" s="23"/>
      <c r="AM36" s="23"/>
      <c r="AN36" s="23"/>
      <c r="AO36" s="23"/>
    </row>
    <row r="37" spans="1:44">
      <c r="E37" s="23"/>
      <c r="G37" s="23"/>
      <c r="H37" s="23"/>
      <c r="J37" s="23"/>
      <c r="K37" s="23"/>
      <c r="L37" s="32"/>
      <c r="M37" s="23"/>
      <c r="N37" s="23"/>
      <c r="O37" s="23"/>
      <c r="P37" s="23"/>
      <c r="R37" s="23"/>
      <c r="T37" s="23"/>
      <c r="V37" s="23"/>
      <c r="W37" s="23"/>
      <c r="Y37" s="23"/>
      <c r="Z37" s="23"/>
      <c r="AA37" s="23"/>
      <c r="AB37" s="23"/>
      <c r="AC37" s="23"/>
      <c r="AD37" s="23"/>
      <c r="AE37" s="23"/>
      <c r="AG37" s="23"/>
      <c r="AI37" s="23"/>
      <c r="AK37" s="23"/>
      <c r="AL37" s="23"/>
      <c r="AM37" s="23"/>
      <c r="AN37" s="23"/>
      <c r="AO37" s="23"/>
    </row>
    <row r="39" spans="1:44" ht="15.6">
      <c r="A39" s="42"/>
      <c r="B39" s="43"/>
      <c r="D39" s="43"/>
      <c r="AR39" s="42"/>
    </row>
    <row r="40" spans="1:44" ht="15.6">
      <c r="A40" s="43"/>
      <c r="B40" s="42"/>
      <c r="D40" s="42"/>
      <c r="F40" s="42"/>
      <c r="AR40" s="43"/>
    </row>
    <row r="41" spans="1:44" ht="15.6">
      <c r="A41" s="43"/>
      <c r="B41" s="42"/>
      <c r="D41" s="42"/>
      <c r="F41" s="42"/>
      <c r="AR41" s="43"/>
    </row>
    <row r="42" spans="1:44" ht="15.6">
      <c r="A42" s="43"/>
      <c r="B42" s="42"/>
      <c r="D42" s="42"/>
      <c r="F42" s="42"/>
      <c r="AR42" s="43"/>
    </row>
    <row r="43" spans="1:44" ht="15.6">
      <c r="A43" s="43"/>
      <c r="B43" s="42"/>
      <c r="D43" s="42"/>
      <c r="F43" s="42"/>
      <c r="AR43" s="43"/>
    </row>
    <row r="44" spans="1:44" ht="15.6">
      <c r="A44" s="42"/>
      <c r="C44" s="42"/>
      <c r="D44" s="42"/>
      <c r="F44" s="42"/>
      <c r="AR44" s="42"/>
    </row>
  </sheetData>
  <mergeCells count="12">
    <mergeCell ref="AM2:AQ2"/>
    <mergeCell ref="AR2:AT2"/>
    <mergeCell ref="AF1:AT1"/>
    <mergeCell ref="A1:M1"/>
    <mergeCell ref="B2:G2"/>
    <mergeCell ref="H2:M2"/>
    <mergeCell ref="N2:P2"/>
    <mergeCell ref="Q2:V2"/>
    <mergeCell ref="W2:AB2"/>
    <mergeCell ref="AC2:AE2"/>
    <mergeCell ref="Q1:AE1"/>
    <mergeCell ref="AF2:AK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8ECA-4AED-CC41-BC9A-71D1FA287AF9}">
  <dimension ref="A1:P261"/>
  <sheetViews>
    <sheetView workbookViewId="0">
      <selection activeCell="C3" sqref="C3"/>
    </sheetView>
  </sheetViews>
  <sheetFormatPr defaultColWidth="11.19921875" defaultRowHeight="15.6"/>
  <cols>
    <col min="1" max="1" width="21.69921875" customWidth="1"/>
    <col min="2" max="2" width="11" bestFit="1" customWidth="1"/>
    <col min="3" max="3" width="13" style="378" bestFit="1" customWidth="1"/>
    <col min="4" max="4" width="11" style="98" bestFit="1" customWidth="1"/>
    <col min="5" max="5" width="11.5" customWidth="1"/>
    <col min="6" max="6" width="11.5" style="378" bestFit="1" customWidth="1"/>
    <col min="7" max="7" width="11.69921875" bestFit="1" customWidth="1"/>
    <col min="8" max="8" width="11" bestFit="1" customWidth="1"/>
    <col min="9" max="9" width="13" style="378" bestFit="1" customWidth="1"/>
    <col min="10" max="10" width="11.796875" bestFit="1" customWidth="1"/>
  </cols>
  <sheetData>
    <row r="1" spans="1:16">
      <c r="A1" s="92"/>
      <c r="B1" s="403">
        <v>1888</v>
      </c>
      <c r="C1" s="403"/>
      <c r="D1" s="403"/>
      <c r="E1" s="404">
        <v>1900</v>
      </c>
      <c r="F1" s="404"/>
      <c r="G1" s="404"/>
      <c r="H1" s="405" t="s">
        <v>11</v>
      </c>
      <c r="I1" s="405"/>
      <c r="J1" s="405"/>
    </row>
    <row r="2" spans="1:16" s="231" customFormat="1" ht="50.4">
      <c r="A2" s="225" t="s">
        <v>817</v>
      </c>
      <c r="B2" s="225" t="s">
        <v>807</v>
      </c>
      <c r="C2" s="369" t="s">
        <v>121</v>
      </c>
      <c r="D2" s="228" t="s">
        <v>816</v>
      </c>
      <c r="E2" s="225" t="s">
        <v>807</v>
      </c>
      <c r="F2" s="369" t="s">
        <v>121</v>
      </c>
      <c r="G2" s="227" t="s">
        <v>816</v>
      </c>
      <c r="H2" s="229" t="s">
        <v>120</v>
      </c>
      <c r="I2" s="382" t="s">
        <v>121</v>
      </c>
      <c r="J2" s="227" t="s">
        <v>816</v>
      </c>
    </row>
    <row r="3" spans="1:16" s="355" customFormat="1">
      <c r="A3" s="356" t="s">
        <v>21</v>
      </c>
      <c r="B3" s="358">
        <f>SUM(B4,B17,B48,B55,B54,B62,B63,B64,B65,B66,B74,B85,B89,B94,B101,B105,B107,B123,B179,B191,B200,B209,B229,B243,B250,)</f>
        <v>493</v>
      </c>
      <c r="C3" s="368">
        <v>2917754</v>
      </c>
      <c r="D3" s="359">
        <f>B3/C3*100</f>
        <v>1.6896558105995229E-2</v>
      </c>
      <c r="E3" s="358">
        <f>SUM(E4,E17,E48,E54,E55,E62,E63,E64,E65,E66,E74,E85,E89,E94,E101,E107,E123,E179,E191,E200,E209,E229,E243,E250,E105)</f>
        <v>563</v>
      </c>
      <c r="F3" s="368">
        <v>3315443</v>
      </c>
      <c r="G3" s="359">
        <f>E3/F3*100</f>
        <v>1.6981139473669131E-2</v>
      </c>
      <c r="H3" s="360">
        <f>SUM(B3,E3)</f>
        <v>1056</v>
      </c>
      <c r="I3" s="383">
        <f>SUM(C3,F3)</f>
        <v>6233197</v>
      </c>
      <c r="J3" s="359">
        <f>H3/I3*100</f>
        <v>1.6941547010306268E-2</v>
      </c>
      <c r="L3" s="361"/>
    </row>
    <row r="4" spans="1:16" s="61" customFormat="1">
      <c r="A4" s="61" t="s">
        <v>1052</v>
      </c>
      <c r="B4" s="343">
        <v>45</v>
      </c>
      <c r="C4" s="370">
        <v>337183</v>
      </c>
      <c r="D4" s="349">
        <f>B4/C4*100</f>
        <v>1.3345868563954887E-2</v>
      </c>
      <c r="E4" s="344">
        <v>40</v>
      </c>
      <c r="F4" s="372">
        <v>431036</v>
      </c>
      <c r="G4" s="349">
        <f>E4/F4*100</f>
        <v>9.2799673345149818E-3</v>
      </c>
      <c r="H4" s="343">
        <f t="shared" ref="H4:H67" si="0">SUM(B4,E4)</f>
        <v>85</v>
      </c>
      <c r="I4" s="373">
        <f t="shared" ref="I4:I67" si="1">SUM(C4,F4)</f>
        <v>768219</v>
      </c>
      <c r="J4" s="349">
        <f>H4/I4*100</f>
        <v>1.1064553206832946E-2</v>
      </c>
      <c r="K4" s="343"/>
      <c r="L4" s="343"/>
      <c r="M4" s="343"/>
      <c r="N4" s="343"/>
      <c r="O4" s="325"/>
      <c r="P4" s="325"/>
    </row>
    <row r="5" spans="1:16">
      <c r="A5" s="100" t="s">
        <v>842</v>
      </c>
      <c r="B5" s="345">
        <v>1</v>
      </c>
      <c r="C5" s="371">
        <v>12539</v>
      </c>
      <c r="D5" s="350">
        <f t="shared" ref="D5:D36" si="2">B5/C5*100</f>
        <v>7.9751176329850865E-3</v>
      </c>
      <c r="E5" s="346">
        <v>3</v>
      </c>
      <c r="F5" s="371">
        <v>13268</v>
      </c>
      <c r="G5" s="353">
        <f t="shared" ref="G5:G68" si="3">E5/F5*100</f>
        <v>2.261079288513717E-2</v>
      </c>
      <c r="H5" s="346">
        <f t="shared" si="0"/>
        <v>4</v>
      </c>
      <c r="I5" s="377">
        <f t="shared" si="1"/>
        <v>25807</v>
      </c>
      <c r="J5" s="353">
        <f t="shared" ref="J5:J68" si="4">H5/I5*100</f>
        <v>1.5499670631999071E-2</v>
      </c>
      <c r="K5" s="346"/>
      <c r="L5" s="346"/>
      <c r="M5" s="346"/>
      <c r="N5" s="346"/>
      <c r="O5" s="191"/>
      <c r="P5" s="191"/>
    </row>
    <row r="6" spans="1:16">
      <c r="A6" s="100" t="s">
        <v>843</v>
      </c>
      <c r="B6" s="345">
        <v>5</v>
      </c>
      <c r="C6" s="371">
        <v>16793</v>
      </c>
      <c r="D6" s="350">
        <f t="shared" si="2"/>
        <v>2.9774310724706723E-2</v>
      </c>
      <c r="E6" s="346">
        <v>3</v>
      </c>
      <c r="F6" s="371">
        <v>17440</v>
      </c>
      <c r="G6" s="353">
        <f t="shared" si="3"/>
        <v>1.7201834862385322E-2</v>
      </c>
      <c r="H6" s="346">
        <f t="shared" si="0"/>
        <v>8</v>
      </c>
      <c r="I6" s="377">
        <f t="shared" si="1"/>
        <v>34233</v>
      </c>
      <c r="J6" s="353">
        <f t="shared" si="4"/>
        <v>2.3369263576081559E-2</v>
      </c>
      <c r="K6" s="346"/>
      <c r="L6" s="346"/>
      <c r="M6" s="346"/>
      <c r="N6" s="346"/>
      <c r="O6" s="191"/>
      <c r="P6" s="191"/>
    </row>
    <row r="7" spans="1:16">
      <c r="A7" s="100" t="s">
        <v>854</v>
      </c>
      <c r="B7" s="345">
        <v>4</v>
      </c>
      <c r="C7" s="371">
        <v>20962</v>
      </c>
      <c r="D7" s="350">
        <f t="shared" si="2"/>
        <v>1.9082148649937982E-2</v>
      </c>
      <c r="E7" s="346">
        <v>0</v>
      </c>
      <c r="F7" s="371">
        <v>21544</v>
      </c>
      <c r="G7" s="353">
        <f t="shared" si="3"/>
        <v>0</v>
      </c>
      <c r="H7" s="346">
        <f t="shared" si="0"/>
        <v>4</v>
      </c>
      <c r="I7" s="377">
        <f t="shared" si="1"/>
        <v>42506</v>
      </c>
      <c r="J7" s="353">
        <f t="shared" si="4"/>
        <v>9.4104361737166516E-3</v>
      </c>
      <c r="K7" s="346"/>
      <c r="L7" s="346"/>
      <c r="M7" s="346"/>
      <c r="N7" s="346"/>
      <c r="O7" s="191"/>
      <c r="P7" s="191"/>
    </row>
    <row r="8" spans="1:16">
      <c r="A8" s="100" t="s">
        <v>855</v>
      </c>
      <c r="B8" s="345">
        <v>3</v>
      </c>
      <c r="C8" s="371">
        <v>12681</v>
      </c>
      <c r="D8" s="350">
        <f t="shared" si="2"/>
        <v>2.3657440264963331E-2</v>
      </c>
      <c r="E8" s="346">
        <v>0</v>
      </c>
      <c r="F8" s="371">
        <v>12509</v>
      </c>
      <c r="G8" s="353">
        <f t="shared" si="3"/>
        <v>0</v>
      </c>
      <c r="H8" s="346">
        <f t="shared" si="0"/>
        <v>3</v>
      </c>
      <c r="I8" s="377">
        <f t="shared" si="1"/>
        <v>25190</v>
      </c>
      <c r="J8" s="353">
        <f t="shared" si="4"/>
        <v>1.1909487892020643E-2</v>
      </c>
      <c r="K8" s="346"/>
      <c r="L8" s="346"/>
      <c r="M8" s="346"/>
      <c r="N8" s="346"/>
      <c r="O8" s="191"/>
      <c r="P8" s="191"/>
    </row>
    <row r="9" spans="1:16">
      <c r="A9" s="100" t="s">
        <v>856</v>
      </c>
      <c r="B9" s="345">
        <v>2</v>
      </c>
      <c r="C9" s="371">
        <v>6692</v>
      </c>
      <c r="D9" s="350">
        <f>B9/C9*100</f>
        <v>2.9886431560071723E-2</v>
      </c>
      <c r="E9" s="346">
        <v>2</v>
      </c>
      <c r="F9" s="371">
        <v>8468</v>
      </c>
      <c r="G9" s="353">
        <f t="shared" si="3"/>
        <v>2.3618327822390175E-2</v>
      </c>
      <c r="H9" s="346">
        <f t="shared" si="0"/>
        <v>4</v>
      </c>
      <c r="I9" s="377">
        <f t="shared" si="1"/>
        <v>15160</v>
      </c>
      <c r="J9" s="353">
        <f t="shared" si="4"/>
        <v>2.638522427440633E-2</v>
      </c>
      <c r="K9" s="346"/>
      <c r="L9" s="346"/>
      <c r="M9" s="346"/>
      <c r="N9" s="346"/>
      <c r="O9" s="191"/>
      <c r="P9" s="191"/>
    </row>
    <row r="10" spans="1:16">
      <c r="A10" s="100" t="s">
        <v>865</v>
      </c>
      <c r="B10" s="345">
        <v>3</v>
      </c>
      <c r="C10" s="371">
        <v>31862</v>
      </c>
      <c r="D10" s="350">
        <f t="shared" si="2"/>
        <v>9.415604795681376E-3</v>
      </c>
      <c r="E10" s="346">
        <v>3</v>
      </c>
      <c r="F10" s="371">
        <v>33752</v>
      </c>
      <c r="G10" s="353">
        <f t="shared" si="3"/>
        <v>8.8883621711305996E-3</v>
      </c>
      <c r="H10" s="346">
        <f t="shared" si="0"/>
        <v>6</v>
      </c>
      <c r="I10" s="377">
        <f t="shared" si="1"/>
        <v>65614</v>
      </c>
      <c r="J10" s="353">
        <f t="shared" si="4"/>
        <v>9.1443899167860509E-3</v>
      </c>
      <c r="K10" s="346"/>
      <c r="L10" s="346"/>
      <c r="M10" s="346"/>
      <c r="N10" s="346"/>
      <c r="O10" s="191"/>
      <c r="P10" s="191"/>
    </row>
    <row r="11" spans="1:16">
      <c r="A11" s="100" t="s">
        <v>867</v>
      </c>
      <c r="B11" s="345">
        <v>3</v>
      </c>
      <c r="C11" s="371">
        <v>30946</v>
      </c>
      <c r="D11" s="350">
        <f t="shared" si="2"/>
        <v>9.6943062108188465E-3</v>
      </c>
      <c r="E11" s="346">
        <v>3</v>
      </c>
      <c r="F11" s="371">
        <v>39576</v>
      </c>
      <c r="G11" s="353">
        <f t="shared" si="3"/>
        <v>7.580351728320194E-3</v>
      </c>
      <c r="H11" s="346">
        <f t="shared" si="0"/>
        <v>6</v>
      </c>
      <c r="I11" s="377">
        <f t="shared" si="1"/>
        <v>70522</v>
      </c>
      <c r="J11" s="353">
        <f t="shared" si="4"/>
        <v>8.5079833243526838E-3</v>
      </c>
      <c r="K11" s="346"/>
      <c r="L11" s="346"/>
      <c r="M11" s="346"/>
      <c r="N11" s="346"/>
      <c r="O11" s="191"/>
      <c r="P11" s="191"/>
    </row>
    <row r="12" spans="1:16">
      <c r="A12" s="100" t="s">
        <v>876</v>
      </c>
      <c r="B12" s="345">
        <v>4</v>
      </c>
      <c r="C12" s="371">
        <v>20519</v>
      </c>
      <c r="D12" s="350">
        <f t="shared" si="2"/>
        <v>1.9494127394122523E-2</v>
      </c>
      <c r="E12" s="346">
        <v>5</v>
      </c>
      <c r="F12" s="371">
        <v>22987</v>
      </c>
      <c r="G12" s="353">
        <f t="shared" si="3"/>
        <v>2.1751424718319052E-2</v>
      </c>
      <c r="H12" s="346">
        <f t="shared" si="0"/>
        <v>9</v>
      </c>
      <c r="I12" s="377">
        <f t="shared" si="1"/>
        <v>43506</v>
      </c>
      <c r="J12" s="353">
        <f t="shared" si="4"/>
        <v>2.0686801820438559E-2</v>
      </c>
      <c r="K12" s="346"/>
      <c r="L12" s="346"/>
      <c r="M12" s="346"/>
      <c r="N12" s="346"/>
      <c r="O12" s="191"/>
      <c r="P12" s="191"/>
    </row>
    <row r="13" spans="1:16">
      <c r="A13" s="100" t="s">
        <v>884</v>
      </c>
      <c r="B13" s="345">
        <v>5</v>
      </c>
      <c r="C13" s="371">
        <v>17386</v>
      </c>
      <c r="D13" s="350">
        <f t="shared" si="2"/>
        <v>2.8758771425284713E-2</v>
      </c>
      <c r="E13" s="346">
        <v>3</v>
      </c>
      <c r="F13" s="371">
        <v>17520</v>
      </c>
      <c r="G13" s="353">
        <f t="shared" si="3"/>
        <v>1.7123287671232876E-2</v>
      </c>
      <c r="H13" s="346">
        <f t="shared" si="0"/>
        <v>8</v>
      </c>
      <c r="I13" s="377">
        <f t="shared" si="1"/>
        <v>34906</v>
      </c>
      <c r="J13" s="353">
        <f t="shared" si="4"/>
        <v>2.2918695926201799E-2</v>
      </c>
      <c r="K13" s="346"/>
      <c r="L13" s="346"/>
      <c r="M13" s="346"/>
      <c r="N13" s="346"/>
      <c r="O13" s="191"/>
      <c r="P13" s="191"/>
    </row>
    <row r="14" spans="1:16">
      <c r="A14" s="100" t="s">
        <v>903</v>
      </c>
      <c r="B14" s="345"/>
      <c r="C14" s="371">
        <v>17592</v>
      </c>
      <c r="D14" s="350">
        <f t="shared" si="2"/>
        <v>0</v>
      </c>
      <c r="E14" s="346">
        <v>4</v>
      </c>
      <c r="F14" s="371">
        <v>18682</v>
      </c>
      <c r="G14" s="353">
        <f t="shared" si="3"/>
        <v>2.1410983834707204E-2</v>
      </c>
      <c r="H14" s="346">
        <f t="shared" si="0"/>
        <v>4</v>
      </c>
      <c r="I14" s="377">
        <f t="shared" si="1"/>
        <v>36274</v>
      </c>
      <c r="J14" s="353">
        <f t="shared" si="4"/>
        <v>1.1027182003638971E-2</v>
      </c>
      <c r="K14" s="346"/>
      <c r="L14" s="346"/>
      <c r="M14" s="346"/>
      <c r="N14" s="346"/>
      <c r="O14" s="191"/>
      <c r="P14" s="191"/>
    </row>
    <row r="15" spans="1:16">
      <c r="A15" s="100" t="s">
        <v>909</v>
      </c>
      <c r="B15" s="346">
        <v>4</v>
      </c>
      <c r="C15" s="371">
        <v>45349</v>
      </c>
      <c r="D15" s="350">
        <f t="shared" si="2"/>
        <v>8.8204811572471283E-3</v>
      </c>
      <c r="E15" s="346">
        <v>2</v>
      </c>
      <c r="F15" s="371">
        <v>57269</v>
      </c>
      <c r="G15" s="353">
        <f t="shared" si="3"/>
        <v>3.4922907681293547E-3</v>
      </c>
      <c r="H15" s="346">
        <f t="shared" si="0"/>
        <v>6</v>
      </c>
      <c r="I15" s="377">
        <f t="shared" si="1"/>
        <v>102618</v>
      </c>
      <c r="J15" s="353">
        <f t="shared" si="4"/>
        <v>5.8469274396304744E-3</v>
      </c>
      <c r="K15" s="346"/>
      <c r="L15" s="346"/>
      <c r="M15" s="346"/>
      <c r="N15" s="346"/>
      <c r="O15" s="191"/>
      <c r="P15" s="191"/>
    </row>
    <row r="16" spans="1:16">
      <c r="A16" s="100" t="s">
        <v>911</v>
      </c>
      <c r="B16" s="345">
        <v>9</v>
      </c>
      <c r="C16" s="371">
        <v>103862</v>
      </c>
      <c r="D16" s="350">
        <f t="shared" si="2"/>
        <v>8.6653443992990697E-3</v>
      </c>
      <c r="E16" s="346">
        <v>12</v>
      </c>
      <c r="F16" s="371">
        <v>168021</v>
      </c>
      <c r="G16" s="353">
        <f t="shared" si="3"/>
        <v>7.1419643973074792E-3</v>
      </c>
      <c r="H16" s="346">
        <f t="shared" si="0"/>
        <v>21</v>
      </c>
      <c r="I16" s="377">
        <f t="shared" si="1"/>
        <v>271883</v>
      </c>
      <c r="J16" s="353">
        <f t="shared" si="4"/>
        <v>7.7239106527440121E-3</v>
      </c>
      <c r="K16" s="346"/>
      <c r="L16" s="346"/>
      <c r="M16" s="346"/>
      <c r="N16" s="346"/>
      <c r="O16" s="191"/>
      <c r="P16" s="191"/>
    </row>
    <row r="17" spans="1:16" s="61" customFormat="1">
      <c r="A17" s="239" t="s">
        <v>1053</v>
      </c>
      <c r="B17" s="343">
        <v>64</v>
      </c>
      <c r="C17" s="372">
        <v>536679</v>
      </c>
      <c r="D17" s="349">
        <f t="shared" si="2"/>
        <v>1.1925191781306889E-2</v>
      </c>
      <c r="E17" s="344">
        <v>78</v>
      </c>
      <c r="F17" s="372">
        <v>589433</v>
      </c>
      <c r="G17" s="349">
        <f t="shared" si="3"/>
        <v>1.3233056174323462E-2</v>
      </c>
      <c r="H17" s="343">
        <f t="shared" si="0"/>
        <v>142</v>
      </c>
      <c r="I17" s="373">
        <f t="shared" si="1"/>
        <v>1126112</v>
      </c>
      <c r="J17" s="349">
        <f t="shared" si="4"/>
        <v>1.260975817680657E-2</v>
      </c>
      <c r="K17" s="343"/>
      <c r="L17" s="343"/>
      <c r="M17" s="343"/>
      <c r="N17" s="343"/>
      <c r="O17" s="325"/>
      <c r="P17" s="325"/>
    </row>
    <row r="18" spans="1:16">
      <c r="A18" s="100" t="s">
        <v>823</v>
      </c>
      <c r="B18" s="345">
        <v>1</v>
      </c>
      <c r="C18" s="371">
        <v>16788</v>
      </c>
      <c r="D18" s="350">
        <f t="shared" si="2"/>
        <v>5.9566356921610672E-3</v>
      </c>
      <c r="E18" s="346">
        <v>1</v>
      </c>
      <c r="F18" s="371">
        <v>17424</v>
      </c>
      <c r="G18" s="353">
        <f t="shared" si="3"/>
        <v>5.7392102846648297E-3</v>
      </c>
      <c r="H18" s="346">
        <f t="shared" si="0"/>
        <v>2</v>
      </c>
      <c r="I18" s="377">
        <f t="shared" si="1"/>
        <v>34212</v>
      </c>
      <c r="J18" s="353">
        <f t="shared" si="4"/>
        <v>5.8459020226820993E-3</v>
      </c>
      <c r="K18" s="346"/>
      <c r="L18" s="346"/>
      <c r="M18" s="346"/>
      <c r="N18" s="346"/>
      <c r="O18" s="191"/>
      <c r="P18" s="191"/>
    </row>
    <row r="19" spans="1:16">
      <c r="A19" s="100" t="s">
        <v>824</v>
      </c>
      <c r="B19" s="345">
        <v>1</v>
      </c>
      <c r="C19" s="371">
        <v>26757</v>
      </c>
      <c r="D19" s="350">
        <f t="shared" si="2"/>
        <v>3.7373397615577232E-3</v>
      </c>
      <c r="E19" s="346">
        <v>4</v>
      </c>
      <c r="F19" s="371">
        <v>26808</v>
      </c>
      <c r="G19" s="353">
        <f t="shared" si="3"/>
        <v>1.4920919128618324E-2</v>
      </c>
      <c r="H19" s="346">
        <f t="shared" si="0"/>
        <v>5</v>
      </c>
      <c r="I19" s="377">
        <f t="shared" si="1"/>
        <v>53565</v>
      </c>
      <c r="J19" s="353">
        <f t="shared" si="4"/>
        <v>9.3344534677494619E-3</v>
      </c>
      <c r="K19" s="346"/>
      <c r="L19" s="346"/>
      <c r="M19" s="346"/>
      <c r="N19" s="346"/>
      <c r="O19" s="191"/>
      <c r="P19" s="191"/>
    </row>
    <row r="20" spans="1:16">
      <c r="A20" s="100" t="s">
        <v>825</v>
      </c>
      <c r="B20" s="345">
        <v>5</v>
      </c>
      <c r="C20" s="371">
        <v>71697</v>
      </c>
      <c r="D20" s="350">
        <f t="shared" si="2"/>
        <v>6.9737924878307319E-3</v>
      </c>
      <c r="E20" s="346">
        <v>7</v>
      </c>
      <c r="F20" s="371">
        <v>92385</v>
      </c>
      <c r="G20" s="353">
        <f t="shared" si="3"/>
        <v>7.5769876062131295E-3</v>
      </c>
      <c r="H20" s="346">
        <f t="shared" si="0"/>
        <v>12</v>
      </c>
      <c r="I20" s="377">
        <f t="shared" si="1"/>
        <v>164082</v>
      </c>
      <c r="J20" s="353">
        <f t="shared" si="4"/>
        <v>7.3134164625004569E-3</v>
      </c>
      <c r="K20" s="346"/>
      <c r="L20" s="346"/>
      <c r="M20" s="346"/>
      <c r="N20" s="346"/>
      <c r="O20" s="191"/>
      <c r="P20" s="191"/>
    </row>
    <row r="21" spans="1:16">
      <c r="A21" s="100" t="s">
        <v>826</v>
      </c>
      <c r="B21" s="345">
        <v>1</v>
      </c>
      <c r="C21" s="371">
        <v>21630</v>
      </c>
      <c r="D21" s="350">
        <f t="shared" si="2"/>
        <v>4.6232085067036523E-3</v>
      </c>
      <c r="E21" s="346">
        <v>1</v>
      </c>
      <c r="F21" s="371">
        <v>30117</v>
      </c>
      <c r="G21" s="353">
        <f t="shared" si="3"/>
        <v>3.3203838363714843E-3</v>
      </c>
      <c r="H21" s="346">
        <f t="shared" si="0"/>
        <v>2</v>
      </c>
      <c r="I21" s="377">
        <f t="shared" si="1"/>
        <v>51747</v>
      </c>
      <c r="J21" s="353">
        <f t="shared" si="4"/>
        <v>3.8649583550737243E-3</v>
      </c>
      <c r="K21" s="346"/>
      <c r="L21" s="346"/>
      <c r="M21" s="346"/>
      <c r="N21" s="346"/>
      <c r="O21" s="191"/>
      <c r="P21" s="191"/>
    </row>
    <row r="22" spans="1:16">
      <c r="A22" s="100" t="s">
        <v>827</v>
      </c>
      <c r="B22" s="345">
        <v>1</v>
      </c>
      <c r="C22" s="371">
        <v>9712</v>
      </c>
      <c r="D22" s="350">
        <f t="shared" si="2"/>
        <v>1.0296540362438222E-2</v>
      </c>
      <c r="E22" s="346">
        <v>2</v>
      </c>
      <c r="F22" s="371">
        <v>10980</v>
      </c>
      <c r="G22" s="353">
        <f t="shared" si="3"/>
        <v>1.8214936247723135E-2</v>
      </c>
      <c r="H22" s="346">
        <f t="shared" si="0"/>
        <v>3</v>
      </c>
      <c r="I22" s="377">
        <f t="shared" si="1"/>
        <v>20692</v>
      </c>
      <c r="J22" s="353">
        <f t="shared" si="4"/>
        <v>1.4498356852890007E-2</v>
      </c>
      <c r="K22" s="346"/>
      <c r="L22" s="346"/>
      <c r="M22" s="346"/>
      <c r="N22" s="346"/>
      <c r="O22" s="191"/>
      <c r="P22" s="191"/>
    </row>
    <row r="23" spans="1:16">
      <c r="A23" s="100" t="s">
        <v>828</v>
      </c>
      <c r="B23" s="345">
        <v>2</v>
      </c>
      <c r="C23" s="371">
        <v>29498</v>
      </c>
      <c r="D23" s="350">
        <f t="shared" si="2"/>
        <v>6.7801206861482135E-3</v>
      </c>
      <c r="E23" s="346">
        <v>6</v>
      </c>
      <c r="F23" s="371">
        <v>30598</v>
      </c>
      <c r="G23" s="353">
        <f t="shared" si="3"/>
        <v>1.9609124779397344E-2</v>
      </c>
      <c r="H23" s="346">
        <f t="shared" si="0"/>
        <v>8</v>
      </c>
      <c r="I23" s="377">
        <f t="shared" si="1"/>
        <v>60096</v>
      </c>
      <c r="J23" s="353">
        <f t="shared" si="4"/>
        <v>1.3312034078807242E-2</v>
      </c>
      <c r="K23" s="346"/>
      <c r="L23" s="346"/>
      <c r="M23" s="346"/>
      <c r="N23" s="346"/>
      <c r="O23" s="191"/>
      <c r="P23" s="191"/>
    </row>
    <row r="24" spans="1:16">
      <c r="A24" s="100" t="s">
        <v>932</v>
      </c>
      <c r="B24" s="345">
        <v>8</v>
      </c>
      <c r="C24" s="371">
        <v>27003</v>
      </c>
      <c r="D24" s="350">
        <f t="shared" si="2"/>
        <v>2.9626337814316929E-2</v>
      </c>
      <c r="E24" s="346">
        <v>5</v>
      </c>
      <c r="F24" s="371">
        <v>27538</v>
      </c>
      <c r="G24" s="353">
        <f t="shared" si="3"/>
        <v>1.8156728883724309E-2</v>
      </c>
      <c r="H24" s="346">
        <f t="shared" si="0"/>
        <v>13</v>
      </c>
      <c r="I24" s="377">
        <f t="shared" si="1"/>
        <v>54541</v>
      </c>
      <c r="J24" s="353">
        <f t="shared" si="4"/>
        <v>2.3835279881190295E-2</v>
      </c>
      <c r="K24" s="346"/>
      <c r="L24" s="346"/>
      <c r="M24" s="346"/>
      <c r="N24" s="346"/>
      <c r="O24" s="191"/>
      <c r="P24" s="191"/>
    </row>
    <row r="25" spans="1:16">
      <c r="A25" s="100" t="s">
        <v>933</v>
      </c>
      <c r="B25" s="345">
        <v>6</v>
      </c>
      <c r="C25" s="371">
        <v>16385</v>
      </c>
      <c r="D25" s="350">
        <f t="shared" si="2"/>
        <v>3.6618858712236801E-2</v>
      </c>
      <c r="E25" s="346">
        <v>4</v>
      </c>
      <c r="F25" s="371">
        <v>19143</v>
      </c>
      <c r="G25" s="353">
        <f t="shared" si="3"/>
        <v>2.0895366452489159E-2</v>
      </c>
      <c r="H25" s="346">
        <f t="shared" si="0"/>
        <v>10</v>
      </c>
      <c r="I25" s="377">
        <f t="shared" si="1"/>
        <v>35528</v>
      </c>
      <c r="J25" s="353">
        <f t="shared" si="4"/>
        <v>2.8146813780680027E-2</v>
      </c>
      <c r="K25" s="346"/>
      <c r="L25" s="346"/>
      <c r="M25" s="346"/>
      <c r="N25" s="346"/>
      <c r="O25" s="191"/>
      <c r="P25" s="191"/>
    </row>
    <row r="26" spans="1:16">
      <c r="A26" s="100" t="s">
        <v>829</v>
      </c>
      <c r="B26" s="345"/>
      <c r="C26" s="371">
        <v>6534</v>
      </c>
      <c r="D26" s="350">
        <f t="shared" si="2"/>
        <v>0</v>
      </c>
      <c r="E26" s="346">
        <v>2</v>
      </c>
      <c r="F26" s="371">
        <v>7066</v>
      </c>
      <c r="G26" s="353">
        <f t="shared" si="3"/>
        <v>2.8304557033682419E-2</v>
      </c>
      <c r="H26" s="346">
        <f t="shared" si="0"/>
        <v>2</v>
      </c>
      <c r="I26" s="377">
        <f t="shared" si="1"/>
        <v>13600</v>
      </c>
      <c r="J26" s="353">
        <f t="shared" si="4"/>
        <v>1.4705882352941175E-2</v>
      </c>
      <c r="K26" s="346"/>
      <c r="L26" s="346"/>
      <c r="M26" s="346"/>
      <c r="N26" s="346"/>
      <c r="O26" s="191"/>
      <c r="P26" s="191"/>
    </row>
    <row r="27" spans="1:16">
      <c r="A27" s="100" t="s">
        <v>959</v>
      </c>
      <c r="B27" s="345">
        <v>2</v>
      </c>
      <c r="C27" s="371">
        <v>11997</v>
      </c>
      <c r="D27" s="350">
        <f t="shared" si="2"/>
        <v>1.6670834375260481E-2</v>
      </c>
      <c r="E27" s="346">
        <v>1</v>
      </c>
      <c r="F27" s="371">
        <v>11854</v>
      </c>
      <c r="G27" s="353">
        <f t="shared" si="3"/>
        <v>8.4359709802598274E-3</v>
      </c>
      <c r="H27" s="346">
        <f t="shared" si="0"/>
        <v>3</v>
      </c>
      <c r="I27" s="377">
        <f t="shared" si="1"/>
        <v>23851</v>
      </c>
      <c r="J27" s="353">
        <f t="shared" si="4"/>
        <v>1.2578088969015975E-2</v>
      </c>
      <c r="K27" s="346"/>
      <c r="L27" s="346"/>
      <c r="M27" s="346"/>
      <c r="N27" s="346"/>
      <c r="O27" s="191"/>
      <c r="P27" s="191"/>
    </row>
    <row r="28" spans="1:16">
      <c r="A28" s="100" t="s">
        <v>830</v>
      </c>
      <c r="B28" s="345"/>
      <c r="C28" s="371">
        <v>12973</v>
      </c>
      <c r="D28" s="350">
        <f t="shared" si="2"/>
        <v>0</v>
      </c>
      <c r="E28" s="346">
        <v>3</v>
      </c>
      <c r="F28" s="371">
        <v>13434</v>
      </c>
      <c r="G28" s="353">
        <f t="shared" si="3"/>
        <v>2.2331397945511387E-2</v>
      </c>
      <c r="H28" s="346">
        <f t="shared" si="0"/>
        <v>3</v>
      </c>
      <c r="I28" s="377">
        <f t="shared" si="1"/>
        <v>26407</v>
      </c>
      <c r="J28" s="353">
        <f t="shared" si="4"/>
        <v>1.1360624076949294E-2</v>
      </c>
      <c r="K28" s="346"/>
      <c r="L28" s="346"/>
      <c r="M28" s="346"/>
      <c r="N28" s="346"/>
      <c r="O28" s="191"/>
      <c r="P28" s="191"/>
    </row>
    <row r="29" spans="1:16">
      <c r="A29" s="100" t="s">
        <v>965</v>
      </c>
      <c r="B29" s="345">
        <v>1</v>
      </c>
      <c r="C29" s="371">
        <v>10801</v>
      </c>
      <c r="D29" s="350">
        <f t="shared" si="2"/>
        <v>9.2584019998148328E-3</v>
      </c>
      <c r="E29" s="346">
        <v>1</v>
      </c>
      <c r="F29" s="371">
        <v>11166</v>
      </c>
      <c r="G29" s="353">
        <f t="shared" si="3"/>
        <v>8.9557585527494168E-3</v>
      </c>
      <c r="H29" s="346">
        <f t="shared" si="0"/>
        <v>2</v>
      </c>
      <c r="I29" s="377">
        <f t="shared" si="1"/>
        <v>21967</v>
      </c>
      <c r="J29" s="353">
        <f t="shared" si="4"/>
        <v>9.1045659398188185E-3</v>
      </c>
      <c r="K29" s="346"/>
      <c r="L29" s="346"/>
      <c r="M29" s="346"/>
      <c r="N29" s="346"/>
      <c r="O29" s="191"/>
      <c r="P29" s="191"/>
    </row>
    <row r="30" spans="1:16">
      <c r="A30" s="100" t="s">
        <v>831</v>
      </c>
      <c r="B30" s="345">
        <v>5</v>
      </c>
      <c r="C30" s="371">
        <v>24120</v>
      </c>
      <c r="D30" s="350">
        <f t="shared" si="2"/>
        <v>2.0729684908789386E-2</v>
      </c>
      <c r="E30" s="346">
        <v>6</v>
      </c>
      <c r="F30" s="371">
        <v>26990</v>
      </c>
      <c r="G30" s="353">
        <f t="shared" si="3"/>
        <v>2.223045572434235E-2</v>
      </c>
      <c r="H30" s="346">
        <f t="shared" si="0"/>
        <v>11</v>
      </c>
      <c r="I30" s="377">
        <f t="shared" si="1"/>
        <v>51110</v>
      </c>
      <c r="J30" s="353">
        <f t="shared" si="4"/>
        <v>2.15222070045001E-2</v>
      </c>
      <c r="K30" s="346"/>
      <c r="L30" s="346"/>
      <c r="M30" s="346"/>
      <c r="N30" s="346"/>
      <c r="O30" s="191"/>
      <c r="P30" s="191"/>
    </row>
    <row r="31" spans="1:16">
      <c r="A31" s="100" t="s">
        <v>832</v>
      </c>
      <c r="B31" s="345">
        <v>4</v>
      </c>
      <c r="C31" s="371">
        <v>25783</v>
      </c>
      <c r="D31" s="350">
        <f t="shared" si="2"/>
        <v>1.5514098436954582E-2</v>
      </c>
      <c r="E31" s="346">
        <v>4</v>
      </c>
      <c r="F31" s="371">
        <v>27869</v>
      </c>
      <c r="G31" s="353">
        <f t="shared" si="3"/>
        <v>1.4352865190713698E-2</v>
      </c>
      <c r="H31" s="346">
        <f t="shared" si="0"/>
        <v>8</v>
      </c>
      <c r="I31" s="377">
        <f t="shared" si="1"/>
        <v>53652</v>
      </c>
      <c r="J31" s="353">
        <f t="shared" si="4"/>
        <v>1.4910907328710954E-2</v>
      </c>
      <c r="K31" s="346"/>
      <c r="L31" s="346"/>
      <c r="M31" s="346"/>
      <c r="N31" s="346"/>
      <c r="O31" s="191"/>
      <c r="P31" s="191"/>
    </row>
    <row r="32" spans="1:16">
      <c r="A32" s="100" t="s">
        <v>870</v>
      </c>
      <c r="B32" s="345">
        <v>3</v>
      </c>
      <c r="C32" s="371">
        <v>6314</v>
      </c>
      <c r="D32" s="350">
        <f t="shared" si="2"/>
        <v>4.7513462147608487E-2</v>
      </c>
      <c r="E32" s="346">
        <v>1</v>
      </c>
      <c r="F32" s="371">
        <v>7766</v>
      </c>
      <c r="G32" s="353">
        <f t="shared" si="3"/>
        <v>1.287664177182591E-2</v>
      </c>
      <c r="H32" s="346">
        <f t="shared" si="0"/>
        <v>4</v>
      </c>
      <c r="I32" s="377">
        <f t="shared" si="1"/>
        <v>14080</v>
      </c>
      <c r="J32" s="353">
        <f t="shared" si="4"/>
        <v>2.8409090909090908E-2</v>
      </c>
      <c r="K32" s="346"/>
      <c r="L32" s="346"/>
      <c r="M32" s="346"/>
      <c r="N32" s="346"/>
      <c r="O32" s="191"/>
      <c r="P32" s="191"/>
    </row>
    <row r="33" spans="1:16">
      <c r="A33" s="100" t="s">
        <v>833</v>
      </c>
      <c r="B33" s="345">
        <v>1</v>
      </c>
      <c r="C33" s="371">
        <v>8958</v>
      </c>
      <c r="D33" s="350">
        <f t="shared" si="2"/>
        <v>1.1163206072784104E-2</v>
      </c>
      <c r="E33" s="346">
        <v>1</v>
      </c>
      <c r="F33" s="371">
        <v>9053</v>
      </c>
      <c r="G33" s="353">
        <f t="shared" si="3"/>
        <v>1.1046062078868883E-2</v>
      </c>
      <c r="H33" s="346">
        <f t="shared" si="0"/>
        <v>2</v>
      </c>
      <c r="I33" s="377">
        <f t="shared" si="1"/>
        <v>18011</v>
      </c>
      <c r="J33" s="353">
        <f t="shared" si="4"/>
        <v>1.1104325134639942E-2</v>
      </c>
      <c r="K33" s="346"/>
      <c r="L33" s="346"/>
      <c r="M33" s="346"/>
      <c r="N33" s="346"/>
      <c r="O33" s="191"/>
      <c r="P33" s="191"/>
    </row>
    <row r="34" spans="1:16">
      <c r="A34" s="100" t="s">
        <v>949</v>
      </c>
      <c r="B34" s="345">
        <v>4</v>
      </c>
      <c r="C34" s="371">
        <v>11907</v>
      </c>
      <c r="D34" s="350">
        <f t="shared" si="2"/>
        <v>3.3593684387335176E-2</v>
      </c>
      <c r="E34" s="346">
        <v>5</v>
      </c>
      <c r="F34" s="371">
        <v>14593</v>
      </c>
      <c r="G34" s="353">
        <f t="shared" si="3"/>
        <v>3.4263002809566234E-2</v>
      </c>
      <c r="H34" s="346">
        <f t="shared" si="0"/>
        <v>9</v>
      </c>
      <c r="I34" s="377">
        <f t="shared" si="1"/>
        <v>26500</v>
      </c>
      <c r="J34" s="353">
        <f t="shared" si="4"/>
        <v>3.3962264150943396E-2</v>
      </c>
      <c r="K34" s="346"/>
      <c r="L34" s="346"/>
      <c r="M34" s="346"/>
      <c r="N34" s="346"/>
      <c r="O34" s="191"/>
      <c r="P34" s="191"/>
    </row>
    <row r="35" spans="1:16">
      <c r="A35" s="100" t="s">
        <v>939</v>
      </c>
      <c r="B35" s="345">
        <v>1</v>
      </c>
      <c r="C35" s="371">
        <v>4473</v>
      </c>
      <c r="D35" s="350">
        <f t="shared" si="2"/>
        <v>2.23563603845294E-2</v>
      </c>
      <c r="E35" s="346">
        <v>0</v>
      </c>
      <c r="F35" s="371">
        <v>4269</v>
      </c>
      <c r="G35" s="353">
        <f t="shared" si="3"/>
        <v>0</v>
      </c>
      <c r="H35" s="346">
        <f t="shared" si="0"/>
        <v>1</v>
      </c>
      <c r="I35" s="377">
        <f t="shared" si="1"/>
        <v>8742</v>
      </c>
      <c r="J35" s="353">
        <f t="shared" si="4"/>
        <v>1.1439029970258523E-2</v>
      </c>
      <c r="K35" s="346"/>
      <c r="L35" s="346"/>
      <c r="M35" s="346"/>
      <c r="N35" s="346"/>
      <c r="O35" s="191"/>
      <c r="P35" s="191"/>
    </row>
    <row r="36" spans="1:16">
      <c r="A36" s="100" t="s">
        <v>966</v>
      </c>
      <c r="B36" s="345"/>
      <c r="C36" s="371">
        <v>11755</v>
      </c>
      <c r="D36" s="350">
        <f t="shared" si="2"/>
        <v>0</v>
      </c>
      <c r="E36" s="346">
        <v>0</v>
      </c>
      <c r="F36" s="371">
        <v>12698</v>
      </c>
      <c r="G36" s="353">
        <f t="shared" si="3"/>
        <v>0</v>
      </c>
      <c r="H36" s="346">
        <f t="shared" si="0"/>
        <v>0</v>
      </c>
      <c r="I36" s="377">
        <f t="shared" si="1"/>
        <v>24453</v>
      </c>
      <c r="J36" s="353">
        <f t="shared" si="4"/>
        <v>0</v>
      </c>
      <c r="K36" s="346"/>
      <c r="L36" s="346"/>
      <c r="M36" s="346"/>
      <c r="N36" s="346"/>
      <c r="O36" s="191"/>
      <c r="P36" s="191"/>
    </row>
    <row r="37" spans="1:16">
      <c r="A37" s="242" t="s">
        <v>1054</v>
      </c>
      <c r="B37" s="345"/>
      <c r="C37" s="371"/>
      <c r="D37" s="350"/>
      <c r="E37" s="346"/>
      <c r="F37" s="371"/>
      <c r="G37" s="353"/>
      <c r="H37" s="346">
        <f t="shared" si="0"/>
        <v>0</v>
      </c>
      <c r="I37" s="377">
        <f t="shared" si="1"/>
        <v>0</v>
      </c>
      <c r="J37" s="353"/>
      <c r="K37" s="346"/>
      <c r="L37" s="346"/>
      <c r="M37" s="346"/>
      <c r="N37" s="346"/>
      <c r="O37" s="191"/>
      <c r="P37" s="191"/>
    </row>
    <row r="38" spans="1:16">
      <c r="A38" s="100" t="s">
        <v>953</v>
      </c>
      <c r="B38" s="345">
        <v>5</v>
      </c>
      <c r="C38" s="371">
        <v>25419</v>
      </c>
      <c r="D38" s="350">
        <f>B38/C38*100</f>
        <v>1.9670325347181241E-2</v>
      </c>
      <c r="E38" s="346">
        <v>6</v>
      </c>
      <c r="F38" s="371">
        <v>26578</v>
      </c>
      <c r="G38" s="353">
        <f t="shared" si="3"/>
        <v>2.2575062081420724E-2</v>
      </c>
      <c r="H38" s="346">
        <f t="shared" si="0"/>
        <v>11</v>
      </c>
      <c r="I38" s="377">
        <f t="shared" si="1"/>
        <v>51997</v>
      </c>
      <c r="J38" s="353">
        <f t="shared" si="4"/>
        <v>2.115506663845991E-2</v>
      </c>
      <c r="K38" s="346"/>
      <c r="L38" s="346"/>
      <c r="M38" s="346"/>
      <c r="N38" s="346"/>
      <c r="O38" s="191"/>
      <c r="P38" s="191"/>
    </row>
    <row r="39" spans="1:16">
      <c r="A39" s="100" t="s">
        <v>967</v>
      </c>
      <c r="B39" s="345"/>
      <c r="C39" s="371">
        <v>5101</v>
      </c>
      <c r="D39" s="350">
        <f t="shared" ref="D39:D59" si="5">B39/C39*100</f>
        <v>0</v>
      </c>
      <c r="E39" s="346">
        <v>0</v>
      </c>
      <c r="F39" s="371">
        <v>5019</v>
      </c>
      <c r="G39" s="353">
        <f t="shared" si="3"/>
        <v>0</v>
      </c>
      <c r="H39" s="346">
        <f t="shared" si="0"/>
        <v>0</v>
      </c>
      <c r="I39" s="377">
        <f t="shared" si="1"/>
        <v>10120</v>
      </c>
      <c r="J39" s="353">
        <f t="shared" si="4"/>
        <v>0</v>
      </c>
      <c r="K39" s="346"/>
      <c r="L39" s="346"/>
      <c r="M39" s="346"/>
      <c r="N39" s="346"/>
      <c r="O39" s="191"/>
      <c r="P39" s="191"/>
    </row>
    <row r="40" spans="1:16">
      <c r="A40" s="100" t="s">
        <v>968</v>
      </c>
      <c r="B40" s="345"/>
      <c r="C40" s="371">
        <v>11023</v>
      </c>
      <c r="D40" s="350">
        <f t="shared" si="5"/>
        <v>0</v>
      </c>
      <c r="E40" s="346">
        <v>0</v>
      </c>
      <c r="F40" s="371">
        <v>10960</v>
      </c>
      <c r="G40" s="353">
        <f t="shared" si="3"/>
        <v>0</v>
      </c>
      <c r="H40" s="346">
        <f t="shared" si="0"/>
        <v>0</v>
      </c>
      <c r="I40" s="377">
        <f t="shared" si="1"/>
        <v>21983</v>
      </c>
      <c r="J40" s="353">
        <f t="shared" si="4"/>
        <v>0</v>
      </c>
      <c r="K40" s="346"/>
      <c r="L40" s="346"/>
      <c r="M40" s="346"/>
      <c r="N40" s="346"/>
      <c r="O40" s="191"/>
      <c r="P40" s="191"/>
    </row>
    <row r="41" spans="1:16">
      <c r="A41" s="100" t="s">
        <v>836</v>
      </c>
      <c r="B41" s="345">
        <v>2</v>
      </c>
      <c r="C41" s="371">
        <v>19417</v>
      </c>
      <c r="D41" s="350">
        <f t="shared" si="5"/>
        <v>1.0300252356182727E-2</v>
      </c>
      <c r="E41" s="346">
        <v>1</v>
      </c>
      <c r="F41" s="371">
        <v>19503</v>
      </c>
      <c r="G41" s="353">
        <f t="shared" si="3"/>
        <v>5.1274162949289858E-3</v>
      </c>
      <c r="H41" s="346">
        <f t="shared" si="0"/>
        <v>3</v>
      </c>
      <c r="I41" s="377">
        <f t="shared" si="1"/>
        <v>38920</v>
      </c>
      <c r="J41" s="353">
        <f t="shared" si="4"/>
        <v>7.7081192189105861E-3</v>
      </c>
      <c r="K41" s="346"/>
      <c r="L41" s="346"/>
      <c r="M41" s="346"/>
      <c r="N41" s="346"/>
      <c r="O41" s="191"/>
      <c r="P41" s="191"/>
    </row>
    <row r="42" spans="1:16">
      <c r="A42" s="100" t="s">
        <v>837</v>
      </c>
      <c r="B42" s="345">
        <v>4</v>
      </c>
      <c r="C42" s="371">
        <v>24813</v>
      </c>
      <c r="D42" s="350">
        <f t="shared" si="5"/>
        <v>1.6120581953008504E-2</v>
      </c>
      <c r="E42" s="346">
        <v>2</v>
      </c>
      <c r="F42" s="371">
        <v>25047</v>
      </c>
      <c r="G42" s="353">
        <f t="shared" si="3"/>
        <v>7.9849882221423724E-3</v>
      </c>
      <c r="H42" s="346">
        <f t="shared" si="0"/>
        <v>6</v>
      </c>
      <c r="I42" s="377">
        <f t="shared" si="1"/>
        <v>49860</v>
      </c>
      <c r="J42" s="353">
        <f t="shared" si="4"/>
        <v>1.2033694344163657E-2</v>
      </c>
      <c r="K42" s="346"/>
      <c r="L42" s="346"/>
      <c r="M42" s="346"/>
      <c r="N42" s="346"/>
      <c r="O42" s="191"/>
      <c r="P42" s="191"/>
    </row>
    <row r="43" spans="1:16">
      <c r="A43" s="100" t="s">
        <v>834</v>
      </c>
      <c r="B43" s="345">
        <v>1</v>
      </c>
      <c r="C43" s="371">
        <v>9991</v>
      </c>
      <c r="D43" s="350">
        <f t="shared" si="5"/>
        <v>1.0009008107296567E-2</v>
      </c>
      <c r="E43" s="346">
        <v>3</v>
      </c>
      <c r="F43" s="371">
        <v>11222</v>
      </c>
      <c r="G43" s="353">
        <f t="shared" si="3"/>
        <v>2.6733202637675993E-2</v>
      </c>
      <c r="H43" s="346">
        <f t="shared" si="0"/>
        <v>4</v>
      </c>
      <c r="I43" s="377">
        <f t="shared" si="1"/>
        <v>21213</v>
      </c>
      <c r="J43" s="353">
        <f t="shared" si="4"/>
        <v>1.8856361665016735E-2</v>
      </c>
      <c r="K43" s="346"/>
      <c r="L43" s="346"/>
      <c r="M43" s="346"/>
      <c r="N43" s="346"/>
      <c r="O43" s="191"/>
      <c r="P43" s="191"/>
    </row>
    <row r="44" spans="1:16">
      <c r="A44" s="100" t="s">
        <v>835</v>
      </c>
      <c r="B44" s="345">
        <v>2</v>
      </c>
      <c r="C44" s="371">
        <v>7278</v>
      </c>
      <c r="D44" s="350">
        <f t="shared" si="5"/>
        <v>2.7480076944215441E-2</v>
      </c>
      <c r="E44" s="346">
        <v>0</v>
      </c>
      <c r="F44" s="371">
        <v>7156</v>
      </c>
      <c r="G44" s="353">
        <f t="shared" si="3"/>
        <v>0</v>
      </c>
      <c r="H44" s="346">
        <f t="shared" si="0"/>
        <v>2</v>
      </c>
      <c r="I44" s="377">
        <f t="shared" si="1"/>
        <v>14434</v>
      </c>
      <c r="J44" s="353">
        <f t="shared" si="4"/>
        <v>1.3856172925038105E-2</v>
      </c>
      <c r="K44" s="346"/>
      <c r="L44" s="346"/>
      <c r="M44" s="346"/>
      <c r="N44" s="346"/>
      <c r="O44" s="191"/>
      <c r="P44" s="191"/>
    </row>
    <row r="45" spans="1:16">
      <c r="A45" s="100" t="s">
        <v>838</v>
      </c>
      <c r="B45" s="345">
        <v>2</v>
      </c>
      <c r="C45" s="371">
        <v>30198</v>
      </c>
      <c r="D45" s="350">
        <f t="shared" si="5"/>
        <v>6.6229551625935487E-3</v>
      </c>
      <c r="E45" s="346">
        <v>4</v>
      </c>
      <c r="F45" s="371">
        <v>33473</v>
      </c>
      <c r="G45" s="353">
        <f t="shared" si="3"/>
        <v>1.194992979416246E-2</v>
      </c>
      <c r="H45" s="346">
        <f t="shared" si="0"/>
        <v>6</v>
      </c>
      <c r="I45" s="377">
        <f t="shared" si="1"/>
        <v>63671</v>
      </c>
      <c r="J45" s="353">
        <f t="shared" si="4"/>
        <v>9.4234423835026938E-3</v>
      </c>
      <c r="K45" s="346"/>
      <c r="L45" s="346"/>
      <c r="M45" s="346"/>
      <c r="N45" s="346"/>
      <c r="O45" s="191"/>
      <c r="P45" s="191"/>
    </row>
    <row r="46" spans="1:16">
      <c r="A46" s="100" t="s">
        <v>839</v>
      </c>
      <c r="B46" s="345">
        <v>2</v>
      </c>
      <c r="C46" s="371">
        <v>24017</v>
      </c>
      <c r="D46" s="350">
        <f t="shared" si="5"/>
        <v>8.3274347337302743E-3</v>
      </c>
      <c r="E46" s="346">
        <v>5</v>
      </c>
      <c r="F46" s="371">
        <v>23731</v>
      </c>
      <c r="G46" s="353">
        <f t="shared" si="3"/>
        <v>2.1069487168682313E-2</v>
      </c>
      <c r="H46" s="346">
        <f t="shared" si="0"/>
        <v>7</v>
      </c>
      <c r="I46" s="377">
        <f t="shared" si="1"/>
        <v>47748</v>
      </c>
      <c r="J46" s="353">
        <f t="shared" si="4"/>
        <v>1.4660299907849544E-2</v>
      </c>
      <c r="K46" s="346"/>
      <c r="L46" s="346"/>
      <c r="M46" s="346"/>
      <c r="N46" s="346"/>
      <c r="O46" s="191"/>
      <c r="P46" s="191"/>
    </row>
    <row r="47" spans="1:16">
      <c r="A47" s="100" t="s">
        <v>840</v>
      </c>
      <c r="B47" s="345"/>
      <c r="C47" s="371">
        <v>17177</v>
      </c>
      <c r="D47" s="350">
        <f t="shared" si="5"/>
        <v>0</v>
      </c>
      <c r="E47" s="346">
        <v>3</v>
      </c>
      <c r="F47" s="371">
        <v>17985</v>
      </c>
      <c r="G47" s="353">
        <f t="shared" si="3"/>
        <v>1.6680567139282735E-2</v>
      </c>
      <c r="H47" s="346">
        <f t="shared" si="0"/>
        <v>3</v>
      </c>
      <c r="I47" s="377">
        <f t="shared" si="1"/>
        <v>35162</v>
      </c>
      <c r="J47" s="353">
        <f t="shared" si="4"/>
        <v>8.5319378874921786E-3</v>
      </c>
      <c r="K47" s="346"/>
      <c r="L47" s="346"/>
      <c r="M47" s="346"/>
      <c r="N47" s="346"/>
      <c r="O47" s="191"/>
      <c r="P47" s="191"/>
    </row>
    <row r="48" spans="1:16" s="61" customFormat="1">
      <c r="A48" s="239" t="s">
        <v>1055</v>
      </c>
      <c r="B48" s="343">
        <v>7</v>
      </c>
      <c r="C48" s="372">
        <v>135360</v>
      </c>
      <c r="D48" s="351">
        <f t="shared" si="5"/>
        <v>5.1713947990543732E-3</v>
      </c>
      <c r="E48" s="344">
        <v>20</v>
      </c>
      <c r="F48" s="375">
        <v>146519</v>
      </c>
      <c r="G48" s="349">
        <f t="shared" si="3"/>
        <v>1.3650106812085805E-2</v>
      </c>
      <c r="H48" s="343">
        <f t="shared" si="0"/>
        <v>27</v>
      </c>
      <c r="I48" s="373">
        <f t="shared" si="1"/>
        <v>281879</v>
      </c>
      <c r="J48" s="349">
        <f t="shared" si="4"/>
        <v>9.578578042351505E-3</v>
      </c>
      <c r="K48" s="343"/>
      <c r="L48" s="343"/>
      <c r="M48" s="343"/>
      <c r="N48" s="343"/>
      <c r="O48" s="325"/>
      <c r="P48" s="325"/>
    </row>
    <row r="49" spans="1:16">
      <c r="A49" s="100" t="s">
        <v>818</v>
      </c>
      <c r="B49" s="345">
        <v>1</v>
      </c>
      <c r="C49" s="371">
        <v>16684</v>
      </c>
      <c r="D49" s="350">
        <f t="shared" si="5"/>
        <v>5.9937664828578277E-3</v>
      </c>
      <c r="E49" s="346">
        <v>2</v>
      </c>
      <c r="F49" s="371">
        <v>16227</v>
      </c>
      <c r="G49" s="353">
        <f t="shared" si="3"/>
        <v>1.2325137117150428E-2</v>
      </c>
      <c r="H49" s="346">
        <f t="shared" si="0"/>
        <v>3</v>
      </c>
      <c r="I49" s="377">
        <f t="shared" si="1"/>
        <v>32911</v>
      </c>
      <c r="J49" s="353">
        <f t="shared" si="4"/>
        <v>9.115493300112425E-3</v>
      </c>
      <c r="K49" s="346"/>
      <c r="L49" s="346"/>
      <c r="M49" s="346"/>
      <c r="N49" s="346"/>
      <c r="O49" s="191"/>
      <c r="P49" s="191"/>
    </row>
    <row r="50" spans="1:16">
      <c r="A50" s="100" t="s">
        <v>819</v>
      </c>
      <c r="B50" s="345">
        <v>5</v>
      </c>
      <c r="C50" s="371">
        <v>16234</v>
      </c>
      <c r="D50" s="350">
        <f t="shared" si="5"/>
        <v>3.0799556486386596E-2</v>
      </c>
      <c r="E50" s="346">
        <v>4</v>
      </c>
      <c r="F50" s="371">
        <v>17432</v>
      </c>
      <c r="G50" s="353">
        <f t="shared" si="3"/>
        <v>2.2946305644791189E-2</v>
      </c>
      <c r="H50" s="346">
        <f t="shared" si="0"/>
        <v>9</v>
      </c>
      <c r="I50" s="377">
        <f t="shared" si="1"/>
        <v>33666</v>
      </c>
      <c r="J50" s="353">
        <f t="shared" si="4"/>
        <v>2.6733202637675993E-2</v>
      </c>
      <c r="K50" s="346"/>
      <c r="L50" s="346"/>
      <c r="M50" s="346"/>
      <c r="N50" s="346"/>
      <c r="O50" s="191"/>
      <c r="P50" s="191"/>
    </row>
    <row r="51" spans="1:16">
      <c r="A51" s="100" t="s">
        <v>820</v>
      </c>
      <c r="B51" s="345">
        <v>1</v>
      </c>
      <c r="C51" s="371">
        <v>42712</v>
      </c>
      <c r="D51" s="350">
        <f t="shared" si="5"/>
        <v>2.3412624086907659E-3</v>
      </c>
      <c r="E51" s="346">
        <v>8</v>
      </c>
      <c r="F51" s="371">
        <v>54339</v>
      </c>
      <c r="G51" s="353">
        <f t="shared" si="3"/>
        <v>1.4722390916284805E-2</v>
      </c>
      <c r="H51" s="346">
        <f t="shared" si="0"/>
        <v>9</v>
      </c>
      <c r="I51" s="377">
        <f t="shared" si="1"/>
        <v>97051</v>
      </c>
      <c r="J51" s="353">
        <f t="shared" si="4"/>
        <v>9.2734747709966921E-3</v>
      </c>
      <c r="K51" s="346"/>
      <c r="L51" s="346"/>
      <c r="M51" s="346"/>
      <c r="N51" s="346"/>
      <c r="O51" s="191"/>
      <c r="P51" s="191"/>
    </row>
    <row r="52" spans="1:16">
      <c r="A52" s="100" t="s">
        <v>821</v>
      </c>
      <c r="B52" s="345">
        <v>1</v>
      </c>
      <c r="C52" s="371">
        <v>28943</v>
      </c>
      <c r="D52" s="350">
        <f t="shared" si="5"/>
        <v>3.4550668555436551E-3</v>
      </c>
      <c r="E52" s="346">
        <v>5</v>
      </c>
      <c r="F52" s="371">
        <v>28990</v>
      </c>
      <c r="G52" s="353">
        <f t="shared" si="3"/>
        <v>1.7247326664367024E-2</v>
      </c>
      <c r="H52" s="346">
        <f t="shared" si="0"/>
        <v>6</v>
      </c>
      <c r="I52" s="377">
        <f t="shared" si="1"/>
        <v>57933</v>
      </c>
      <c r="J52" s="353">
        <f t="shared" si="4"/>
        <v>1.0356791466003832E-2</v>
      </c>
      <c r="K52" s="346"/>
      <c r="L52" s="346"/>
      <c r="M52" s="346"/>
      <c r="N52" s="346"/>
      <c r="O52" s="191"/>
      <c r="P52" s="191"/>
    </row>
    <row r="53" spans="1:16">
      <c r="A53" s="100" t="s">
        <v>822</v>
      </c>
      <c r="B53" s="345">
        <v>2</v>
      </c>
      <c r="C53" s="371">
        <v>30787</v>
      </c>
      <c r="D53" s="350">
        <f t="shared" si="5"/>
        <v>6.4962484165394484E-3</v>
      </c>
      <c r="E53" s="346">
        <v>3</v>
      </c>
      <c r="F53" s="371">
        <v>29531</v>
      </c>
      <c r="G53" s="353">
        <f t="shared" si="3"/>
        <v>1.0158816159290238E-2</v>
      </c>
      <c r="H53" s="346">
        <f t="shared" si="0"/>
        <v>5</v>
      </c>
      <c r="I53" s="377">
        <f t="shared" si="1"/>
        <v>60318</v>
      </c>
      <c r="J53" s="353">
        <f t="shared" si="4"/>
        <v>8.2893995158990694E-3</v>
      </c>
      <c r="K53" s="346"/>
      <c r="L53" s="346"/>
      <c r="M53" s="346"/>
      <c r="N53" s="346"/>
      <c r="O53" s="191"/>
      <c r="P53" s="191"/>
    </row>
    <row r="54" spans="1:16" s="61" customFormat="1">
      <c r="A54" s="239" t="s">
        <v>1056</v>
      </c>
      <c r="B54" s="343">
        <v>7</v>
      </c>
      <c r="C54" s="370">
        <v>17249</v>
      </c>
      <c r="D54" s="349">
        <f t="shared" si="5"/>
        <v>4.0582062728274103E-2</v>
      </c>
      <c r="E54" s="344">
        <v>9</v>
      </c>
      <c r="F54" s="375">
        <v>19700</v>
      </c>
      <c r="G54" s="349">
        <f t="shared" si="3"/>
        <v>4.5685279187817257E-2</v>
      </c>
      <c r="H54" s="343">
        <f t="shared" si="0"/>
        <v>16</v>
      </c>
      <c r="I54" s="373">
        <f t="shared" si="1"/>
        <v>36949</v>
      </c>
      <c r="J54" s="349">
        <f t="shared" si="4"/>
        <v>4.3302931067146604E-2</v>
      </c>
      <c r="K54" s="343"/>
      <c r="L54" s="343"/>
      <c r="M54" s="343"/>
      <c r="N54" s="343"/>
      <c r="O54" s="325"/>
      <c r="P54" s="325"/>
    </row>
    <row r="55" spans="1:16" s="61" customFormat="1">
      <c r="A55" s="239" t="s">
        <v>1057</v>
      </c>
      <c r="B55" s="343">
        <v>8</v>
      </c>
      <c r="C55" s="373">
        <v>50307</v>
      </c>
      <c r="D55" s="349">
        <f t="shared" si="5"/>
        <v>1.5902359512592681E-2</v>
      </c>
      <c r="E55" s="344">
        <v>6</v>
      </c>
      <c r="F55" s="375">
        <v>55385</v>
      </c>
      <c r="G55" s="349">
        <f t="shared" si="3"/>
        <v>1.083325810237429E-2</v>
      </c>
      <c r="H55" s="343">
        <f t="shared" si="0"/>
        <v>14</v>
      </c>
      <c r="I55" s="373">
        <f t="shared" si="1"/>
        <v>105692</v>
      </c>
      <c r="J55" s="349">
        <f t="shared" si="4"/>
        <v>1.3246035650758809E-2</v>
      </c>
      <c r="K55" s="343"/>
      <c r="L55" s="343"/>
      <c r="M55" s="343"/>
      <c r="N55" s="343"/>
      <c r="O55" s="325"/>
      <c r="P55" s="325"/>
    </row>
    <row r="56" spans="1:16">
      <c r="A56" s="100" t="s">
        <v>858</v>
      </c>
      <c r="B56" s="345">
        <v>2</v>
      </c>
      <c r="C56" s="371">
        <v>8506</v>
      </c>
      <c r="D56" s="350">
        <f t="shared" si="5"/>
        <v>2.3512814483893724E-2</v>
      </c>
      <c r="E56" s="346">
        <v>0</v>
      </c>
      <c r="F56" s="371">
        <v>8496</v>
      </c>
      <c r="G56" s="353">
        <f t="shared" si="3"/>
        <v>0</v>
      </c>
      <c r="H56" s="346">
        <f t="shared" si="0"/>
        <v>2</v>
      </c>
      <c r="I56" s="377">
        <f t="shared" si="1"/>
        <v>17002</v>
      </c>
      <c r="J56" s="353">
        <f t="shared" si="4"/>
        <v>1.1763321962122103E-2</v>
      </c>
      <c r="K56" s="346"/>
      <c r="L56" s="346"/>
      <c r="M56" s="346"/>
      <c r="N56" s="346"/>
      <c r="O56" s="191"/>
      <c r="P56" s="191"/>
    </row>
    <row r="57" spans="1:16">
      <c r="A57" s="100" t="s">
        <v>980</v>
      </c>
      <c r="B57" s="345"/>
      <c r="C57" s="371">
        <v>1846</v>
      </c>
      <c r="D57" s="350">
        <f t="shared" si="5"/>
        <v>0</v>
      </c>
      <c r="E57" s="346">
        <v>0</v>
      </c>
      <c r="F57" s="371">
        <v>1887</v>
      </c>
      <c r="G57" s="353">
        <f t="shared" si="3"/>
        <v>0</v>
      </c>
      <c r="H57" s="346">
        <f t="shared" si="0"/>
        <v>0</v>
      </c>
      <c r="I57" s="377">
        <f t="shared" si="1"/>
        <v>3733</v>
      </c>
      <c r="J57" s="353">
        <f t="shared" si="4"/>
        <v>0</v>
      </c>
      <c r="K57" s="346"/>
      <c r="L57" s="346"/>
      <c r="M57" s="346"/>
      <c r="N57" s="346"/>
      <c r="O57" s="191"/>
      <c r="P57" s="191"/>
    </row>
    <row r="58" spans="1:16">
      <c r="A58" s="100" t="s">
        <v>866</v>
      </c>
      <c r="B58" s="345"/>
      <c r="C58" s="371">
        <v>4850</v>
      </c>
      <c r="D58" s="350">
        <f t="shared" si="5"/>
        <v>0</v>
      </c>
      <c r="E58" s="346">
        <v>1</v>
      </c>
      <c r="F58" s="371">
        <v>5005</v>
      </c>
      <c r="G58" s="353">
        <f t="shared" si="3"/>
        <v>1.998001998001998E-2</v>
      </c>
      <c r="H58" s="346">
        <f t="shared" si="0"/>
        <v>1</v>
      </c>
      <c r="I58" s="377">
        <f t="shared" si="1"/>
        <v>9855</v>
      </c>
      <c r="J58" s="353">
        <f t="shared" si="4"/>
        <v>1.0147133434804667E-2</v>
      </c>
      <c r="K58" s="346"/>
      <c r="L58" s="346"/>
      <c r="M58" s="346"/>
      <c r="N58" s="346"/>
      <c r="O58" s="191"/>
      <c r="P58" s="191"/>
    </row>
    <row r="59" spans="1:16">
      <c r="A59" s="100" t="s">
        <v>981</v>
      </c>
      <c r="B59" s="345"/>
      <c r="C59" s="371">
        <v>2924</v>
      </c>
      <c r="D59" s="350">
        <f t="shared" si="5"/>
        <v>0</v>
      </c>
      <c r="E59" s="346">
        <v>0</v>
      </c>
      <c r="F59" s="371">
        <v>3562</v>
      </c>
      <c r="G59" s="353">
        <f t="shared" si="3"/>
        <v>0</v>
      </c>
      <c r="H59" s="346">
        <f t="shared" si="0"/>
        <v>0</v>
      </c>
      <c r="I59" s="377">
        <f t="shared" si="1"/>
        <v>6486</v>
      </c>
      <c r="J59" s="353">
        <f t="shared" si="4"/>
        <v>0</v>
      </c>
      <c r="K59" s="346"/>
      <c r="L59" s="346"/>
      <c r="M59" s="346"/>
      <c r="N59" s="346"/>
      <c r="O59" s="191"/>
      <c r="P59" s="191"/>
    </row>
    <row r="60" spans="1:16">
      <c r="A60" s="128" t="s">
        <v>875</v>
      </c>
      <c r="B60" s="347">
        <v>2</v>
      </c>
      <c r="C60" s="374">
        <v>11277</v>
      </c>
      <c r="D60" s="352">
        <v>1.77E-2</v>
      </c>
      <c r="E60" s="346">
        <v>2</v>
      </c>
      <c r="F60" s="374">
        <v>11473</v>
      </c>
      <c r="G60" s="353">
        <f t="shared" si="3"/>
        <v>1.7432232197332871E-2</v>
      </c>
      <c r="H60" s="346">
        <f t="shared" si="0"/>
        <v>4</v>
      </c>
      <c r="I60" s="377">
        <f t="shared" si="1"/>
        <v>22750</v>
      </c>
      <c r="J60" s="353">
        <f t="shared" si="4"/>
        <v>1.7582417582417582E-2</v>
      </c>
      <c r="K60" s="346"/>
      <c r="L60" s="346"/>
      <c r="M60" s="346"/>
      <c r="N60" s="346"/>
      <c r="O60" s="191"/>
      <c r="P60" s="191"/>
    </row>
    <row r="61" spans="1:16">
      <c r="A61" s="100" t="s">
        <v>891</v>
      </c>
      <c r="B61" s="345">
        <v>3</v>
      </c>
      <c r="C61" s="371">
        <v>20904</v>
      </c>
      <c r="D61" s="350">
        <f>B61/C61*100</f>
        <v>1.4351320321469576E-2</v>
      </c>
      <c r="E61" s="346">
        <v>3</v>
      </c>
      <c r="F61" s="371">
        <v>24962</v>
      </c>
      <c r="G61" s="353">
        <f t="shared" si="3"/>
        <v>1.2018267767005849E-2</v>
      </c>
      <c r="H61" s="346">
        <f t="shared" si="0"/>
        <v>6</v>
      </c>
      <c r="I61" s="377">
        <f t="shared" si="1"/>
        <v>45866</v>
      </c>
      <c r="J61" s="353">
        <f t="shared" si="4"/>
        <v>1.3081585488161166E-2</v>
      </c>
      <c r="K61" s="346"/>
      <c r="L61" s="346"/>
      <c r="M61" s="346"/>
      <c r="N61" s="346"/>
      <c r="O61" s="191"/>
      <c r="P61" s="191"/>
    </row>
    <row r="62" spans="1:16" s="61" customFormat="1">
      <c r="A62" s="239" t="s">
        <v>1058</v>
      </c>
      <c r="B62" s="343">
        <v>5</v>
      </c>
      <c r="C62" s="373">
        <v>15043</v>
      </c>
      <c r="D62" s="351">
        <f t="shared" ref="D62:D66" si="6">B62/C62*100</f>
        <v>3.3238050920694005E-2</v>
      </c>
      <c r="E62" s="344">
        <v>6</v>
      </c>
      <c r="F62" s="375">
        <v>15260</v>
      </c>
      <c r="G62" s="349">
        <f t="shared" si="3"/>
        <v>3.9318479685452164E-2</v>
      </c>
      <c r="H62" s="343">
        <f t="shared" si="0"/>
        <v>11</v>
      </c>
      <c r="I62" s="373">
        <f t="shared" si="1"/>
        <v>30303</v>
      </c>
      <c r="J62" s="349">
        <f t="shared" si="4"/>
        <v>3.6300036300036302E-2</v>
      </c>
      <c r="K62" s="343"/>
      <c r="L62" s="343"/>
      <c r="M62" s="343"/>
      <c r="N62" s="343"/>
      <c r="O62" s="325"/>
      <c r="P62" s="325"/>
    </row>
    <row r="63" spans="1:16" s="61" customFormat="1">
      <c r="A63" s="239" t="s">
        <v>1059</v>
      </c>
      <c r="B63" s="343">
        <v>3</v>
      </c>
      <c r="C63" s="370">
        <v>12538</v>
      </c>
      <c r="D63" s="351">
        <f t="shared" si="6"/>
        <v>2.3927261126176425E-2</v>
      </c>
      <c r="E63" s="344">
        <v>2</v>
      </c>
      <c r="F63" s="372">
        <v>13070</v>
      </c>
      <c r="G63" s="349">
        <f t="shared" si="3"/>
        <v>1.5302218821729149E-2</v>
      </c>
      <c r="H63" s="343">
        <f t="shared" si="0"/>
        <v>5</v>
      </c>
      <c r="I63" s="373">
        <f t="shared" si="1"/>
        <v>25608</v>
      </c>
      <c r="J63" s="349">
        <f t="shared" si="4"/>
        <v>1.9525148391127775E-2</v>
      </c>
      <c r="K63" s="343"/>
      <c r="L63" s="343"/>
      <c r="M63" s="343"/>
      <c r="N63" s="343"/>
      <c r="O63" s="325"/>
      <c r="P63" s="325"/>
    </row>
    <row r="64" spans="1:16" s="61" customFormat="1">
      <c r="A64" s="239" t="s">
        <v>1060</v>
      </c>
      <c r="B64" s="343">
        <v>6</v>
      </c>
      <c r="C64" s="372">
        <v>33825</v>
      </c>
      <c r="D64" s="351">
        <f t="shared" si="6"/>
        <v>1.7738359201773836E-2</v>
      </c>
      <c r="E64" s="344">
        <v>13</v>
      </c>
      <c r="F64" s="375">
        <v>32349</v>
      </c>
      <c r="G64" s="349">
        <f t="shared" si="3"/>
        <v>4.0186713654208783E-2</v>
      </c>
      <c r="H64" s="343">
        <f t="shared" si="0"/>
        <v>19</v>
      </c>
      <c r="I64" s="373">
        <f t="shared" si="1"/>
        <v>66174</v>
      </c>
      <c r="J64" s="349">
        <f t="shared" si="4"/>
        <v>2.8712183032610993E-2</v>
      </c>
      <c r="K64" s="343"/>
      <c r="L64" s="343"/>
      <c r="M64" s="343"/>
      <c r="N64" s="343"/>
      <c r="O64" s="325"/>
      <c r="P64" s="325"/>
    </row>
    <row r="65" spans="1:16" s="61" customFormat="1">
      <c r="A65" s="239" t="s">
        <v>1061</v>
      </c>
      <c r="B65" s="343">
        <v>2</v>
      </c>
      <c r="C65" s="375">
        <v>23029</v>
      </c>
      <c r="D65" s="351">
        <f t="shared" si="6"/>
        <v>8.6847018976073647E-3</v>
      </c>
      <c r="E65" s="344">
        <v>5</v>
      </c>
      <c r="F65" s="375">
        <v>25093</v>
      </c>
      <c r="G65" s="349">
        <f t="shared" si="3"/>
        <v>1.992587574223887E-2</v>
      </c>
      <c r="H65" s="343">
        <f t="shared" si="0"/>
        <v>7</v>
      </c>
      <c r="I65" s="373">
        <f t="shared" si="1"/>
        <v>48122</v>
      </c>
      <c r="J65" s="349">
        <f t="shared" si="4"/>
        <v>1.4546361331615479E-2</v>
      </c>
      <c r="K65" s="343"/>
      <c r="L65" s="343"/>
      <c r="M65" s="343"/>
      <c r="N65" s="343"/>
      <c r="O65" s="325"/>
      <c r="P65" s="325"/>
    </row>
    <row r="66" spans="1:16" s="61" customFormat="1">
      <c r="A66" s="239" t="s">
        <v>1062</v>
      </c>
      <c r="B66" s="348">
        <v>15</v>
      </c>
      <c r="C66" s="372">
        <v>119155</v>
      </c>
      <c r="D66" s="351">
        <f t="shared" si="6"/>
        <v>1.2588645042171961E-2</v>
      </c>
      <c r="E66" s="344">
        <v>11</v>
      </c>
      <c r="F66" s="372">
        <v>127951</v>
      </c>
      <c r="G66" s="349">
        <f t="shared" si="3"/>
        <v>8.5970410547787837E-3</v>
      </c>
      <c r="H66" s="343">
        <f t="shared" si="0"/>
        <v>26</v>
      </c>
      <c r="I66" s="373">
        <f t="shared" si="1"/>
        <v>247106</v>
      </c>
      <c r="J66" s="349">
        <f t="shared" si="4"/>
        <v>1.0521800360978689E-2</v>
      </c>
      <c r="K66" s="343"/>
      <c r="L66" s="343"/>
      <c r="M66" s="343"/>
      <c r="N66" s="343"/>
      <c r="O66" s="325"/>
      <c r="P66" s="325"/>
    </row>
    <row r="67" spans="1:16">
      <c r="A67" s="100" t="s">
        <v>935</v>
      </c>
      <c r="B67" s="345">
        <v>7</v>
      </c>
      <c r="C67" s="371">
        <v>14820</v>
      </c>
      <c r="D67" s="350">
        <f>B67/C67*100</f>
        <v>4.723346828609986E-2</v>
      </c>
      <c r="E67" s="346">
        <v>6</v>
      </c>
      <c r="F67" s="371">
        <v>14786</v>
      </c>
      <c r="G67" s="353">
        <f t="shared" si="3"/>
        <v>4.0578926011091573E-2</v>
      </c>
      <c r="H67" s="346">
        <f t="shared" si="0"/>
        <v>13</v>
      </c>
      <c r="I67" s="377">
        <f t="shared" si="1"/>
        <v>29606</v>
      </c>
      <c r="J67" s="353">
        <f t="shared" si="4"/>
        <v>4.3910018239546038E-2</v>
      </c>
      <c r="K67" s="346"/>
      <c r="L67" s="346"/>
      <c r="M67" s="346"/>
      <c r="N67" s="346"/>
      <c r="O67" s="191"/>
      <c r="P67" s="191"/>
    </row>
    <row r="68" spans="1:16">
      <c r="A68" s="128" t="s">
        <v>937</v>
      </c>
      <c r="B68" s="347">
        <v>3</v>
      </c>
      <c r="C68" s="374">
        <v>13864</v>
      </c>
      <c r="D68" s="352">
        <v>2.1600000000000001E-2</v>
      </c>
      <c r="E68" s="346">
        <v>2</v>
      </c>
      <c r="F68" s="374">
        <v>14306</v>
      </c>
      <c r="G68" s="353">
        <f t="shared" si="3"/>
        <v>1.398014818957081E-2</v>
      </c>
      <c r="H68" s="346">
        <f t="shared" ref="H68:H131" si="7">SUM(B68,E68)</f>
        <v>5</v>
      </c>
      <c r="I68" s="377">
        <f t="shared" ref="I68:I131" si="8">SUM(C68,F68)</f>
        <v>28170</v>
      </c>
      <c r="J68" s="353">
        <f t="shared" si="4"/>
        <v>1.7749378771742989E-2</v>
      </c>
      <c r="K68" s="346"/>
      <c r="L68" s="346"/>
      <c r="M68" s="346"/>
      <c r="N68" s="346"/>
      <c r="O68" s="191"/>
      <c r="P68" s="191"/>
    </row>
    <row r="69" spans="1:16">
      <c r="A69" s="128" t="s">
        <v>938</v>
      </c>
      <c r="B69" s="347">
        <v>2</v>
      </c>
      <c r="C69" s="374">
        <v>21342</v>
      </c>
      <c r="D69" s="352">
        <v>9.4000000000000004E-3</v>
      </c>
      <c r="E69" s="346">
        <v>2</v>
      </c>
      <c r="F69" s="374">
        <v>23111</v>
      </c>
      <c r="G69" s="353">
        <f t="shared" ref="G69:G132" si="9">E69/F69*100</f>
        <v>8.6538877590757648E-3</v>
      </c>
      <c r="H69" s="346">
        <f t="shared" si="7"/>
        <v>4</v>
      </c>
      <c r="I69" s="377">
        <f t="shared" si="8"/>
        <v>44453</v>
      </c>
      <c r="J69" s="353">
        <f t="shared" ref="J69:J132" si="10">H69/I69*100</f>
        <v>8.9982678334420627E-3</v>
      </c>
      <c r="K69" s="346"/>
      <c r="L69" s="346"/>
      <c r="M69" s="346"/>
      <c r="N69" s="346"/>
      <c r="O69" s="191"/>
      <c r="P69" s="191"/>
    </row>
    <row r="70" spans="1:16">
      <c r="A70" s="128" t="s">
        <v>940</v>
      </c>
      <c r="B70" s="347">
        <v>2</v>
      </c>
      <c r="C70" s="374">
        <v>28053</v>
      </c>
      <c r="D70" s="352">
        <v>7.1000000000000004E-3</v>
      </c>
      <c r="E70" s="346">
        <v>1</v>
      </c>
      <c r="F70" s="374">
        <v>33190</v>
      </c>
      <c r="G70" s="353">
        <f t="shared" si="9"/>
        <v>3.0129557095510697E-3</v>
      </c>
      <c r="H70" s="346">
        <f t="shared" si="7"/>
        <v>3</v>
      </c>
      <c r="I70" s="377">
        <f t="shared" si="8"/>
        <v>61243</v>
      </c>
      <c r="J70" s="353">
        <f t="shared" si="10"/>
        <v>4.8985190144179742E-3</v>
      </c>
      <c r="K70" s="346"/>
      <c r="L70" s="346"/>
      <c r="M70" s="346"/>
      <c r="N70" s="346"/>
      <c r="O70" s="191"/>
      <c r="P70" s="191"/>
    </row>
    <row r="71" spans="1:16">
      <c r="A71" s="100" t="s">
        <v>892</v>
      </c>
      <c r="B71" s="345">
        <v>2</v>
      </c>
      <c r="C71" s="371">
        <v>15062</v>
      </c>
      <c r="D71" s="350">
        <f>B71/C71*100</f>
        <v>1.3278449077147789E-2</v>
      </c>
      <c r="E71" s="346">
        <v>3</v>
      </c>
      <c r="F71" s="371">
        <v>15388</v>
      </c>
      <c r="G71" s="353">
        <f t="shared" si="9"/>
        <v>1.9495710943592412E-2</v>
      </c>
      <c r="H71" s="346">
        <f t="shared" si="7"/>
        <v>5</v>
      </c>
      <c r="I71" s="377">
        <f t="shared" si="8"/>
        <v>30450</v>
      </c>
      <c r="J71" s="353">
        <f t="shared" si="10"/>
        <v>1.6420361247947456E-2</v>
      </c>
      <c r="K71" s="346"/>
      <c r="L71" s="346"/>
      <c r="M71" s="346"/>
      <c r="N71" s="346"/>
      <c r="O71" s="191"/>
      <c r="P71" s="191"/>
    </row>
    <row r="72" spans="1:16">
      <c r="A72" s="128" t="s">
        <v>893</v>
      </c>
      <c r="B72" s="347"/>
      <c r="C72" s="374">
        <v>18224</v>
      </c>
      <c r="D72" s="350">
        <f t="shared" ref="D72:D74" si="11">B72/C72*100</f>
        <v>0</v>
      </c>
      <c r="E72" s="346">
        <v>2</v>
      </c>
      <c r="F72" s="374">
        <v>18768</v>
      </c>
      <c r="G72" s="353">
        <f t="shared" si="9"/>
        <v>1.0656436487638534E-2</v>
      </c>
      <c r="H72" s="346">
        <f t="shared" si="7"/>
        <v>2</v>
      </c>
      <c r="I72" s="377">
        <f t="shared" si="8"/>
        <v>36992</v>
      </c>
      <c r="J72" s="353">
        <f t="shared" si="10"/>
        <v>5.4065743944636683E-3</v>
      </c>
      <c r="K72" s="346"/>
      <c r="L72" s="346"/>
      <c r="M72" s="346"/>
      <c r="N72" s="346"/>
      <c r="O72" s="191"/>
      <c r="P72" s="191"/>
    </row>
    <row r="73" spans="1:16">
      <c r="A73" s="128" t="s">
        <v>942</v>
      </c>
      <c r="B73" s="347">
        <v>1</v>
      </c>
      <c r="C73" s="374">
        <v>7790</v>
      </c>
      <c r="D73" s="350">
        <f t="shared" si="11"/>
        <v>1.2836970474967908E-2</v>
      </c>
      <c r="E73" s="346">
        <v>0</v>
      </c>
      <c r="F73" s="374">
        <v>8402</v>
      </c>
      <c r="G73" s="353">
        <f t="shared" si="9"/>
        <v>0</v>
      </c>
      <c r="H73" s="346">
        <f t="shared" si="7"/>
        <v>1</v>
      </c>
      <c r="I73" s="377">
        <f t="shared" si="8"/>
        <v>16192</v>
      </c>
      <c r="J73" s="353">
        <f t="shared" si="10"/>
        <v>6.175889328063241E-3</v>
      </c>
      <c r="K73" s="346"/>
      <c r="L73" s="346"/>
      <c r="M73" s="346"/>
      <c r="N73" s="346"/>
      <c r="O73" s="191"/>
      <c r="P73" s="191"/>
    </row>
    <row r="74" spans="1:16" s="61" customFormat="1">
      <c r="A74" s="248" t="s">
        <v>1063</v>
      </c>
      <c r="B74" s="343">
        <v>19</v>
      </c>
      <c r="C74" s="373">
        <v>85621</v>
      </c>
      <c r="D74" s="351">
        <f t="shared" si="11"/>
        <v>2.2190817673234369E-2</v>
      </c>
      <c r="E74" s="344">
        <v>16</v>
      </c>
      <c r="F74" s="375">
        <v>100762</v>
      </c>
      <c r="G74" s="349">
        <f t="shared" si="9"/>
        <v>1.5879002004724002E-2</v>
      </c>
      <c r="H74" s="343">
        <f t="shared" si="7"/>
        <v>35</v>
      </c>
      <c r="I74" s="373">
        <f t="shared" si="8"/>
        <v>186383</v>
      </c>
      <c r="J74" s="349">
        <f t="shared" si="10"/>
        <v>1.8778536669116819E-2</v>
      </c>
      <c r="K74" s="343"/>
      <c r="L74" s="343"/>
      <c r="M74" s="343"/>
      <c r="N74" s="343"/>
      <c r="O74" s="325"/>
      <c r="P74" s="325"/>
    </row>
    <row r="75" spans="1:16">
      <c r="A75" s="100" t="s">
        <v>860</v>
      </c>
      <c r="B75" s="345">
        <v>3</v>
      </c>
      <c r="C75" s="371">
        <v>5531</v>
      </c>
      <c r="D75" s="350">
        <f>B75/C75*100</f>
        <v>5.4239739649249684E-2</v>
      </c>
      <c r="E75" s="346">
        <v>0</v>
      </c>
      <c r="F75" s="371">
        <v>5911</v>
      </c>
      <c r="G75" s="353">
        <f t="shared" si="9"/>
        <v>0</v>
      </c>
      <c r="H75" s="346">
        <f t="shared" si="7"/>
        <v>3</v>
      </c>
      <c r="I75" s="377">
        <f t="shared" si="8"/>
        <v>11442</v>
      </c>
      <c r="J75" s="353">
        <f t="shared" si="10"/>
        <v>2.6219192448872573E-2</v>
      </c>
      <c r="K75" s="346"/>
      <c r="L75" s="346"/>
      <c r="M75" s="346"/>
      <c r="N75" s="346"/>
      <c r="O75" s="191"/>
      <c r="P75" s="191"/>
    </row>
    <row r="76" spans="1:16">
      <c r="A76" s="100" t="s">
        <v>898</v>
      </c>
      <c r="B76" s="345">
        <v>4</v>
      </c>
      <c r="C76" s="371">
        <v>6982</v>
      </c>
      <c r="D76" s="350">
        <f>B76/C76*100</f>
        <v>5.7290174735032943E-2</v>
      </c>
      <c r="E76" s="346">
        <v>3</v>
      </c>
      <c r="F76" s="371">
        <v>8434</v>
      </c>
      <c r="G76" s="353">
        <f t="shared" si="9"/>
        <v>3.5570310647379658E-2</v>
      </c>
      <c r="H76" s="346">
        <f t="shared" si="7"/>
        <v>7</v>
      </c>
      <c r="I76" s="377">
        <f t="shared" si="8"/>
        <v>15416</v>
      </c>
      <c r="J76" s="353">
        <f t="shared" si="10"/>
        <v>4.5407368967306697E-2</v>
      </c>
      <c r="K76" s="346"/>
      <c r="L76" s="346"/>
      <c r="M76" s="346"/>
      <c r="N76" s="346"/>
      <c r="O76" s="191"/>
      <c r="P76" s="191"/>
    </row>
    <row r="77" spans="1:16">
      <c r="A77" s="128" t="s">
        <v>853</v>
      </c>
      <c r="B77" s="347">
        <v>1</v>
      </c>
      <c r="C77" s="374">
        <v>6262</v>
      </c>
      <c r="D77" s="352">
        <v>1.6E-2</v>
      </c>
      <c r="E77" s="346">
        <v>1</v>
      </c>
      <c r="F77" s="374">
        <v>5875</v>
      </c>
      <c r="G77" s="353">
        <f t="shared" si="9"/>
        <v>1.7021276595744681E-2</v>
      </c>
      <c r="H77" s="346">
        <f t="shared" si="7"/>
        <v>2</v>
      </c>
      <c r="I77" s="377">
        <f t="shared" si="8"/>
        <v>12137</v>
      </c>
      <c r="J77" s="353">
        <f t="shared" si="10"/>
        <v>1.6478536705940513E-2</v>
      </c>
      <c r="K77" s="346"/>
      <c r="L77" s="346"/>
      <c r="M77" s="346"/>
      <c r="N77" s="346"/>
      <c r="O77" s="191"/>
      <c r="P77" s="191"/>
    </row>
    <row r="78" spans="1:16">
      <c r="A78" s="128" t="s">
        <v>857</v>
      </c>
      <c r="B78" s="347">
        <v>1</v>
      </c>
      <c r="C78" s="374">
        <v>6411</v>
      </c>
      <c r="D78" s="352">
        <v>1.5599999999999999E-2</v>
      </c>
      <c r="E78" s="346">
        <v>1</v>
      </c>
      <c r="F78" s="374">
        <v>6788</v>
      </c>
      <c r="G78" s="353">
        <f t="shared" si="9"/>
        <v>1.4731879787860931E-2</v>
      </c>
      <c r="H78" s="346">
        <f t="shared" si="7"/>
        <v>2</v>
      </c>
      <c r="I78" s="377">
        <f t="shared" si="8"/>
        <v>13199</v>
      </c>
      <c r="J78" s="353">
        <f t="shared" si="10"/>
        <v>1.5152663080536406E-2</v>
      </c>
      <c r="K78" s="346"/>
      <c r="L78" s="346"/>
      <c r="M78" s="346"/>
      <c r="N78" s="346"/>
      <c r="O78" s="191"/>
      <c r="P78" s="191"/>
    </row>
    <row r="79" spans="1:16">
      <c r="A79" s="100" t="s">
        <v>862</v>
      </c>
      <c r="B79" s="345"/>
      <c r="C79" s="371">
        <v>7819</v>
      </c>
      <c r="D79" s="350">
        <f>B79/C79*100</f>
        <v>0</v>
      </c>
      <c r="E79" s="346">
        <v>3</v>
      </c>
      <c r="F79" s="371">
        <v>8818</v>
      </c>
      <c r="G79" s="353">
        <f t="shared" si="9"/>
        <v>3.4021320027217056E-2</v>
      </c>
      <c r="H79" s="346">
        <f t="shared" si="7"/>
        <v>3</v>
      </c>
      <c r="I79" s="377">
        <f t="shared" si="8"/>
        <v>16637</v>
      </c>
      <c r="J79" s="353">
        <f t="shared" si="10"/>
        <v>1.8032097132896555E-2</v>
      </c>
      <c r="K79" s="346"/>
      <c r="L79" s="346"/>
      <c r="M79" s="346"/>
      <c r="N79" s="346"/>
      <c r="O79" s="191"/>
      <c r="P79" s="191"/>
    </row>
    <row r="80" spans="1:16">
      <c r="A80" s="100" t="s">
        <v>1064</v>
      </c>
      <c r="B80" s="345"/>
      <c r="C80" s="371">
        <v>11239</v>
      </c>
      <c r="D80" s="350">
        <f>B80/C80*100</f>
        <v>0</v>
      </c>
      <c r="E80" s="346">
        <v>1</v>
      </c>
      <c r="F80" s="371">
        <v>16333</v>
      </c>
      <c r="G80" s="353">
        <f t="shared" si="9"/>
        <v>6.1225739300802056E-3</v>
      </c>
      <c r="H80" s="346">
        <f t="shared" si="7"/>
        <v>1</v>
      </c>
      <c r="I80" s="377">
        <f t="shared" si="8"/>
        <v>27572</v>
      </c>
      <c r="J80" s="353">
        <f t="shared" si="10"/>
        <v>3.6268678369360224E-3</v>
      </c>
      <c r="K80" s="346"/>
      <c r="L80" s="346"/>
      <c r="M80" s="346"/>
      <c r="N80" s="346"/>
      <c r="O80" s="191"/>
      <c r="P80" s="191"/>
    </row>
    <row r="81" spans="1:16">
      <c r="A81" s="100" t="s">
        <v>872</v>
      </c>
      <c r="B81" s="345">
        <v>1</v>
      </c>
      <c r="C81" s="371">
        <v>12505</v>
      </c>
      <c r="D81" s="350">
        <f>B81/C81*100</f>
        <v>7.9968012794882047E-3</v>
      </c>
      <c r="E81" s="346">
        <v>2</v>
      </c>
      <c r="F81" s="371">
        <v>14544</v>
      </c>
      <c r="G81" s="353">
        <f t="shared" si="9"/>
        <v>1.375137513751375E-2</v>
      </c>
      <c r="H81" s="346">
        <f t="shared" si="7"/>
        <v>3</v>
      </c>
      <c r="I81" s="377">
        <f t="shared" si="8"/>
        <v>27049</v>
      </c>
      <c r="J81" s="353">
        <f t="shared" si="10"/>
        <v>1.1090983030795963E-2</v>
      </c>
      <c r="K81" s="346"/>
      <c r="L81" s="346"/>
      <c r="M81" s="346"/>
      <c r="N81" s="346"/>
      <c r="O81" s="191"/>
      <c r="P81" s="191"/>
    </row>
    <row r="82" spans="1:16">
      <c r="A82" s="100" t="s">
        <v>883</v>
      </c>
      <c r="B82" s="345">
        <v>2</v>
      </c>
      <c r="C82" s="371">
        <v>14257</v>
      </c>
      <c r="D82" s="350">
        <f>B82/C82*100</f>
        <v>1.4028196675317387E-2</v>
      </c>
      <c r="E82" s="346">
        <v>3</v>
      </c>
      <c r="F82" s="371">
        <v>17764</v>
      </c>
      <c r="G82" s="353">
        <f t="shared" si="9"/>
        <v>1.6888088268408017E-2</v>
      </c>
      <c r="H82" s="346">
        <f t="shared" si="7"/>
        <v>5</v>
      </c>
      <c r="I82" s="377">
        <f t="shared" si="8"/>
        <v>32021</v>
      </c>
      <c r="J82" s="353">
        <f t="shared" si="10"/>
        <v>1.5614752818462883E-2</v>
      </c>
      <c r="K82" s="346"/>
      <c r="L82" s="346"/>
      <c r="M82" s="346"/>
      <c r="N82" s="346"/>
      <c r="O82" s="191"/>
      <c r="P82" s="191"/>
    </row>
    <row r="83" spans="1:16">
      <c r="A83" s="128" t="s">
        <v>895</v>
      </c>
      <c r="B83" s="347">
        <v>3</v>
      </c>
      <c r="C83" s="374">
        <v>8317</v>
      </c>
      <c r="D83" s="352">
        <v>3.61E-2</v>
      </c>
      <c r="E83" s="346">
        <v>1</v>
      </c>
      <c r="F83" s="374">
        <v>10025</v>
      </c>
      <c r="G83" s="353">
        <f t="shared" si="9"/>
        <v>9.9750623441396524E-3</v>
      </c>
      <c r="H83" s="346">
        <f t="shared" si="7"/>
        <v>4</v>
      </c>
      <c r="I83" s="377">
        <f t="shared" si="8"/>
        <v>18342</v>
      </c>
      <c r="J83" s="353">
        <f t="shared" si="10"/>
        <v>2.180787264202377E-2</v>
      </c>
      <c r="K83" s="346"/>
      <c r="L83" s="346"/>
      <c r="M83" s="346"/>
      <c r="N83" s="346"/>
      <c r="O83" s="191"/>
      <c r="P83" s="191"/>
    </row>
    <row r="84" spans="1:16">
      <c r="A84" s="100" t="s">
        <v>899</v>
      </c>
      <c r="B84" s="345">
        <v>3</v>
      </c>
      <c r="C84" s="371">
        <v>6298</v>
      </c>
      <c r="D84" s="350">
        <f>B84/C84*100</f>
        <v>4.7634169577643701E-2</v>
      </c>
      <c r="E84" s="346">
        <v>0</v>
      </c>
      <c r="F84" s="371">
        <v>6270</v>
      </c>
      <c r="G84" s="353">
        <f t="shared" si="9"/>
        <v>0</v>
      </c>
      <c r="H84" s="346">
        <f t="shared" si="7"/>
        <v>3</v>
      </c>
      <c r="I84" s="377">
        <f t="shared" si="8"/>
        <v>12568</v>
      </c>
      <c r="J84" s="353">
        <f t="shared" si="10"/>
        <v>2.3870146403564607E-2</v>
      </c>
      <c r="K84" s="346"/>
      <c r="L84" s="346"/>
      <c r="M84" s="346"/>
      <c r="N84" s="346"/>
      <c r="O84" s="191"/>
      <c r="P84" s="191"/>
    </row>
    <row r="85" spans="1:16" s="61" customFormat="1">
      <c r="A85" s="239" t="s">
        <v>1065</v>
      </c>
      <c r="B85" s="343">
        <v>11</v>
      </c>
      <c r="C85" s="372">
        <v>73749</v>
      </c>
      <c r="D85" s="351">
        <f t="shared" ref="D85:D89" si="12">B85/C85*100</f>
        <v>1.4915456480765841E-2</v>
      </c>
      <c r="E85" s="344">
        <v>11</v>
      </c>
      <c r="F85" s="375">
        <v>112227</v>
      </c>
      <c r="G85" s="349">
        <f t="shared" si="9"/>
        <v>9.8015629037575616E-3</v>
      </c>
      <c r="H85" s="343">
        <f t="shared" si="7"/>
        <v>22</v>
      </c>
      <c r="I85" s="373">
        <f t="shared" si="8"/>
        <v>185976</v>
      </c>
      <c r="J85" s="349">
        <f t="shared" si="10"/>
        <v>1.1829483374198821E-2</v>
      </c>
      <c r="K85" s="343"/>
      <c r="L85" s="343"/>
      <c r="M85" s="343"/>
      <c r="N85" s="343"/>
      <c r="O85" s="325"/>
      <c r="P85" s="325"/>
    </row>
    <row r="86" spans="1:16">
      <c r="A86" s="100" t="s">
        <v>848</v>
      </c>
      <c r="B86" s="366">
        <v>11</v>
      </c>
      <c r="C86" s="376">
        <v>73749</v>
      </c>
      <c r="D86" s="350">
        <f t="shared" ref="D86" si="13">B86/C86*100</f>
        <v>1.4915456480765841E-2</v>
      </c>
      <c r="E86" s="31">
        <v>11</v>
      </c>
      <c r="F86" s="381">
        <v>112227</v>
      </c>
      <c r="G86" s="367">
        <f t="shared" ref="G86" si="14">E86/F86*100</f>
        <v>9.8015629037575616E-3</v>
      </c>
      <c r="H86" s="366">
        <f t="shared" ref="H86" si="15">SUM(B86,E86)</f>
        <v>22</v>
      </c>
      <c r="I86" s="384">
        <f t="shared" ref="I86" si="16">SUM(C86,F86)</f>
        <v>185976</v>
      </c>
      <c r="J86" s="367">
        <f t="shared" ref="J86" si="17">H86/I86*100</f>
        <v>1.1829483374198821E-2</v>
      </c>
      <c r="K86" s="366"/>
      <c r="L86" s="366"/>
      <c r="M86" s="366"/>
      <c r="N86" s="346"/>
      <c r="O86" s="191"/>
      <c r="P86" s="191"/>
    </row>
    <row r="87" spans="1:16">
      <c r="A87" s="242" t="s">
        <v>1066</v>
      </c>
      <c r="B87" s="346"/>
      <c r="C87" s="377"/>
      <c r="D87" s="350"/>
      <c r="E87" s="346"/>
      <c r="F87" s="377"/>
      <c r="G87" s="353"/>
      <c r="H87" s="346">
        <f t="shared" si="7"/>
        <v>0</v>
      </c>
      <c r="I87" s="377">
        <f t="shared" si="8"/>
        <v>0</v>
      </c>
      <c r="J87" s="353"/>
      <c r="K87" s="346"/>
      <c r="L87" s="346"/>
      <c r="M87" s="346"/>
      <c r="N87" s="346"/>
      <c r="O87" s="191"/>
      <c r="P87" s="191"/>
    </row>
    <row r="88" spans="1:16">
      <c r="A88" s="242" t="s">
        <v>1067</v>
      </c>
      <c r="B88" s="346"/>
      <c r="C88" s="377"/>
      <c r="D88" s="350"/>
      <c r="E88" s="346"/>
      <c r="F88" s="377"/>
      <c r="G88" s="353"/>
      <c r="H88" s="346">
        <f t="shared" si="7"/>
        <v>0</v>
      </c>
      <c r="I88" s="377">
        <f t="shared" si="8"/>
        <v>0</v>
      </c>
      <c r="J88" s="353"/>
      <c r="K88" s="346"/>
      <c r="L88" s="346"/>
      <c r="M88" s="346"/>
      <c r="N88" s="346"/>
      <c r="O88" s="191"/>
      <c r="P88" s="191"/>
    </row>
    <row r="89" spans="1:16" s="61" customFormat="1">
      <c r="A89" s="61" t="s">
        <v>1068</v>
      </c>
      <c r="B89" s="343">
        <v>12</v>
      </c>
      <c r="C89" s="372">
        <v>61941</v>
      </c>
      <c r="D89" s="351">
        <f t="shared" si="12"/>
        <v>1.9373274567733811E-2</v>
      </c>
      <c r="E89" s="344">
        <v>10</v>
      </c>
      <c r="F89" s="372">
        <v>68497</v>
      </c>
      <c r="G89" s="349">
        <f t="shared" si="9"/>
        <v>1.4599179526110633E-2</v>
      </c>
      <c r="H89" s="343">
        <f t="shared" si="7"/>
        <v>22</v>
      </c>
      <c r="I89" s="373">
        <f t="shared" si="8"/>
        <v>130438</v>
      </c>
      <c r="J89" s="349">
        <f t="shared" si="10"/>
        <v>1.6866250632484397E-2</v>
      </c>
      <c r="K89" s="343"/>
      <c r="L89" s="343"/>
      <c r="M89" s="343"/>
      <c r="N89" s="343"/>
      <c r="O89" s="325"/>
      <c r="P89" s="325"/>
    </row>
    <row r="90" spans="1:16">
      <c r="A90" s="100" t="s">
        <v>846</v>
      </c>
      <c r="B90" s="345">
        <v>6</v>
      </c>
      <c r="C90" s="371">
        <v>21903</v>
      </c>
      <c r="D90" s="350">
        <f>B90/C90*100</f>
        <v>2.7393507738665935E-2</v>
      </c>
      <c r="E90" s="346">
        <v>2</v>
      </c>
      <c r="F90" s="371">
        <v>26439</v>
      </c>
      <c r="G90" s="353">
        <f t="shared" si="9"/>
        <v>7.5645826241537125E-3</v>
      </c>
      <c r="H90" s="346">
        <f t="shared" si="7"/>
        <v>8</v>
      </c>
      <c r="I90" s="377">
        <f t="shared" si="8"/>
        <v>48342</v>
      </c>
      <c r="J90" s="353">
        <f t="shared" si="10"/>
        <v>1.6548756774647302E-2</v>
      </c>
      <c r="K90" s="346"/>
      <c r="L90" s="346"/>
      <c r="M90" s="346"/>
      <c r="N90" s="346"/>
      <c r="O90" s="191"/>
      <c r="P90" s="191"/>
    </row>
    <row r="91" spans="1:16">
      <c r="A91" s="128" t="s">
        <v>874</v>
      </c>
      <c r="B91" s="347">
        <v>1</v>
      </c>
      <c r="C91" s="374">
        <v>14753</v>
      </c>
      <c r="D91" s="352">
        <v>6.7999999999999996E-3</v>
      </c>
      <c r="E91" s="346">
        <v>4</v>
      </c>
      <c r="F91" s="374">
        <v>16115</v>
      </c>
      <c r="G91" s="353">
        <f t="shared" si="9"/>
        <v>2.4821594787465092E-2</v>
      </c>
      <c r="H91" s="346">
        <f t="shared" si="7"/>
        <v>5</v>
      </c>
      <c r="I91" s="377">
        <f t="shared" si="8"/>
        <v>30868</v>
      </c>
      <c r="J91" s="353">
        <f t="shared" si="10"/>
        <v>1.61980044058572E-2</v>
      </c>
      <c r="K91" s="346"/>
      <c r="L91" s="346"/>
      <c r="M91" s="346"/>
      <c r="N91" s="346"/>
      <c r="O91" s="191"/>
      <c r="P91" s="191"/>
    </row>
    <row r="92" spans="1:16">
      <c r="A92" s="100" t="s">
        <v>894</v>
      </c>
      <c r="B92" s="345">
        <v>5</v>
      </c>
      <c r="C92" s="371">
        <v>15701</v>
      </c>
      <c r="D92" s="350">
        <f>B92/C92*100</f>
        <v>3.1845105407298895E-2</v>
      </c>
      <c r="E92" s="346">
        <v>4</v>
      </c>
      <c r="F92" s="371">
        <v>16563</v>
      </c>
      <c r="G92" s="353">
        <f t="shared" si="9"/>
        <v>2.4150214333152207E-2</v>
      </c>
      <c r="H92" s="346">
        <f t="shared" si="7"/>
        <v>9</v>
      </c>
      <c r="I92" s="377">
        <f t="shared" si="8"/>
        <v>32264</v>
      </c>
      <c r="J92" s="353">
        <f t="shared" si="10"/>
        <v>2.789486734440863E-2</v>
      </c>
      <c r="K92" s="346"/>
      <c r="L92" s="346"/>
      <c r="M92" s="346"/>
      <c r="N92" s="346"/>
      <c r="O92" s="191"/>
      <c r="P92" s="191"/>
    </row>
    <row r="93" spans="1:16">
      <c r="A93" s="100" t="s">
        <v>905</v>
      </c>
      <c r="B93" s="345">
        <v>2</v>
      </c>
      <c r="C93" s="371">
        <v>9584</v>
      </c>
      <c r="D93" s="350">
        <f>B93/C93*100</f>
        <v>2.0868113522537562E-2</v>
      </c>
      <c r="E93" s="346">
        <v>1</v>
      </c>
      <c r="F93" s="371">
        <v>9380</v>
      </c>
      <c r="G93" s="353">
        <f t="shared" si="9"/>
        <v>1.0660980810234541E-2</v>
      </c>
      <c r="H93" s="346">
        <f t="shared" si="7"/>
        <v>3</v>
      </c>
      <c r="I93" s="377">
        <f t="shared" si="8"/>
        <v>18964</v>
      </c>
      <c r="J93" s="353">
        <f t="shared" si="10"/>
        <v>1.5819447373971736E-2</v>
      </c>
      <c r="K93" s="346"/>
      <c r="L93" s="346"/>
      <c r="M93" s="346"/>
      <c r="N93" s="346"/>
      <c r="O93" s="191"/>
      <c r="P93" s="191"/>
    </row>
    <row r="94" spans="1:16" s="61" customFormat="1">
      <c r="A94" s="239" t="s">
        <v>1069</v>
      </c>
      <c r="B94" s="348">
        <v>7</v>
      </c>
      <c r="C94" s="375">
        <v>37783</v>
      </c>
      <c r="D94" s="351">
        <f>B94/C94*100</f>
        <v>1.8526850700050286E-2</v>
      </c>
      <c r="E94" s="344">
        <v>11</v>
      </c>
      <c r="F94" s="372">
        <v>41514</v>
      </c>
      <c r="G94" s="349">
        <f t="shared" si="9"/>
        <v>2.6497085320614733E-2</v>
      </c>
      <c r="H94" s="343">
        <f t="shared" si="7"/>
        <v>18</v>
      </c>
      <c r="I94" s="373">
        <f t="shared" si="8"/>
        <v>79297</v>
      </c>
      <c r="J94" s="349">
        <f t="shared" si="10"/>
        <v>2.2699471606744265E-2</v>
      </c>
      <c r="K94" s="343"/>
      <c r="L94" s="343"/>
      <c r="M94" s="343"/>
      <c r="N94" s="343"/>
      <c r="O94" s="325"/>
      <c r="P94" s="325"/>
    </row>
    <row r="95" spans="1:16">
      <c r="A95" s="100" t="s">
        <v>881</v>
      </c>
      <c r="B95" s="345">
        <v>1</v>
      </c>
      <c r="C95" s="371">
        <v>3556</v>
      </c>
      <c r="D95" s="350">
        <f>B95/C95*100</f>
        <v>2.8121484814398204E-2</v>
      </c>
      <c r="E95" s="346">
        <v>1</v>
      </c>
      <c r="F95" s="371">
        <v>3289</v>
      </c>
      <c r="G95" s="353">
        <f t="shared" si="9"/>
        <v>3.0404378230465188E-2</v>
      </c>
      <c r="H95" s="346">
        <f t="shared" si="7"/>
        <v>2</v>
      </c>
      <c r="I95" s="377">
        <f t="shared" si="8"/>
        <v>6845</v>
      </c>
      <c r="J95" s="353">
        <f t="shared" si="10"/>
        <v>2.9218407596785973E-2</v>
      </c>
      <c r="K95" s="346"/>
      <c r="L95" s="346"/>
      <c r="M95" s="346"/>
      <c r="N95" s="346"/>
      <c r="O95" s="191"/>
      <c r="P95" s="191"/>
    </row>
    <row r="96" spans="1:16">
      <c r="A96" s="100" t="s">
        <v>900</v>
      </c>
      <c r="B96" s="345">
        <v>3</v>
      </c>
      <c r="C96" s="371">
        <v>4375</v>
      </c>
      <c r="D96" s="350">
        <f>B96/C96*100</f>
        <v>6.8571428571428575E-2</v>
      </c>
      <c r="E96" s="346">
        <v>2</v>
      </c>
      <c r="F96" s="371">
        <v>3792</v>
      </c>
      <c r="G96" s="353">
        <f t="shared" si="9"/>
        <v>5.2742616033755269E-2</v>
      </c>
      <c r="H96" s="346">
        <f t="shared" si="7"/>
        <v>5</v>
      </c>
      <c r="I96" s="377">
        <f t="shared" si="8"/>
        <v>8167</v>
      </c>
      <c r="J96" s="353">
        <f t="shared" si="10"/>
        <v>6.1221990939145342E-2</v>
      </c>
      <c r="K96" s="346"/>
      <c r="L96" s="346"/>
      <c r="M96" s="346"/>
      <c r="N96" s="346"/>
      <c r="O96" s="191"/>
      <c r="P96" s="191"/>
    </row>
    <row r="97" spans="1:16">
      <c r="A97" s="128" t="s">
        <v>885</v>
      </c>
      <c r="B97" s="347">
        <v>1</v>
      </c>
      <c r="C97" s="374">
        <v>3357</v>
      </c>
      <c r="D97" s="352">
        <v>2.98E-2</v>
      </c>
      <c r="E97" s="346">
        <v>2</v>
      </c>
      <c r="F97" s="374">
        <v>3509</v>
      </c>
      <c r="G97" s="353">
        <f t="shared" si="9"/>
        <v>5.6996295240809347E-2</v>
      </c>
      <c r="H97" s="346">
        <f t="shared" si="7"/>
        <v>3</v>
      </c>
      <c r="I97" s="377">
        <f t="shared" si="8"/>
        <v>6866</v>
      </c>
      <c r="J97" s="353">
        <f t="shared" si="10"/>
        <v>4.3693562481794346E-2</v>
      </c>
      <c r="K97" s="346"/>
      <c r="L97" s="346"/>
      <c r="M97" s="346"/>
      <c r="N97" s="346"/>
      <c r="O97" s="191"/>
      <c r="P97" s="191"/>
    </row>
    <row r="98" spans="1:16">
      <c r="A98" s="100" t="s">
        <v>889</v>
      </c>
      <c r="B98" s="345">
        <v>1</v>
      </c>
      <c r="C98" s="371">
        <v>18934</v>
      </c>
      <c r="D98" s="350">
        <f>B98/C98*100</f>
        <v>5.2815041723882966E-3</v>
      </c>
      <c r="E98" s="346">
        <v>2</v>
      </c>
      <c r="F98" s="371">
        <v>23821</v>
      </c>
      <c r="G98" s="353">
        <f t="shared" si="9"/>
        <v>8.39595315058142E-3</v>
      </c>
      <c r="H98" s="346">
        <f t="shared" si="7"/>
        <v>3</v>
      </c>
      <c r="I98" s="377">
        <f t="shared" si="8"/>
        <v>42755</v>
      </c>
      <c r="J98" s="353">
        <f t="shared" si="10"/>
        <v>7.0167231902701433E-3</v>
      </c>
      <c r="K98" s="346"/>
      <c r="L98" s="346"/>
      <c r="M98" s="346"/>
      <c r="N98" s="346"/>
      <c r="O98" s="191"/>
      <c r="P98" s="191"/>
    </row>
    <row r="99" spans="1:16">
      <c r="A99" s="100" t="s">
        <v>890</v>
      </c>
      <c r="B99" s="345">
        <v>1</v>
      </c>
      <c r="C99" s="371">
        <v>4043</v>
      </c>
      <c r="D99" s="350">
        <f>B99/C99*100</f>
        <v>2.4734108335394508E-2</v>
      </c>
      <c r="E99" s="346">
        <v>2</v>
      </c>
      <c r="F99" s="371">
        <v>3352</v>
      </c>
      <c r="G99" s="353">
        <f t="shared" si="9"/>
        <v>5.9665871121718381E-2</v>
      </c>
      <c r="H99" s="346">
        <f t="shared" si="7"/>
        <v>3</v>
      </c>
      <c r="I99" s="377">
        <f t="shared" si="8"/>
        <v>7395</v>
      </c>
      <c r="J99" s="353">
        <f t="shared" si="10"/>
        <v>4.0567951318458417E-2</v>
      </c>
      <c r="K99" s="346"/>
      <c r="L99" s="346"/>
      <c r="M99" s="346"/>
      <c r="N99" s="346"/>
      <c r="O99" s="191"/>
      <c r="P99" s="191"/>
    </row>
    <row r="100" spans="1:16">
      <c r="A100" s="100" t="s">
        <v>979</v>
      </c>
      <c r="B100" s="345"/>
      <c r="C100" s="371">
        <v>3518</v>
      </c>
      <c r="D100" s="350">
        <f>B100/C100*100</f>
        <v>0</v>
      </c>
      <c r="E100" s="346">
        <v>0</v>
      </c>
      <c r="F100" s="371">
        <v>3751</v>
      </c>
      <c r="G100" s="353">
        <f t="shared" si="9"/>
        <v>0</v>
      </c>
      <c r="H100" s="346">
        <f t="shared" si="7"/>
        <v>0</v>
      </c>
      <c r="I100" s="377">
        <f t="shared" si="8"/>
        <v>7269</v>
      </c>
      <c r="J100" s="353">
        <f t="shared" si="10"/>
        <v>0</v>
      </c>
      <c r="K100" s="346"/>
      <c r="L100" s="346"/>
      <c r="M100" s="346"/>
      <c r="N100" s="346"/>
      <c r="O100" s="191"/>
      <c r="P100" s="191"/>
    </row>
    <row r="101" spans="1:16" s="61" customFormat="1">
      <c r="A101" s="239" t="s">
        <v>1070</v>
      </c>
      <c r="B101" s="348">
        <v>9</v>
      </c>
      <c r="C101" s="373">
        <v>54109</v>
      </c>
      <c r="D101" s="349">
        <f>B101/C101*100</f>
        <v>1.6633092461512872E-2</v>
      </c>
      <c r="E101" s="344">
        <v>4</v>
      </c>
      <c r="F101" s="375">
        <v>55281</v>
      </c>
      <c r="G101" s="349">
        <f t="shared" si="9"/>
        <v>7.2357591215788429E-3</v>
      </c>
      <c r="H101" s="343">
        <f t="shared" si="7"/>
        <v>13</v>
      </c>
      <c r="I101" s="373">
        <f t="shared" si="8"/>
        <v>109390</v>
      </c>
      <c r="J101" s="349">
        <f t="shared" si="10"/>
        <v>1.1884084468415761E-2</v>
      </c>
      <c r="K101" s="343"/>
      <c r="L101" s="343"/>
      <c r="M101" s="343"/>
      <c r="N101" s="343"/>
      <c r="O101" s="325"/>
      <c r="P101" s="325"/>
    </row>
    <row r="102" spans="1:16">
      <c r="A102" s="128" t="s">
        <v>864</v>
      </c>
      <c r="B102" s="347">
        <v>2</v>
      </c>
      <c r="C102" s="374">
        <v>23869</v>
      </c>
      <c r="D102" s="352">
        <v>8.3999999999999995E-3</v>
      </c>
      <c r="E102" s="346">
        <v>0</v>
      </c>
      <c r="F102" s="374">
        <v>23926</v>
      </c>
      <c r="G102" s="353">
        <f t="shared" si="9"/>
        <v>0</v>
      </c>
      <c r="H102" s="346">
        <f t="shared" si="7"/>
        <v>2</v>
      </c>
      <c r="I102" s="377">
        <f t="shared" si="8"/>
        <v>47795</v>
      </c>
      <c r="J102" s="353">
        <f t="shared" si="10"/>
        <v>4.1845381316037242E-3</v>
      </c>
      <c r="K102" s="346"/>
      <c r="L102" s="346"/>
      <c r="M102" s="346"/>
      <c r="N102" s="346"/>
      <c r="O102" s="191"/>
      <c r="P102" s="191"/>
    </row>
    <row r="103" spans="1:16">
      <c r="A103" s="100" t="s">
        <v>877</v>
      </c>
      <c r="B103" s="345">
        <v>2</v>
      </c>
      <c r="C103" s="371">
        <v>14187</v>
      </c>
      <c r="D103" s="350">
        <f>B103/C103*100</f>
        <v>1.4097413124691621E-2</v>
      </c>
      <c r="E103" s="346">
        <v>2</v>
      </c>
      <c r="F103" s="371">
        <v>14611</v>
      </c>
      <c r="G103" s="353">
        <f t="shared" si="9"/>
        <v>1.3688317021422217E-2</v>
      </c>
      <c r="H103" s="346">
        <f t="shared" si="7"/>
        <v>4</v>
      </c>
      <c r="I103" s="377">
        <f t="shared" si="8"/>
        <v>28798</v>
      </c>
      <c r="J103" s="353">
        <f t="shared" si="10"/>
        <v>1.3889853462045975E-2</v>
      </c>
      <c r="K103" s="346"/>
      <c r="L103" s="346"/>
      <c r="M103" s="346"/>
      <c r="N103" s="346"/>
      <c r="O103" s="191"/>
      <c r="P103" s="191"/>
    </row>
    <row r="104" spans="1:16">
      <c r="A104" s="100" t="s">
        <v>964</v>
      </c>
      <c r="B104" s="345">
        <v>7</v>
      </c>
      <c r="C104" s="371">
        <v>16053</v>
      </c>
      <c r="D104" s="350">
        <f>B104/C104*100</f>
        <v>4.3605556593783089E-2</v>
      </c>
      <c r="E104" s="346">
        <v>3</v>
      </c>
      <c r="F104" s="371">
        <v>16744</v>
      </c>
      <c r="G104" s="353">
        <f t="shared" si="9"/>
        <v>1.79168657429527E-2</v>
      </c>
      <c r="H104" s="346">
        <f t="shared" si="7"/>
        <v>10</v>
      </c>
      <c r="I104" s="377">
        <f t="shared" si="8"/>
        <v>32797</v>
      </c>
      <c r="J104" s="353">
        <f t="shared" si="10"/>
        <v>3.04905936518584E-2</v>
      </c>
      <c r="K104" s="346"/>
      <c r="L104" s="346"/>
      <c r="M104" s="346"/>
      <c r="N104" s="346"/>
      <c r="O104" s="191"/>
      <c r="P104" s="191"/>
    </row>
    <row r="105" spans="1:16" s="61" customFormat="1">
      <c r="A105" s="239" t="s">
        <v>1071</v>
      </c>
      <c r="B105" s="343">
        <v>5</v>
      </c>
      <c r="C105" s="373">
        <v>12888</v>
      </c>
      <c r="D105" s="349">
        <f>B105/C105*100</f>
        <v>3.8795779019242707E-2</v>
      </c>
      <c r="E105" s="344">
        <v>3</v>
      </c>
      <c r="F105" s="372">
        <v>13499</v>
      </c>
      <c r="G105" s="349">
        <f t="shared" si="9"/>
        <v>2.2223868434698868E-2</v>
      </c>
      <c r="H105" s="343">
        <f t="shared" si="7"/>
        <v>8</v>
      </c>
      <c r="I105" s="373">
        <f t="shared" si="8"/>
        <v>26387</v>
      </c>
      <c r="J105" s="349">
        <f t="shared" si="10"/>
        <v>3.0317959601318833E-2</v>
      </c>
      <c r="K105" s="343"/>
      <c r="L105" s="343"/>
      <c r="M105" s="343"/>
      <c r="N105" s="343"/>
      <c r="O105" s="325"/>
      <c r="P105" s="325"/>
    </row>
    <row r="106" spans="1:16">
      <c r="A106" s="100" t="s">
        <v>844</v>
      </c>
      <c r="B106" s="345">
        <v>1</v>
      </c>
      <c r="C106" s="371"/>
      <c r="D106" s="349"/>
      <c r="E106" s="346">
        <v>3</v>
      </c>
      <c r="F106" s="371"/>
      <c r="G106" s="353"/>
      <c r="H106" s="346">
        <f t="shared" si="7"/>
        <v>4</v>
      </c>
      <c r="I106" s="377">
        <f t="shared" si="8"/>
        <v>0</v>
      </c>
      <c r="J106" s="353"/>
      <c r="K106" s="346"/>
      <c r="L106" s="346"/>
      <c r="M106" s="346"/>
      <c r="N106" s="346"/>
      <c r="O106" s="191"/>
      <c r="P106" s="191"/>
    </row>
    <row r="107" spans="1:16" s="61" customFormat="1">
      <c r="A107" s="239" t="s">
        <v>1072</v>
      </c>
      <c r="B107" s="343">
        <v>14</v>
      </c>
      <c r="C107" s="370">
        <v>228174</v>
      </c>
      <c r="D107" s="349">
        <f t="shared" ref="D107" si="18">B107/C107*100</f>
        <v>6.1356683934190573E-3</v>
      </c>
      <c r="E107" s="344">
        <v>26</v>
      </c>
      <c r="F107" s="375">
        <v>250285</v>
      </c>
      <c r="G107" s="349">
        <f t="shared" si="9"/>
        <v>1.0388157500449488E-2</v>
      </c>
      <c r="H107" s="343">
        <f t="shared" si="7"/>
        <v>40</v>
      </c>
      <c r="I107" s="373">
        <f t="shared" si="8"/>
        <v>478459</v>
      </c>
      <c r="J107" s="349">
        <f t="shared" si="10"/>
        <v>8.3601729719787899E-3</v>
      </c>
      <c r="K107" s="343"/>
      <c r="L107" s="343"/>
      <c r="M107" s="343"/>
      <c r="N107" s="343"/>
      <c r="O107" s="325"/>
      <c r="P107" s="325"/>
    </row>
    <row r="108" spans="1:16">
      <c r="A108" s="100" t="s">
        <v>976</v>
      </c>
      <c r="B108" s="345"/>
      <c r="C108" s="371">
        <v>7214</v>
      </c>
      <c r="D108" s="350">
        <f>B108/C108*100</f>
        <v>0</v>
      </c>
      <c r="E108" s="346">
        <v>0</v>
      </c>
      <c r="F108" s="371">
        <v>7301</v>
      </c>
      <c r="G108" s="353">
        <f t="shared" si="9"/>
        <v>0</v>
      </c>
      <c r="H108" s="346">
        <f t="shared" si="7"/>
        <v>0</v>
      </c>
      <c r="I108" s="377">
        <f t="shared" si="8"/>
        <v>14515</v>
      </c>
      <c r="J108" s="353">
        <f t="shared" si="10"/>
        <v>0</v>
      </c>
      <c r="K108" s="346"/>
      <c r="L108" s="346"/>
      <c r="M108" s="346"/>
      <c r="N108" s="346"/>
      <c r="O108" s="191"/>
      <c r="P108" s="191"/>
    </row>
    <row r="109" spans="1:16">
      <c r="A109" s="100" t="s">
        <v>863</v>
      </c>
      <c r="B109" s="345">
        <v>1</v>
      </c>
      <c r="C109" s="371">
        <v>11246</v>
      </c>
      <c r="D109" s="350">
        <f>B109/C109*100</f>
        <v>8.892050506846879E-3</v>
      </c>
      <c r="E109" s="346">
        <v>0</v>
      </c>
      <c r="F109" s="371">
        <v>12122</v>
      </c>
      <c r="G109" s="353">
        <f t="shared" si="9"/>
        <v>0</v>
      </c>
      <c r="H109" s="346">
        <f t="shared" si="7"/>
        <v>1</v>
      </c>
      <c r="I109" s="377">
        <f t="shared" si="8"/>
        <v>23368</v>
      </c>
      <c r="J109" s="353">
        <f t="shared" si="10"/>
        <v>4.2793563847997257E-3</v>
      </c>
      <c r="K109" s="346"/>
      <c r="L109" s="346"/>
      <c r="M109" s="346"/>
      <c r="N109" s="346"/>
      <c r="O109" s="191"/>
      <c r="P109" s="191"/>
    </row>
    <row r="110" spans="1:16">
      <c r="A110" s="100" t="s">
        <v>975</v>
      </c>
      <c r="B110" s="345"/>
      <c r="C110" s="371">
        <v>17543</v>
      </c>
      <c r="D110" s="350">
        <f>B110/C110*100</f>
        <v>0</v>
      </c>
      <c r="E110" s="346">
        <v>0</v>
      </c>
      <c r="F110" s="371">
        <v>18114</v>
      </c>
      <c r="G110" s="353">
        <f t="shared" si="9"/>
        <v>0</v>
      </c>
      <c r="H110" s="346">
        <f t="shared" si="7"/>
        <v>0</v>
      </c>
      <c r="I110" s="377">
        <f t="shared" si="8"/>
        <v>35657</v>
      </c>
      <c r="J110" s="353">
        <f t="shared" si="10"/>
        <v>0</v>
      </c>
      <c r="K110" s="346"/>
      <c r="L110" s="346"/>
      <c r="M110" s="346"/>
      <c r="N110" s="346"/>
      <c r="O110" s="191"/>
      <c r="P110" s="191"/>
    </row>
    <row r="111" spans="1:16">
      <c r="A111" s="128" t="s">
        <v>901</v>
      </c>
      <c r="B111" s="347">
        <v>1</v>
      </c>
      <c r="C111" s="374">
        <v>15613</v>
      </c>
      <c r="D111" s="352">
        <v>6.4000000000000003E-3</v>
      </c>
      <c r="E111" s="346">
        <v>2</v>
      </c>
      <c r="F111" s="374">
        <v>16793</v>
      </c>
      <c r="G111" s="353">
        <f t="shared" si="9"/>
        <v>1.1909724289882689E-2</v>
      </c>
      <c r="H111" s="346">
        <f t="shared" si="7"/>
        <v>3</v>
      </c>
      <c r="I111" s="377">
        <f t="shared" si="8"/>
        <v>32406</v>
      </c>
      <c r="J111" s="353">
        <f t="shared" si="10"/>
        <v>9.2575448990927615E-3</v>
      </c>
      <c r="K111" s="346"/>
      <c r="L111" s="346"/>
      <c r="M111" s="346"/>
      <c r="N111" s="346"/>
      <c r="O111" s="191"/>
      <c r="P111" s="191"/>
    </row>
    <row r="112" spans="1:16">
      <c r="A112" s="128" t="s">
        <v>887</v>
      </c>
      <c r="B112" s="347"/>
      <c r="C112" s="374">
        <v>14747</v>
      </c>
      <c r="D112" s="352">
        <v>0</v>
      </c>
      <c r="E112" s="346">
        <v>2</v>
      </c>
      <c r="F112" s="374">
        <v>19306</v>
      </c>
      <c r="G112" s="353">
        <f t="shared" si="9"/>
        <v>1.0359473738734071E-2</v>
      </c>
      <c r="H112" s="346">
        <f t="shared" si="7"/>
        <v>2</v>
      </c>
      <c r="I112" s="377">
        <f t="shared" si="8"/>
        <v>34053</v>
      </c>
      <c r="J112" s="353">
        <f t="shared" si="10"/>
        <v>5.8731976624673303E-3</v>
      </c>
      <c r="K112" s="346"/>
      <c r="L112" s="346"/>
      <c r="M112" s="346"/>
      <c r="N112" s="346"/>
      <c r="O112" s="191"/>
      <c r="P112" s="191"/>
    </row>
    <row r="113" spans="1:16">
      <c r="A113" s="100" t="s">
        <v>896</v>
      </c>
      <c r="B113" s="345">
        <v>3</v>
      </c>
      <c r="C113" s="371">
        <v>47086</v>
      </c>
      <c r="D113" s="350">
        <f>B113/C113*100</f>
        <v>6.3713205623752286E-3</v>
      </c>
      <c r="E113" s="346">
        <v>1</v>
      </c>
      <c r="F113" s="371">
        <v>57631</v>
      </c>
      <c r="G113" s="353">
        <f t="shared" si="9"/>
        <v>1.7351772483559197E-3</v>
      </c>
      <c r="H113" s="346">
        <f t="shared" si="7"/>
        <v>4</v>
      </c>
      <c r="I113" s="377">
        <f t="shared" si="8"/>
        <v>104717</v>
      </c>
      <c r="J113" s="353">
        <f t="shared" si="10"/>
        <v>3.8198191315641202E-3</v>
      </c>
      <c r="K113" s="346"/>
      <c r="L113" s="346"/>
      <c r="M113" s="346"/>
      <c r="N113" s="346"/>
      <c r="O113" s="191"/>
      <c r="P113" s="191"/>
    </row>
    <row r="114" spans="1:16">
      <c r="A114" s="100" t="s">
        <v>888</v>
      </c>
      <c r="B114" s="345">
        <v>2</v>
      </c>
      <c r="C114" s="371">
        <v>18134</v>
      </c>
      <c r="D114" s="350">
        <f>B114/C114*100</f>
        <v>1.1029006286533584E-2</v>
      </c>
      <c r="E114" s="346">
        <v>4</v>
      </c>
      <c r="F114" s="371">
        <v>18828</v>
      </c>
      <c r="G114" s="353">
        <f t="shared" si="9"/>
        <v>2.1244954323348206E-2</v>
      </c>
      <c r="H114" s="346">
        <f t="shared" si="7"/>
        <v>6</v>
      </c>
      <c r="I114" s="377">
        <f t="shared" si="8"/>
        <v>36962</v>
      </c>
      <c r="J114" s="353">
        <f t="shared" si="10"/>
        <v>1.6232887830745092E-2</v>
      </c>
      <c r="K114" s="346"/>
      <c r="L114" s="346"/>
      <c r="M114" s="346"/>
      <c r="N114" s="346"/>
      <c r="O114" s="191"/>
      <c r="P114" s="191"/>
    </row>
    <row r="115" spans="1:16">
      <c r="A115" s="128" t="s">
        <v>977</v>
      </c>
      <c r="B115" s="347"/>
      <c r="C115" s="374">
        <v>13989</v>
      </c>
      <c r="D115" s="352">
        <v>0</v>
      </c>
      <c r="E115" s="346">
        <v>0</v>
      </c>
      <c r="F115" s="374">
        <v>14700</v>
      </c>
      <c r="G115" s="353">
        <f t="shared" si="9"/>
        <v>0</v>
      </c>
      <c r="H115" s="346">
        <f t="shared" si="7"/>
        <v>0</v>
      </c>
      <c r="I115" s="377">
        <f t="shared" si="8"/>
        <v>28689</v>
      </c>
      <c r="J115" s="353">
        <f t="shared" si="10"/>
        <v>0</v>
      </c>
      <c r="K115" s="346"/>
      <c r="L115" s="346"/>
      <c r="M115" s="346"/>
      <c r="N115" s="346"/>
      <c r="O115" s="191"/>
      <c r="P115" s="191"/>
    </row>
    <row r="116" spans="1:16">
      <c r="A116" t="s">
        <v>1073</v>
      </c>
      <c r="B116" s="346"/>
      <c r="C116" s="377"/>
      <c r="D116" s="353"/>
      <c r="E116" s="346"/>
      <c r="F116" s="377"/>
      <c r="G116" s="353"/>
      <c r="H116" s="346">
        <f t="shared" si="7"/>
        <v>0</v>
      </c>
      <c r="I116" s="377">
        <f t="shared" si="8"/>
        <v>0</v>
      </c>
      <c r="J116" s="353"/>
      <c r="K116" s="346"/>
      <c r="L116" s="346"/>
      <c r="M116" s="346"/>
      <c r="N116" s="346"/>
      <c r="O116" s="191"/>
      <c r="P116" s="191"/>
    </row>
    <row r="117" spans="1:16">
      <c r="A117" s="100" t="s">
        <v>978</v>
      </c>
      <c r="B117" s="345"/>
      <c r="C117" s="371">
        <v>11693</v>
      </c>
      <c r="D117" s="350">
        <f t="shared" ref="D117:D123" si="19">B117/C117*100</f>
        <v>0</v>
      </c>
      <c r="E117" s="346">
        <v>0</v>
      </c>
      <c r="F117" s="371">
        <v>11834</v>
      </c>
      <c r="G117" s="353">
        <f t="shared" si="9"/>
        <v>0</v>
      </c>
      <c r="H117" s="346">
        <f t="shared" si="7"/>
        <v>0</v>
      </c>
      <c r="I117" s="377">
        <f t="shared" si="8"/>
        <v>23527</v>
      </c>
      <c r="J117" s="353">
        <f t="shared" si="10"/>
        <v>0</v>
      </c>
      <c r="K117" s="346"/>
      <c r="L117" s="346"/>
      <c r="M117" s="346"/>
      <c r="N117" s="346"/>
      <c r="O117" s="191"/>
      <c r="P117" s="191"/>
    </row>
    <row r="118" spans="1:16">
      <c r="A118" s="100" t="s">
        <v>880</v>
      </c>
      <c r="B118" s="345">
        <v>1</v>
      </c>
      <c r="C118" s="371">
        <v>11990</v>
      </c>
      <c r="D118" s="350">
        <f t="shared" si="19"/>
        <v>8.3402835696413675E-3</v>
      </c>
      <c r="E118" s="346">
        <v>2</v>
      </c>
      <c r="F118" s="371">
        <v>11148</v>
      </c>
      <c r="G118" s="353">
        <f t="shared" si="9"/>
        <v>1.7940437746681019E-2</v>
      </c>
      <c r="H118" s="346">
        <f t="shared" si="7"/>
        <v>3</v>
      </c>
      <c r="I118" s="377">
        <f t="shared" si="8"/>
        <v>23138</v>
      </c>
      <c r="J118" s="353">
        <f t="shared" si="10"/>
        <v>1.2965684155933962E-2</v>
      </c>
      <c r="K118" s="346"/>
      <c r="L118" s="346"/>
      <c r="M118" s="346"/>
      <c r="N118" s="346"/>
      <c r="O118" s="191"/>
      <c r="P118" s="191"/>
    </row>
    <row r="119" spans="1:16">
      <c r="A119" s="100" t="s">
        <v>882</v>
      </c>
      <c r="B119" s="345">
        <v>6</v>
      </c>
      <c r="C119" s="371">
        <v>11931</v>
      </c>
      <c r="D119" s="350">
        <f t="shared" si="19"/>
        <v>5.0289162685441285E-2</v>
      </c>
      <c r="E119" s="346">
        <v>5</v>
      </c>
      <c r="F119" s="371">
        <v>11612</v>
      </c>
      <c r="G119" s="353">
        <f t="shared" si="9"/>
        <v>4.3058904581467446E-2</v>
      </c>
      <c r="H119" s="346">
        <f t="shared" si="7"/>
        <v>11</v>
      </c>
      <c r="I119" s="377">
        <f t="shared" si="8"/>
        <v>23543</v>
      </c>
      <c r="J119" s="353">
        <f t="shared" si="10"/>
        <v>4.6723017457418338E-2</v>
      </c>
      <c r="K119" s="346"/>
      <c r="L119" s="346"/>
      <c r="M119" s="346"/>
      <c r="N119" s="346"/>
      <c r="O119" s="191"/>
      <c r="P119" s="191"/>
    </row>
    <row r="120" spans="1:16">
      <c r="A120" s="100" t="s">
        <v>902</v>
      </c>
      <c r="B120" s="345">
        <v>1</v>
      </c>
      <c r="C120" s="371">
        <v>19811</v>
      </c>
      <c r="D120" s="350">
        <f t="shared" si="19"/>
        <v>5.047700772298218E-3</v>
      </c>
      <c r="E120" s="346">
        <v>2</v>
      </c>
      <c r="F120" s="371">
        <v>21430</v>
      </c>
      <c r="G120" s="353">
        <f t="shared" si="9"/>
        <v>9.3327111525898267E-3</v>
      </c>
      <c r="H120" s="346">
        <f t="shared" si="7"/>
        <v>3</v>
      </c>
      <c r="I120" s="377">
        <f t="shared" si="8"/>
        <v>41241</v>
      </c>
      <c r="J120" s="353">
        <f t="shared" si="10"/>
        <v>7.2743143958681894E-3</v>
      </c>
      <c r="K120" s="346"/>
      <c r="L120" s="346"/>
      <c r="M120" s="346"/>
      <c r="N120" s="346"/>
      <c r="O120" s="191"/>
      <c r="P120" s="191"/>
    </row>
    <row r="121" spans="1:16">
      <c r="A121" s="100" t="s">
        <v>907</v>
      </c>
      <c r="B121" s="345"/>
      <c r="C121" s="371">
        <v>17254</v>
      </c>
      <c r="D121" s="350">
        <f t="shared" si="19"/>
        <v>0</v>
      </c>
      <c r="E121" s="346">
        <v>3</v>
      </c>
      <c r="F121" s="371">
        <v>18204</v>
      </c>
      <c r="G121" s="353">
        <f t="shared" si="9"/>
        <v>1.6479894528675015E-2</v>
      </c>
      <c r="H121" s="346">
        <f t="shared" si="7"/>
        <v>3</v>
      </c>
      <c r="I121" s="377">
        <f t="shared" si="8"/>
        <v>35458</v>
      </c>
      <c r="J121" s="353">
        <f t="shared" si="10"/>
        <v>8.4607140842687112E-3</v>
      </c>
      <c r="K121" s="346"/>
      <c r="L121" s="346"/>
      <c r="M121" s="346"/>
      <c r="N121" s="346"/>
      <c r="O121" s="191"/>
      <c r="P121" s="191"/>
    </row>
    <row r="122" spans="1:16">
      <c r="A122" s="100" t="s">
        <v>908</v>
      </c>
      <c r="B122" s="345"/>
      <c r="C122" s="371">
        <v>9923</v>
      </c>
      <c r="D122" s="350">
        <f t="shared" si="19"/>
        <v>0</v>
      </c>
      <c r="E122" s="346">
        <v>1</v>
      </c>
      <c r="F122" s="371">
        <v>11262</v>
      </c>
      <c r="G122" s="353">
        <f t="shared" si="9"/>
        <v>8.8794175102113303E-3</v>
      </c>
      <c r="H122" s="346">
        <f t="shared" si="7"/>
        <v>1</v>
      </c>
      <c r="I122" s="377">
        <f t="shared" si="8"/>
        <v>21185</v>
      </c>
      <c r="J122" s="353">
        <f t="shared" si="10"/>
        <v>4.7203209818267641E-3</v>
      </c>
      <c r="K122" s="346"/>
      <c r="L122" s="346"/>
      <c r="M122" s="346"/>
      <c r="N122" s="346"/>
      <c r="O122" s="191"/>
      <c r="P122" s="191"/>
    </row>
    <row r="123" spans="1:16" s="61" customFormat="1">
      <c r="A123" s="239" t="s">
        <v>1074</v>
      </c>
      <c r="B123" s="344">
        <v>28</v>
      </c>
      <c r="C123" s="373">
        <v>94810</v>
      </c>
      <c r="D123" s="349">
        <f t="shared" si="19"/>
        <v>2.953274970994621E-2</v>
      </c>
      <c r="E123" s="344">
        <v>30</v>
      </c>
      <c r="F123" s="375">
        <v>104520</v>
      </c>
      <c r="G123" s="349">
        <f t="shared" si="9"/>
        <v>2.8702640642939151E-2</v>
      </c>
      <c r="H123" s="343">
        <f t="shared" si="7"/>
        <v>58</v>
      </c>
      <c r="I123" s="373">
        <f t="shared" si="8"/>
        <v>199330</v>
      </c>
      <c r="J123" s="349">
        <f t="shared" si="10"/>
        <v>2.9097476546430544E-2</v>
      </c>
      <c r="K123" s="343"/>
      <c r="L123" s="343"/>
      <c r="M123" s="343"/>
      <c r="N123" s="343"/>
      <c r="O123" s="325"/>
      <c r="P123" s="325"/>
    </row>
    <row r="124" spans="1:16">
      <c r="A124" s="100" t="s">
        <v>969</v>
      </c>
      <c r="B124" s="345"/>
      <c r="C124" s="371">
        <v>6209</v>
      </c>
      <c r="D124" s="350">
        <f>B124/C124*100</f>
        <v>0</v>
      </c>
      <c r="E124" s="346">
        <v>0</v>
      </c>
      <c r="F124" s="371">
        <v>7841</v>
      </c>
      <c r="G124" s="353">
        <f t="shared" si="9"/>
        <v>0</v>
      </c>
      <c r="H124" s="346">
        <f t="shared" si="7"/>
        <v>0</v>
      </c>
      <c r="I124" s="377">
        <f t="shared" si="8"/>
        <v>14050</v>
      </c>
      <c r="J124" s="353">
        <f t="shared" si="10"/>
        <v>0</v>
      </c>
      <c r="K124" s="346"/>
      <c r="L124" s="346"/>
      <c r="M124" s="346"/>
      <c r="N124" s="346"/>
      <c r="O124" s="191"/>
      <c r="P124" s="191"/>
    </row>
    <row r="125" spans="1:16">
      <c r="A125" s="100" t="s">
        <v>991</v>
      </c>
      <c r="B125" s="345"/>
      <c r="C125" s="371">
        <v>4107</v>
      </c>
      <c r="D125" s="350">
        <f>B125/C125*100</f>
        <v>0</v>
      </c>
      <c r="E125" s="346">
        <v>0</v>
      </c>
      <c r="F125" s="371">
        <v>4301</v>
      </c>
      <c r="G125" s="353">
        <f t="shared" si="9"/>
        <v>0</v>
      </c>
      <c r="H125" s="346">
        <f t="shared" si="7"/>
        <v>0</v>
      </c>
      <c r="I125" s="377">
        <f t="shared" si="8"/>
        <v>8408</v>
      </c>
      <c r="J125" s="353">
        <f t="shared" si="10"/>
        <v>0</v>
      </c>
      <c r="K125" s="346"/>
      <c r="L125" s="346"/>
      <c r="M125" s="346"/>
      <c r="N125" s="346"/>
      <c r="O125" s="191"/>
      <c r="P125" s="191"/>
    </row>
    <row r="126" spans="1:16">
      <c r="A126" s="128" t="s">
        <v>985</v>
      </c>
      <c r="B126" s="347"/>
      <c r="C126" s="374">
        <v>10540</v>
      </c>
      <c r="D126" s="352">
        <v>0</v>
      </c>
      <c r="E126" s="346">
        <v>0</v>
      </c>
      <c r="F126" s="374">
        <v>10494</v>
      </c>
      <c r="G126" s="353">
        <f t="shared" si="9"/>
        <v>0</v>
      </c>
      <c r="H126" s="346">
        <f t="shared" si="7"/>
        <v>0</v>
      </c>
      <c r="I126" s="377">
        <f t="shared" si="8"/>
        <v>21034</v>
      </c>
      <c r="J126" s="353">
        <f t="shared" si="10"/>
        <v>0</v>
      </c>
      <c r="K126" s="346"/>
      <c r="L126" s="346"/>
      <c r="M126" s="346"/>
      <c r="N126" s="346"/>
      <c r="O126" s="191"/>
      <c r="P126" s="191"/>
    </row>
    <row r="127" spans="1:16">
      <c r="A127" s="100" t="s">
        <v>1075</v>
      </c>
      <c r="B127" s="345"/>
      <c r="C127" s="371">
        <v>6500</v>
      </c>
      <c r="D127" s="350">
        <f>B127/C127*100</f>
        <v>0</v>
      </c>
      <c r="E127" s="346">
        <v>0</v>
      </c>
      <c r="F127" s="371">
        <v>6446</v>
      </c>
      <c r="G127" s="353">
        <f t="shared" si="9"/>
        <v>0</v>
      </c>
      <c r="H127" s="346">
        <f t="shared" si="7"/>
        <v>0</v>
      </c>
      <c r="I127" s="377">
        <f t="shared" si="8"/>
        <v>12946</v>
      </c>
      <c r="J127" s="353">
        <f t="shared" si="10"/>
        <v>0</v>
      </c>
      <c r="K127" s="346"/>
      <c r="L127" s="346"/>
      <c r="M127" s="346"/>
      <c r="N127" s="346"/>
      <c r="O127" s="191"/>
      <c r="P127" s="191"/>
    </row>
    <row r="128" spans="1:16">
      <c r="A128" s="100" t="s">
        <v>986</v>
      </c>
      <c r="B128" s="345"/>
      <c r="C128" s="371">
        <v>2822</v>
      </c>
      <c r="D128" s="350">
        <f>B128/C128*100</f>
        <v>0</v>
      </c>
      <c r="E128" s="346">
        <v>0</v>
      </c>
      <c r="F128" s="371">
        <v>2601</v>
      </c>
      <c r="G128" s="353">
        <f t="shared" si="9"/>
        <v>0</v>
      </c>
      <c r="H128" s="346">
        <f t="shared" si="7"/>
        <v>0</v>
      </c>
      <c r="I128" s="377">
        <f t="shared" si="8"/>
        <v>5423</v>
      </c>
      <c r="J128" s="353">
        <f t="shared" si="10"/>
        <v>0</v>
      </c>
      <c r="K128" s="346"/>
      <c r="L128" s="346"/>
      <c r="M128" s="346"/>
      <c r="N128" s="346"/>
      <c r="O128" s="191"/>
      <c r="P128" s="191"/>
    </row>
    <row r="129" spans="1:16">
      <c r="A129" s="128" t="s">
        <v>987</v>
      </c>
      <c r="B129" s="347"/>
      <c r="C129" s="374">
        <v>5219</v>
      </c>
      <c r="D129" s="352">
        <v>0</v>
      </c>
      <c r="E129" s="346">
        <v>0</v>
      </c>
      <c r="F129" s="374">
        <v>5939</v>
      </c>
      <c r="G129" s="353">
        <f t="shared" si="9"/>
        <v>0</v>
      </c>
      <c r="H129" s="346">
        <f t="shared" si="7"/>
        <v>0</v>
      </c>
      <c r="I129" s="377">
        <f t="shared" si="8"/>
        <v>11158</v>
      </c>
      <c r="J129" s="353">
        <f t="shared" si="10"/>
        <v>0</v>
      </c>
      <c r="K129" s="346"/>
      <c r="L129" s="346"/>
      <c r="M129" s="346"/>
      <c r="N129" s="346"/>
      <c r="O129" s="191"/>
      <c r="P129" s="191"/>
    </row>
    <row r="130" spans="1:16">
      <c r="A130" s="100" t="s">
        <v>970</v>
      </c>
      <c r="B130" s="345"/>
      <c r="C130" s="371">
        <v>6257</v>
      </c>
      <c r="D130" s="350">
        <f t="shared" ref="D130:D179" si="20">B130/C130*100</f>
        <v>0</v>
      </c>
      <c r="E130" s="346">
        <v>0</v>
      </c>
      <c r="F130" s="371">
        <v>6283</v>
      </c>
      <c r="G130" s="353">
        <f t="shared" si="9"/>
        <v>0</v>
      </c>
      <c r="H130" s="346">
        <f t="shared" si="7"/>
        <v>0</v>
      </c>
      <c r="I130" s="377">
        <f t="shared" si="8"/>
        <v>12540</v>
      </c>
      <c r="J130" s="353">
        <f t="shared" si="10"/>
        <v>0</v>
      </c>
      <c r="K130" s="346"/>
      <c r="L130" s="346"/>
      <c r="M130" s="346"/>
      <c r="N130" s="346"/>
      <c r="O130" s="191"/>
      <c r="P130" s="191"/>
    </row>
    <row r="131" spans="1:16">
      <c r="A131" s="100" t="s">
        <v>972</v>
      </c>
      <c r="B131" s="345"/>
      <c r="C131" s="371">
        <v>9585</v>
      </c>
      <c r="D131" s="350">
        <f t="shared" si="20"/>
        <v>0</v>
      </c>
      <c r="E131" s="346">
        <v>0</v>
      </c>
      <c r="F131" s="371">
        <v>13258</v>
      </c>
      <c r="G131" s="353">
        <f t="shared" si="9"/>
        <v>0</v>
      </c>
      <c r="H131" s="346">
        <f t="shared" si="7"/>
        <v>0</v>
      </c>
      <c r="I131" s="377">
        <f t="shared" si="8"/>
        <v>22843</v>
      </c>
      <c r="J131" s="353">
        <f t="shared" si="10"/>
        <v>0</v>
      </c>
      <c r="K131" s="346"/>
      <c r="L131" s="346"/>
      <c r="M131" s="346"/>
      <c r="N131" s="346"/>
      <c r="O131" s="191"/>
      <c r="P131" s="191"/>
    </row>
    <row r="132" spans="1:16">
      <c r="A132" s="100" t="s">
        <v>974</v>
      </c>
      <c r="B132" s="345"/>
      <c r="C132" s="371">
        <v>12192</v>
      </c>
      <c r="D132" s="350">
        <f t="shared" si="20"/>
        <v>0</v>
      </c>
      <c r="E132" s="346">
        <v>0</v>
      </c>
      <c r="F132" s="371">
        <v>11519</v>
      </c>
      <c r="G132" s="353">
        <f t="shared" si="9"/>
        <v>0</v>
      </c>
      <c r="H132" s="346">
        <f t="shared" ref="H132:H195" si="21">SUM(B132,E132)</f>
        <v>0</v>
      </c>
      <c r="I132" s="377">
        <f t="shared" ref="I132:I195" si="22">SUM(C132,F132)</f>
        <v>23711</v>
      </c>
      <c r="J132" s="353">
        <f t="shared" si="10"/>
        <v>0</v>
      </c>
      <c r="K132" s="346"/>
      <c r="L132" s="346"/>
      <c r="M132" s="346"/>
      <c r="N132" s="346"/>
      <c r="O132" s="191"/>
      <c r="P132" s="191"/>
    </row>
    <row r="133" spans="1:16">
      <c r="A133" s="100" t="s">
        <v>988</v>
      </c>
      <c r="B133" s="345"/>
      <c r="C133" s="371">
        <v>5931</v>
      </c>
      <c r="D133" s="350">
        <f t="shared" si="20"/>
        <v>0</v>
      </c>
      <c r="E133" s="346">
        <v>0</v>
      </c>
      <c r="F133" s="371">
        <v>7183</v>
      </c>
      <c r="G133" s="353">
        <f t="shared" ref="G133:G196" si="23">E133/F133*100</f>
        <v>0</v>
      </c>
      <c r="H133" s="346">
        <f t="shared" si="21"/>
        <v>0</v>
      </c>
      <c r="I133" s="377">
        <f t="shared" si="22"/>
        <v>13114</v>
      </c>
      <c r="J133" s="353">
        <f t="shared" ref="J133:J196" si="24">H133/I133*100</f>
        <v>0</v>
      </c>
      <c r="K133" s="346"/>
      <c r="L133" s="346"/>
      <c r="M133" s="346"/>
      <c r="N133" s="346"/>
      <c r="O133" s="191"/>
      <c r="P133" s="191"/>
    </row>
    <row r="134" spans="1:16">
      <c r="A134" s="100" t="s">
        <v>971</v>
      </c>
      <c r="B134" s="345"/>
      <c r="C134" s="371">
        <v>6028</v>
      </c>
      <c r="D134" s="350">
        <f t="shared" si="20"/>
        <v>0</v>
      </c>
      <c r="E134" s="346">
        <v>0</v>
      </c>
      <c r="F134" s="371">
        <v>6027</v>
      </c>
      <c r="G134" s="353">
        <f t="shared" si="23"/>
        <v>0</v>
      </c>
      <c r="H134" s="346">
        <f t="shared" si="21"/>
        <v>0</v>
      </c>
      <c r="I134" s="377">
        <f t="shared" si="22"/>
        <v>12055</v>
      </c>
      <c r="J134" s="353">
        <f t="shared" si="24"/>
        <v>0</v>
      </c>
      <c r="K134" s="346"/>
      <c r="L134" s="346"/>
      <c r="M134" s="346"/>
      <c r="N134" s="346"/>
      <c r="O134" s="191"/>
      <c r="P134" s="191"/>
    </row>
    <row r="135" spans="1:16">
      <c r="A135" s="100" t="s">
        <v>1076</v>
      </c>
      <c r="B135" s="345"/>
      <c r="C135" s="371">
        <v>1490</v>
      </c>
      <c r="D135" s="350">
        <f t="shared" si="20"/>
        <v>0</v>
      </c>
      <c r="E135" s="346">
        <v>0</v>
      </c>
      <c r="F135" s="371">
        <v>1505</v>
      </c>
      <c r="G135" s="353">
        <f t="shared" si="23"/>
        <v>0</v>
      </c>
      <c r="H135" s="346">
        <f t="shared" si="21"/>
        <v>0</v>
      </c>
      <c r="I135" s="377">
        <f t="shared" si="22"/>
        <v>2995</v>
      </c>
      <c r="J135" s="353">
        <f t="shared" si="24"/>
        <v>0</v>
      </c>
      <c r="K135" s="346"/>
      <c r="L135" s="346"/>
      <c r="M135" s="346"/>
      <c r="N135" s="346"/>
      <c r="O135" s="191"/>
      <c r="P135" s="191"/>
    </row>
    <row r="136" spans="1:16">
      <c r="A136" s="100" t="s">
        <v>973</v>
      </c>
      <c r="B136" s="345"/>
      <c r="C136" s="371">
        <v>12124</v>
      </c>
      <c r="D136" s="350">
        <f t="shared" si="20"/>
        <v>0</v>
      </c>
      <c r="E136" s="346">
        <v>0</v>
      </c>
      <c r="F136" s="371">
        <v>15206</v>
      </c>
      <c r="G136" s="353">
        <f t="shared" si="23"/>
        <v>0</v>
      </c>
      <c r="H136" s="346">
        <f t="shared" si="21"/>
        <v>0</v>
      </c>
      <c r="I136" s="377">
        <f t="shared" si="22"/>
        <v>27330</v>
      </c>
      <c r="J136" s="353">
        <f t="shared" si="24"/>
        <v>0</v>
      </c>
      <c r="K136" s="346"/>
      <c r="L136" s="346"/>
      <c r="M136" s="346"/>
      <c r="N136" s="346"/>
      <c r="O136" s="191"/>
      <c r="P136" s="191"/>
    </row>
    <row r="137" spans="1:16">
      <c r="A137" s="100" t="s">
        <v>990</v>
      </c>
      <c r="B137" s="345"/>
      <c r="C137" s="371">
        <v>5806</v>
      </c>
      <c r="D137" s="350">
        <f t="shared" si="20"/>
        <v>0</v>
      </c>
      <c r="E137" s="346">
        <v>0</v>
      </c>
      <c r="F137" s="371">
        <v>5917</v>
      </c>
      <c r="G137" s="353">
        <f t="shared" si="23"/>
        <v>0</v>
      </c>
      <c r="H137" s="346">
        <f t="shared" si="21"/>
        <v>0</v>
      </c>
      <c r="I137" s="377">
        <f t="shared" si="22"/>
        <v>11723</v>
      </c>
      <c r="J137" s="353">
        <f t="shared" si="24"/>
        <v>0</v>
      </c>
      <c r="K137" s="346"/>
      <c r="L137" s="346"/>
      <c r="M137" s="346"/>
      <c r="N137" s="346"/>
      <c r="O137" s="191"/>
      <c r="P137" s="191"/>
    </row>
    <row r="138" spans="1:16">
      <c r="A138" s="100" t="s">
        <v>1077</v>
      </c>
      <c r="B138" s="345">
        <v>1</v>
      </c>
      <c r="C138" s="371">
        <v>1814</v>
      </c>
      <c r="D138" s="350">
        <f t="shared" si="20"/>
        <v>5.5126791620727672E-2</v>
      </c>
      <c r="E138" s="346">
        <v>0</v>
      </c>
      <c r="F138" s="371">
        <v>1754</v>
      </c>
      <c r="G138" s="353">
        <f t="shared" si="23"/>
        <v>0</v>
      </c>
      <c r="H138" s="346">
        <f t="shared" si="21"/>
        <v>1</v>
      </c>
      <c r="I138" s="377">
        <f t="shared" si="22"/>
        <v>3568</v>
      </c>
      <c r="J138" s="353">
        <f t="shared" si="24"/>
        <v>2.8026905829596414E-2</v>
      </c>
      <c r="K138" s="346"/>
      <c r="L138" s="346"/>
      <c r="M138" s="346"/>
      <c r="N138" s="346"/>
      <c r="O138" s="191"/>
      <c r="P138" s="191"/>
    </row>
    <row r="139" spans="1:16">
      <c r="A139" s="100" t="s">
        <v>1078</v>
      </c>
      <c r="B139" s="345"/>
      <c r="C139" s="371">
        <v>1149</v>
      </c>
      <c r="D139" s="350">
        <f t="shared" si="20"/>
        <v>0</v>
      </c>
      <c r="E139" s="346">
        <v>0</v>
      </c>
      <c r="F139" s="371">
        <v>1199</v>
      </c>
      <c r="G139" s="353">
        <f t="shared" si="23"/>
        <v>0</v>
      </c>
      <c r="H139" s="346">
        <f t="shared" si="21"/>
        <v>0</v>
      </c>
      <c r="I139" s="377">
        <f t="shared" si="22"/>
        <v>2348</v>
      </c>
      <c r="J139" s="353">
        <f t="shared" si="24"/>
        <v>0</v>
      </c>
      <c r="K139" s="346"/>
      <c r="L139" s="346"/>
      <c r="M139" s="346"/>
      <c r="N139" s="346"/>
      <c r="O139" s="191"/>
      <c r="P139" s="191"/>
    </row>
    <row r="140" spans="1:16">
      <c r="A140" s="100" t="s">
        <v>1079</v>
      </c>
      <c r="B140" s="345"/>
      <c r="C140" s="371">
        <v>1449</v>
      </c>
      <c r="D140" s="350">
        <f t="shared" si="20"/>
        <v>0</v>
      </c>
      <c r="E140" s="346">
        <v>0</v>
      </c>
      <c r="F140" s="371">
        <v>1448</v>
      </c>
      <c r="G140" s="353">
        <f t="shared" si="23"/>
        <v>0</v>
      </c>
      <c r="H140" s="346">
        <f t="shared" si="21"/>
        <v>0</v>
      </c>
      <c r="I140" s="377">
        <f t="shared" si="22"/>
        <v>2897</v>
      </c>
      <c r="J140" s="353">
        <f t="shared" si="24"/>
        <v>0</v>
      </c>
      <c r="K140" s="346"/>
      <c r="L140" s="346"/>
      <c r="M140" s="346"/>
      <c r="N140" s="346"/>
      <c r="O140" s="191"/>
      <c r="P140" s="191"/>
    </row>
    <row r="141" spans="1:16">
      <c r="A141" s="100" t="s">
        <v>1080</v>
      </c>
      <c r="B141" s="345">
        <v>2</v>
      </c>
      <c r="C141" s="371">
        <v>1910</v>
      </c>
      <c r="D141" s="350">
        <f t="shared" si="20"/>
        <v>0.10471204188481677</v>
      </c>
      <c r="E141" s="345">
        <v>2</v>
      </c>
      <c r="F141" s="371">
        <v>1884</v>
      </c>
      <c r="G141" s="353">
        <f t="shared" si="23"/>
        <v>0.10615711252653928</v>
      </c>
      <c r="H141" s="346">
        <f t="shared" si="21"/>
        <v>4</v>
      </c>
      <c r="I141" s="377">
        <f t="shared" si="22"/>
        <v>3794</v>
      </c>
      <c r="J141" s="353">
        <f t="shared" si="24"/>
        <v>0.10542962572482868</v>
      </c>
      <c r="K141" s="346"/>
      <c r="L141" s="346"/>
      <c r="M141" s="346"/>
      <c r="N141" s="346"/>
      <c r="O141" s="191"/>
      <c r="P141" s="191"/>
    </row>
    <row r="142" spans="1:16">
      <c r="A142" s="100" t="s">
        <v>1081</v>
      </c>
      <c r="B142" s="345">
        <v>1</v>
      </c>
      <c r="C142" s="371">
        <v>2958</v>
      </c>
      <c r="D142" s="350">
        <f t="shared" si="20"/>
        <v>3.3806626098715348E-2</v>
      </c>
      <c r="E142" s="345">
        <v>1</v>
      </c>
      <c r="F142" s="371">
        <v>3102</v>
      </c>
      <c r="G142" s="353">
        <f t="shared" si="23"/>
        <v>3.2237266279819474E-2</v>
      </c>
      <c r="H142" s="346">
        <f t="shared" si="21"/>
        <v>2</v>
      </c>
      <c r="I142" s="377">
        <f t="shared" si="22"/>
        <v>6060</v>
      </c>
      <c r="J142" s="353">
        <f t="shared" si="24"/>
        <v>3.3003300330033E-2</v>
      </c>
      <c r="K142" s="346"/>
      <c r="L142" s="346"/>
      <c r="M142" s="346"/>
      <c r="N142" s="346"/>
      <c r="O142" s="191"/>
      <c r="P142" s="191"/>
    </row>
    <row r="143" spans="1:16">
      <c r="A143" s="100" t="s">
        <v>1082</v>
      </c>
      <c r="B143" s="345">
        <v>2</v>
      </c>
      <c r="C143" s="371">
        <v>2669</v>
      </c>
      <c r="D143" s="350">
        <f t="shared" si="20"/>
        <v>7.4934432371674783E-2</v>
      </c>
      <c r="E143" s="345">
        <v>2</v>
      </c>
      <c r="F143" s="371">
        <v>2695</v>
      </c>
      <c r="G143" s="353">
        <f t="shared" si="23"/>
        <v>7.4211502782931357E-2</v>
      </c>
      <c r="H143" s="346">
        <f t="shared" si="21"/>
        <v>4</v>
      </c>
      <c r="I143" s="377">
        <f t="shared" si="22"/>
        <v>5364</v>
      </c>
      <c r="J143" s="353">
        <f t="shared" si="24"/>
        <v>7.4571215510812819E-2</v>
      </c>
      <c r="K143" s="346"/>
      <c r="L143" s="346"/>
      <c r="M143" s="346"/>
      <c r="N143" s="346"/>
      <c r="O143" s="191"/>
      <c r="P143" s="191"/>
    </row>
    <row r="144" spans="1:16">
      <c r="A144" s="100" t="s">
        <v>1083</v>
      </c>
      <c r="B144" s="345"/>
      <c r="C144" s="371">
        <v>1513</v>
      </c>
      <c r="D144" s="350">
        <f t="shared" si="20"/>
        <v>0</v>
      </c>
      <c r="E144" s="345">
        <v>1</v>
      </c>
      <c r="F144" s="371">
        <v>1856</v>
      </c>
      <c r="G144" s="353">
        <f t="shared" si="23"/>
        <v>5.3879310344827583E-2</v>
      </c>
      <c r="H144" s="346">
        <f t="shared" si="21"/>
        <v>1</v>
      </c>
      <c r="I144" s="377">
        <f t="shared" si="22"/>
        <v>3369</v>
      </c>
      <c r="J144" s="353">
        <f t="shared" si="24"/>
        <v>2.9682398337785694E-2</v>
      </c>
      <c r="K144" s="346"/>
      <c r="L144" s="346"/>
      <c r="M144" s="346"/>
      <c r="N144" s="346"/>
      <c r="O144" s="191"/>
      <c r="P144" s="191"/>
    </row>
    <row r="145" spans="1:16">
      <c r="A145" s="100" t="s">
        <v>1084</v>
      </c>
      <c r="B145" s="345"/>
      <c r="C145" s="371">
        <v>221</v>
      </c>
      <c r="D145" s="350">
        <f t="shared" si="20"/>
        <v>0</v>
      </c>
      <c r="E145" s="346">
        <v>0</v>
      </c>
      <c r="F145" s="371">
        <v>204</v>
      </c>
      <c r="G145" s="353">
        <f t="shared" si="23"/>
        <v>0</v>
      </c>
      <c r="H145" s="346">
        <f t="shared" si="21"/>
        <v>0</v>
      </c>
      <c r="I145" s="377">
        <f t="shared" si="22"/>
        <v>425</v>
      </c>
      <c r="J145" s="353">
        <f t="shared" si="24"/>
        <v>0</v>
      </c>
      <c r="K145" s="346"/>
      <c r="L145" s="346"/>
      <c r="M145" s="346"/>
      <c r="N145" s="346"/>
      <c r="O145" s="191"/>
      <c r="P145" s="191"/>
    </row>
    <row r="146" spans="1:16">
      <c r="A146" s="100" t="s">
        <v>1085</v>
      </c>
      <c r="B146" s="345">
        <v>1</v>
      </c>
      <c r="C146" s="371">
        <v>1171</v>
      </c>
      <c r="D146" s="350">
        <f t="shared" si="20"/>
        <v>8.5397096498719044E-2</v>
      </c>
      <c r="E146" s="346">
        <v>0</v>
      </c>
      <c r="F146" s="371">
        <v>1300</v>
      </c>
      <c r="G146" s="353">
        <f t="shared" si="23"/>
        <v>0</v>
      </c>
      <c r="H146" s="346">
        <f t="shared" si="21"/>
        <v>1</v>
      </c>
      <c r="I146" s="377">
        <f t="shared" si="22"/>
        <v>2471</v>
      </c>
      <c r="J146" s="353">
        <f t="shared" si="24"/>
        <v>4.0469445568595712E-2</v>
      </c>
      <c r="K146" s="346"/>
      <c r="L146" s="346"/>
      <c r="M146" s="346"/>
      <c r="N146" s="346"/>
      <c r="O146" s="191"/>
      <c r="P146" s="191"/>
    </row>
    <row r="147" spans="1:16">
      <c r="A147" s="100" t="s">
        <v>1086</v>
      </c>
      <c r="B147" s="345">
        <v>1</v>
      </c>
      <c r="C147" s="371">
        <v>1064</v>
      </c>
      <c r="D147" s="350">
        <f t="shared" si="20"/>
        <v>9.3984962406015032E-2</v>
      </c>
      <c r="E147" s="346">
        <v>0</v>
      </c>
      <c r="F147" s="371">
        <v>2364</v>
      </c>
      <c r="G147" s="353">
        <f t="shared" si="23"/>
        <v>0</v>
      </c>
      <c r="H147" s="346">
        <f t="shared" si="21"/>
        <v>1</v>
      </c>
      <c r="I147" s="377">
        <f t="shared" si="22"/>
        <v>3428</v>
      </c>
      <c r="J147" s="353">
        <f t="shared" si="24"/>
        <v>2.9171528588098013E-2</v>
      </c>
      <c r="K147" s="346"/>
      <c r="L147" s="346"/>
      <c r="M147" s="346"/>
      <c r="N147" s="346"/>
      <c r="O147" s="191"/>
      <c r="P147" s="191"/>
    </row>
    <row r="148" spans="1:16">
      <c r="A148" s="100" t="s">
        <v>1087</v>
      </c>
      <c r="B148" s="345">
        <v>1</v>
      </c>
      <c r="C148" s="371">
        <v>9259</v>
      </c>
      <c r="D148" s="350">
        <f t="shared" si="20"/>
        <v>1.0800302408467438E-2</v>
      </c>
      <c r="E148" s="345">
        <v>2</v>
      </c>
      <c r="F148" s="371">
        <v>11532</v>
      </c>
      <c r="G148" s="353">
        <f t="shared" si="23"/>
        <v>1.7343045438779049E-2</v>
      </c>
      <c r="H148" s="346">
        <f t="shared" si="21"/>
        <v>3</v>
      </c>
      <c r="I148" s="377">
        <f t="shared" si="22"/>
        <v>20791</v>
      </c>
      <c r="J148" s="353">
        <f t="shared" si="24"/>
        <v>1.4429320379010147E-2</v>
      </c>
      <c r="K148" s="346"/>
      <c r="L148" s="346"/>
      <c r="M148" s="346"/>
      <c r="N148" s="346"/>
      <c r="O148" s="191"/>
      <c r="P148" s="191"/>
    </row>
    <row r="149" spans="1:16">
      <c r="A149" s="100" t="s">
        <v>1088</v>
      </c>
      <c r="B149" s="345"/>
      <c r="C149" s="371">
        <v>1359</v>
      </c>
      <c r="D149" s="350">
        <f t="shared" si="20"/>
        <v>0</v>
      </c>
      <c r="E149" s="346">
        <v>0</v>
      </c>
      <c r="F149" s="371">
        <v>1292</v>
      </c>
      <c r="G149" s="353">
        <f t="shared" si="23"/>
        <v>0</v>
      </c>
      <c r="H149" s="346">
        <f t="shared" si="21"/>
        <v>0</v>
      </c>
      <c r="I149" s="377">
        <f t="shared" si="22"/>
        <v>2651</v>
      </c>
      <c r="J149" s="353">
        <f t="shared" si="24"/>
        <v>0</v>
      </c>
      <c r="K149" s="346"/>
      <c r="L149" s="346"/>
      <c r="M149" s="346"/>
      <c r="N149" s="346"/>
      <c r="O149" s="191"/>
      <c r="P149" s="191"/>
    </row>
    <row r="150" spans="1:16">
      <c r="A150" s="100" t="s">
        <v>1089</v>
      </c>
      <c r="B150" s="345">
        <v>1</v>
      </c>
      <c r="C150" s="371">
        <v>3891</v>
      </c>
      <c r="D150" s="350">
        <f t="shared" si="20"/>
        <v>2.5700334104343359E-2</v>
      </c>
      <c r="E150" s="345">
        <v>2</v>
      </c>
      <c r="F150" s="371">
        <v>8089</v>
      </c>
      <c r="G150" s="353">
        <f t="shared" si="23"/>
        <v>2.4724935097045372E-2</v>
      </c>
      <c r="H150" s="346">
        <f t="shared" si="21"/>
        <v>3</v>
      </c>
      <c r="I150" s="377">
        <f t="shared" si="22"/>
        <v>11980</v>
      </c>
      <c r="J150" s="353">
        <f t="shared" si="24"/>
        <v>2.5041736227045072E-2</v>
      </c>
      <c r="K150" s="346"/>
      <c r="L150" s="346"/>
      <c r="M150" s="346"/>
      <c r="N150" s="346"/>
      <c r="O150" s="191"/>
      <c r="P150" s="191"/>
    </row>
    <row r="151" spans="1:16">
      <c r="A151" s="100" t="s">
        <v>1090</v>
      </c>
      <c r="B151" s="345">
        <v>2</v>
      </c>
      <c r="C151" s="371">
        <v>5806</v>
      </c>
      <c r="D151" s="350">
        <f t="shared" si="20"/>
        <v>3.4447123665173961E-2</v>
      </c>
      <c r="E151" s="345">
        <v>2</v>
      </c>
      <c r="F151" s="371">
        <v>5917</v>
      </c>
      <c r="G151" s="353">
        <f t="shared" si="23"/>
        <v>3.3800912624640862E-2</v>
      </c>
      <c r="H151" s="346">
        <f t="shared" si="21"/>
        <v>4</v>
      </c>
      <c r="I151" s="377">
        <f t="shared" si="22"/>
        <v>11723</v>
      </c>
      <c r="J151" s="353">
        <f t="shared" si="24"/>
        <v>3.4120958798942246E-2</v>
      </c>
      <c r="K151" s="346"/>
      <c r="L151" s="346"/>
      <c r="M151" s="346"/>
      <c r="N151" s="346"/>
      <c r="O151" s="191"/>
      <c r="P151" s="191"/>
    </row>
    <row r="152" spans="1:16">
      <c r="A152" s="100" t="s">
        <v>1091</v>
      </c>
      <c r="B152" s="345">
        <v>1</v>
      </c>
      <c r="C152" s="371">
        <v>2736</v>
      </c>
      <c r="D152" s="350">
        <f t="shared" si="20"/>
        <v>3.6549707602339179E-2</v>
      </c>
      <c r="E152" s="345">
        <v>2</v>
      </c>
      <c r="F152" s="371">
        <v>2680</v>
      </c>
      <c r="G152" s="353">
        <f t="shared" si="23"/>
        <v>7.4626865671641798E-2</v>
      </c>
      <c r="H152" s="346">
        <f t="shared" si="21"/>
        <v>3</v>
      </c>
      <c r="I152" s="377">
        <f t="shared" si="22"/>
        <v>5416</v>
      </c>
      <c r="J152" s="353">
        <f t="shared" si="24"/>
        <v>5.5391432791728215E-2</v>
      </c>
      <c r="K152" s="346"/>
      <c r="L152" s="346"/>
      <c r="M152" s="346"/>
      <c r="N152" s="346"/>
      <c r="O152" s="191"/>
      <c r="P152" s="191"/>
    </row>
    <row r="153" spans="1:16">
      <c r="A153" s="100" t="s">
        <v>1092</v>
      </c>
      <c r="B153" s="345"/>
      <c r="C153" s="371">
        <v>5000</v>
      </c>
      <c r="D153" s="350">
        <f t="shared" si="20"/>
        <v>0</v>
      </c>
      <c r="E153" s="345">
        <v>2</v>
      </c>
      <c r="F153" s="371">
        <v>4891</v>
      </c>
      <c r="G153" s="353">
        <f t="shared" si="23"/>
        <v>4.089143324473523E-2</v>
      </c>
      <c r="H153" s="346">
        <f t="shared" si="21"/>
        <v>2</v>
      </c>
      <c r="I153" s="377">
        <f t="shared" si="22"/>
        <v>9891</v>
      </c>
      <c r="J153" s="353">
        <f t="shared" si="24"/>
        <v>2.0220402386007481E-2</v>
      </c>
      <c r="K153" s="346"/>
      <c r="L153" s="346"/>
      <c r="M153" s="346"/>
      <c r="N153" s="346"/>
      <c r="O153" s="191"/>
      <c r="P153" s="191"/>
    </row>
    <row r="154" spans="1:16">
      <c r="A154" s="100" t="s">
        <v>1093</v>
      </c>
      <c r="B154" s="345">
        <v>2</v>
      </c>
      <c r="C154" s="371">
        <v>4904</v>
      </c>
      <c r="D154" s="350">
        <f t="shared" si="20"/>
        <v>4.0783034257748776E-2</v>
      </c>
      <c r="E154" s="345">
        <v>3</v>
      </c>
      <c r="F154" s="371">
        <v>5095</v>
      </c>
      <c r="G154" s="353">
        <f t="shared" si="23"/>
        <v>5.8881256133464184E-2</v>
      </c>
      <c r="H154" s="346">
        <f t="shared" si="21"/>
        <v>5</v>
      </c>
      <c r="I154" s="377">
        <f t="shared" si="22"/>
        <v>9999</v>
      </c>
      <c r="J154" s="353">
        <f t="shared" si="24"/>
        <v>5.0005000500050002E-2</v>
      </c>
      <c r="K154" s="346"/>
      <c r="L154" s="346"/>
      <c r="M154" s="346"/>
      <c r="N154" s="346"/>
      <c r="O154" s="191"/>
      <c r="P154" s="191"/>
    </row>
    <row r="155" spans="1:16">
      <c r="A155" s="100" t="s">
        <v>1094</v>
      </c>
      <c r="B155" s="345">
        <v>1</v>
      </c>
      <c r="C155" s="371">
        <v>1587</v>
      </c>
      <c r="D155" s="350">
        <f t="shared" si="20"/>
        <v>6.3011972274732195E-2</v>
      </c>
      <c r="E155" s="345">
        <v>1</v>
      </c>
      <c r="F155" s="371">
        <v>1392</v>
      </c>
      <c r="G155" s="353">
        <f t="shared" si="23"/>
        <v>7.183908045977011E-2</v>
      </c>
      <c r="H155" s="346">
        <f t="shared" si="21"/>
        <v>2</v>
      </c>
      <c r="I155" s="377">
        <f t="shared" si="22"/>
        <v>2979</v>
      </c>
      <c r="J155" s="353">
        <f t="shared" si="24"/>
        <v>6.7136623027861692E-2</v>
      </c>
      <c r="K155" s="346"/>
      <c r="L155" s="346"/>
      <c r="M155" s="346"/>
      <c r="N155" s="346"/>
      <c r="O155" s="191"/>
      <c r="P155" s="191"/>
    </row>
    <row r="156" spans="1:16">
      <c r="A156" s="100" t="s">
        <v>1095</v>
      </c>
      <c r="B156" s="345"/>
      <c r="C156" s="371">
        <v>1529</v>
      </c>
      <c r="D156" s="350">
        <f t="shared" si="20"/>
        <v>0</v>
      </c>
      <c r="E156" s="346">
        <v>0</v>
      </c>
      <c r="F156" s="371">
        <v>1555</v>
      </c>
      <c r="G156" s="353">
        <f t="shared" si="23"/>
        <v>0</v>
      </c>
      <c r="H156" s="346">
        <f t="shared" si="21"/>
        <v>0</v>
      </c>
      <c r="I156" s="377">
        <f t="shared" si="22"/>
        <v>3084</v>
      </c>
      <c r="J156" s="353">
        <f t="shared" si="24"/>
        <v>0</v>
      </c>
      <c r="K156" s="346"/>
      <c r="L156" s="346"/>
      <c r="M156" s="346"/>
      <c r="N156" s="346"/>
      <c r="O156" s="191"/>
      <c r="P156" s="191"/>
    </row>
    <row r="157" spans="1:16">
      <c r="A157" s="100" t="s">
        <v>1096</v>
      </c>
      <c r="B157" s="345">
        <v>1</v>
      </c>
      <c r="C157" s="371">
        <v>1345</v>
      </c>
      <c r="D157" s="350">
        <f t="shared" si="20"/>
        <v>7.434944237918216E-2</v>
      </c>
      <c r="E157" s="346">
        <v>0</v>
      </c>
      <c r="F157" s="371">
        <v>1031</v>
      </c>
      <c r="G157" s="353">
        <f t="shared" si="23"/>
        <v>0</v>
      </c>
      <c r="H157" s="346">
        <f t="shared" si="21"/>
        <v>1</v>
      </c>
      <c r="I157" s="377">
        <f t="shared" si="22"/>
        <v>2376</v>
      </c>
      <c r="J157" s="353">
        <f t="shared" si="24"/>
        <v>4.2087542087542083E-2</v>
      </c>
      <c r="K157" s="346"/>
      <c r="L157" s="346"/>
      <c r="M157" s="346"/>
      <c r="N157" s="346"/>
      <c r="O157" s="191"/>
      <c r="P157" s="191"/>
    </row>
    <row r="158" spans="1:16">
      <c r="A158" s="100" t="s">
        <v>1097</v>
      </c>
      <c r="B158" s="345">
        <v>3</v>
      </c>
      <c r="C158" s="371">
        <v>3633</v>
      </c>
      <c r="D158" s="350">
        <f t="shared" si="20"/>
        <v>8.2576383154417829E-2</v>
      </c>
      <c r="E158" s="345">
        <v>1</v>
      </c>
      <c r="F158" s="371">
        <v>3533</v>
      </c>
      <c r="G158" s="353">
        <f t="shared" si="23"/>
        <v>2.8304557033682419E-2</v>
      </c>
      <c r="H158" s="346">
        <f t="shared" si="21"/>
        <v>4</v>
      </c>
      <c r="I158" s="377">
        <f t="shared" si="22"/>
        <v>7166</v>
      </c>
      <c r="J158" s="353">
        <f t="shared" si="24"/>
        <v>5.5819145967066705E-2</v>
      </c>
      <c r="K158" s="346"/>
      <c r="L158" s="346"/>
      <c r="M158" s="346"/>
      <c r="N158" s="346"/>
      <c r="O158" s="191"/>
      <c r="P158" s="191"/>
    </row>
    <row r="159" spans="1:16">
      <c r="A159" s="100" t="s">
        <v>1098</v>
      </c>
      <c r="B159" s="345"/>
      <c r="C159" s="371">
        <v>1233</v>
      </c>
      <c r="D159" s="350">
        <f t="shared" si="20"/>
        <v>0</v>
      </c>
      <c r="E159" s="346">
        <v>0</v>
      </c>
      <c r="F159" s="371">
        <v>1191</v>
      </c>
      <c r="G159" s="353">
        <f t="shared" si="23"/>
        <v>0</v>
      </c>
      <c r="H159" s="346">
        <f t="shared" si="21"/>
        <v>0</v>
      </c>
      <c r="I159" s="377">
        <f t="shared" si="22"/>
        <v>2424</v>
      </c>
      <c r="J159" s="353">
        <f t="shared" si="24"/>
        <v>0</v>
      </c>
      <c r="K159" s="346"/>
      <c r="L159" s="346"/>
      <c r="M159" s="346"/>
      <c r="N159" s="346"/>
      <c r="O159" s="191"/>
      <c r="P159" s="191"/>
    </row>
    <row r="160" spans="1:16">
      <c r="A160" s="100" t="s">
        <v>1099</v>
      </c>
      <c r="B160" s="345">
        <v>1</v>
      </c>
      <c r="C160" s="371">
        <v>3000</v>
      </c>
      <c r="D160" s="350">
        <f t="shared" si="20"/>
        <v>3.3333333333333333E-2</v>
      </c>
      <c r="E160" s="346">
        <v>0</v>
      </c>
      <c r="F160" s="371">
        <v>2946</v>
      </c>
      <c r="G160" s="353">
        <f t="shared" si="23"/>
        <v>0</v>
      </c>
      <c r="H160" s="346">
        <f t="shared" si="21"/>
        <v>1</v>
      </c>
      <c r="I160" s="377">
        <f t="shared" si="22"/>
        <v>5946</v>
      </c>
      <c r="J160" s="353">
        <f t="shared" si="24"/>
        <v>1.6818028927009756E-2</v>
      </c>
      <c r="K160" s="346"/>
      <c r="L160" s="346"/>
      <c r="M160" s="346"/>
      <c r="N160" s="346"/>
      <c r="O160" s="191"/>
      <c r="P160" s="191"/>
    </row>
    <row r="161" spans="1:16">
      <c r="A161" s="100" t="s">
        <v>1100</v>
      </c>
      <c r="B161" s="345"/>
      <c r="C161" s="371">
        <v>4117</v>
      </c>
      <c r="D161" s="350">
        <f t="shared" si="20"/>
        <v>0</v>
      </c>
      <c r="E161" s="346">
        <v>0</v>
      </c>
      <c r="F161" s="371">
        <v>5429</v>
      </c>
      <c r="G161" s="353">
        <f t="shared" si="23"/>
        <v>0</v>
      </c>
      <c r="H161" s="346">
        <f t="shared" si="21"/>
        <v>0</v>
      </c>
      <c r="I161" s="377">
        <f t="shared" si="22"/>
        <v>9546</v>
      </c>
      <c r="J161" s="353">
        <f t="shared" si="24"/>
        <v>0</v>
      </c>
      <c r="K161" s="346"/>
      <c r="L161" s="346"/>
      <c r="M161" s="346"/>
      <c r="N161" s="346"/>
      <c r="O161" s="191"/>
      <c r="P161" s="191"/>
    </row>
    <row r="162" spans="1:16">
      <c r="A162" s="100" t="s">
        <v>1101</v>
      </c>
      <c r="B162" s="345"/>
      <c r="C162" s="371">
        <v>1477</v>
      </c>
      <c r="D162" s="350">
        <f t="shared" si="20"/>
        <v>0</v>
      </c>
      <c r="E162" s="346">
        <v>0</v>
      </c>
      <c r="F162" s="371">
        <v>1468</v>
      </c>
      <c r="G162" s="353">
        <f t="shared" si="23"/>
        <v>0</v>
      </c>
      <c r="H162" s="346">
        <f t="shared" si="21"/>
        <v>0</v>
      </c>
      <c r="I162" s="377">
        <f t="shared" si="22"/>
        <v>2945</v>
      </c>
      <c r="J162" s="353">
        <f t="shared" si="24"/>
        <v>0</v>
      </c>
      <c r="K162" s="346"/>
      <c r="L162" s="346"/>
      <c r="M162" s="346"/>
      <c r="N162" s="346"/>
      <c r="O162" s="191"/>
      <c r="P162" s="191"/>
    </row>
    <row r="163" spans="1:16">
      <c r="A163" s="100" t="s">
        <v>1102</v>
      </c>
      <c r="B163" s="345"/>
      <c r="C163" s="371">
        <v>2537</v>
      </c>
      <c r="D163" s="350">
        <f t="shared" si="20"/>
        <v>0</v>
      </c>
      <c r="E163" s="346">
        <v>0</v>
      </c>
      <c r="F163" s="371">
        <v>2885</v>
      </c>
      <c r="G163" s="353">
        <f t="shared" si="23"/>
        <v>0</v>
      </c>
      <c r="H163" s="346">
        <f t="shared" si="21"/>
        <v>0</v>
      </c>
      <c r="I163" s="377">
        <f t="shared" si="22"/>
        <v>5422</v>
      </c>
      <c r="J163" s="353">
        <f t="shared" si="24"/>
        <v>0</v>
      </c>
      <c r="K163" s="346"/>
      <c r="L163" s="346"/>
      <c r="M163" s="346"/>
      <c r="N163" s="346"/>
      <c r="O163" s="191"/>
      <c r="P163" s="191"/>
    </row>
    <row r="164" spans="1:16">
      <c r="A164" s="100" t="s">
        <v>1103</v>
      </c>
      <c r="B164" s="345">
        <v>1</v>
      </c>
      <c r="C164" s="371">
        <v>933</v>
      </c>
      <c r="D164" s="350">
        <f t="shared" si="20"/>
        <v>0.10718113612004287</v>
      </c>
      <c r="E164" s="346">
        <v>0</v>
      </c>
      <c r="F164" s="371">
        <v>899</v>
      </c>
      <c r="G164" s="353">
        <f t="shared" si="23"/>
        <v>0</v>
      </c>
      <c r="H164" s="346">
        <f t="shared" si="21"/>
        <v>1</v>
      </c>
      <c r="I164" s="377">
        <f t="shared" si="22"/>
        <v>1832</v>
      </c>
      <c r="J164" s="353">
        <f t="shared" si="24"/>
        <v>5.4585152838427943E-2</v>
      </c>
      <c r="K164" s="346"/>
      <c r="L164" s="346"/>
      <c r="M164" s="346"/>
      <c r="N164" s="346"/>
      <c r="O164" s="191"/>
      <c r="P164" s="191"/>
    </row>
    <row r="165" spans="1:16">
      <c r="A165" s="100" t="s">
        <v>1104</v>
      </c>
      <c r="B165" s="345"/>
      <c r="C165" s="371">
        <v>2003</v>
      </c>
      <c r="D165" s="350">
        <f t="shared" si="20"/>
        <v>0</v>
      </c>
      <c r="E165" s="346">
        <v>0</v>
      </c>
      <c r="F165" s="371">
        <v>1866</v>
      </c>
      <c r="G165" s="353">
        <f t="shared" si="23"/>
        <v>0</v>
      </c>
      <c r="H165" s="346">
        <f t="shared" si="21"/>
        <v>0</v>
      </c>
      <c r="I165" s="377">
        <f t="shared" si="22"/>
        <v>3869</v>
      </c>
      <c r="J165" s="353">
        <f t="shared" si="24"/>
        <v>0</v>
      </c>
      <c r="K165" s="346"/>
      <c r="L165" s="346"/>
      <c r="M165" s="346"/>
      <c r="N165" s="346"/>
      <c r="O165" s="191"/>
      <c r="P165" s="191"/>
    </row>
    <row r="166" spans="1:16">
      <c r="A166" s="100" t="s">
        <v>1105</v>
      </c>
      <c r="B166" s="345"/>
      <c r="C166" s="371">
        <v>679</v>
      </c>
      <c r="D166" s="350">
        <f t="shared" si="20"/>
        <v>0</v>
      </c>
      <c r="E166" s="347">
        <v>1</v>
      </c>
      <c r="F166" s="371">
        <v>585</v>
      </c>
      <c r="G166" s="353">
        <f t="shared" si="23"/>
        <v>0.17094017094017094</v>
      </c>
      <c r="H166" s="346">
        <f t="shared" si="21"/>
        <v>1</v>
      </c>
      <c r="I166" s="377">
        <f t="shared" si="22"/>
        <v>1264</v>
      </c>
      <c r="J166" s="353">
        <f t="shared" si="24"/>
        <v>7.9113924050632917E-2</v>
      </c>
      <c r="K166" s="346"/>
      <c r="L166" s="346"/>
      <c r="M166" s="346"/>
      <c r="N166" s="346"/>
      <c r="O166" s="191"/>
      <c r="P166" s="191"/>
    </row>
    <row r="167" spans="1:16">
      <c r="A167" s="100" t="s">
        <v>1106</v>
      </c>
      <c r="B167" s="345"/>
      <c r="C167" s="371">
        <v>1668</v>
      </c>
      <c r="D167" s="350">
        <f t="shared" si="20"/>
        <v>0</v>
      </c>
      <c r="E167" s="347">
        <v>4</v>
      </c>
      <c r="F167" s="371">
        <v>1498</v>
      </c>
      <c r="G167" s="353">
        <f t="shared" si="23"/>
        <v>0.26702269692923897</v>
      </c>
      <c r="H167" s="346">
        <f t="shared" si="21"/>
        <v>4</v>
      </c>
      <c r="I167" s="377">
        <f t="shared" si="22"/>
        <v>3166</v>
      </c>
      <c r="J167" s="353">
        <f t="shared" si="24"/>
        <v>0.12634238787113075</v>
      </c>
      <c r="K167" s="346"/>
      <c r="L167" s="346"/>
      <c r="M167" s="346"/>
      <c r="N167" s="346"/>
      <c r="O167" s="191"/>
      <c r="P167" s="191"/>
    </row>
    <row r="168" spans="1:16">
      <c r="A168" s="100" t="s">
        <v>1107</v>
      </c>
      <c r="B168" s="345"/>
      <c r="C168" s="371">
        <v>1506</v>
      </c>
      <c r="D168" s="350">
        <f t="shared" si="20"/>
        <v>0</v>
      </c>
      <c r="E168" s="346">
        <v>0</v>
      </c>
      <c r="F168" s="371">
        <v>2382</v>
      </c>
      <c r="G168" s="353">
        <f t="shared" si="23"/>
        <v>0</v>
      </c>
      <c r="H168" s="346">
        <f t="shared" si="21"/>
        <v>0</v>
      </c>
      <c r="I168" s="377">
        <f t="shared" si="22"/>
        <v>3888</v>
      </c>
      <c r="J168" s="353">
        <f t="shared" si="24"/>
        <v>0</v>
      </c>
      <c r="K168" s="346"/>
      <c r="L168" s="346"/>
      <c r="M168" s="346"/>
      <c r="N168" s="346"/>
      <c r="O168" s="191"/>
      <c r="P168" s="191"/>
    </row>
    <row r="169" spans="1:16">
      <c r="A169" s="100" t="s">
        <v>1108</v>
      </c>
      <c r="B169" s="345"/>
      <c r="C169" s="371">
        <v>2583</v>
      </c>
      <c r="D169" s="350">
        <f t="shared" si="20"/>
        <v>0</v>
      </c>
      <c r="E169" s="346">
        <v>0</v>
      </c>
      <c r="F169" s="371">
        <v>2283</v>
      </c>
      <c r="G169" s="353">
        <f t="shared" si="23"/>
        <v>0</v>
      </c>
      <c r="H169" s="346">
        <f t="shared" si="21"/>
        <v>0</v>
      </c>
      <c r="I169" s="377">
        <f t="shared" si="22"/>
        <v>4866</v>
      </c>
      <c r="J169" s="353">
        <f t="shared" si="24"/>
        <v>0</v>
      </c>
      <c r="K169" s="346"/>
      <c r="L169" s="346"/>
      <c r="M169" s="346"/>
      <c r="N169" s="346"/>
      <c r="O169" s="191"/>
      <c r="P169" s="191"/>
    </row>
    <row r="170" spans="1:16">
      <c r="A170" s="100" t="s">
        <v>1109</v>
      </c>
      <c r="B170" s="345"/>
      <c r="C170" s="371">
        <v>1609</v>
      </c>
      <c r="D170" s="350">
        <f t="shared" si="20"/>
        <v>0</v>
      </c>
      <c r="E170" s="347">
        <v>2</v>
      </c>
      <c r="F170" s="371">
        <v>1399</v>
      </c>
      <c r="G170" s="353">
        <f t="shared" si="23"/>
        <v>0.14295925661186562</v>
      </c>
      <c r="H170" s="346">
        <f t="shared" si="21"/>
        <v>2</v>
      </c>
      <c r="I170" s="377">
        <f t="shared" si="22"/>
        <v>3008</v>
      </c>
      <c r="J170" s="353">
        <f t="shared" si="24"/>
        <v>6.6489361702127658E-2</v>
      </c>
      <c r="K170" s="346"/>
      <c r="L170" s="346"/>
      <c r="M170" s="346"/>
      <c r="N170" s="346"/>
      <c r="O170" s="191"/>
      <c r="P170" s="191"/>
    </row>
    <row r="171" spans="1:16">
      <c r="A171" s="100" t="s">
        <v>1110</v>
      </c>
      <c r="B171" s="345">
        <v>1</v>
      </c>
      <c r="C171" s="371">
        <v>2394</v>
      </c>
      <c r="D171" s="350">
        <f t="shared" si="20"/>
        <v>4.1771094402673348E-2</v>
      </c>
      <c r="E171" s="346">
        <v>0</v>
      </c>
      <c r="F171" s="371">
        <v>2486</v>
      </c>
      <c r="G171" s="353">
        <f t="shared" si="23"/>
        <v>0</v>
      </c>
      <c r="H171" s="346">
        <f t="shared" si="21"/>
        <v>1</v>
      </c>
      <c r="I171" s="377">
        <f t="shared" si="22"/>
        <v>4880</v>
      </c>
      <c r="J171" s="353">
        <f t="shared" si="24"/>
        <v>2.0491803278688523E-2</v>
      </c>
      <c r="K171" s="346"/>
      <c r="L171" s="346"/>
      <c r="M171" s="346"/>
      <c r="N171" s="346"/>
      <c r="O171" s="191"/>
      <c r="P171" s="191"/>
    </row>
    <row r="172" spans="1:16">
      <c r="A172" s="100" t="s">
        <v>1111</v>
      </c>
      <c r="B172" s="345"/>
      <c r="C172" s="371">
        <v>2386</v>
      </c>
      <c r="D172" s="350">
        <f t="shared" si="20"/>
        <v>0</v>
      </c>
      <c r="E172" s="347">
        <v>1</v>
      </c>
      <c r="F172" s="371">
        <v>2329</v>
      </c>
      <c r="G172" s="353">
        <f t="shared" si="23"/>
        <v>4.2936882782310004E-2</v>
      </c>
      <c r="H172" s="346">
        <f t="shared" si="21"/>
        <v>1</v>
      </c>
      <c r="I172" s="377">
        <f t="shared" si="22"/>
        <v>4715</v>
      </c>
      <c r="J172" s="353">
        <f t="shared" si="24"/>
        <v>2.1208907741251323E-2</v>
      </c>
      <c r="K172" s="346"/>
      <c r="L172" s="346"/>
      <c r="M172" s="346"/>
      <c r="N172" s="346"/>
      <c r="O172" s="191"/>
      <c r="P172" s="191"/>
    </row>
    <row r="173" spans="1:16">
      <c r="A173" s="100" t="s">
        <v>1112</v>
      </c>
      <c r="B173" s="345">
        <v>2</v>
      </c>
      <c r="C173" s="371">
        <v>2461</v>
      </c>
      <c r="D173" s="350">
        <f t="shared" si="20"/>
        <v>8.1267777326290119E-2</v>
      </c>
      <c r="E173" s="347">
        <v>2</v>
      </c>
      <c r="F173" s="371">
        <v>2321</v>
      </c>
      <c r="G173" s="353">
        <f t="shared" si="23"/>
        <v>8.6169754416199909E-2</v>
      </c>
      <c r="H173" s="346">
        <f t="shared" si="21"/>
        <v>4</v>
      </c>
      <c r="I173" s="377">
        <f t="shared" si="22"/>
        <v>4782</v>
      </c>
      <c r="J173" s="353">
        <f t="shared" si="24"/>
        <v>8.3647009619406104E-2</v>
      </c>
      <c r="K173" s="346"/>
      <c r="L173" s="346"/>
      <c r="M173" s="346"/>
      <c r="N173" s="346"/>
      <c r="O173" s="191"/>
      <c r="P173" s="191"/>
    </row>
    <row r="174" spans="1:16">
      <c r="A174" s="100" t="s">
        <v>1113</v>
      </c>
      <c r="B174" s="345"/>
      <c r="C174" s="371">
        <v>3085</v>
      </c>
      <c r="D174" s="350">
        <f t="shared" si="20"/>
        <v>0</v>
      </c>
      <c r="E174" s="347">
        <v>1</v>
      </c>
      <c r="F174" s="371">
        <v>3181</v>
      </c>
      <c r="G174" s="353">
        <f t="shared" si="23"/>
        <v>3.1436655139893112E-2</v>
      </c>
      <c r="H174" s="346">
        <f t="shared" si="21"/>
        <v>1</v>
      </c>
      <c r="I174" s="377">
        <f t="shared" si="22"/>
        <v>6266</v>
      </c>
      <c r="J174" s="353">
        <f t="shared" si="24"/>
        <v>1.5959144589849983E-2</v>
      </c>
      <c r="K174" s="346"/>
      <c r="L174" s="346"/>
      <c r="M174" s="346"/>
      <c r="N174" s="346"/>
      <c r="O174" s="191"/>
      <c r="P174" s="191"/>
    </row>
    <row r="175" spans="1:16">
      <c r="A175" s="100" t="s">
        <v>1114</v>
      </c>
      <c r="B175" s="345">
        <v>2</v>
      </c>
      <c r="C175" s="371">
        <v>2682</v>
      </c>
      <c r="D175" s="350">
        <f t="shared" si="20"/>
        <v>7.4571215510812819E-2</v>
      </c>
      <c r="E175" s="347">
        <v>2</v>
      </c>
      <c r="F175" s="371">
        <v>3054</v>
      </c>
      <c r="G175" s="353">
        <f t="shared" si="23"/>
        <v>6.548788474132286E-2</v>
      </c>
      <c r="H175" s="346">
        <f t="shared" si="21"/>
        <v>4</v>
      </c>
      <c r="I175" s="377">
        <f t="shared" si="22"/>
        <v>5736</v>
      </c>
      <c r="J175" s="353">
        <f t="shared" si="24"/>
        <v>6.9735006973500699E-2</v>
      </c>
      <c r="K175" s="346"/>
      <c r="L175" s="346"/>
      <c r="M175" s="346"/>
      <c r="N175" s="346"/>
      <c r="O175" s="191"/>
      <c r="P175" s="191"/>
    </row>
    <row r="176" spans="1:16">
      <c r="A176" s="100" t="s">
        <v>1115</v>
      </c>
      <c r="B176" s="345"/>
      <c r="C176" s="371">
        <v>1490</v>
      </c>
      <c r="D176" s="350">
        <f t="shared" si="20"/>
        <v>0</v>
      </c>
      <c r="E176" s="346">
        <v>0</v>
      </c>
      <c r="F176" s="371">
        <v>1505</v>
      </c>
      <c r="G176" s="353">
        <f t="shared" si="23"/>
        <v>0</v>
      </c>
      <c r="H176" s="346">
        <f t="shared" si="21"/>
        <v>0</v>
      </c>
      <c r="I176" s="377">
        <f t="shared" si="22"/>
        <v>2995</v>
      </c>
      <c r="J176" s="353">
        <f t="shared" si="24"/>
        <v>0</v>
      </c>
      <c r="K176" s="346"/>
      <c r="L176" s="346"/>
      <c r="M176" s="346"/>
      <c r="N176" s="346"/>
      <c r="O176" s="191"/>
      <c r="P176" s="191"/>
    </row>
    <row r="177" spans="1:16">
      <c r="A177" s="100" t="s">
        <v>1116</v>
      </c>
      <c r="B177" s="345"/>
      <c r="C177" s="371">
        <v>2141</v>
      </c>
      <c r="D177" s="350">
        <f t="shared" si="20"/>
        <v>0</v>
      </c>
      <c r="E177" s="345">
        <v>1</v>
      </c>
      <c r="F177" s="371">
        <v>2538</v>
      </c>
      <c r="G177" s="353">
        <f t="shared" si="23"/>
        <v>3.9401103230890466E-2</v>
      </c>
      <c r="H177" s="346">
        <f t="shared" si="21"/>
        <v>1</v>
      </c>
      <c r="I177" s="377">
        <f t="shared" si="22"/>
        <v>4679</v>
      </c>
      <c r="J177" s="353">
        <f t="shared" si="24"/>
        <v>2.1372088053002777E-2</v>
      </c>
      <c r="K177" s="346"/>
      <c r="L177" s="346"/>
      <c r="M177" s="346"/>
      <c r="N177" s="346"/>
      <c r="O177" s="191"/>
      <c r="P177" s="191"/>
    </row>
    <row r="178" spans="1:16">
      <c r="A178" s="100" t="s">
        <v>1117</v>
      </c>
      <c r="B178" s="345">
        <v>1</v>
      </c>
      <c r="C178" s="371">
        <v>3806</v>
      </c>
      <c r="D178" s="350">
        <f t="shared" si="20"/>
        <v>2.6274303730951128E-2</v>
      </c>
      <c r="E178" s="345">
        <v>3</v>
      </c>
      <c r="F178" s="371">
        <v>4103</v>
      </c>
      <c r="G178" s="353">
        <f t="shared" si="23"/>
        <v>7.3117231294174995E-2</v>
      </c>
      <c r="H178" s="346">
        <f t="shared" si="21"/>
        <v>4</v>
      </c>
      <c r="I178" s="377">
        <f t="shared" si="22"/>
        <v>7909</v>
      </c>
      <c r="J178" s="353">
        <f t="shared" si="24"/>
        <v>5.0575293968896186E-2</v>
      </c>
      <c r="K178" s="346"/>
      <c r="L178" s="346"/>
      <c r="M178" s="346"/>
      <c r="N178" s="346"/>
      <c r="O178" s="191"/>
      <c r="P178" s="191"/>
    </row>
    <row r="179" spans="1:16" s="61" customFormat="1">
      <c r="A179" s="239" t="s">
        <v>1118</v>
      </c>
      <c r="B179" s="343">
        <v>33</v>
      </c>
      <c r="C179" s="372">
        <v>193580</v>
      </c>
      <c r="D179" s="351">
        <f t="shared" si="20"/>
        <v>1.7047215621448498E-2</v>
      </c>
      <c r="E179" s="344">
        <v>48</v>
      </c>
      <c r="F179" s="375">
        <v>206498</v>
      </c>
      <c r="G179" s="349">
        <f t="shared" si="23"/>
        <v>2.3244777189125321E-2</v>
      </c>
      <c r="H179" s="343">
        <f t="shared" si="21"/>
        <v>81</v>
      </c>
      <c r="I179" s="373">
        <f t="shared" si="22"/>
        <v>400078</v>
      </c>
      <c r="J179" s="349">
        <f t="shared" si="24"/>
        <v>2.0246052019856128E-2</v>
      </c>
      <c r="K179" s="343"/>
      <c r="L179" s="343"/>
      <c r="M179" s="343"/>
      <c r="N179" s="343"/>
      <c r="O179" s="325"/>
      <c r="P179" s="325"/>
    </row>
    <row r="180" spans="1:16">
      <c r="A180" s="128" t="s">
        <v>841</v>
      </c>
      <c r="B180" s="347">
        <v>3</v>
      </c>
      <c r="C180" s="374">
        <v>20891</v>
      </c>
      <c r="D180" s="352">
        <v>1.44E-2</v>
      </c>
      <c r="E180" s="346">
        <v>4</v>
      </c>
      <c r="F180" s="374">
        <v>23345</v>
      </c>
      <c r="G180" s="353">
        <f t="shared" si="23"/>
        <v>1.7134289997858213E-2</v>
      </c>
      <c r="H180" s="346">
        <f t="shared" si="21"/>
        <v>7</v>
      </c>
      <c r="I180" s="377">
        <f t="shared" si="22"/>
        <v>44236</v>
      </c>
      <c r="J180" s="353">
        <f t="shared" si="24"/>
        <v>1.582421557102812E-2</v>
      </c>
      <c r="K180" s="346"/>
      <c r="L180" s="346"/>
      <c r="M180" s="346"/>
      <c r="N180" s="346"/>
      <c r="O180" s="191"/>
      <c r="P180" s="191"/>
    </row>
    <row r="181" spans="1:16">
      <c r="A181" s="100" t="s">
        <v>847</v>
      </c>
      <c r="B181" s="345">
        <v>3</v>
      </c>
      <c r="C181" s="371">
        <v>23033</v>
      </c>
      <c r="D181" s="350">
        <f>B181/C181*100</f>
        <v>1.3024790517952503E-2</v>
      </c>
      <c r="E181" s="346">
        <v>5</v>
      </c>
      <c r="F181" s="371">
        <v>28086</v>
      </c>
      <c r="G181" s="353">
        <f t="shared" si="23"/>
        <v>1.780246386099836E-2</v>
      </c>
      <c r="H181" s="346">
        <f t="shared" si="21"/>
        <v>8</v>
      </c>
      <c r="I181" s="377">
        <f t="shared" si="22"/>
        <v>51119</v>
      </c>
      <c r="J181" s="353">
        <f t="shared" si="24"/>
        <v>1.5649758406854591E-2</v>
      </c>
      <c r="K181" s="346"/>
      <c r="L181" s="346"/>
      <c r="M181" s="346"/>
      <c r="N181" s="346"/>
      <c r="O181" s="191"/>
      <c r="P181" s="191"/>
    </row>
    <row r="182" spans="1:16">
      <c r="A182" s="100" t="s">
        <v>850</v>
      </c>
      <c r="B182" s="345">
        <v>1</v>
      </c>
      <c r="C182" s="371">
        <v>17572</v>
      </c>
      <c r="D182" s="350">
        <f>B182/C182*100</f>
        <v>5.6908718415661285E-3</v>
      </c>
      <c r="E182" s="346">
        <v>10</v>
      </c>
      <c r="F182" s="371">
        <v>18729</v>
      </c>
      <c r="G182" s="353">
        <f t="shared" si="23"/>
        <v>5.3393133643013513E-2</v>
      </c>
      <c r="H182" s="346">
        <f t="shared" si="21"/>
        <v>11</v>
      </c>
      <c r="I182" s="377">
        <f t="shared" si="22"/>
        <v>36301</v>
      </c>
      <c r="J182" s="353">
        <f t="shared" si="24"/>
        <v>3.0302195531803536E-2</v>
      </c>
      <c r="K182" s="346"/>
      <c r="L182" s="346"/>
      <c r="M182" s="346"/>
      <c r="N182" s="346"/>
      <c r="O182" s="191"/>
      <c r="P182" s="191"/>
    </row>
    <row r="183" spans="1:16">
      <c r="A183" s="100" t="s">
        <v>852</v>
      </c>
      <c r="B183" s="345">
        <v>1</v>
      </c>
      <c r="C183" s="371">
        <v>16453</v>
      </c>
      <c r="D183" s="350">
        <f>B183/C183*100</f>
        <v>6.0779189205615999E-3</v>
      </c>
      <c r="E183" s="346">
        <v>5</v>
      </c>
      <c r="F183" s="371">
        <v>17039</v>
      </c>
      <c r="G183" s="353">
        <f t="shared" si="23"/>
        <v>2.9344445096543222E-2</v>
      </c>
      <c r="H183" s="346">
        <f t="shared" si="21"/>
        <v>6</v>
      </c>
      <c r="I183" s="377">
        <f t="shared" si="22"/>
        <v>33492</v>
      </c>
      <c r="J183" s="353">
        <f t="shared" si="24"/>
        <v>1.7914725904693656E-2</v>
      </c>
      <c r="K183" s="346"/>
      <c r="L183" s="346"/>
      <c r="M183" s="346"/>
      <c r="N183" s="346"/>
      <c r="O183" s="191"/>
      <c r="P183" s="191"/>
    </row>
    <row r="184" spans="1:16">
      <c r="A184" s="100" t="s">
        <v>869</v>
      </c>
      <c r="B184" s="345">
        <v>2</v>
      </c>
      <c r="C184" s="371">
        <v>19418</v>
      </c>
      <c r="D184" s="350">
        <f>B184/C184*100</f>
        <v>1.0299721907508497E-2</v>
      </c>
      <c r="E184" s="346">
        <v>3</v>
      </c>
      <c r="F184" s="371">
        <v>19940</v>
      </c>
      <c r="G184" s="353">
        <f t="shared" si="23"/>
        <v>1.5045135406218657E-2</v>
      </c>
      <c r="H184" s="346">
        <f t="shared" si="21"/>
        <v>5</v>
      </c>
      <c r="I184" s="377">
        <f t="shared" si="22"/>
        <v>39358</v>
      </c>
      <c r="J184" s="353">
        <f t="shared" si="24"/>
        <v>1.2703897555770111E-2</v>
      </c>
      <c r="K184" s="346"/>
      <c r="L184" s="346"/>
      <c r="M184" s="346"/>
      <c r="N184" s="346"/>
      <c r="O184" s="191"/>
      <c r="P184" s="191"/>
    </row>
    <row r="185" spans="1:16">
      <c r="A185" s="100" t="s">
        <v>871</v>
      </c>
      <c r="B185" s="345">
        <v>3</v>
      </c>
      <c r="C185" s="371">
        <v>13666</v>
      </c>
      <c r="D185" s="350">
        <f>B185/C185*100</f>
        <v>2.1952290355627103E-2</v>
      </c>
      <c r="E185" s="346">
        <v>8</v>
      </c>
      <c r="F185" s="371">
        <v>13415</v>
      </c>
      <c r="G185" s="353">
        <f t="shared" si="23"/>
        <v>5.9634737234439059E-2</v>
      </c>
      <c r="H185" s="346">
        <f t="shared" si="21"/>
        <v>11</v>
      </c>
      <c r="I185" s="377">
        <f t="shared" si="22"/>
        <v>27081</v>
      </c>
      <c r="J185" s="353">
        <f t="shared" si="24"/>
        <v>4.0618884088475311E-2</v>
      </c>
      <c r="K185" s="346"/>
      <c r="L185" s="346"/>
      <c r="M185" s="346"/>
      <c r="N185" s="346"/>
      <c r="O185" s="191"/>
      <c r="P185" s="191"/>
    </row>
    <row r="186" spans="1:16">
      <c r="A186" s="128" t="s">
        <v>873</v>
      </c>
      <c r="B186" s="347">
        <v>4</v>
      </c>
      <c r="C186" s="374">
        <v>17384</v>
      </c>
      <c r="D186" s="352">
        <v>2.3E-2</v>
      </c>
      <c r="E186" s="346">
        <v>3</v>
      </c>
      <c r="F186" s="374">
        <v>18269</v>
      </c>
      <c r="G186" s="353">
        <f t="shared" si="23"/>
        <v>1.6421260058021785E-2</v>
      </c>
      <c r="H186" s="346">
        <f t="shared" si="21"/>
        <v>7</v>
      </c>
      <c r="I186" s="377">
        <f t="shared" si="22"/>
        <v>35653</v>
      </c>
      <c r="J186" s="353">
        <f t="shared" si="24"/>
        <v>1.9633691414467226E-2</v>
      </c>
      <c r="K186" s="346"/>
      <c r="L186" s="346"/>
      <c r="M186" s="346"/>
      <c r="N186" s="346"/>
      <c r="O186" s="191"/>
      <c r="P186" s="191"/>
    </row>
    <row r="187" spans="1:16">
      <c r="A187" s="128" t="s">
        <v>879</v>
      </c>
      <c r="B187" s="347">
        <v>3</v>
      </c>
      <c r="C187" s="374">
        <v>13753</v>
      </c>
      <c r="D187" s="352">
        <v>2.18E-2</v>
      </c>
      <c r="E187" s="346">
        <v>2</v>
      </c>
      <c r="F187" s="374">
        <v>13411</v>
      </c>
      <c r="G187" s="353">
        <f t="shared" si="23"/>
        <v>1.4913131011855938E-2</v>
      </c>
      <c r="H187" s="346">
        <f t="shared" si="21"/>
        <v>5</v>
      </c>
      <c r="I187" s="377">
        <f t="shared" si="22"/>
        <v>27164</v>
      </c>
      <c r="J187" s="353">
        <f t="shared" si="24"/>
        <v>1.840671476954793E-2</v>
      </c>
      <c r="K187" s="346"/>
      <c r="L187" s="346"/>
      <c r="M187" s="346"/>
      <c r="N187" s="346"/>
      <c r="O187" s="191"/>
      <c r="P187" s="191"/>
    </row>
    <row r="188" spans="1:16">
      <c r="A188" s="100" t="s">
        <v>886</v>
      </c>
      <c r="B188" s="345">
        <v>4</v>
      </c>
      <c r="C188" s="371">
        <v>11458</v>
      </c>
      <c r="D188" s="350">
        <f>B188/C188*100</f>
        <v>3.4910106475824751E-2</v>
      </c>
      <c r="E188" s="346">
        <v>1</v>
      </c>
      <c r="F188" s="371">
        <v>12683</v>
      </c>
      <c r="G188" s="353">
        <f t="shared" si="23"/>
        <v>7.8845698967121344E-3</v>
      </c>
      <c r="H188" s="346">
        <f t="shared" si="21"/>
        <v>5</v>
      </c>
      <c r="I188" s="377">
        <f t="shared" si="22"/>
        <v>24141</v>
      </c>
      <c r="J188" s="353">
        <f t="shared" si="24"/>
        <v>2.0711652375626527E-2</v>
      </c>
      <c r="K188" s="346"/>
      <c r="L188" s="346"/>
      <c r="M188" s="346"/>
      <c r="N188" s="346"/>
      <c r="O188" s="191"/>
      <c r="P188" s="191"/>
    </row>
    <row r="189" spans="1:16">
      <c r="A189" s="100" t="s">
        <v>910</v>
      </c>
      <c r="B189" s="345">
        <v>3</v>
      </c>
      <c r="C189" s="371">
        <v>27167</v>
      </c>
      <c r="D189" s="350">
        <f>B189/C189*100</f>
        <v>1.1042809290683549E-2</v>
      </c>
      <c r="E189" s="346">
        <v>6</v>
      </c>
      <c r="F189" s="371">
        <v>28705</v>
      </c>
      <c r="G189" s="353">
        <f t="shared" si="23"/>
        <v>2.0902281832433374E-2</v>
      </c>
      <c r="H189" s="346">
        <f t="shared" si="21"/>
        <v>9</v>
      </c>
      <c r="I189" s="377">
        <f t="shared" si="22"/>
        <v>55872</v>
      </c>
      <c r="J189" s="353">
        <f t="shared" si="24"/>
        <v>1.6108247422680411E-2</v>
      </c>
      <c r="K189" s="346"/>
      <c r="L189" s="346"/>
      <c r="M189" s="346"/>
      <c r="N189" s="346"/>
      <c r="O189" s="191"/>
      <c r="P189" s="191"/>
    </row>
    <row r="190" spans="1:16">
      <c r="A190" s="100" t="s">
        <v>912</v>
      </c>
      <c r="B190" s="345">
        <v>6</v>
      </c>
      <c r="C190" s="371">
        <v>12785</v>
      </c>
      <c r="D190" s="350">
        <f>B190/C190*100</f>
        <v>4.6929996089166995E-2</v>
      </c>
      <c r="E190" s="346">
        <v>2</v>
      </c>
      <c r="F190" s="371">
        <v>12876</v>
      </c>
      <c r="G190" s="353">
        <f t="shared" si="23"/>
        <v>1.5532774153463809E-2</v>
      </c>
      <c r="H190" s="346">
        <f t="shared" si="21"/>
        <v>8</v>
      </c>
      <c r="I190" s="377">
        <f t="shared" si="22"/>
        <v>25661</v>
      </c>
      <c r="J190" s="353">
        <f t="shared" si="24"/>
        <v>3.1175714118701531E-2</v>
      </c>
      <c r="K190" s="346"/>
      <c r="L190" s="346"/>
      <c r="M190" s="346"/>
      <c r="N190" s="346"/>
      <c r="O190" s="191"/>
      <c r="P190" s="191"/>
    </row>
    <row r="191" spans="1:16" s="61" customFormat="1">
      <c r="A191" s="239" t="s">
        <v>1119</v>
      </c>
      <c r="B191" s="343">
        <v>10</v>
      </c>
      <c r="C191" s="373">
        <v>104678</v>
      </c>
      <c r="D191" s="351">
        <f>B191/C191*100</f>
        <v>9.553105714667838E-3</v>
      </c>
      <c r="E191" s="344">
        <v>22</v>
      </c>
      <c r="F191" s="372">
        <v>113221</v>
      </c>
      <c r="G191" s="349">
        <f t="shared" si="23"/>
        <v>1.9431024279948066E-2</v>
      </c>
      <c r="H191" s="343">
        <f t="shared" si="21"/>
        <v>32</v>
      </c>
      <c r="I191" s="373">
        <f t="shared" si="22"/>
        <v>217899</v>
      </c>
      <c r="J191" s="349">
        <f t="shared" si="24"/>
        <v>1.4685703009192332E-2</v>
      </c>
      <c r="K191" s="343"/>
      <c r="L191" s="343"/>
      <c r="M191" s="343"/>
      <c r="N191" s="343"/>
      <c r="O191" s="325"/>
      <c r="P191" s="325"/>
    </row>
    <row r="192" spans="1:16">
      <c r="A192" s="100" t="s">
        <v>845</v>
      </c>
      <c r="B192" s="345"/>
      <c r="C192" s="371">
        <v>14718</v>
      </c>
      <c r="D192" s="350">
        <f t="shared" ref="D192:D218" si="25">B192/C192*100</f>
        <v>0</v>
      </c>
      <c r="E192" s="346">
        <v>6</v>
      </c>
      <c r="F192" s="371">
        <v>18433</v>
      </c>
      <c r="G192" s="353">
        <f t="shared" si="23"/>
        <v>3.2550317365594314E-2</v>
      </c>
      <c r="H192" s="346">
        <f t="shared" si="21"/>
        <v>6</v>
      </c>
      <c r="I192" s="377">
        <f t="shared" si="22"/>
        <v>33151</v>
      </c>
      <c r="J192" s="353">
        <f t="shared" si="24"/>
        <v>1.8099001538415128E-2</v>
      </c>
      <c r="K192" s="346"/>
      <c r="L192" s="346"/>
      <c r="M192" s="346"/>
      <c r="N192" s="346"/>
      <c r="O192" s="191"/>
      <c r="P192" s="191"/>
    </row>
    <row r="193" spans="1:16">
      <c r="A193" s="100" t="s">
        <v>849</v>
      </c>
      <c r="B193" s="345">
        <v>1</v>
      </c>
      <c r="C193" s="371">
        <v>14687</v>
      </c>
      <c r="D193" s="350">
        <f t="shared" si="25"/>
        <v>6.8087424252740525E-3</v>
      </c>
      <c r="E193" s="346">
        <v>0</v>
      </c>
      <c r="F193" s="371">
        <v>15226</v>
      </c>
      <c r="G193" s="353">
        <f t="shared" si="23"/>
        <v>0</v>
      </c>
      <c r="H193" s="346">
        <f t="shared" si="21"/>
        <v>1</v>
      </c>
      <c r="I193" s="377">
        <f t="shared" si="22"/>
        <v>29913</v>
      </c>
      <c r="J193" s="353">
        <f t="shared" si="24"/>
        <v>3.3430281148664458E-3</v>
      </c>
      <c r="K193" s="346"/>
      <c r="L193" s="346"/>
      <c r="M193" s="346"/>
      <c r="N193" s="346"/>
      <c r="O193" s="191"/>
      <c r="P193" s="191"/>
    </row>
    <row r="194" spans="1:16">
      <c r="A194" s="100" t="s">
        <v>982</v>
      </c>
      <c r="B194" s="345"/>
      <c r="C194" s="371">
        <v>3766</v>
      </c>
      <c r="D194" s="350">
        <f t="shared" si="25"/>
        <v>0</v>
      </c>
      <c r="E194" s="346">
        <v>0</v>
      </c>
      <c r="F194" s="371">
        <v>3761</v>
      </c>
      <c r="G194" s="353">
        <f t="shared" si="23"/>
        <v>0</v>
      </c>
      <c r="H194" s="346">
        <f t="shared" si="21"/>
        <v>0</v>
      </c>
      <c r="I194" s="377">
        <f t="shared" si="22"/>
        <v>7527</v>
      </c>
      <c r="J194" s="353">
        <f t="shared" si="24"/>
        <v>0</v>
      </c>
      <c r="K194" s="346"/>
      <c r="L194" s="346"/>
      <c r="M194" s="346"/>
      <c r="N194" s="346"/>
      <c r="O194" s="191"/>
      <c r="P194" s="191"/>
    </row>
    <row r="195" spans="1:16">
      <c r="A195" s="100" t="s">
        <v>859</v>
      </c>
      <c r="B195" s="345">
        <v>4</v>
      </c>
      <c r="C195" s="371">
        <v>15310</v>
      </c>
      <c r="D195" s="350">
        <f t="shared" si="25"/>
        <v>2.6126714565643371E-2</v>
      </c>
      <c r="E195" s="346">
        <v>1</v>
      </c>
      <c r="F195" s="371">
        <v>17131</v>
      </c>
      <c r="G195" s="353">
        <f t="shared" si="23"/>
        <v>5.8373708481699836E-3</v>
      </c>
      <c r="H195" s="346">
        <f t="shared" si="21"/>
        <v>5</v>
      </c>
      <c r="I195" s="377">
        <f t="shared" si="22"/>
        <v>32441</v>
      </c>
      <c r="J195" s="353">
        <f t="shared" si="24"/>
        <v>1.5412595172775191E-2</v>
      </c>
      <c r="K195" s="346"/>
      <c r="L195" s="346"/>
      <c r="M195" s="346"/>
      <c r="N195" s="346"/>
      <c r="O195" s="191"/>
      <c r="P195" s="191"/>
    </row>
    <row r="196" spans="1:16">
      <c r="A196" s="100" t="s">
        <v>868</v>
      </c>
      <c r="B196" s="345">
        <v>1</v>
      </c>
      <c r="C196" s="371">
        <v>16161</v>
      </c>
      <c r="D196" s="350">
        <f t="shared" si="25"/>
        <v>6.1877359074314709E-3</v>
      </c>
      <c r="E196" s="346">
        <v>3</v>
      </c>
      <c r="F196" s="371">
        <v>17658</v>
      </c>
      <c r="G196" s="353">
        <f t="shared" si="23"/>
        <v>1.6989466530750934E-2</v>
      </c>
      <c r="H196" s="346">
        <f t="shared" ref="H196:H250" si="26">SUM(B196,E196)</f>
        <v>4</v>
      </c>
      <c r="I196" s="377">
        <f t="shared" ref="I196:I250" si="27">SUM(C196,F196)</f>
        <v>33819</v>
      </c>
      <c r="J196" s="353">
        <f t="shared" si="24"/>
        <v>1.1827670835920637E-2</v>
      </c>
      <c r="K196" s="346"/>
      <c r="L196" s="346"/>
      <c r="M196" s="346"/>
      <c r="N196" s="346"/>
      <c r="O196" s="191"/>
      <c r="P196" s="191"/>
    </row>
    <row r="197" spans="1:16">
      <c r="A197" s="100" t="s">
        <v>878</v>
      </c>
      <c r="B197" s="345">
        <v>1</v>
      </c>
      <c r="C197" s="371">
        <v>15024</v>
      </c>
      <c r="D197" s="350">
        <f t="shared" si="25"/>
        <v>6.6560170394036212E-3</v>
      </c>
      <c r="E197" s="346">
        <v>4</v>
      </c>
      <c r="F197" s="371">
        <v>15938</v>
      </c>
      <c r="G197" s="353">
        <f t="shared" ref="G197:G250" si="28">E197/F197*100</f>
        <v>2.5097251850922327E-2</v>
      </c>
      <c r="H197" s="346">
        <f t="shared" si="26"/>
        <v>5</v>
      </c>
      <c r="I197" s="377">
        <f t="shared" si="27"/>
        <v>30962</v>
      </c>
      <c r="J197" s="353">
        <f t="shared" ref="J197:J250" si="29">H197/I197*100</f>
        <v>1.6148827595116592E-2</v>
      </c>
      <c r="K197" s="346"/>
      <c r="L197" s="346"/>
      <c r="M197" s="346"/>
      <c r="N197" s="346"/>
      <c r="O197" s="191"/>
      <c r="P197" s="191"/>
    </row>
    <row r="198" spans="1:16">
      <c r="A198" s="100" t="s">
        <v>897</v>
      </c>
      <c r="B198" s="345">
        <v>1</v>
      </c>
      <c r="C198" s="371">
        <v>11169</v>
      </c>
      <c r="D198" s="350">
        <f t="shared" si="25"/>
        <v>8.9533530307099995E-3</v>
      </c>
      <c r="E198" s="346">
        <v>2</v>
      </c>
      <c r="F198" s="371">
        <v>11171</v>
      </c>
      <c r="G198" s="353">
        <f t="shared" si="28"/>
        <v>1.7903500134276253E-2</v>
      </c>
      <c r="H198" s="346">
        <f t="shared" si="26"/>
        <v>3</v>
      </c>
      <c r="I198" s="377">
        <f t="shared" si="27"/>
        <v>22340</v>
      </c>
      <c r="J198" s="353">
        <f t="shared" si="29"/>
        <v>1.3428827215756492E-2</v>
      </c>
      <c r="K198" s="346"/>
      <c r="L198" s="346"/>
      <c r="M198" s="346"/>
      <c r="N198" s="346"/>
      <c r="O198" s="191"/>
      <c r="P198" s="191"/>
    </row>
    <row r="199" spans="1:16">
      <c r="A199" s="100" t="s">
        <v>906</v>
      </c>
      <c r="B199" s="345">
        <v>2</v>
      </c>
      <c r="C199" s="371">
        <v>13843</v>
      </c>
      <c r="D199" s="350">
        <f t="shared" si="25"/>
        <v>1.4447735317488984E-2</v>
      </c>
      <c r="E199" s="346">
        <v>4</v>
      </c>
      <c r="F199" s="371">
        <v>13903</v>
      </c>
      <c r="G199" s="353">
        <f t="shared" si="28"/>
        <v>2.8770768898798819E-2</v>
      </c>
      <c r="H199" s="346">
        <f t="shared" si="26"/>
        <v>6</v>
      </c>
      <c r="I199" s="377">
        <f t="shared" si="27"/>
        <v>27746</v>
      </c>
      <c r="J199" s="353">
        <f t="shared" si="29"/>
        <v>2.162473870107403E-2</v>
      </c>
      <c r="K199" s="346"/>
      <c r="L199" s="346"/>
      <c r="M199" s="346"/>
      <c r="N199" s="346"/>
      <c r="O199" s="191"/>
      <c r="P199" s="191"/>
    </row>
    <row r="200" spans="1:16" s="61" customFormat="1">
      <c r="A200" s="239" t="s">
        <v>1120</v>
      </c>
      <c r="B200" s="343">
        <v>38</v>
      </c>
      <c r="C200" s="370">
        <v>126751</v>
      </c>
      <c r="D200" s="349">
        <f t="shared" si="25"/>
        <v>2.9980039605210215E-2</v>
      </c>
      <c r="E200" s="344">
        <v>48</v>
      </c>
      <c r="F200" s="372">
        <v>138638</v>
      </c>
      <c r="G200" s="349">
        <f t="shared" si="28"/>
        <v>3.4622542160158108E-2</v>
      </c>
      <c r="H200" s="343">
        <f t="shared" si="26"/>
        <v>86</v>
      </c>
      <c r="I200" s="373">
        <f t="shared" si="27"/>
        <v>265389</v>
      </c>
      <c r="J200" s="349">
        <f t="shared" si="29"/>
        <v>3.2405261710168845E-2</v>
      </c>
      <c r="K200" s="343"/>
      <c r="L200" s="343"/>
      <c r="M200" s="343"/>
      <c r="N200" s="343"/>
      <c r="O200" s="325"/>
      <c r="P200" s="325"/>
    </row>
    <row r="201" spans="1:16">
      <c r="A201" s="100" t="s">
        <v>913</v>
      </c>
      <c r="B201" s="345">
        <v>8</v>
      </c>
      <c r="C201" s="371">
        <v>14910</v>
      </c>
      <c r="D201" s="350">
        <f t="shared" si="25"/>
        <v>5.3655264922870552E-2</v>
      </c>
      <c r="E201" s="346">
        <v>2</v>
      </c>
      <c r="F201" s="371">
        <v>17742</v>
      </c>
      <c r="G201" s="353">
        <f t="shared" si="28"/>
        <v>1.1272686281140797E-2</v>
      </c>
      <c r="H201" s="346">
        <f t="shared" si="26"/>
        <v>10</v>
      </c>
      <c r="I201" s="377">
        <f t="shared" si="27"/>
        <v>32652</v>
      </c>
      <c r="J201" s="353">
        <f t="shared" si="29"/>
        <v>3.0625995344848708E-2</v>
      </c>
      <c r="K201" s="346"/>
      <c r="L201" s="346"/>
      <c r="M201" s="346"/>
      <c r="N201" s="346"/>
      <c r="O201" s="191"/>
      <c r="P201" s="191"/>
    </row>
    <row r="202" spans="1:16">
      <c r="A202" s="100" t="s">
        <v>914</v>
      </c>
      <c r="B202" s="345">
        <v>5</v>
      </c>
      <c r="C202" s="371">
        <v>7011</v>
      </c>
      <c r="D202" s="350">
        <f t="shared" si="25"/>
        <v>7.1316502638710602E-2</v>
      </c>
      <c r="E202" s="346">
        <v>1</v>
      </c>
      <c r="F202" s="371">
        <v>6363</v>
      </c>
      <c r="G202" s="353">
        <f t="shared" si="28"/>
        <v>1.5715857300015717E-2</v>
      </c>
      <c r="H202" s="346">
        <f t="shared" si="26"/>
        <v>6</v>
      </c>
      <c r="I202" s="377">
        <f t="shared" si="27"/>
        <v>13374</v>
      </c>
      <c r="J202" s="353">
        <f t="shared" si="29"/>
        <v>4.4863167339614173E-2</v>
      </c>
      <c r="K202" s="346"/>
      <c r="L202" s="346"/>
      <c r="M202" s="346"/>
      <c r="N202" s="346"/>
      <c r="O202" s="191"/>
      <c r="P202" s="191"/>
    </row>
    <row r="203" spans="1:16">
      <c r="A203" s="100" t="s">
        <v>915</v>
      </c>
      <c r="B203" s="345">
        <v>5</v>
      </c>
      <c r="C203" s="371">
        <v>9627</v>
      </c>
      <c r="D203" s="350">
        <f t="shared" si="25"/>
        <v>5.1937259790173468E-2</v>
      </c>
      <c r="E203" s="346">
        <v>7</v>
      </c>
      <c r="F203" s="371">
        <v>9397</v>
      </c>
      <c r="G203" s="353">
        <f t="shared" si="28"/>
        <v>7.4491859103969355E-2</v>
      </c>
      <c r="H203" s="346">
        <f t="shared" si="26"/>
        <v>12</v>
      </c>
      <c r="I203" s="377">
        <f t="shared" si="27"/>
        <v>19024</v>
      </c>
      <c r="J203" s="353">
        <f t="shared" si="29"/>
        <v>6.3078216989066446E-2</v>
      </c>
      <c r="K203" s="346"/>
      <c r="L203" s="346"/>
      <c r="M203" s="346"/>
      <c r="N203" s="346"/>
      <c r="O203" s="191"/>
      <c r="P203" s="191"/>
    </row>
    <row r="204" spans="1:16">
      <c r="A204" s="100" t="s">
        <v>916</v>
      </c>
      <c r="B204" s="345">
        <v>3</v>
      </c>
      <c r="C204" s="371">
        <v>23240</v>
      </c>
      <c r="D204" s="350">
        <f t="shared" si="25"/>
        <v>1.2908777969018931E-2</v>
      </c>
      <c r="E204" s="346">
        <v>10</v>
      </c>
      <c r="F204" s="371">
        <v>24594</v>
      </c>
      <c r="G204" s="353">
        <f t="shared" si="28"/>
        <v>4.0660323656176306E-2</v>
      </c>
      <c r="H204" s="346">
        <f t="shared" si="26"/>
        <v>13</v>
      </c>
      <c r="I204" s="377">
        <f t="shared" si="27"/>
        <v>47834</v>
      </c>
      <c r="J204" s="353">
        <f t="shared" si="29"/>
        <v>2.7177321570431075E-2</v>
      </c>
      <c r="K204" s="346"/>
      <c r="L204" s="346"/>
      <c r="M204" s="346"/>
      <c r="N204" s="346"/>
      <c r="O204" s="191"/>
      <c r="P204" s="191"/>
    </row>
    <row r="205" spans="1:16">
      <c r="A205" s="100" t="s">
        <v>917</v>
      </c>
      <c r="B205" s="345">
        <v>7</v>
      </c>
      <c r="C205" s="371">
        <v>40350</v>
      </c>
      <c r="D205" s="350">
        <f t="shared" si="25"/>
        <v>1.7348203221809171E-2</v>
      </c>
      <c r="E205" s="346">
        <v>18</v>
      </c>
      <c r="F205" s="371">
        <v>45031</v>
      </c>
      <c r="G205" s="353">
        <f t="shared" si="28"/>
        <v>3.9972463414092517E-2</v>
      </c>
      <c r="H205" s="346">
        <f t="shared" si="26"/>
        <v>25</v>
      </c>
      <c r="I205" s="377">
        <f t="shared" si="27"/>
        <v>85381</v>
      </c>
      <c r="J205" s="353">
        <f t="shared" si="29"/>
        <v>2.9280519085042339E-2</v>
      </c>
      <c r="K205" s="346"/>
      <c r="L205" s="346"/>
      <c r="M205" s="346"/>
      <c r="N205" s="346"/>
      <c r="O205" s="191"/>
      <c r="P205" s="191"/>
    </row>
    <row r="206" spans="1:16">
      <c r="A206" s="100" t="s">
        <v>918</v>
      </c>
      <c r="B206" s="345">
        <v>3</v>
      </c>
      <c r="C206" s="371">
        <v>20801</v>
      </c>
      <c r="D206" s="350">
        <f t="shared" si="25"/>
        <v>1.4422383539252921E-2</v>
      </c>
      <c r="E206" s="346">
        <v>2</v>
      </c>
      <c r="F206" s="371">
        <v>24292</v>
      </c>
      <c r="G206" s="353">
        <f t="shared" si="28"/>
        <v>8.2331631812942539E-3</v>
      </c>
      <c r="H206" s="346">
        <f t="shared" si="26"/>
        <v>5</v>
      </c>
      <c r="I206" s="377">
        <f t="shared" si="27"/>
        <v>45093</v>
      </c>
      <c r="J206" s="353">
        <f t="shared" si="29"/>
        <v>1.108819550706318E-2</v>
      </c>
      <c r="K206" s="346"/>
      <c r="L206" s="346"/>
      <c r="M206" s="346"/>
      <c r="N206" s="346"/>
      <c r="O206" s="191"/>
      <c r="P206" s="191"/>
    </row>
    <row r="207" spans="1:16">
      <c r="A207" s="100" t="s">
        <v>919</v>
      </c>
      <c r="B207" s="345">
        <v>1</v>
      </c>
      <c r="C207" s="371">
        <v>4719</v>
      </c>
      <c r="D207" s="350">
        <f t="shared" si="25"/>
        <v>2.1190930281839375E-2</v>
      </c>
      <c r="E207" s="346">
        <v>3</v>
      </c>
      <c r="F207" s="371">
        <v>6024</v>
      </c>
      <c r="G207" s="353">
        <f t="shared" si="28"/>
        <v>4.9800796812749001E-2</v>
      </c>
      <c r="H207" s="346">
        <f t="shared" si="26"/>
        <v>4</v>
      </c>
      <c r="I207" s="377">
        <f t="shared" si="27"/>
        <v>10743</v>
      </c>
      <c r="J207" s="353">
        <f t="shared" si="29"/>
        <v>3.7233547426231035E-2</v>
      </c>
      <c r="K207" s="346"/>
      <c r="L207" s="346"/>
      <c r="M207" s="346"/>
      <c r="N207" s="346"/>
      <c r="O207" s="191"/>
      <c r="P207" s="191"/>
    </row>
    <row r="208" spans="1:16">
      <c r="A208" s="100" t="s">
        <v>920</v>
      </c>
      <c r="B208" s="345">
        <v>5</v>
      </c>
      <c r="C208" s="371">
        <v>6093</v>
      </c>
      <c r="D208" s="350">
        <f t="shared" si="25"/>
        <v>8.2061381913671433E-2</v>
      </c>
      <c r="E208" s="346">
        <v>4</v>
      </c>
      <c r="F208" s="371">
        <v>5195</v>
      </c>
      <c r="G208" s="353">
        <f t="shared" si="28"/>
        <v>7.6997112608277185E-2</v>
      </c>
      <c r="H208" s="346">
        <f t="shared" si="26"/>
        <v>9</v>
      </c>
      <c r="I208" s="377">
        <f t="shared" si="27"/>
        <v>11288</v>
      </c>
      <c r="J208" s="353">
        <f t="shared" si="29"/>
        <v>7.9730687455705163E-2</v>
      </c>
      <c r="K208" s="346"/>
      <c r="L208" s="346"/>
      <c r="M208" s="346"/>
      <c r="N208" s="346"/>
      <c r="O208" s="191"/>
      <c r="P208" s="191"/>
    </row>
    <row r="209" spans="1:16" s="61" customFormat="1">
      <c r="A209" s="239" t="s">
        <v>1121</v>
      </c>
      <c r="B209" s="343">
        <v>81</v>
      </c>
      <c r="C209" s="373">
        <v>247655</v>
      </c>
      <c r="D209" s="349">
        <f t="shared" si="25"/>
        <v>3.2706789687266563E-2</v>
      </c>
      <c r="E209" s="344">
        <v>58</v>
      </c>
      <c r="F209" s="372">
        <v>281379</v>
      </c>
      <c r="G209" s="349">
        <f t="shared" si="28"/>
        <v>2.0612767832709621E-2</v>
      </c>
      <c r="H209" s="343">
        <f t="shared" si="26"/>
        <v>139</v>
      </c>
      <c r="I209" s="373">
        <f t="shared" si="27"/>
        <v>529034</v>
      </c>
      <c r="J209" s="349">
        <f t="shared" si="29"/>
        <v>2.6274303730951128E-2</v>
      </c>
      <c r="K209" s="343"/>
      <c r="L209" s="343"/>
      <c r="M209" s="343"/>
      <c r="N209" s="343"/>
      <c r="O209" s="325"/>
      <c r="P209" s="325"/>
    </row>
    <row r="210" spans="1:16">
      <c r="A210" s="100" t="s">
        <v>921</v>
      </c>
      <c r="B210" s="345">
        <v>7</v>
      </c>
      <c r="C210" s="371">
        <v>18648</v>
      </c>
      <c r="D210" s="350">
        <f t="shared" si="25"/>
        <v>3.7537537537537538E-2</v>
      </c>
      <c r="E210" s="346">
        <v>2</v>
      </c>
      <c r="F210" s="371">
        <v>21222</v>
      </c>
      <c r="G210" s="353">
        <f t="shared" si="28"/>
        <v>9.424182452172275E-3</v>
      </c>
      <c r="H210" s="346">
        <f t="shared" si="26"/>
        <v>9</v>
      </c>
      <c r="I210" s="377">
        <f t="shared" si="27"/>
        <v>39870</v>
      </c>
      <c r="J210" s="353">
        <f t="shared" si="29"/>
        <v>2.2573363431151239E-2</v>
      </c>
      <c r="K210" s="346"/>
      <c r="L210" s="346"/>
      <c r="M210" s="346"/>
      <c r="N210" s="346"/>
      <c r="O210" s="191"/>
      <c r="P210" s="191"/>
    </row>
    <row r="211" spans="1:16">
      <c r="A211" s="100" t="s">
        <v>922</v>
      </c>
      <c r="B211" s="345">
        <v>4</v>
      </c>
      <c r="C211" s="371">
        <v>8487</v>
      </c>
      <c r="D211" s="350">
        <f t="shared" si="25"/>
        <v>4.713090609166961E-2</v>
      </c>
      <c r="E211" s="346">
        <v>0</v>
      </c>
      <c r="F211" s="371">
        <v>8277</v>
      </c>
      <c r="G211" s="353">
        <f t="shared" si="28"/>
        <v>0</v>
      </c>
      <c r="H211" s="346">
        <f t="shared" si="26"/>
        <v>4</v>
      </c>
      <c r="I211" s="377">
        <f t="shared" si="27"/>
        <v>16764</v>
      </c>
      <c r="J211" s="353">
        <f t="shared" si="29"/>
        <v>2.3860653781913623E-2</v>
      </c>
      <c r="K211" s="346"/>
      <c r="L211" s="346"/>
      <c r="M211" s="346"/>
      <c r="N211" s="346"/>
      <c r="O211" s="191"/>
      <c r="P211" s="191"/>
    </row>
    <row r="212" spans="1:16">
      <c r="A212" s="100" t="s">
        <v>923</v>
      </c>
      <c r="B212" s="345">
        <v>1</v>
      </c>
      <c r="C212" s="371">
        <v>5305</v>
      </c>
      <c r="D212" s="350">
        <f t="shared" si="25"/>
        <v>1.8850141376060323E-2</v>
      </c>
      <c r="E212" s="346">
        <v>1</v>
      </c>
      <c r="F212" s="371">
        <v>5487</v>
      </c>
      <c r="G212" s="353">
        <f t="shared" si="28"/>
        <v>1.8224895206852561E-2</v>
      </c>
      <c r="H212" s="346">
        <f t="shared" si="26"/>
        <v>2</v>
      </c>
      <c r="I212" s="377">
        <f t="shared" si="27"/>
        <v>10792</v>
      </c>
      <c r="J212" s="353">
        <f t="shared" si="29"/>
        <v>1.8532246108228317E-2</v>
      </c>
      <c r="K212" s="346"/>
      <c r="L212" s="346"/>
      <c r="M212" s="346"/>
      <c r="N212" s="346"/>
      <c r="O212" s="191"/>
      <c r="P212" s="191"/>
    </row>
    <row r="213" spans="1:16">
      <c r="A213" s="100" t="s">
        <v>931</v>
      </c>
      <c r="B213" s="345">
        <v>2</v>
      </c>
      <c r="C213" s="371">
        <v>11571</v>
      </c>
      <c r="D213" s="350">
        <f t="shared" si="25"/>
        <v>1.7284590787313113E-2</v>
      </c>
      <c r="E213" s="346">
        <v>6</v>
      </c>
      <c r="F213" s="371">
        <v>11771</v>
      </c>
      <c r="G213" s="353">
        <f t="shared" si="28"/>
        <v>5.0972729589669523E-2</v>
      </c>
      <c r="H213" s="346">
        <f t="shared" si="26"/>
        <v>8</v>
      </c>
      <c r="I213" s="377">
        <f t="shared" si="27"/>
        <v>23342</v>
      </c>
      <c r="J213" s="353">
        <f t="shared" si="29"/>
        <v>3.4272984320109674E-2</v>
      </c>
      <c r="K213" s="346"/>
      <c r="L213" s="346"/>
      <c r="M213" s="346"/>
      <c r="N213" s="346"/>
      <c r="O213" s="191"/>
      <c r="P213" s="191"/>
    </row>
    <row r="214" spans="1:16">
      <c r="A214" s="100" t="s">
        <v>924</v>
      </c>
      <c r="B214" s="345">
        <v>2</v>
      </c>
      <c r="C214" s="371">
        <v>10170</v>
      </c>
      <c r="D214" s="350">
        <f t="shared" si="25"/>
        <v>1.9665683382497544E-2</v>
      </c>
      <c r="E214" s="346">
        <v>2</v>
      </c>
      <c r="F214" s="371">
        <v>9941</v>
      </c>
      <c r="G214" s="353">
        <f t="shared" si="28"/>
        <v>2.0118700331958554E-2</v>
      </c>
      <c r="H214" s="346">
        <f t="shared" si="26"/>
        <v>4</v>
      </c>
      <c r="I214" s="377">
        <f t="shared" si="27"/>
        <v>20111</v>
      </c>
      <c r="J214" s="353">
        <f t="shared" si="29"/>
        <v>1.9889612649793643E-2</v>
      </c>
      <c r="K214" s="346"/>
      <c r="L214" s="346"/>
      <c r="M214" s="346"/>
      <c r="N214" s="346"/>
      <c r="O214" s="191"/>
      <c r="P214" s="191"/>
    </row>
    <row r="215" spans="1:16">
      <c r="A215" s="100" t="s">
        <v>934</v>
      </c>
      <c r="B215" s="345">
        <v>5</v>
      </c>
      <c r="C215" s="371">
        <v>13841</v>
      </c>
      <c r="D215" s="350">
        <f t="shared" si="25"/>
        <v>3.612455747417094E-2</v>
      </c>
      <c r="E215" s="346">
        <v>4</v>
      </c>
      <c r="F215" s="371">
        <v>13550</v>
      </c>
      <c r="G215" s="353">
        <f t="shared" si="28"/>
        <v>2.9520295202952032E-2</v>
      </c>
      <c r="H215" s="346">
        <f t="shared" si="26"/>
        <v>9</v>
      </c>
      <c r="I215" s="377">
        <f t="shared" si="27"/>
        <v>27391</v>
      </c>
      <c r="J215" s="353">
        <f t="shared" si="29"/>
        <v>3.2857507940564419E-2</v>
      </c>
      <c r="K215" s="346"/>
      <c r="L215" s="346"/>
      <c r="M215" s="346"/>
      <c r="N215" s="346"/>
      <c r="O215" s="191"/>
      <c r="P215" s="191"/>
    </row>
    <row r="216" spans="1:16">
      <c r="A216" s="100" t="s">
        <v>943</v>
      </c>
      <c r="B216" s="345">
        <v>12</v>
      </c>
      <c r="C216" s="371">
        <v>41076</v>
      </c>
      <c r="D216" s="350">
        <f t="shared" si="25"/>
        <v>2.9214139643587496E-2</v>
      </c>
      <c r="E216" s="346">
        <v>8</v>
      </c>
      <c r="F216" s="371">
        <v>56365</v>
      </c>
      <c r="G216" s="353">
        <f t="shared" si="28"/>
        <v>1.4193205003104763E-2</v>
      </c>
      <c r="H216" s="346">
        <f t="shared" si="26"/>
        <v>20</v>
      </c>
      <c r="I216" s="377">
        <f t="shared" si="27"/>
        <v>97441</v>
      </c>
      <c r="J216" s="353">
        <f t="shared" si="29"/>
        <v>2.0525240915015241E-2</v>
      </c>
      <c r="K216" s="346"/>
      <c r="L216" s="346"/>
      <c r="M216" s="346"/>
      <c r="N216" s="346"/>
      <c r="O216" s="191"/>
      <c r="P216" s="191"/>
    </row>
    <row r="217" spans="1:16">
      <c r="A217" s="100" t="s">
        <v>941</v>
      </c>
      <c r="B217" s="345">
        <v>2</v>
      </c>
      <c r="C217" s="371">
        <v>5527</v>
      </c>
      <c r="D217" s="350">
        <f t="shared" si="25"/>
        <v>3.6185996019540437E-2</v>
      </c>
      <c r="E217" s="346">
        <v>3</v>
      </c>
      <c r="F217" s="371">
        <v>6307</v>
      </c>
      <c r="G217" s="353">
        <f t="shared" si="28"/>
        <v>4.7566196289836687E-2</v>
      </c>
      <c r="H217" s="346">
        <f t="shared" si="26"/>
        <v>5</v>
      </c>
      <c r="I217" s="377">
        <f t="shared" si="27"/>
        <v>11834</v>
      </c>
      <c r="J217" s="353">
        <f t="shared" si="29"/>
        <v>4.2251140780801083E-2</v>
      </c>
      <c r="K217" s="346"/>
      <c r="L217" s="346"/>
      <c r="M217" s="346"/>
      <c r="N217" s="346"/>
      <c r="O217" s="191"/>
      <c r="P217" s="191"/>
    </row>
    <row r="218" spans="1:16">
      <c r="A218" s="100" t="s">
        <v>944</v>
      </c>
      <c r="B218" s="345">
        <v>5</v>
      </c>
      <c r="C218" s="371">
        <v>9837</v>
      </c>
      <c r="D218" s="350">
        <f t="shared" si="25"/>
        <v>5.0828504625393921E-2</v>
      </c>
      <c r="E218" s="346">
        <v>0</v>
      </c>
      <c r="F218" s="371">
        <v>10472</v>
      </c>
      <c r="G218" s="353">
        <f t="shared" si="28"/>
        <v>0</v>
      </c>
      <c r="H218" s="346">
        <f t="shared" si="26"/>
        <v>5</v>
      </c>
      <c r="I218" s="377">
        <f t="shared" si="27"/>
        <v>20309</v>
      </c>
      <c r="J218" s="353">
        <f t="shared" si="29"/>
        <v>2.4619626766458218E-2</v>
      </c>
      <c r="K218" s="346"/>
      <c r="L218" s="346"/>
      <c r="M218" s="346"/>
      <c r="N218" s="346"/>
      <c r="O218" s="191"/>
      <c r="P218" s="191"/>
    </row>
    <row r="219" spans="1:16">
      <c r="A219" s="128" t="s">
        <v>947</v>
      </c>
      <c r="B219" s="347">
        <v>5</v>
      </c>
      <c r="C219" s="374">
        <v>14396</v>
      </c>
      <c r="D219" s="352">
        <v>3.4700000000000002E-2</v>
      </c>
      <c r="E219" s="346">
        <v>5</v>
      </c>
      <c r="F219" s="374">
        <v>15466</v>
      </c>
      <c r="G219" s="353">
        <f t="shared" si="28"/>
        <v>3.2328979697400749E-2</v>
      </c>
      <c r="H219" s="346">
        <f t="shared" si="26"/>
        <v>10</v>
      </c>
      <c r="I219" s="377">
        <f t="shared" si="27"/>
        <v>29862</v>
      </c>
      <c r="J219" s="353">
        <f t="shared" si="29"/>
        <v>3.3487375259527163E-2</v>
      </c>
      <c r="K219" s="346"/>
      <c r="L219" s="346"/>
      <c r="M219" s="346"/>
      <c r="N219" s="346"/>
      <c r="O219" s="191"/>
      <c r="P219" s="191"/>
    </row>
    <row r="220" spans="1:16">
      <c r="A220" s="128" t="s">
        <v>948</v>
      </c>
      <c r="B220" s="347">
        <v>3</v>
      </c>
      <c r="C220" s="374">
        <v>11356</v>
      </c>
      <c r="D220" s="352">
        <v>2.64E-2</v>
      </c>
      <c r="E220" s="346">
        <v>2</v>
      </c>
      <c r="F220" s="374">
        <v>11176</v>
      </c>
      <c r="G220" s="353">
        <f t="shared" si="28"/>
        <v>1.7895490336435216E-2</v>
      </c>
      <c r="H220" s="346">
        <f t="shared" si="26"/>
        <v>5</v>
      </c>
      <c r="I220" s="377">
        <f t="shared" si="27"/>
        <v>22532</v>
      </c>
      <c r="J220" s="353">
        <f t="shared" si="29"/>
        <v>2.2190662169359134E-2</v>
      </c>
      <c r="K220" s="346"/>
      <c r="L220" s="346"/>
      <c r="M220" s="346"/>
      <c r="N220" s="346"/>
      <c r="O220" s="191"/>
      <c r="P220" s="191"/>
    </row>
    <row r="221" spans="1:16">
      <c r="A221" s="100" t="s">
        <v>951</v>
      </c>
      <c r="B221" s="345">
        <v>5</v>
      </c>
      <c r="C221" s="371">
        <v>13524</v>
      </c>
      <c r="D221" s="350">
        <f t="shared" ref="D221:D227" si="30">B221/C221*100</f>
        <v>3.6971310263235732E-2</v>
      </c>
      <c r="E221" s="346">
        <v>4</v>
      </c>
      <c r="F221" s="371">
        <v>14471</v>
      </c>
      <c r="G221" s="353">
        <f t="shared" si="28"/>
        <v>2.7641489876304333E-2</v>
      </c>
      <c r="H221" s="346">
        <f t="shared" si="26"/>
        <v>9</v>
      </c>
      <c r="I221" s="377">
        <f t="shared" si="27"/>
        <v>27995</v>
      </c>
      <c r="J221" s="353">
        <f t="shared" si="29"/>
        <v>3.2148597963922131E-2</v>
      </c>
      <c r="K221" s="346"/>
      <c r="L221" s="346"/>
      <c r="M221" s="346"/>
      <c r="N221" s="346"/>
      <c r="O221" s="191"/>
      <c r="P221" s="191"/>
    </row>
    <row r="222" spans="1:16">
      <c r="A222" s="100" t="s">
        <v>927</v>
      </c>
      <c r="B222" s="345">
        <v>12</v>
      </c>
      <c r="C222" s="371">
        <v>13803</v>
      </c>
      <c r="D222" s="350">
        <f t="shared" si="30"/>
        <v>8.6937622256031299E-2</v>
      </c>
      <c r="E222" s="346">
        <v>7</v>
      </c>
      <c r="F222" s="371">
        <v>15248</v>
      </c>
      <c r="G222" s="353">
        <f t="shared" si="28"/>
        <v>4.5907660020986354E-2</v>
      </c>
      <c r="H222" s="346">
        <f t="shared" si="26"/>
        <v>19</v>
      </c>
      <c r="I222" s="377">
        <f t="shared" si="27"/>
        <v>29051</v>
      </c>
      <c r="J222" s="353">
        <f t="shared" si="29"/>
        <v>6.540222367560497E-2</v>
      </c>
      <c r="K222" s="346"/>
      <c r="L222" s="346"/>
      <c r="M222" s="346"/>
      <c r="N222" s="346"/>
      <c r="O222" s="191"/>
      <c r="P222" s="191"/>
    </row>
    <row r="223" spans="1:16">
      <c r="A223" s="100" t="s">
        <v>983</v>
      </c>
      <c r="B223" s="345"/>
      <c r="C223" s="371">
        <v>6583</v>
      </c>
      <c r="D223" s="350">
        <f t="shared" si="30"/>
        <v>0</v>
      </c>
      <c r="E223" s="346">
        <v>0</v>
      </c>
      <c r="F223" s="371">
        <v>6652</v>
      </c>
      <c r="G223" s="353">
        <f t="shared" si="28"/>
        <v>0</v>
      </c>
      <c r="H223" s="346">
        <f t="shared" si="26"/>
        <v>0</v>
      </c>
      <c r="I223" s="377">
        <f t="shared" si="27"/>
        <v>13235</v>
      </c>
      <c r="J223" s="353">
        <f t="shared" si="29"/>
        <v>0</v>
      </c>
      <c r="K223" s="346"/>
      <c r="L223" s="346"/>
      <c r="M223" s="346"/>
      <c r="N223" s="346"/>
      <c r="O223" s="191"/>
      <c r="P223" s="191"/>
    </row>
    <row r="224" spans="1:16">
      <c r="A224" s="100" t="s">
        <v>952</v>
      </c>
      <c r="B224" s="345">
        <v>2</v>
      </c>
      <c r="C224" s="371">
        <v>10872</v>
      </c>
      <c r="D224" s="350">
        <f t="shared" si="30"/>
        <v>1.839587932303164E-2</v>
      </c>
      <c r="E224" s="346">
        <v>2</v>
      </c>
      <c r="F224" s="371">
        <v>12453</v>
      </c>
      <c r="G224" s="353">
        <f t="shared" si="28"/>
        <v>1.6060387055328033E-2</v>
      </c>
      <c r="H224" s="346">
        <f t="shared" si="26"/>
        <v>4</v>
      </c>
      <c r="I224" s="377">
        <f t="shared" si="27"/>
        <v>23325</v>
      </c>
      <c r="J224" s="353">
        <f t="shared" si="29"/>
        <v>1.7148981779206859E-2</v>
      </c>
      <c r="K224" s="346"/>
      <c r="L224" s="346"/>
      <c r="M224" s="346"/>
      <c r="N224" s="346"/>
      <c r="O224" s="191"/>
      <c r="P224" s="191"/>
    </row>
    <row r="225" spans="1:16">
      <c r="A225" s="100" t="s">
        <v>961</v>
      </c>
      <c r="B225" s="345">
        <v>1</v>
      </c>
      <c r="C225" s="371">
        <v>4613</v>
      </c>
      <c r="D225" s="350">
        <f t="shared" si="30"/>
        <v>2.1677866897897247E-2</v>
      </c>
      <c r="E225" s="346">
        <v>0</v>
      </c>
      <c r="F225" s="371">
        <v>4986</v>
      </c>
      <c r="G225" s="353">
        <f t="shared" si="28"/>
        <v>0</v>
      </c>
      <c r="H225" s="346">
        <f t="shared" si="26"/>
        <v>1</v>
      </c>
      <c r="I225" s="377">
        <f t="shared" si="27"/>
        <v>9599</v>
      </c>
      <c r="J225" s="353">
        <f t="shared" si="29"/>
        <v>1.0417751849150954E-2</v>
      </c>
      <c r="K225" s="346"/>
      <c r="L225" s="346"/>
      <c r="M225" s="346"/>
      <c r="N225" s="346"/>
      <c r="O225" s="191"/>
      <c r="P225" s="191"/>
    </row>
    <row r="226" spans="1:16">
      <c r="A226" s="100" t="s">
        <v>954</v>
      </c>
      <c r="B226" s="345">
        <v>4</v>
      </c>
      <c r="C226" s="371">
        <v>6125</v>
      </c>
      <c r="D226" s="350">
        <f t="shared" si="30"/>
        <v>6.5306122448979598E-2</v>
      </c>
      <c r="E226" s="346">
        <v>0</v>
      </c>
      <c r="F226" s="371">
        <v>6303</v>
      </c>
      <c r="G226" s="353">
        <f t="shared" si="28"/>
        <v>0</v>
      </c>
      <c r="H226" s="346">
        <f t="shared" si="26"/>
        <v>4</v>
      </c>
      <c r="I226" s="377">
        <f t="shared" si="27"/>
        <v>12428</v>
      </c>
      <c r="J226" s="353">
        <f t="shared" si="29"/>
        <v>3.2185387833923398E-2</v>
      </c>
      <c r="K226" s="346"/>
      <c r="L226" s="346"/>
      <c r="M226" s="346"/>
      <c r="N226" s="346"/>
      <c r="O226" s="191"/>
      <c r="P226" s="191"/>
    </row>
    <row r="227" spans="1:16">
      <c r="A227" s="100" t="s">
        <v>958</v>
      </c>
      <c r="B227" s="345">
        <v>2</v>
      </c>
      <c r="C227" s="371">
        <v>25664</v>
      </c>
      <c r="D227" s="350">
        <f t="shared" si="30"/>
        <v>7.7930174563591017E-3</v>
      </c>
      <c r="E227" s="346">
        <v>5</v>
      </c>
      <c r="F227" s="371">
        <v>33461</v>
      </c>
      <c r="G227" s="353">
        <f t="shared" si="28"/>
        <v>1.4942769193987029E-2</v>
      </c>
      <c r="H227" s="346">
        <f t="shared" si="26"/>
        <v>7</v>
      </c>
      <c r="I227" s="377">
        <f t="shared" si="27"/>
        <v>59125</v>
      </c>
      <c r="J227" s="353">
        <f t="shared" si="29"/>
        <v>1.1839323467230444E-2</v>
      </c>
      <c r="K227" s="346"/>
      <c r="L227" s="346"/>
      <c r="M227" s="346"/>
      <c r="N227" s="346"/>
      <c r="O227" s="191"/>
      <c r="P227" s="191"/>
    </row>
    <row r="228" spans="1:16">
      <c r="A228" s="128" t="s">
        <v>928</v>
      </c>
      <c r="B228" s="347">
        <v>5</v>
      </c>
      <c r="C228" s="374">
        <v>16257</v>
      </c>
      <c r="D228" s="352">
        <v>3.0800000000000001E-2</v>
      </c>
      <c r="E228" s="346">
        <v>2</v>
      </c>
      <c r="F228" s="374">
        <v>17771</v>
      </c>
      <c r="G228" s="353">
        <f t="shared" si="28"/>
        <v>1.1254290698328737E-2</v>
      </c>
      <c r="H228" s="346">
        <f t="shared" si="26"/>
        <v>7</v>
      </c>
      <c r="I228" s="377">
        <f t="shared" si="27"/>
        <v>34028</v>
      </c>
      <c r="J228" s="353">
        <f t="shared" si="29"/>
        <v>2.0571294228282591E-2</v>
      </c>
      <c r="K228" s="346"/>
      <c r="L228" s="346"/>
      <c r="M228" s="346"/>
      <c r="N228" s="346"/>
      <c r="O228" s="191"/>
      <c r="P228" s="191"/>
    </row>
    <row r="229" spans="1:16" s="61" customFormat="1">
      <c r="A229" s="248" t="s">
        <v>1122</v>
      </c>
      <c r="B229" s="343">
        <v>19</v>
      </c>
      <c r="C229" s="373">
        <v>101985</v>
      </c>
      <c r="D229" s="354">
        <v>3.0800000000000001E-2</v>
      </c>
      <c r="E229" s="344">
        <v>25</v>
      </c>
      <c r="F229" s="372">
        <v>114438</v>
      </c>
      <c r="G229" s="349">
        <f t="shared" si="28"/>
        <v>2.184589035110715E-2</v>
      </c>
      <c r="H229" s="343">
        <f t="shared" si="26"/>
        <v>44</v>
      </c>
      <c r="I229" s="373">
        <f t="shared" si="27"/>
        <v>216423</v>
      </c>
      <c r="J229" s="349">
        <f t="shared" si="29"/>
        <v>2.0330556364157232E-2</v>
      </c>
      <c r="K229" s="343"/>
      <c r="L229" s="343"/>
      <c r="M229" s="343"/>
      <c r="N229" s="343"/>
      <c r="O229" s="325"/>
      <c r="P229" s="325"/>
    </row>
    <row r="230" spans="1:16">
      <c r="A230" s="100" t="s">
        <v>851</v>
      </c>
      <c r="B230" s="345">
        <v>1</v>
      </c>
      <c r="C230" s="371">
        <v>5566</v>
      </c>
      <c r="D230" s="350">
        <f>B230/C230*100</f>
        <v>1.7966223499820338E-2</v>
      </c>
      <c r="E230" s="346">
        <v>2</v>
      </c>
      <c r="F230" s="371">
        <v>9941</v>
      </c>
      <c r="G230" s="353">
        <f t="shared" si="28"/>
        <v>2.0118700331958554E-2</v>
      </c>
      <c r="H230" s="346">
        <f t="shared" si="26"/>
        <v>3</v>
      </c>
      <c r="I230" s="377">
        <f t="shared" si="27"/>
        <v>15507</v>
      </c>
      <c r="J230" s="353">
        <f t="shared" si="29"/>
        <v>1.9346101760495258E-2</v>
      </c>
      <c r="K230" s="346"/>
      <c r="L230" s="346"/>
      <c r="M230" s="346"/>
      <c r="N230" s="346"/>
      <c r="O230" s="191"/>
      <c r="P230" s="191"/>
    </row>
    <row r="231" spans="1:16">
      <c r="A231" s="100" t="s">
        <v>930</v>
      </c>
      <c r="B231" s="345">
        <v>1</v>
      </c>
      <c r="C231" s="371">
        <v>8363</v>
      </c>
      <c r="D231" s="350">
        <f>B231/C231*100</f>
        <v>1.1957431543704412E-2</v>
      </c>
      <c r="E231" s="346">
        <v>0</v>
      </c>
      <c r="F231" s="371">
        <v>8928</v>
      </c>
      <c r="G231" s="353">
        <f t="shared" si="28"/>
        <v>0</v>
      </c>
      <c r="H231" s="346">
        <f t="shared" si="26"/>
        <v>1</v>
      </c>
      <c r="I231" s="377">
        <f t="shared" si="27"/>
        <v>17291</v>
      </c>
      <c r="J231" s="353">
        <f t="shared" si="29"/>
        <v>5.7833555028627614E-3</v>
      </c>
      <c r="K231" s="346"/>
      <c r="L231" s="346"/>
      <c r="M231" s="346"/>
      <c r="N231" s="346"/>
      <c r="O231" s="191"/>
      <c r="P231" s="191"/>
    </row>
    <row r="232" spans="1:16">
      <c r="A232" s="100" t="s">
        <v>925</v>
      </c>
      <c r="B232" s="345">
        <v>4</v>
      </c>
      <c r="C232" s="371">
        <v>9760</v>
      </c>
      <c r="D232" s="350">
        <f>B232/C232*100</f>
        <v>4.0983606557377046E-2</v>
      </c>
      <c r="E232" s="346">
        <v>2</v>
      </c>
      <c r="F232" s="371">
        <v>9399</v>
      </c>
      <c r="G232" s="353">
        <f t="shared" si="28"/>
        <v>2.1278859453133313E-2</v>
      </c>
      <c r="H232" s="346">
        <f t="shared" si="26"/>
        <v>6</v>
      </c>
      <c r="I232" s="377">
        <f t="shared" si="27"/>
        <v>19159</v>
      </c>
      <c r="J232" s="353">
        <f t="shared" si="29"/>
        <v>3.1316874575917322E-2</v>
      </c>
      <c r="K232" s="346"/>
      <c r="L232" s="346"/>
      <c r="M232" s="346"/>
      <c r="N232" s="346"/>
      <c r="O232" s="191"/>
      <c r="P232" s="191"/>
    </row>
    <row r="233" spans="1:16">
      <c r="A233" s="100" t="s">
        <v>861</v>
      </c>
      <c r="B233" s="345"/>
      <c r="C233" s="371">
        <v>4192</v>
      </c>
      <c r="D233" s="350">
        <f>B233/C233*100</f>
        <v>0</v>
      </c>
      <c r="E233" s="346">
        <v>2</v>
      </c>
      <c r="F233" s="371">
        <v>4204</v>
      </c>
      <c r="G233" s="353">
        <f t="shared" si="28"/>
        <v>4.7573739295908662E-2</v>
      </c>
      <c r="H233" s="346">
        <f t="shared" si="26"/>
        <v>2</v>
      </c>
      <c r="I233" s="377">
        <f t="shared" si="27"/>
        <v>8396</v>
      </c>
      <c r="J233" s="353">
        <f t="shared" si="29"/>
        <v>2.3820867079561697E-2</v>
      </c>
      <c r="K233" s="346"/>
      <c r="L233" s="346"/>
      <c r="M233" s="346"/>
      <c r="N233" s="346"/>
      <c r="O233" s="191"/>
      <c r="P233" s="191"/>
    </row>
    <row r="234" spans="1:16">
      <c r="A234" s="100" t="s">
        <v>926</v>
      </c>
      <c r="B234" s="345">
        <v>3</v>
      </c>
      <c r="C234" s="371">
        <v>6521</v>
      </c>
      <c r="D234" s="350">
        <f>B234/C234*100</f>
        <v>4.6005213924244746E-2</v>
      </c>
      <c r="E234" s="346">
        <v>2</v>
      </c>
      <c r="F234" s="371">
        <v>6943</v>
      </c>
      <c r="G234" s="353">
        <f t="shared" si="28"/>
        <v>2.8805991646262422E-2</v>
      </c>
      <c r="H234" s="346">
        <f t="shared" si="26"/>
        <v>5</v>
      </c>
      <c r="I234" s="377">
        <f t="shared" si="27"/>
        <v>13464</v>
      </c>
      <c r="J234" s="353">
        <f t="shared" si="29"/>
        <v>3.7136066547831255E-2</v>
      </c>
      <c r="K234" s="346"/>
      <c r="L234" s="346"/>
      <c r="M234" s="346"/>
      <c r="N234" s="346"/>
      <c r="O234" s="191"/>
      <c r="P234" s="191"/>
    </row>
    <row r="235" spans="1:16">
      <c r="A235" s="128" t="s">
        <v>984</v>
      </c>
      <c r="B235" s="347"/>
      <c r="C235" s="374">
        <v>6441</v>
      </c>
      <c r="D235" s="352">
        <v>0</v>
      </c>
      <c r="E235" s="346">
        <v>0</v>
      </c>
      <c r="F235" s="374">
        <v>6673</v>
      </c>
      <c r="G235" s="353">
        <f t="shared" si="28"/>
        <v>0</v>
      </c>
      <c r="H235" s="346">
        <f t="shared" si="26"/>
        <v>0</v>
      </c>
      <c r="I235" s="377">
        <f t="shared" si="27"/>
        <v>13114</v>
      </c>
      <c r="J235" s="353">
        <f t="shared" si="29"/>
        <v>0</v>
      </c>
      <c r="K235" s="346"/>
      <c r="L235" s="346"/>
      <c r="M235" s="346"/>
      <c r="N235" s="346"/>
      <c r="O235" s="191"/>
      <c r="P235" s="191"/>
    </row>
    <row r="236" spans="1:16">
      <c r="A236" s="100" t="s">
        <v>945</v>
      </c>
      <c r="B236" s="345">
        <v>1</v>
      </c>
      <c r="C236" s="371">
        <v>11535</v>
      </c>
      <c r="D236" s="350">
        <f>B236/C236*100</f>
        <v>8.6692674469007365E-3</v>
      </c>
      <c r="E236" s="346">
        <v>1</v>
      </c>
      <c r="F236" s="371">
        <v>12645</v>
      </c>
      <c r="G236" s="353">
        <f t="shared" si="28"/>
        <v>7.9082641360221431E-3</v>
      </c>
      <c r="H236" s="346">
        <f t="shared" si="26"/>
        <v>2</v>
      </c>
      <c r="I236" s="377">
        <f t="shared" si="27"/>
        <v>24180</v>
      </c>
      <c r="J236" s="353">
        <f t="shared" si="29"/>
        <v>8.271298593879239E-3</v>
      </c>
      <c r="K236" s="346"/>
      <c r="L236" s="346"/>
      <c r="M236" s="346"/>
      <c r="N236" s="346"/>
      <c r="O236" s="191"/>
      <c r="P236" s="191"/>
    </row>
    <row r="237" spans="1:16">
      <c r="A237" s="128" t="s">
        <v>946</v>
      </c>
      <c r="B237" s="347">
        <v>2</v>
      </c>
      <c r="C237" s="374">
        <v>10119</v>
      </c>
      <c r="D237" s="352">
        <v>1.9800000000000002E-2</v>
      </c>
      <c r="E237" s="346">
        <v>4</v>
      </c>
      <c r="F237" s="374">
        <v>11166</v>
      </c>
      <c r="G237" s="353">
        <f t="shared" si="28"/>
        <v>3.5823034210997667E-2</v>
      </c>
      <c r="H237" s="346">
        <f t="shared" si="26"/>
        <v>6</v>
      </c>
      <c r="I237" s="377">
        <f t="shared" si="27"/>
        <v>21285</v>
      </c>
      <c r="J237" s="353">
        <f t="shared" si="29"/>
        <v>2.8188865398167725E-2</v>
      </c>
      <c r="K237" s="346"/>
      <c r="L237" s="346"/>
      <c r="M237" s="346"/>
      <c r="N237" s="346"/>
      <c r="O237" s="191"/>
      <c r="P237" s="191"/>
    </row>
    <row r="238" spans="1:16">
      <c r="A238" s="100" t="s">
        <v>989</v>
      </c>
      <c r="B238" s="345"/>
      <c r="C238" s="371">
        <v>5947</v>
      </c>
      <c r="D238" s="350">
        <f t="shared" ref="D238:D244" si="31">B238/C238*100</f>
        <v>0</v>
      </c>
      <c r="E238" s="346">
        <v>0</v>
      </c>
      <c r="F238" s="371">
        <v>6641</v>
      </c>
      <c r="G238" s="353">
        <f t="shared" si="28"/>
        <v>0</v>
      </c>
      <c r="H238" s="346">
        <f t="shared" si="26"/>
        <v>0</v>
      </c>
      <c r="I238" s="377">
        <f t="shared" si="27"/>
        <v>12588</v>
      </c>
      <c r="J238" s="353">
        <f t="shared" si="29"/>
        <v>0</v>
      </c>
      <c r="K238" s="346"/>
      <c r="L238" s="346"/>
      <c r="M238" s="346"/>
      <c r="N238" s="346"/>
      <c r="O238" s="191"/>
      <c r="P238" s="191"/>
    </row>
    <row r="239" spans="1:16">
      <c r="A239" s="100" t="s">
        <v>955</v>
      </c>
      <c r="B239" s="345">
        <v>1</v>
      </c>
      <c r="C239" s="371">
        <v>6517</v>
      </c>
      <c r="D239" s="350">
        <f t="shared" si="31"/>
        <v>1.5344483658124904E-2</v>
      </c>
      <c r="E239" s="346">
        <v>4</v>
      </c>
      <c r="F239" s="371">
        <v>7578</v>
      </c>
      <c r="G239" s="353">
        <f t="shared" si="28"/>
        <v>5.2784375824755876E-2</v>
      </c>
      <c r="H239" s="346">
        <f t="shared" si="26"/>
        <v>5</v>
      </c>
      <c r="I239" s="377">
        <f t="shared" si="27"/>
        <v>14095</v>
      </c>
      <c r="J239" s="353">
        <f t="shared" si="29"/>
        <v>3.5473572188719403E-2</v>
      </c>
      <c r="K239" s="346"/>
      <c r="L239" s="346"/>
      <c r="M239" s="346"/>
      <c r="N239" s="346"/>
      <c r="O239" s="191"/>
      <c r="P239" s="191"/>
    </row>
    <row r="240" spans="1:16">
      <c r="A240" s="100" t="s">
        <v>956</v>
      </c>
      <c r="B240" s="345">
        <v>2</v>
      </c>
      <c r="C240" s="371">
        <v>10138</v>
      </c>
      <c r="D240" s="350">
        <f t="shared" si="31"/>
        <v>1.9727756954034326E-2</v>
      </c>
      <c r="E240" s="346">
        <v>1</v>
      </c>
      <c r="F240" s="371">
        <v>11567</v>
      </c>
      <c r="G240" s="353">
        <f t="shared" si="28"/>
        <v>8.6452839975793196E-3</v>
      </c>
      <c r="H240" s="346">
        <f t="shared" si="26"/>
        <v>3</v>
      </c>
      <c r="I240" s="377">
        <f t="shared" si="27"/>
        <v>21705</v>
      </c>
      <c r="J240" s="353">
        <f t="shared" si="29"/>
        <v>1.3821700069108501E-2</v>
      </c>
      <c r="K240" s="346"/>
      <c r="L240" s="346"/>
      <c r="M240" s="346"/>
      <c r="N240" s="346"/>
      <c r="O240" s="191"/>
      <c r="P240" s="191"/>
    </row>
    <row r="241" spans="1:16">
      <c r="A241" s="100" t="s">
        <v>957</v>
      </c>
      <c r="B241" s="345"/>
      <c r="C241" s="371">
        <v>9911</v>
      </c>
      <c r="D241" s="350">
        <f t="shared" si="31"/>
        <v>0</v>
      </c>
      <c r="E241" s="346">
        <v>2</v>
      </c>
      <c r="F241" s="371">
        <v>10871</v>
      </c>
      <c r="G241" s="353">
        <f t="shared" si="28"/>
        <v>1.8397571520559288E-2</v>
      </c>
      <c r="H241" s="346">
        <f t="shared" si="26"/>
        <v>2</v>
      </c>
      <c r="I241" s="377">
        <f t="shared" si="27"/>
        <v>20782</v>
      </c>
      <c r="J241" s="353">
        <f t="shared" si="29"/>
        <v>9.6237128284092002E-3</v>
      </c>
      <c r="K241" s="346"/>
      <c r="L241" s="346"/>
      <c r="M241" s="346"/>
      <c r="N241" s="346"/>
      <c r="O241" s="191"/>
      <c r="P241" s="191"/>
    </row>
    <row r="242" spans="1:16">
      <c r="A242" s="100" t="s">
        <v>904</v>
      </c>
      <c r="B242" s="345">
        <v>2</v>
      </c>
      <c r="C242" s="371">
        <v>6975</v>
      </c>
      <c r="D242" s="350">
        <f t="shared" si="31"/>
        <v>2.8673835125448029E-2</v>
      </c>
      <c r="E242" s="346">
        <v>1</v>
      </c>
      <c r="F242" s="371">
        <v>7882</v>
      </c>
      <c r="G242" s="353">
        <f t="shared" si="28"/>
        <v>1.2687135244861711E-2</v>
      </c>
      <c r="H242" s="346">
        <f t="shared" si="26"/>
        <v>3</v>
      </c>
      <c r="I242" s="377">
        <f t="shared" si="27"/>
        <v>14857</v>
      </c>
      <c r="J242" s="353">
        <f t="shared" si="29"/>
        <v>2.0192501850979334E-2</v>
      </c>
      <c r="K242" s="346"/>
      <c r="L242" s="346"/>
      <c r="M242" s="346"/>
      <c r="N242" s="346"/>
      <c r="O242" s="191"/>
      <c r="P242" s="191"/>
    </row>
    <row r="243" spans="1:16" s="61" customFormat="1">
      <c r="A243" s="239" t="s">
        <v>1123</v>
      </c>
      <c r="B243" s="343">
        <v>22</v>
      </c>
      <c r="C243" s="373">
        <v>108153</v>
      </c>
      <c r="D243" s="349">
        <f t="shared" si="31"/>
        <v>2.0341553170046139E-2</v>
      </c>
      <c r="E243" s="344">
        <v>32</v>
      </c>
      <c r="F243" s="375">
        <v>126279</v>
      </c>
      <c r="G243" s="349">
        <f t="shared" si="28"/>
        <v>2.5340713816232308E-2</v>
      </c>
      <c r="H243" s="343">
        <f t="shared" si="26"/>
        <v>54</v>
      </c>
      <c r="I243" s="373">
        <f t="shared" si="27"/>
        <v>234432</v>
      </c>
      <c r="J243" s="349">
        <f t="shared" si="29"/>
        <v>2.3034398034398034E-2</v>
      </c>
      <c r="K243" s="343"/>
      <c r="L243" s="343"/>
      <c r="M243" s="343"/>
      <c r="N243" s="343"/>
      <c r="O243" s="325"/>
      <c r="P243" s="325"/>
    </row>
    <row r="244" spans="1:16">
      <c r="A244" s="100" t="s">
        <v>929</v>
      </c>
      <c r="B244" s="345">
        <v>6</v>
      </c>
      <c r="C244" s="371">
        <v>12985</v>
      </c>
      <c r="D244" s="350">
        <f t="shared" si="31"/>
        <v>4.620716211012707E-2</v>
      </c>
      <c r="E244" s="346">
        <v>2</v>
      </c>
      <c r="F244" s="371">
        <v>14563</v>
      </c>
      <c r="G244" s="353">
        <f t="shared" si="28"/>
        <v>1.3733434045182997E-2</v>
      </c>
      <c r="H244" s="346">
        <f t="shared" si="26"/>
        <v>8</v>
      </c>
      <c r="I244" s="377">
        <f t="shared" si="27"/>
        <v>27548</v>
      </c>
      <c r="J244" s="353">
        <f t="shared" si="29"/>
        <v>2.9040220705677362E-2</v>
      </c>
      <c r="K244" s="346"/>
      <c r="L244" s="346"/>
      <c r="M244" s="346"/>
      <c r="N244" s="346"/>
      <c r="O244" s="191"/>
      <c r="P244" s="191"/>
    </row>
    <row r="245" spans="1:16">
      <c r="A245" s="128" t="s">
        <v>936</v>
      </c>
      <c r="B245" s="347">
        <v>2</v>
      </c>
      <c r="C245" s="374">
        <v>29174</v>
      </c>
      <c r="D245" s="352">
        <v>6.8999999999999999E-3</v>
      </c>
      <c r="E245" s="346">
        <v>11</v>
      </c>
      <c r="F245" s="374">
        <v>38028</v>
      </c>
      <c r="G245" s="353">
        <f t="shared" si="28"/>
        <v>2.8926054486168085E-2</v>
      </c>
      <c r="H245" s="346">
        <f t="shared" si="26"/>
        <v>13</v>
      </c>
      <c r="I245" s="377">
        <f t="shared" si="27"/>
        <v>67202</v>
      </c>
      <c r="J245" s="353">
        <f t="shared" si="29"/>
        <v>1.9344662361239249E-2</v>
      </c>
      <c r="K245" s="346"/>
      <c r="L245" s="346"/>
      <c r="M245" s="346"/>
      <c r="N245" s="346"/>
      <c r="O245" s="191"/>
      <c r="P245" s="191"/>
    </row>
    <row r="246" spans="1:16">
      <c r="A246" s="100" t="s">
        <v>960</v>
      </c>
      <c r="B246" s="345">
        <v>3</v>
      </c>
      <c r="C246" s="371">
        <v>17698</v>
      </c>
      <c r="D246" s="350">
        <f>B246/C246*100</f>
        <v>1.6951067917278788E-2</v>
      </c>
      <c r="E246" s="346">
        <v>4</v>
      </c>
      <c r="F246" s="371">
        <v>18999</v>
      </c>
      <c r="G246" s="353">
        <f t="shared" si="28"/>
        <v>2.1053739670508973E-2</v>
      </c>
      <c r="H246" s="346">
        <f t="shared" si="26"/>
        <v>7</v>
      </c>
      <c r="I246" s="377">
        <f t="shared" si="27"/>
        <v>36697</v>
      </c>
      <c r="J246" s="353">
        <f t="shared" si="29"/>
        <v>1.9075128757119111E-2</v>
      </c>
      <c r="K246" s="346"/>
      <c r="L246" s="346"/>
      <c r="M246" s="346"/>
      <c r="N246" s="346"/>
      <c r="O246" s="191"/>
      <c r="P246" s="191"/>
    </row>
    <row r="247" spans="1:16">
      <c r="A247" s="100" t="s">
        <v>950</v>
      </c>
      <c r="B247" s="345">
        <v>5</v>
      </c>
      <c r="C247" s="371">
        <v>22683</v>
      </c>
      <c r="D247" s="350">
        <f>B247/C247*100</f>
        <v>2.204293964643125E-2</v>
      </c>
      <c r="E247" s="346">
        <v>6</v>
      </c>
      <c r="F247" s="371">
        <v>28070</v>
      </c>
      <c r="G247" s="353">
        <f t="shared" si="28"/>
        <v>2.1375133594584966E-2</v>
      </c>
      <c r="H247" s="346">
        <f t="shared" si="26"/>
        <v>11</v>
      </c>
      <c r="I247" s="377">
        <f t="shared" si="27"/>
        <v>50753</v>
      </c>
      <c r="J247" s="353">
        <f t="shared" si="29"/>
        <v>2.1673595649518256E-2</v>
      </c>
      <c r="K247" s="346"/>
      <c r="L247" s="346"/>
      <c r="M247" s="346"/>
      <c r="N247" s="346"/>
      <c r="O247" s="191"/>
      <c r="P247" s="191"/>
    </row>
    <row r="248" spans="1:16">
      <c r="A248" s="100" t="s">
        <v>962</v>
      </c>
      <c r="B248" s="345">
        <v>2</v>
      </c>
      <c r="C248" s="371">
        <v>9064</v>
      </c>
      <c r="D248" s="350">
        <f>B248/C248*100</f>
        <v>2.2065313327449251E-2</v>
      </c>
      <c r="E248" s="346">
        <v>1</v>
      </c>
      <c r="F248" s="371">
        <v>9442</v>
      </c>
      <c r="G248" s="353">
        <f t="shared" si="28"/>
        <v>1.0590976488032196E-2</v>
      </c>
      <c r="H248" s="346">
        <f t="shared" si="26"/>
        <v>3</v>
      </c>
      <c r="I248" s="377">
        <f t="shared" si="27"/>
        <v>18506</v>
      </c>
      <c r="J248" s="353">
        <f t="shared" si="29"/>
        <v>1.6210958608019022E-2</v>
      </c>
      <c r="K248" s="346"/>
      <c r="L248" s="346"/>
      <c r="M248" s="346"/>
      <c r="N248" s="346"/>
      <c r="O248" s="191"/>
      <c r="P248" s="191"/>
    </row>
    <row r="249" spans="1:16">
      <c r="A249" s="100" t="s">
        <v>963</v>
      </c>
      <c r="B249" s="345">
        <v>4</v>
      </c>
      <c r="C249" s="371">
        <v>16549</v>
      </c>
      <c r="D249" s="350">
        <f>B249/C249*100</f>
        <v>2.4170644751948758E-2</v>
      </c>
      <c r="E249" s="346">
        <v>8</v>
      </c>
      <c r="F249" s="371">
        <v>17177</v>
      </c>
      <c r="G249" s="353">
        <f t="shared" si="28"/>
        <v>4.6573906968620828E-2</v>
      </c>
      <c r="H249" s="346">
        <f t="shared" si="26"/>
        <v>12</v>
      </c>
      <c r="I249" s="377">
        <f t="shared" si="27"/>
        <v>33726</v>
      </c>
      <c r="J249" s="353">
        <f t="shared" si="29"/>
        <v>3.558085749866572E-2</v>
      </c>
      <c r="K249" s="346"/>
      <c r="L249" s="346"/>
      <c r="M249" s="346"/>
      <c r="N249" s="346"/>
      <c r="O249" s="191"/>
      <c r="P249" s="191"/>
    </row>
    <row r="250" spans="1:16" s="61" customFormat="1">
      <c r="A250" s="239" t="s">
        <v>1124</v>
      </c>
      <c r="B250" s="343">
        <v>23</v>
      </c>
      <c r="C250" s="373">
        <v>105509</v>
      </c>
      <c r="D250" s="349">
        <f>B250/C250*100</f>
        <v>2.1799088229440142E-2</v>
      </c>
      <c r="E250" s="344">
        <v>29</v>
      </c>
      <c r="F250" s="372">
        <v>132609</v>
      </c>
      <c r="G250" s="349">
        <f t="shared" si="28"/>
        <v>2.1868802268322662E-2</v>
      </c>
      <c r="H250" s="343">
        <f t="shared" si="26"/>
        <v>52</v>
      </c>
      <c r="I250" s="373">
        <f t="shared" si="27"/>
        <v>238118</v>
      </c>
      <c r="J250" s="349">
        <f t="shared" si="29"/>
        <v>2.183791229558454E-2</v>
      </c>
      <c r="K250" s="343"/>
      <c r="L250" s="343"/>
      <c r="M250" s="343"/>
      <c r="N250" s="343"/>
      <c r="O250" s="325"/>
      <c r="P250" s="325"/>
    </row>
    <row r="251" spans="1:16">
      <c r="A251" s="242" t="s">
        <v>1125</v>
      </c>
      <c r="B251" s="346"/>
      <c r="C251" s="377"/>
      <c r="D251" s="353"/>
      <c r="E251" s="346"/>
      <c r="F251" s="377"/>
      <c r="G251" s="353"/>
      <c r="H251" s="346"/>
      <c r="I251" s="377"/>
      <c r="J251" s="353"/>
      <c r="K251" s="346"/>
      <c r="L251" s="346"/>
      <c r="M251" s="346"/>
      <c r="N251" s="346"/>
      <c r="O251" s="191"/>
      <c r="P251" s="191"/>
    </row>
    <row r="252" spans="1:16">
      <c r="A252" s="242" t="s">
        <v>1126</v>
      </c>
      <c r="B252" s="346"/>
      <c r="C252" s="377"/>
      <c r="D252" s="353"/>
      <c r="E252" s="346"/>
      <c r="F252" s="377"/>
      <c r="G252" s="353"/>
      <c r="H252" s="346"/>
      <c r="I252" s="377"/>
      <c r="J252" s="353"/>
      <c r="K252" s="346"/>
      <c r="L252" s="346"/>
      <c r="M252" s="346"/>
      <c r="N252" s="346"/>
      <c r="O252" s="191"/>
      <c r="P252" s="191"/>
    </row>
    <row r="253" spans="1:16">
      <c r="A253" s="242" t="s">
        <v>1127</v>
      </c>
      <c r="B253" s="346"/>
      <c r="C253" s="377"/>
      <c r="D253" s="353"/>
      <c r="E253" s="346"/>
      <c r="F253" s="377"/>
      <c r="G253" s="353"/>
      <c r="H253" s="346"/>
      <c r="I253" s="377"/>
      <c r="J253" s="353"/>
      <c r="K253" s="346"/>
      <c r="L253" s="346"/>
      <c r="M253" s="346"/>
      <c r="N253" s="346"/>
      <c r="O253" s="191"/>
      <c r="P253" s="191"/>
    </row>
    <row r="256" spans="1:16">
      <c r="E256" s="85"/>
    </row>
    <row r="257" spans="1:10">
      <c r="A257" t="s">
        <v>1012</v>
      </c>
      <c r="E257" s="85"/>
    </row>
    <row r="258" spans="1:10">
      <c r="A258" s="116" t="s">
        <v>1005</v>
      </c>
      <c r="B258" s="117"/>
      <c r="C258" s="379"/>
      <c r="D258" s="256"/>
      <c r="E258" s="255"/>
      <c r="F258" s="379"/>
      <c r="G258" s="117"/>
      <c r="H258" s="117"/>
      <c r="I258" s="379"/>
      <c r="J258" s="117"/>
    </row>
    <row r="259" spans="1:10">
      <c r="A259" s="121" t="s">
        <v>1006</v>
      </c>
      <c r="B259" s="122"/>
      <c r="C259" s="380"/>
      <c r="D259" s="258"/>
      <c r="E259" s="257"/>
      <c r="F259" s="380"/>
      <c r="G259" s="122"/>
      <c r="H259" s="122"/>
      <c r="I259" s="380"/>
      <c r="J259" s="122"/>
    </row>
    <row r="260" spans="1:10">
      <c r="E260" s="85"/>
    </row>
    <row r="261" spans="1:10">
      <c r="E261" s="85"/>
    </row>
  </sheetData>
  <mergeCells count="3">
    <mergeCell ref="B1:D1"/>
    <mergeCell ref="E1:G1"/>
    <mergeCell ref="H1:J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3EA3-9419-3E43-925C-100A4887FB35}">
  <dimension ref="A1:W669"/>
  <sheetViews>
    <sheetView topLeftCell="A639" workbookViewId="0">
      <selection activeCell="F664" sqref="F664"/>
    </sheetView>
  </sheetViews>
  <sheetFormatPr defaultColWidth="15.796875" defaultRowHeight="15.6"/>
  <sheetData>
    <row r="1" spans="1:10" s="61" customFormat="1">
      <c r="A1" s="92"/>
      <c r="B1" s="403">
        <v>1800</v>
      </c>
      <c r="C1" s="403"/>
      <c r="D1" s="403"/>
      <c r="E1" s="404">
        <v>1900</v>
      </c>
      <c r="F1" s="404"/>
      <c r="G1" s="404"/>
      <c r="H1" s="401" t="s">
        <v>131</v>
      </c>
      <c r="I1" s="401"/>
      <c r="J1" s="401"/>
    </row>
    <row r="2" spans="1:10" ht="37.799999999999997">
      <c r="A2" s="93" t="s">
        <v>746</v>
      </c>
      <c r="B2" s="93" t="s">
        <v>807</v>
      </c>
      <c r="C2" s="94" t="s">
        <v>121</v>
      </c>
      <c r="D2" s="95" t="s">
        <v>816</v>
      </c>
      <c r="E2" s="93" t="s">
        <v>807</v>
      </c>
      <c r="F2" s="94" t="s">
        <v>121</v>
      </c>
      <c r="G2" s="95" t="s">
        <v>816</v>
      </c>
      <c r="H2" s="56" t="s">
        <v>120</v>
      </c>
      <c r="I2" s="57" t="s">
        <v>121</v>
      </c>
      <c r="J2" s="95" t="s">
        <v>816</v>
      </c>
    </row>
    <row r="3" spans="1:10">
      <c r="A3" t="s">
        <v>151</v>
      </c>
      <c r="B3" s="96">
        <v>2</v>
      </c>
      <c r="C3" s="96">
        <v>6699</v>
      </c>
      <c r="D3" s="97">
        <v>2.9855202268995368E-2</v>
      </c>
      <c r="E3" s="96">
        <v>1</v>
      </c>
      <c r="F3" s="96">
        <v>7831</v>
      </c>
      <c r="G3" s="98">
        <v>1.2769761205465456E-2</v>
      </c>
      <c r="H3" s="103">
        <f>SUM(B3,E3)</f>
        <v>3</v>
      </c>
      <c r="I3" s="103">
        <f>SUM(C3,F3)</f>
        <v>14530</v>
      </c>
      <c r="J3" s="98">
        <f>H3/I3*100</f>
        <v>2.0646937370956641E-2</v>
      </c>
    </row>
    <row r="4" spans="1:10">
      <c r="A4" t="s">
        <v>152</v>
      </c>
      <c r="B4" s="96">
        <v>1</v>
      </c>
      <c r="C4" s="96">
        <v>333</v>
      </c>
      <c r="D4" s="97">
        <v>0.3003003003003003</v>
      </c>
      <c r="E4" s="96"/>
      <c r="F4" s="96"/>
      <c r="G4" s="98"/>
      <c r="H4" s="103">
        <f t="shared" ref="H4:H67" si="0">SUM(B4,E4)</f>
        <v>1</v>
      </c>
      <c r="I4" s="103">
        <f t="shared" ref="I4:I67" si="1">SUM(C4,F4)</f>
        <v>333</v>
      </c>
      <c r="J4" s="98">
        <f t="shared" ref="J4:J67" si="2">H4/I4*100</f>
        <v>0.3003003003003003</v>
      </c>
    </row>
    <row r="5" spans="1:10">
      <c r="A5" t="s">
        <v>791</v>
      </c>
      <c r="B5" s="96"/>
      <c r="C5" s="96"/>
      <c r="D5" s="97"/>
      <c r="E5" s="96">
        <v>1</v>
      </c>
      <c r="F5" s="96">
        <v>303</v>
      </c>
      <c r="G5" s="98">
        <v>0.33003300330033003</v>
      </c>
      <c r="H5" s="103">
        <f t="shared" si="0"/>
        <v>1</v>
      </c>
      <c r="I5" s="103">
        <f t="shared" si="1"/>
        <v>303</v>
      </c>
      <c r="J5" s="98">
        <f t="shared" si="2"/>
        <v>0.33003300330033003</v>
      </c>
    </row>
    <row r="6" spans="1:10">
      <c r="A6" t="s">
        <v>153</v>
      </c>
      <c r="B6" s="96"/>
      <c r="C6" s="96"/>
      <c r="D6" s="97"/>
      <c r="E6" s="96">
        <v>1</v>
      </c>
      <c r="F6" s="96">
        <v>607</v>
      </c>
      <c r="G6" s="98">
        <v>0.16474464579901155</v>
      </c>
      <c r="H6" s="103">
        <f t="shared" si="0"/>
        <v>1</v>
      </c>
      <c r="I6" s="103">
        <f t="shared" si="1"/>
        <v>607</v>
      </c>
      <c r="J6" s="98">
        <f t="shared" si="2"/>
        <v>0.16474464579901155</v>
      </c>
    </row>
    <row r="7" spans="1:10">
      <c r="A7" t="s">
        <v>792</v>
      </c>
      <c r="B7" s="96"/>
      <c r="C7" s="96"/>
      <c r="D7" s="97"/>
      <c r="E7" s="96">
        <v>1</v>
      </c>
      <c r="F7" s="96">
        <v>1142</v>
      </c>
      <c r="G7" s="98">
        <v>8.7565674255691769E-2</v>
      </c>
      <c r="H7" s="103">
        <f t="shared" si="0"/>
        <v>1</v>
      </c>
      <c r="I7" s="103">
        <f t="shared" si="1"/>
        <v>1142</v>
      </c>
      <c r="J7" s="98">
        <f t="shared" si="2"/>
        <v>8.7565674255691769E-2</v>
      </c>
    </row>
    <row r="8" spans="1:10">
      <c r="A8" t="s">
        <v>154</v>
      </c>
      <c r="B8" s="96"/>
      <c r="C8" s="96"/>
      <c r="D8" s="97"/>
      <c r="E8" s="96">
        <v>1</v>
      </c>
      <c r="F8" s="96">
        <v>279</v>
      </c>
      <c r="G8" s="98">
        <v>0.35842293906810035</v>
      </c>
      <c r="H8" s="103">
        <f t="shared" si="0"/>
        <v>1</v>
      </c>
      <c r="I8" s="103">
        <f t="shared" si="1"/>
        <v>279</v>
      </c>
      <c r="J8" s="98">
        <f t="shared" si="2"/>
        <v>0.35842293906810035</v>
      </c>
    </row>
    <row r="9" spans="1:10">
      <c r="A9" t="s">
        <v>155</v>
      </c>
      <c r="B9" s="96">
        <v>1</v>
      </c>
      <c r="C9" s="96">
        <v>827</v>
      </c>
      <c r="D9" s="97">
        <v>0.12091898428053204</v>
      </c>
      <c r="E9" s="96"/>
      <c r="F9" s="96"/>
      <c r="G9" s="98"/>
      <c r="H9" s="103">
        <f t="shared" si="0"/>
        <v>1</v>
      </c>
      <c r="I9" s="103">
        <f t="shared" si="1"/>
        <v>827</v>
      </c>
      <c r="J9" s="98">
        <f t="shared" si="2"/>
        <v>0.12091898428053204</v>
      </c>
    </row>
    <row r="10" spans="1:10">
      <c r="A10" t="s">
        <v>156</v>
      </c>
      <c r="B10" s="96">
        <v>1</v>
      </c>
      <c r="C10" s="96">
        <v>3540</v>
      </c>
      <c r="D10" s="97">
        <v>2.8248587570621469E-2</v>
      </c>
      <c r="E10" s="96">
        <v>1</v>
      </c>
      <c r="F10" s="96">
        <v>3897</v>
      </c>
      <c r="G10" s="98">
        <v>2.5660764690787787E-2</v>
      </c>
      <c r="H10" s="103">
        <f t="shared" si="0"/>
        <v>2</v>
      </c>
      <c r="I10" s="103">
        <f t="shared" si="1"/>
        <v>7437</v>
      </c>
      <c r="J10" s="98">
        <f t="shared" si="2"/>
        <v>2.689256420599704E-2</v>
      </c>
    </row>
    <row r="11" spans="1:10">
      <c r="A11" t="s">
        <v>157</v>
      </c>
      <c r="B11" s="96">
        <v>1</v>
      </c>
      <c r="C11" s="96">
        <v>1697</v>
      </c>
      <c r="D11" s="97">
        <v>5.8927519151443723E-2</v>
      </c>
      <c r="E11" s="96"/>
      <c r="F11" s="96"/>
      <c r="G11" s="98"/>
      <c r="H11" s="103">
        <f t="shared" si="0"/>
        <v>1</v>
      </c>
      <c r="I11" s="103">
        <f t="shared" si="1"/>
        <v>1697</v>
      </c>
      <c r="J11" s="98">
        <f t="shared" si="2"/>
        <v>5.8927519151443723E-2</v>
      </c>
    </row>
    <row r="12" spans="1:10">
      <c r="A12" t="s">
        <v>158</v>
      </c>
      <c r="B12" s="96"/>
      <c r="C12" s="96"/>
      <c r="D12" s="97"/>
      <c r="E12" s="96">
        <v>1</v>
      </c>
      <c r="F12" s="96">
        <v>1238</v>
      </c>
      <c r="G12" s="98">
        <v>8.0775444264943458E-2</v>
      </c>
      <c r="H12" s="103">
        <f t="shared" si="0"/>
        <v>1</v>
      </c>
      <c r="I12" s="103">
        <f t="shared" si="1"/>
        <v>1238</v>
      </c>
      <c r="J12" s="98">
        <f t="shared" si="2"/>
        <v>8.0775444264943458E-2</v>
      </c>
    </row>
    <row r="13" spans="1:10">
      <c r="A13" t="s">
        <v>765</v>
      </c>
      <c r="B13" s="96">
        <v>1</v>
      </c>
      <c r="C13" s="96">
        <v>2402</v>
      </c>
      <c r="D13" s="97">
        <v>4.1631973355537054E-2</v>
      </c>
      <c r="E13" s="96"/>
      <c r="F13" s="96"/>
      <c r="G13" s="98"/>
      <c r="H13" s="103">
        <f t="shared" si="0"/>
        <v>1</v>
      </c>
      <c r="I13" s="103">
        <f t="shared" si="1"/>
        <v>2402</v>
      </c>
      <c r="J13" s="98">
        <f t="shared" si="2"/>
        <v>4.1631973355537054E-2</v>
      </c>
    </row>
    <row r="14" spans="1:10">
      <c r="A14" t="s">
        <v>159</v>
      </c>
      <c r="B14" s="96">
        <v>1</v>
      </c>
      <c r="C14" s="96">
        <v>1901</v>
      </c>
      <c r="D14" s="97">
        <v>5.2603892688058915E-2</v>
      </c>
      <c r="E14" s="96"/>
      <c r="F14" s="96"/>
      <c r="G14" s="98"/>
      <c r="H14" s="103">
        <f t="shared" si="0"/>
        <v>1</v>
      </c>
      <c r="I14" s="103">
        <f t="shared" si="1"/>
        <v>1901</v>
      </c>
      <c r="J14" s="98">
        <f t="shared" si="2"/>
        <v>5.2603892688058915E-2</v>
      </c>
    </row>
    <row r="15" spans="1:10">
      <c r="A15" t="s">
        <v>793</v>
      </c>
      <c r="B15" s="96">
        <v>3</v>
      </c>
      <c r="C15" s="96">
        <v>1472</v>
      </c>
      <c r="D15" s="97">
        <v>0.20380434782608695</v>
      </c>
      <c r="E15" s="96">
        <v>3</v>
      </c>
      <c r="F15" s="96">
        <v>1504</v>
      </c>
      <c r="G15" s="98">
        <v>0.19946808510638298</v>
      </c>
      <c r="H15" s="103">
        <f t="shared" si="0"/>
        <v>6</v>
      </c>
      <c r="I15" s="103">
        <f t="shared" si="1"/>
        <v>2976</v>
      </c>
      <c r="J15" s="98">
        <f t="shared" si="2"/>
        <v>0.20161290322580644</v>
      </c>
    </row>
    <row r="16" spans="1:10">
      <c r="A16" t="s">
        <v>160</v>
      </c>
      <c r="B16" s="96"/>
      <c r="C16" s="96"/>
      <c r="D16" s="97"/>
      <c r="E16" s="96">
        <v>1</v>
      </c>
      <c r="F16" s="96">
        <v>211</v>
      </c>
      <c r="G16" s="98">
        <v>0.47393364928909953</v>
      </c>
      <c r="H16" s="103">
        <f t="shared" si="0"/>
        <v>1</v>
      </c>
      <c r="I16" s="103">
        <f t="shared" si="1"/>
        <v>211</v>
      </c>
      <c r="J16" s="98">
        <f t="shared" si="2"/>
        <v>0.47393364928909953</v>
      </c>
    </row>
    <row r="17" spans="1:10">
      <c r="A17" t="s">
        <v>161</v>
      </c>
      <c r="B17" s="96"/>
      <c r="C17" s="96"/>
      <c r="D17" s="97"/>
      <c r="E17" s="96">
        <v>1</v>
      </c>
      <c r="F17" s="96">
        <v>276</v>
      </c>
      <c r="G17" s="98">
        <v>0.36231884057971014</v>
      </c>
      <c r="H17" s="103">
        <f t="shared" si="0"/>
        <v>1</v>
      </c>
      <c r="I17" s="103">
        <f t="shared" si="1"/>
        <v>276</v>
      </c>
      <c r="J17" s="98">
        <f t="shared" si="2"/>
        <v>0.36231884057971014</v>
      </c>
    </row>
    <row r="18" spans="1:10">
      <c r="A18" t="s">
        <v>749</v>
      </c>
      <c r="B18" s="96">
        <v>1</v>
      </c>
      <c r="C18" s="96">
        <v>822</v>
      </c>
      <c r="D18" s="97">
        <v>0.12165450121654502</v>
      </c>
      <c r="E18" s="96"/>
      <c r="F18" s="96"/>
      <c r="G18" s="98"/>
      <c r="H18" s="103">
        <f t="shared" si="0"/>
        <v>1</v>
      </c>
      <c r="I18" s="103">
        <f t="shared" si="1"/>
        <v>822</v>
      </c>
      <c r="J18" s="98">
        <f t="shared" si="2"/>
        <v>0.12165450121654502</v>
      </c>
    </row>
    <row r="19" spans="1:10">
      <c r="A19" t="s">
        <v>162</v>
      </c>
      <c r="B19" s="96"/>
      <c r="C19" s="96"/>
      <c r="D19" s="97"/>
      <c r="E19" s="96">
        <v>3</v>
      </c>
      <c r="F19" s="96">
        <v>818</v>
      </c>
      <c r="G19" s="98">
        <v>0.36674816625916873</v>
      </c>
      <c r="H19" s="103">
        <f t="shared" si="0"/>
        <v>3</v>
      </c>
      <c r="I19" s="103">
        <f t="shared" si="1"/>
        <v>818</v>
      </c>
      <c r="J19" s="98">
        <f t="shared" si="2"/>
        <v>0.36674816625916873</v>
      </c>
    </row>
    <row r="20" spans="1:10">
      <c r="A20" t="s">
        <v>736</v>
      </c>
      <c r="B20" s="96">
        <v>1</v>
      </c>
      <c r="C20" s="96">
        <v>4472</v>
      </c>
      <c r="D20" s="97">
        <v>2.2361359570661897E-2</v>
      </c>
      <c r="E20" s="96">
        <v>2</v>
      </c>
      <c r="F20" s="96">
        <v>4574</v>
      </c>
      <c r="G20" s="98">
        <v>4.3725404459991256E-2</v>
      </c>
      <c r="H20" s="103">
        <f t="shared" si="0"/>
        <v>3</v>
      </c>
      <c r="I20" s="103">
        <f t="shared" si="1"/>
        <v>9046</v>
      </c>
      <c r="J20" s="98">
        <f t="shared" si="2"/>
        <v>3.3163829316825114E-2</v>
      </c>
    </row>
    <row r="21" spans="1:10">
      <c r="A21" t="s">
        <v>163</v>
      </c>
      <c r="B21" s="96">
        <v>1</v>
      </c>
      <c r="C21" s="96">
        <v>286</v>
      </c>
      <c r="D21" s="97">
        <v>0.34965034965034963</v>
      </c>
      <c r="E21" s="96"/>
      <c r="F21" s="96"/>
      <c r="G21" s="98"/>
      <c r="H21" s="103">
        <f t="shared" si="0"/>
        <v>1</v>
      </c>
      <c r="I21" s="103">
        <f t="shared" si="1"/>
        <v>286</v>
      </c>
      <c r="J21" s="98">
        <f t="shared" si="2"/>
        <v>0.34965034965034963</v>
      </c>
    </row>
    <row r="22" spans="1:10">
      <c r="A22" t="s">
        <v>164</v>
      </c>
      <c r="B22" s="96"/>
      <c r="C22" s="96"/>
      <c r="D22" s="97"/>
      <c r="E22" s="96">
        <v>1</v>
      </c>
      <c r="F22" s="96">
        <v>1042</v>
      </c>
      <c r="G22" s="98">
        <v>9.5969289827255277E-2</v>
      </c>
      <c r="H22" s="103">
        <f t="shared" si="0"/>
        <v>1</v>
      </c>
      <c r="I22" s="103">
        <f t="shared" si="1"/>
        <v>1042</v>
      </c>
      <c r="J22" s="98">
        <f t="shared" si="2"/>
        <v>9.5969289827255277E-2</v>
      </c>
    </row>
    <row r="23" spans="1:10">
      <c r="A23" t="s">
        <v>165</v>
      </c>
      <c r="B23" s="96">
        <v>1</v>
      </c>
      <c r="C23" s="96">
        <v>2528</v>
      </c>
      <c r="D23" s="97">
        <v>3.9556962025316458E-2</v>
      </c>
      <c r="E23" s="96">
        <v>1</v>
      </c>
      <c r="F23" s="96">
        <v>4739</v>
      </c>
      <c r="G23" s="98">
        <v>2.1101498206372651E-2</v>
      </c>
      <c r="H23" s="103">
        <f t="shared" si="0"/>
        <v>2</v>
      </c>
      <c r="I23" s="103">
        <f t="shared" si="1"/>
        <v>7267</v>
      </c>
      <c r="J23" s="98">
        <f t="shared" si="2"/>
        <v>2.7521673317737722E-2</v>
      </c>
    </row>
    <row r="24" spans="1:10">
      <c r="A24" t="s">
        <v>779</v>
      </c>
      <c r="B24" s="96"/>
      <c r="C24" s="96"/>
      <c r="D24" s="97"/>
      <c r="E24" s="96">
        <v>3</v>
      </c>
      <c r="F24" s="96">
        <v>942</v>
      </c>
      <c r="G24" s="98">
        <v>0.31847133757961787</v>
      </c>
      <c r="H24" s="103">
        <f t="shared" si="0"/>
        <v>3</v>
      </c>
      <c r="I24" s="103">
        <f t="shared" si="1"/>
        <v>942</v>
      </c>
      <c r="J24" s="98">
        <f t="shared" si="2"/>
        <v>0.31847133757961787</v>
      </c>
    </row>
    <row r="25" spans="1:10">
      <c r="A25" t="s">
        <v>166</v>
      </c>
      <c r="B25" s="96"/>
      <c r="C25" s="96"/>
      <c r="D25" s="97"/>
      <c r="E25" s="96">
        <v>2</v>
      </c>
      <c r="F25" s="96">
        <v>384</v>
      </c>
      <c r="G25" s="98">
        <v>0.52083333333333326</v>
      </c>
      <c r="H25" s="103">
        <f t="shared" si="0"/>
        <v>2</v>
      </c>
      <c r="I25" s="103">
        <f t="shared" si="1"/>
        <v>384</v>
      </c>
      <c r="J25" s="98">
        <f t="shared" si="2"/>
        <v>0.52083333333333326</v>
      </c>
    </row>
    <row r="26" spans="1:10">
      <c r="A26" t="s">
        <v>167</v>
      </c>
      <c r="B26" s="96">
        <v>1</v>
      </c>
      <c r="C26" s="96">
        <v>1059</v>
      </c>
      <c r="D26" s="97">
        <v>9.442870632672333E-2</v>
      </c>
      <c r="E26" s="96"/>
      <c r="F26" s="96"/>
      <c r="G26" s="98"/>
      <c r="H26" s="103">
        <f t="shared" si="0"/>
        <v>1</v>
      </c>
      <c r="I26" s="103">
        <f t="shared" si="1"/>
        <v>1059</v>
      </c>
      <c r="J26" s="98">
        <f t="shared" si="2"/>
        <v>9.442870632672333E-2</v>
      </c>
    </row>
    <row r="27" spans="1:10">
      <c r="A27" t="s">
        <v>168</v>
      </c>
      <c r="B27" s="96">
        <v>1</v>
      </c>
      <c r="C27" s="96">
        <v>497</v>
      </c>
      <c r="D27" s="97">
        <v>0.2012072434607646</v>
      </c>
      <c r="E27" s="96"/>
      <c r="F27" s="96"/>
      <c r="G27" s="98"/>
      <c r="H27" s="103">
        <f t="shared" si="0"/>
        <v>1</v>
      </c>
      <c r="I27" s="103">
        <f t="shared" si="1"/>
        <v>497</v>
      </c>
      <c r="J27" s="98">
        <f t="shared" si="2"/>
        <v>0.2012072434607646</v>
      </c>
    </row>
    <row r="28" spans="1:10">
      <c r="A28" t="s">
        <v>169</v>
      </c>
      <c r="B28" s="96">
        <v>2</v>
      </c>
      <c r="C28" s="96">
        <v>783</v>
      </c>
      <c r="D28" s="97">
        <v>0.2554278416347382</v>
      </c>
      <c r="E28" s="96"/>
      <c r="F28" s="96"/>
      <c r="G28" s="98"/>
      <c r="H28" s="103">
        <f t="shared" si="0"/>
        <v>2</v>
      </c>
      <c r="I28" s="103">
        <f t="shared" si="1"/>
        <v>783</v>
      </c>
      <c r="J28" s="98">
        <f t="shared" si="2"/>
        <v>0.2554278416347382</v>
      </c>
    </row>
    <row r="29" spans="1:10">
      <c r="A29" t="s">
        <v>170</v>
      </c>
      <c r="B29" s="96"/>
      <c r="C29" s="96"/>
      <c r="D29" s="97"/>
      <c r="E29" s="96">
        <v>1</v>
      </c>
      <c r="F29" s="96">
        <v>1952</v>
      </c>
      <c r="G29" s="98">
        <v>5.1229508196721313E-2</v>
      </c>
      <c r="H29" s="103">
        <f t="shared" si="0"/>
        <v>1</v>
      </c>
      <c r="I29" s="103">
        <f t="shared" si="1"/>
        <v>1952</v>
      </c>
      <c r="J29" s="98">
        <f t="shared" si="2"/>
        <v>5.1229508196721313E-2</v>
      </c>
    </row>
    <row r="30" spans="1:10">
      <c r="A30" t="s">
        <v>171</v>
      </c>
      <c r="B30" s="96"/>
      <c r="C30" s="96"/>
      <c r="D30" s="97"/>
      <c r="E30" s="96">
        <v>1</v>
      </c>
      <c r="F30" s="96">
        <v>1450</v>
      </c>
      <c r="G30" s="98">
        <v>6.8965517241379309E-2</v>
      </c>
      <c r="H30" s="103">
        <f t="shared" si="0"/>
        <v>1</v>
      </c>
      <c r="I30" s="103">
        <f t="shared" si="1"/>
        <v>1450</v>
      </c>
      <c r="J30" s="98">
        <f t="shared" si="2"/>
        <v>6.8965517241379309E-2</v>
      </c>
    </row>
    <row r="31" spans="1:10">
      <c r="A31" t="s">
        <v>172</v>
      </c>
      <c r="B31" s="96">
        <v>1</v>
      </c>
      <c r="C31" s="96">
        <v>588</v>
      </c>
      <c r="D31" s="97">
        <v>0.17006802721088435</v>
      </c>
      <c r="E31" s="96"/>
      <c r="F31" s="96"/>
      <c r="G31" s="98"/>
      <c r="H31" s="103">
        <f t="shared" si="0"/>
        <v>1</v>
      </c>
      <c r="I31" s="103">
        <f t="shared" si="1"/>
        <v>588</v>
      </c>
      <c r="J31" s="98">
        <f t="shared" si="2"/>
        <v>0.17006802721088435</v>
      </c>
    </row>
    <row r="32" spans="1:10">
      <c r="A32" t="s">
        <v>173</v>
      </c>
      <c r="B32" s="96">
        <v>1</v>
      </c>
      <c r="C32" s="96">
        <v>4215</v>
      </c>
      <c r="D32" s="97">
        <v>2.3724792408066429E-2</v>
      </c>
      <c r="E32" s="96"/>
      <c r="F32" s="96"/>
      <c r="G32" s="98"/>
      <c r="H32" s="103">
        <f t="shared" si="0"/>
        <v>1</v>
      </c>
      <c r="I32" s="103">
        <f t="shared" si="1"/>
        <v>4215</v>
      </c>
      <c r="J32" s="98">
        <f t="shared" si="2"/>
        <v>2.3724792408066429E-2</v>
      </c>
    </row>
    <row r="33" spans="1:10">
      <c r="A33" t="s">
        <v>174</v>
      </c>
      <c r="B33" s="96">
        <v>2</v>
      </c>
      <c r="C33" s="96">
        <v>4233</v>
      </c>
      <c r="D33" s="97">
        <v>4.7247814788566031E-2</v>
      </c>
      <c r="E33" s="96">
        <v>1</v>
      </c>
      <c r="F33" s="96">
        <v>4127</v>
      </c>
      <c r="G33" s="98">
        <v>2.42306760358614E-2</v>
      </c>
      <c r="H33" s="103">
        <f t="shared" si="0"/>
        <v>3</v>
      </c>
      <c r="I33" s="103">
        <f t="shared" si="1"/>
        <v>8360</v>
      </c>
      <c r="J33" s="98">
        <f t="shared" si="2"/>
        <v>3.5885167464114832E-2</v>
      </c>
    </row>
    <row r="34" spans="1:10">
      <c r="A34" t="s">
        <v>175</v>
      </c>
      <c r="B34" s="96"/>
      <c r="C34" s="96"/>
      <c r="D34" s="97"/>
      <c r="E34" s="96">
        <v>2</v>
      </c>
      <c r="F34" s="96">
        <v>1733</v>
      </c>
      <c r="G34" s="98">
        <v>0.1154068090017311</v>
      </c>
      <c r="H34" s="103">
        <f t="shared" si="0"/>
        <v>2</v>
      </c>
      <c r="I34" s="103">
        <f t="shared" si="1"/>
        <v>1733</v>
      </c>
      <c r="J34" s="98">
        <f t="shared" si="2"/>
        <v>0.1154068090017311</v>
      </c>
    </row>
    <row r="35" spans="1:10">
      <c r="A35" t="s">
        <v>176</v>
      </c>
      <c r="B35" s="96"/>
      <c r="C35" s="96"/>
      <c r="D35" s="97"/>
      <c r="E35" s="96">
        <v>1</v>
      </c>
      <c r="F35" s="96">
        <v>2443</v>
      </c>
      <c r="G35" s="98">
        <v>4.0933278755628327E-2</v>
      </c>
      <c r="H35" s="103">
        <f t="shared" si="0"/>
        <v>1</v>
      </c>
      <c r="I35" s="103">
        <f t="shared" si="1"/>
        <v>2443</v>
      </c>
      <c r="J35" s="98">
        <f t="shared" si="2"/>
        <v>4.0933278755628327E-2</v>
      </c>
    </row>
    <row r="36" spans="1:10">
      <c r="A36" t="s">
        <v>177</v>
      </c>
      <c r="B36" s="96"/>
      <c r="C36" s="96"/>
      <c r="D36" s="97"/>
      <c r="E36" s="96">
        <v>1</v>
      </c>
      <c r="F36" s="96">
        <v>481</v>
      </c>
      <c r="G36" s="98">
        <v>0.20790020790020791</v>
      </c>
      <c r="H36" s="103">
        <f t="shared" si="0"/>
        <v>1</v>
      </c>
      <c r="I36" s="103">
        <f t="shared" si="1"/>
        <v>481</v>
      </c>
      <c r="J36" s="98">
        <f t="shared" si="2"/>
        <v>0.20790020790020791</v>
      </c>
    </row>
    <row r="37" spans="1:10">
      <c r="A37" t="s">
        <v>33</v>
      </c>
      <c r="B37" s="96">
        <v>11</v>
      </c>
      <c r="C37" s="96">
        <v>71131</v>
      </c>
      <c r="D37" s="97">
        <v>1.5464424793690514E-2</v>
      </c>
      <c r="E37" s="96">
        <v>10</v>
      </c>
      <c r="F37" s="96">
        <v>109161</v>
      </c>
      <c r="G37" s="98">
        <v>9.1607808649609296E-3</v>
      </c>
      <c r="H37" s="103">
        <f t="shared" si="0"/>
        <v>21</v>
      </c>
      <c r="I37" s="103">
        <f t="shared" si="1"/>
        <v>180292</v>
      </c>
      <c r="J37" s="98">
        <f t="shared" si="2"/>
        <v>1.1647771393073459E-2</v>
      </c>
    </row>
    <row r="38" spans="1:10">
      <c r="A38" t="s">
        <v>178</v>
      </c>
      <c r="B38" s="96"/>
      <c r="C38" s="96"/>
      <c r="D38" s="97"/>
      <c r="E38" s="96">
        <v>1</v>
      </c>
      <c r="F38" s="96">
        <v>1060</v>
      </c>
      <c r="G38" s="98">
        <v>9.4339622641509441E-2</v>
      </c>
      <c r="H38" s="103">
        <f t="shared" si="0"/>
        <v>1</v>
      </c>
      <c r="I38" s="103">
        <f t="shared" si="1"/>
        <v>1060</v>
      </c>
      <c r="J38" s="98">
        <f t="shared" si="2"/>
        <v>9.4339622641509441E-2</v>
      </c>
    </row>
    <row r="39" spans="1:10">
      <c r="A39" t="s">
        <v>179</v>
      </c>
      <c r="B39" s="96">
        <v>1</v>
      </c>
      <c r="C39" s="96">
        <v>956</v>
      </c>
      <c r="D39" s="97">
        <v>0.10460251046025104</v>
      </c>
      <c r="E39" s="96">
        <v>2</v>
      </c>
      <c r="F39" s="96">
        <v>1241</v>
      </c>
      <c r="G39" s="98">
        <v>0.16116035455278002</v>
      </c>
      <c r="H39" s="103">
        <f t="shared" si="0"/>
        <v>3</v>
      </c>
      <c r="I39" s="103">
        <f t="shared" si="1"/>
        <v>2197</v>
      </c>
      <c r="J39" s="98">
        <f t="shared" si="2"/>
        <v>0.13654984069185253</v>
      </c>
    </row>
    <row r="40" spans="1:10">
      <c r="A40" t="s">
        <v>180</v>
      </c>
      <c r="B40" s="96">
        <v>1</v>
      </c>
      <c r="C40" s="96">
        <v>2810</v>
      </c>
      <c r="D40" s="97">
        <v>3.5587188612099648E-2</v>
      </c>
      <c r="E40" s="96">
        <v>1</v>
      </c>
      <c r="F40" s="96">
        <v>2768</v>
      </c>
      <c r="G40" s="98">
        <v>3.6127167630057799E-2</v>
      </c>
      <c r="H40" s="103">
        <f t="shared" si="0"/>
        <v>2</v>
      </c>
      <c r="I40" s="103">
        <f t="shared" si="1"/>
        <v>5578</v>
      </c>
      <c r="J40" s="98">
        <f t="shared" si="2"/>
        <v>3.5855145213338116E-2</v>
      </c>
    </row>
    <row r="41" spans="1:10">
      <c r="A41" t="s">
        <v>772</v>
      </c>
      <c r="B41" s="96">
        <v>1</v>
      </c>
      <c r="C41" s="96">
        <v>1683</v>
      </c>
      <c r="D41" s="97">
        <v>5.9417706476530011E-2</v>
      </c>
      <c r="E41" s="96"/>
      <c r="F41" s="96"/>
      <c r="G41" s="98"/>
      <c r="H41" s="103">
        <f t="shared" si="0"/>
        <v>1</v>
      </c>
      <c r="I41" s="103">
        <f t="shared" si="1"/>
        <v>1683</v>
      </c>
      <c r="J41" s="98">
        <f t="shared" si="2"/>
        <v>5.9417706476530011E-2</v>
      </c>
    </row>
    <row r="42" spans="1:10">
      <c r="A42" t="s">
        <v>181</v>
      </c>
      <c r="B42" s="96">
        <v>1</v>
      </c>
      <c r="C42" s="96">
        <v>803</v>
      </c>
      <c r="D42" s="97">
        <v>0.12453300124533001</v>
      </c>
      <c r="E42" s="96"/>
      <c r="F42" s="96"/>
      <c r="G42" s="98"/>
      <c r="H42" s="103">
        <f t="shared" si="0"/>
        <v>1</v>
      </c>
      <c r="I42" s="103">
        <f t="shared" si="1"/>
        <v>803</v>
      </c>
      <c r="J42" s="98">
        <f t="shared" si="2"/>
        <v>0.12453300124533001</v>
      </c>
    </row>
    <row r="43" spans="1:10">
      <c r="A43" t="s">
        <v>182</v>
      </c>
      <c r="B43" s="96">
        <v>3</v>
      </c>
      <c r="C43" s="96">
        <v>5553</v>
      </c>
      <c r="D43" s="97">
        <v>5.4024851431658562E-2</v>
      </c>
      <c r="E43" s="96">
        <v>2</v>
      </c>
      <c r="F43" s="96">
        <v>8255</v>
      </c>
      <c r="G43" s="98">
        <v>2.4227740763173834E-2</v>
      </c>
      <c r="H43" s="103">
        <f t="shared" si="0"/>
        <v>5</v>
      </c>
      <c r="I43" s="103">
        <f t="shared" si="1"/>
        <v>13808</v>
      </c>
      <c r="J43" s="98">
        <f t="shared" si="2"/>
        <v>3.6210892236384705E-2</v>
      </c>
    </row>
    <row r="44" spans="1:10">
      <c r="A44" t="s">
        <v>795</v>
      </c>
      <c r="B44" s="96">
        <v>1</v>
      </c>
      <c r="C44" s="96">
        <v>584</v>
      </c>
      <c r="D44" s="97">
        <v>0.17123287671232876</v>
      </c>
      <c r="E44" s="96"/>
      <c r="F44" s="96"/>
      <c r="G44" s="98"/>
      <c r="H44" s="103">
        <f t="shared" si="0"/>
        <v>1</v>
      </c>
      <c r="I44" s="103">
        <f t="shared" si="1"/>
        <v>584</v>
      </c>
      <c r="J44" s="98">
        <f t="shared" si="2"/>
        <v>0.17123287671232876</v>
      </c>
    </row>
    <row r="45" spans="1:10">
      <c r="A45" t="s">
        <v>747</v>
      </c>
      <c r="B45" s="96">
        <v>1</v>
      </c>
      <c r="C45" s="96">
        <v>496</v>
      </c>
      <c r="D45" s="97">
        <v>0.20161290322580644</v>
      </c>
      <c r="E45" s="96"/>
      <c r="F45" s="96"/>
      <c r="G45" s="98"/>
      <c r="H45" s="103">
        <f t="shared" si="0"/>
        <v>1</v>
      </c>
      <c r="I45" s="103">
        <f t="shared" si="1"/>
        <v>496</v>
      </c>
      <c r="J45" s="98">
        <f t="shared" si="2"/>
        <v>0.20161290322580644</v>
      </c>
    </row>
    <row r="46" spans="1:10">
      <c r="A46" t="s">
        <v>796</v>
      </c>
      <c r="B46" s="96">
        <v>1</v>
      </c>
      <c r="C46" s="96">
        <v>625</v>
      </c>
      <c r="D46" s="97">
        <v>0.16</v>
      </c>
      <c r="E46" s="96"/>
      <c r="F46" s="96"/>
      <c r="G46" s="98"/>
      <c r="H46" s="103">
        <f t="shared" si="0"/>
        <v>1</v>
      </c>
      <c r="I46" s="103">
        <f t="shared" si="1"/>
        <v>625</v>
      </c>
      <c r="J46" s="98">
        <f t="shared" si="2"/>
        <v>0.16</v>
      </c>
    </row>
    <row r="47" spans="1:10">
      <c r="A47" t="s">
        <v>183</v>
      </c>
      <c r="B47" s="96"/>
      <c r="C47" s="96"/>
      <c r="D47" s="97"/>
      <c r="E47" s="96">
        <v>1</v>
      </c>
      <c r="F47" s="96">
        <v>706</v>
      </c>
      <c r="G47" s="98">
        <v>0.14164305949008499</v>
      </c>
      <c r="H47" s="103">
        <f t="shared" si="0"/>
        <v>1</v>
      </c>
      <c r="I47" s="103">
        <f t="shared" si="1"/>
        <v>706</v>
      </c>
      <c r="J47" s="98">
        <f t="shared" si="2"/>
        <v>0.14164305949008499</v>
      </c>
    </row>
    <row r="48" spans="1:10">
      <c r="A48" t="s">
        <v>35</v>
      </c>
      <c r="B48" s="96">
        <v>4</v>
      </c>
      <c r="C48" s="96">
        <v>48605</v>
      </c>
      <c r="D48" s="97">
        <v>8.2296060076123851E-3</v>
      </c>
      <c r="E48" s="96">
        <v>5</v>
      </c>
      <c r="F48" s="96">
        <v>67550</v>
      </c>
      <c r="G48" s="98">
        <v>7.4019245003700959E-3</v>
      </c>
      <c r="H48" s="103">
        <f t="shared" si="0"/>
        <v>9</v>
      </c>
      <c r="I48" s="103">
        <f t="shared" si="1"/>
        <v>116155</v>
      </c>
      <c r="J48" s="98">
        <f t="shared" si="2"/>
        <v>7.7482674013172057E-3</v>
      </c>
    </row>
    <row r="49" spans="1:10">
      <c r="A49" t="s">
        <v>757</v>
      </c>
      <c r="B49" s="96">
        <v>1</v>
      </c>
      <c r="C49" s="96">
        <v>1101</v>
      </c>
      <c r="D49" s="97">
        <v>9.0826521344232511E-2</v>
      </c>
      <c r="E49" s="96"/>
      <c r="F49" s="96"/>
      <c r="G49" s="98"/>
      <c r="H49" s="103">
        <f t="shared" si="0"/>
        <v>1</v>
      </c>
      <c r="I49" s="103">
        <f t="shared" si="1"/>
        <v>1101</v>
      </c>
      <c r="J49" s="98">
        <f t="shared" si="2"/>
        <v>9.0826521344232511E-2</v>
      </c>
    </row>
    <row r="50" spans="1:10">
      <c r="A50" t="s">
        <v>184</v>
      </c>
      <c r="B50" s="96">
        <v>1</v>
      </c>
      <c r="C50" s="96">
        <v>711</v>
      </c>
      <c r="D50" s="97">
        <v>0.14064697609001406</v>
      </c>
      <c r="E50" s="96"/>
      <c r="F50" s="96"/>
      <c r="G50" s="98"/>
      <c r="H50" s="103">
        <f t="shared" si="0"/>
        <v>1</v>
      </c>
      <c r="I50" s="103">
        <f t="shared" si="1"/>
        <v>711</v>
      </c>
      <c r="J50" s="98">
        <f t="shared" si="2"/>
        <v>0.14064697609001406</v>
      </c>
    </row>
    <row r="51" spans="1:10">
      <c r="A51" t="s">
        <v>185</v>
      </c>
      <c r="B51" s="96">
        <v>1</v>
      </c>
      <c r="C51" s="96">
        <v>4373</v>
      </c>
      <c r="D51" s="97">
        <v>2.28675966155957E-2</v>
      </c>
      <c r="E51" s="96">
        <v>1</v>
      </c>
      <c r="F51" s="96">
        <v>4561</v>
      </c>
      <c r="G51" s="98">
        <v>2.1925016443762334E-2</v>
      </c>
      <c r="H51" s="103">
        <f t="shared" si="0"/>
        <v>2</v>
      </c>
      <c r="I51" s="103">
        <f t="shared" si="1"/>
        <v>8934</v>
      </c>
      <c r="J51" s="98">
        <f t="shared" si="2"/>
        <v>2.2386389075442131E-2</v>
      </c>
    </row>
    <row r="52" spans="1:10">
      <c r="A52" t="s">
        <v>186</v>
      </c>
      <c r="B52" s="96">
        <v>1</v>
      </c>
      <c r="C52" s="96">
        <v>2093</v>
      </c>
      <c r="D52" s="97">
        <v>4.7778308647873864E-2</v>
      </c>
      <c r="E52" s="96">
        <v>2</v>
      </c>
      <c r="F52" s="96">
        <v>2733</v>
      </c>
      <c r="G52" s="98">
        <v>7.3179656055616535E-2</v>
      </c>
      <c r="H52" s="103">
        <f t="shared" si="0"/>
        <v>3</v>
      </c>
      <c r="I52" s="103">
        <f t="shared" si="1"/>
        <v>4826</v>
      </c>
      <c r="J52" s="98">
        <f t="shared" si="2"/>
        <v>6.2163282221301283E-2</v>
      </c>
    </row>
    <row r="53" spans="1:10">
      <c r="A53" t="s">
        <v>187</v>
      </c>
      <c r="B53" s="96">
        <v>1</v>
      </c>
      <c r="C53" s="96">
        <v>21181</v>
      </c>
      <c r="D53" s="97">
        <v>4.721212407346206E-3</v>
      </c>
      <c r="E53" s="96">
        <v>1</v>
      </c>
      <c r="F53" s="96">
        <v>29557</v>
      </c>
      <c r="G53" s="98">
        <v>3.3832932976959771E-3</v>
      </c>
      <c r="H53" s="103">
        <f t="shared" si="0"/>
        <v>2</v>
      </c>
      <c r="I53" s="103">
        <f t="shared" si="1"/>
        <v>50738</v>
      </c>
      <c r="J53" s="98">
        <f t="shared" si="2"/>
        <v>3.9418187551736369E-3</v>
      </c>
    </row>
    <row r="54" spans="1:10">
      <c r="A54" t="s">
        <v>188</v>
      </c>
      <c r="B54" s="96"/>
      <c r="C54" s="96"/>
      <c r="D54" s="97"/>
      <c r="E54" s="96">
        <v>1</v>
      </c>
      <c r="F54" s="96">
        <v>233</v>
      </c>
      <c r="G54" s="98">
        <v>0.42918454935622319</v>
      </c>
      <c r="H54" s="103">
        <f t="shared" si="0"/>
        <v>1</v>
      </c>
      <c r="I54" s="103">
        <f t="shared" si="1"/>
        <v>233</v>
      </c>
      <c r="J54" s="98">
        <f t="shared" si="2"/>
        <v>0.42918454935622319</v>
      </c>
    </row>
    <row r="55" spans="1:10">
      <c r="A55" t="s">
        <v>189</v>
      </c>
      <c r="B55" s="96"/>
      <c r="C55" s="96"/>
      <c r="D55" s="97"/>
      <c r="E55" s="96">
        <v>1</v>
      </c>
      <c r="F55" s="96">
        <v>1101</v>
      </c>
      <c r="G55" s="98">
        <v>9.0826521344232511E-2</v>
      </c>
      <c r="H55" s="103">
        <f t="shared" si="0"/>
        <v>1</v>
      </c>
      <c r="I55" s="103">
        <f t="shared" si="1"/>
        <v>1101</v>
      </c>
      <c r="J55" s="98">
        <f t="shared" si="2"/>
        <v>9.0826521344232511E-2</v>
      </c>
    </row>
    <row r="56" spans="1:10">
      <c r="A56" t="s">
        <v>190</v>
      </c>
      <c r="B56" s="96">
        <v>1</v>
      </c>
      <c r="C56" s="96">
        <v>453</v>
      </c>
      <c r="D56" s="97">
        <v>0.22075055187637968</v>
      </c>
      <c r="E56" s="96"/>
      <c r="F56" s="96"/>
      <c r="G56" s="98"/>
      <c r="H56" s="103">
        <f t="shared" si="0"/>
        <v>1</v>
      </c>
      <c r="I56" s="103">
        <f t="shared" si="1"/>
        <v>453</v>
      </c>
      <c r="J56" s="98">
        <f t="shared" si="2"/>
        <v>0.22075055187637968</v>
      </c>
    </row>
    <row r="57" spans="1:10">
      <c r="A57" t="s">
        <v>191</v>
      </c>
      <c r="B57" s="96"/>
      <c r="C57" s="96"/>
      <c r="D57" s="97"/>
      <c r="E57" s="96">
        <v>1</v>
      </c>
      <c r="F57" s="96">
        <v>1097</v>
      </c>
      <c r="G57" s="98">
        <v>9.1157702825888781E-2</v>
      </c>
      <c r="H57" s="103">
        <f t="shared" si="0"/>
        <v>1</v>
      </c>
      <c r="I57" s="103">
        <f t="shared" si="1"/>
        <v>1097</v>
      </c>
      <c r="J57" s="98">
        <f t="shared" si="2"/>
        <v>9.1157702825888781E-2</v>
      </c>
    </row>
    <row r="58" spans="1:10">
      <c r="A58" t="s">
        <v>192</v>
      </c>
      <c r="B58" s="96"/>
      <c r="C58" s="96"/>
      <c r="D58" s="97"/>
      <c r="E58" s="96">
        <v>1</v>
      </c>
      <c r="F58" s="96">
        <v>274</v>
      </c>
      <c r="G58" s="98">
        <v>0.36496350364963503</v>
      </c>
      <c r="H58" s="103">
        <f t="shared" si="0"/>
        <v>1</v>
      </c>
      <c r="I58" s="103">
        <f t="shared" si="1"/>
        <v>274</v>
      </c>
      <c r="J58" s="98">
        <f t="shared" si="2"/>
        <v>0.36496350364963503</v>
      </c>
    </row>
    <row r="59" spans="1:10">
      <c r="A59" t="s">
        <v>193</v>
      </c>
      <c r="B59" s="96">
        <v>1</v>
      </c>
      <c r="C59" s="96">
        <v>289</v>
      </c>
      <c r="D59" s="97">
        <v>0.34602076124567477</v>
      </c>
      <c r="E59" s="96"/>
      <c r="F59" s="96"/>
      <c r="G59" s="98"/>
      <c r="H59" s="103">
        <f t="shared" si="0"/>
        <v>1</v>
      </c>
      <c r="I59" s="103">
        <f t="shared" si="1"/>
        <v>289</v>
      </c>
      <c r="J59" s="98">
        <f t="shared" si="2"/>
        <v>0.34602076124567477</v>
      </c>
    </row>
    <row r="60" spans="1:10">
      <c r="A60" t="s">
        <v>194</v>
      </c>
      <c r="B60" s="96">
        <v>1</v>
      </c>
      <c r="C60" s="96">
        <v>1056</v>
      </c>
      <c r="D60" s="97">
        <v>9.4696969696969696E-2</v>
      </c>
      <c r="E60" s="96"/>
      <c r="F60" s="96"/>
      <c r="G60" s="98"/>
      <c r="H60" s="103">
        <f t="shared" si="0"/>
        <v>1</v>
      </c>
      <c r="I60" s="103">
        <f t="shared" si="1"/>
        <v>1056</v>
      </c>
      <c r="J60" s="98">
        <f t="shared" si="2"/>
        <v>9.4696969696969696E-2</v>
      </c>
    </row>
    <row r="61" spans="1:10">
      <c r="A61" t="s">
        <v>195</v>
      </c>
      <c r="B61" s="96">
        <v>1</v>
      </c>
      <c r="C61" s="96">
        <v>279</v>
      </c>
      <c r="D61" s="97">
        <v>0.35842293906810035</v>
      </c>
      <c r="E61" s="96"/>
      <c r="F61" s="96"/>
      <c r="G61" s="98"/>
      <c r="H61" s="103">
        <f t="shared" si="0"/>
        <v>1</v>
      </c>
      <c r="I61" s="103">
        <f t="shared" si="1"/>
        <v>279</v>
      </c>
      <c r="J61" s="98">
        <f t="shared" si="2"/>
        <v>0.35842293906810035</v>
      </c>
    </row>
    <row r="62" spans="1:10">
      <c r="A62" t="s">
        <v>196</v>
      </c>
      <c r="B62" s="96">
        <v>1</v>
      </c>
      <c r="C62" s="96">
        <v>4361</v>
      </c>
      <c r="D62" s="97">
        <v>2.2930520522815866E-2</v>
      </c>
      <c r="E62" s="96">
        <v>2</v>
      </c>
      <c r="F62" s="96">
        <v>5104</v>
      </c>
      <c r="G62" s="98">
        <v>3.9184952978056423E-2</v>
      </c>
      <c r="H62" s="103">
        <f t="shared" si="0"/>
        <v>3</v>
      </c>
      <c r="I62" s="103">
        <f t="shared" si="1"/>
        <v>9465</v>
      </c>
      <c r="J62" s="98">
        <f t="shared" si="2"/>
        <v>3.1695721077654518E-2</v>
      </c>
    </row>
    <row r="63" spans="1:10">
      <c r="A63" t="s">
        <v>197</v>
      </c>
      <c r="B63" s="96">
        <v>1</v>
      </c>
      <c r="C63" s="96">
        <v>1906</v>
      </c>
      <c r="D63" s="97">
        <v>5.2465897166841552E-2</v>
      </c>
      <c r="E63" s="96"/>
      <c r="F63" s="96"/>
      <c r="G63" s="98"/>
      <c r="H63" s="103">
        <f t="shared" si="0"/>
        <v>1</v>
      </c>
      <c r="I63" s="103">
        <f t="shared" si="1"/>
        <v>1906</v>
      </c>
      <c r="J63" s="98">
        <f t="shared" si="2"/>
        <v>5.2465897166841552E-2</v>
      </c>
    </row>
    <row r="64" spans="1:10">
      <c r="A64" t="s">
        <v>198</v>
      </c>
      <c r="B64" s="96"/>
      <c r="C64" s="96"/>
      <c r="D64" s="97"/>
      <c r="E64" s="96">
        <v>1</v>
      </c>
      <c r="F64" s="96">
        <v>1515</v>
      </c>
      <c r="G64" s="98">
        <v>6.6006600660066E-2</v>
      </c>
      <c r="H64" s="103">
        <f t="shared" si="0"/>
        <v>1</v>
      </c>
      <c r="I64" s="103">
        <f t="shared" si="1"/>
        <v>1515</v>
      </c>
      <c r="J64" s="98">
        <f t="shared" si="2"/>
        <v>6.6006600660066E-2</v>
      </c>
    </row>
    <row r="65" spans="1:10">
      <c r="A65" t="s">
        <v>199</v>
      </c>
      <c r="B65" s="96"/>
      <c r="C65" s="96"/>
      <c r="D65" s="97"/>
      <c r="E65" s="96">
        <v>1</v>
      </c>
      <c r="F65" s="96">
        <v>580</v>
      </c>
      <c r="G65" s="98">
        <v>0.17241379310344829</v>
      </c>
      <c r="H65" s="103">
        <f t="shared" si="0"/>
        <v>1</v>
      </c>
      <c r="I65" s="103">
        <f t="shared" si="1"/>
        <v>580</v>
      </c>
      <c r="J65" s="98">
        <f t="shared" si="2"/>
        <v>0.17241379310344829</v>
      </c>
    </row>
    <row r="66" spans="1:10">
      <c r="A66" t="s">
        <v>200</v>
      </c>
      <c r="B66" s="96"/>
      <c r="C66" s="96"/>
      <c r="D66" s="97"/>
      <c r="E66" s="96">
        <v>1</v>
      </c>
      <c r="F66" s="96">
        <v>515</v>
      </c>
      <c r="G66" s="98">
        <v>0.1941747572815534</v>
      </c>
      <c r="H66" s="103">
        <f t="shared" si="0"/>
        <v>1</v>
      </c>
      <c r="I66" s="103">
        <f t="shared" si="1"/>
        <v>515</v>
      </c>
      <c r="J66" s="98">
        <f t="shared" si="2"/>
        <v>0.1941747572815534</v>
      </c>
    </row>
    <row r="67" spans="1:10">
      <c r="A67" t="s">
        <v>201</v>
      </c>
      <c r="B67" s="96"/>
      <c r="C67" s="96"/>
      <c r="D67" s="97"/>
      <c r="E67" s="96">
        <v>1</v>
      </c>
      <c r="F67" s="96">
        <v>266</v>
      </c>
      <c r="G67" s="98">
        <v>0.37593984962406013</v>
      </c>
      <c r="H67" s="103">
        <f t="shared" si="0"/>
        <v>1</v>
      </c>
      <c r="I67" s="103">
        <f t="shared" si="1"/>
        <v>266</v>
      </c>
      <c r="J67" s="98">
        <f t="shared" si="2"/>
        <v>0.37593984962406013</v>
      </c>
    </row>
    <row r="68" spans="1:10">
      <c r="A68" t="s">
        <v>202</v>
      </c>
      <c r="B68" s="96">
        <v>1</v>
      </c>
      <c r="C68" s="96">
        <v>1288</v>
      </c>
      <c r="D68" s="97">
        <v>7.7639751552795025E-2</v>
      </c>
      <c r="E68" s="96"/>
      <c r="F68" s="96"/>
      <c r="G68" s="98"/>
      <c r="H68" s="103">
        <f t="shared" ref="H68:H131" si="3">SUM(B68,E68)</f>
        <v>1</v>
      </c>
      <c r="I68" s="103">
        <f t="shared" ref="I68:I131" si="4">SUM(C68,F68)</f>
        <v>1288</v>
      </c>
      <c r="J68" s="98">
        <f t="shared" ref="J68:J131" si="5">H68/I68*100</f>
        <v>7.7639751552795025E-2</v>
      </c>
    </row>
    <row r="69" spans="1:10">
      <c r="A69" t="s">
        <v>203</v>
      </c>
      <c r="B69" s="96">
        <v>1</v>
      </c>
      <c r="C69" s="96">
        <v>1760</v>
      </c>
      <c r="D69" s="97">
        <v>5.6818181818181816E-2</v>
      </c>
      <c r="E69" s="96">
        <v>1</v>
      </c>
      <c r="F69" s="96">
        <v>2190</v>
      </c>
      <c r="G69" s="98">
        <v>4.5662100456621002E-2</v>
      </c>
      <c r="H69" s="103">
        <f t="shared" si="3"/>
        <v>2</v>
      </c>
      <c r="I69" s="103">
        <f t="shared" si="4"/>
        <v>3950</v>
      </c>
      <c r="J69" s="98">
        <f t="shared" si="5"/>
        <v>5.0632911392405069E-2</v>
      </c>
    </row>
    <row r="70" spans="1:10">
      <c r="A70" t="s">
        <v>204</v>
      </c>
      <c r="B70" s="96">
        <v>1</v>
      </c>
      <c r="C70" s="96">
        <v>1670</v>
      </c>
      <c r="D70" s="97">
        <v>5.9880239520958084E-2</v>
      </c>
      <c r="E70" s="96"/>
      <c r="F70" s="96"/>
      <c r="G70" s="98"/>
      <c r="H70" s="103">
        <f t="shared" si="3"/>
        <v>1</v>
      </c>
      <c r="I70" s="103">
        <f t="shared" si="4"/>
        <v>1670</v>
      </c>
      <c r="J70" s="98">
        <f t="shared" si="5"/>
        <v>5.9880239520958084E-2</v>
      </c>
    </row>
    <row r="71" spans="1:10">
      <c r="A71" t="s">
        <v>205</v>
      </c>
      <c r="B71" s="96">
        <v>1</v>
      </c>
      <c r="C71" s="96">
        <v>620</v>
      </c>
      <c r="D71" s="97">
        <v>0.16129032258064516</v>
      </c>
      <c r="E71" s="96"/>
      <c r="F71" s="96"/>
      <c r="G71" s="98"/>
      <c r="H71" s="103">
        <f t="shared" si="3"/>
        <v>1</v>
      </c>
      <c r="I71" s="103">
        <f t="shared" si="4"/>
        <v>620</v>
      </c>
      <c r="J71" s="98">
        <f t="shared" si="5"/>
        <v>0.16129032258064516</v>
      </c>
    </row>
    <row r="72" spans="1:10">
      <c r="A72" t="s">
        <v>206</v>
      </c>
      <c r="B72" s="96">
        <v>1</v>
      </c>
      <c r="C72" s="96">
        <v>1889</v>
      </c>
      <c r="D72" s="97">
        <v>5.2938062466913717E-2</v>
      </c>
      <c r="E72" s="96">
        <v>2</v>
      </c>
      <c r="F72" s="96">
        <v>2209</v>
      </c>
      <c r="G72" s="98">
        <v>9.0538705296514255E-2</v>
      </c>
      <c r="H72" s="103">
        <f t="shared" si="3"/>
        <v>3</v>
      </c>
      <c r="I72" s="103">
        <f t="shared" si="4"/>
        <v>4098</v>
      </c>
      <c r="J72" s="98">
        <f t="shared" si="5"/>
        <v>7.320644216691069E-2</v>
      </c>
    </row>
    <row r="73" spans="1:10">
      <c r="A73" t="s">
        <v>207</v>
      </c>
      <c r="B73" s="96">
        <v>1</v>
      </c>
      <c r="C73" s="96">
        <v>1367</v>
      </c>
      <c r="D73" s="97">
        <v>7.3152889539136803E-2</v>
      </c>
      <c r="E73" s="96"/>
      <c r="F73" s="96"/>
      <c r="G73" s="98"/>
      <c r="H73" s="103">
        <f t="shared" si="3"/>
        <v>1</v>
      </c>
      <c r="I73" s="103">
        <f t="shared" si="4"/>
        <v>1367</v>
      </c>
      <c r="J73" s="98">
        <f t="shared" si="5"/>
        <v>7.3152889539136803E-2</v>
      </c>
    </row>
    <row r="74" spans="1:10">
      <c r="A74" t="s">
        <v>208</v>
      </c>
      <c r="B74" s="96">
        <v>1</v>
      </c>
      <c r="C74" s="96">
        <v>1604</v>
      </c>
      <c r="D74" s="97">
        <v>6.2344139650872814E-2</v>
      </c>
      <c r="E74" s="96"/>
      <c r="F74" s="96"/>
      <c r="G74" s="98"/>
      <c r="H74" s="103">
        <f t="shared" si="3"/>
        <v>1</v>
      </c>
      <c r="I74" s="103">
        <f t="shared" si="4"/>
        <v>1604</v>
      </c>
      <c r="J74" s="98">
        <f t="shared" si="5"/>
        <v>6.2344139650872814E-2</v>
      </c>
    </row>
    <row r="75" spans="1:10">
      <c r="A75" t="s">
        <v>209</v>
      </c>
      <c r="B75" s="96">
        <v>1</v>
      </c>
      <c r="C75" s="96">
        <v>2535</v>
      </c>
      <c r="D75" s="97">
        <v>3.9447731755424063E-2</v>
      </c>
      <c r="E75" s="96">
        <v>1</v>
      </c>
      <c r="F75" s="96">
        <v>2580</v>
      </c>
      <c r="G75" s="98">
        <v>3.875968992248062E-2</v>
      </c>
      <c r="H75" s="103">
        <f t="shared" si="3"/>
        <v>2</v>
      </c>
      <c r="I75" s="103">
        <f t="shared" si="4"/>
        <v>5115</v>
      </c>
      <c r="J75" s="98">
        <f t="shared" si="5"/>
        <v>3.9100684261974585E-2</v>
      </c>
    </row>
    <row r="76" spans="1:10">
      <c r="A76" t="s">
        <v>210</v>
      </c>
      <c r="B76" s="96"/>
      <c r="C76" s="96"/>
      <c r="D76" s="97"/>
      <c r="E76" s="96">
        <v>1</v>
      </c>
      <c r="F76" s="96">
        <v>662</v>
      </c>
      <c r="G76" s="98">
        <v>0.15105740181268881</v>
      </c>
      <c r="H76" s="103">
        <f t="shared" si="3"/>
        <v>1</v>
      </c>
      <c r="I76" s="103">
        <f t="shared" si="4"/>
        <v>662</v>
      </c>
      <c r="J76" s="98">
        <f t="shared" si="5"/>
        <v>0.15105740181268881</v>
      </c>
    </row>
    <row r="77" spans="1:10">
      <c r="A77" t="s">
        <v>211</v>
      </c>
      <c r="B77" s="96"/>
      <c r="C77" s="96"/>
      <c r="D77" s="97"/>
      <c r="E77" s="96">
        <v>2</v>
      </c>
      <c r="F77" s="96">
        <v>3351</v>
      </c>
      <c r="G77" s="98">
        <v>5.9683676514473295E-2</v>
      </c>
      <c r="H77" s="103">
        <f t="shared" si="3"/>
        <v>2</v>
      </c>
      <c r="I77" s="103">
        <f t="shared" si="4"/>
        <v>3351</v>
      </c>
      <c r="J77" s="98">
        <f t="shared" si="5"/>
        <v>5.9683676514473295E-2</v>
      </c>
    </row>
    <row r="78" spans="1:10">
      <c r="A78" t="s">
        <v>212</v>
      </c>
      <c r="B78" s="96">
        <v>1</v>
      </c>
      <c r="C78" s="96">
        <v>440</v>
      </c>
      <c r="D78" s="97">
        <v>0.22727272727272727</v>
      </c>
      <c r="E78" s="96"/>
      <c r="F78" s="96"/>
      <c r="G78" s="98"/>
      <c r="H78" s="103">
        <f t="shared" si="3"/>
        <v>1</v>
      </c>
      <c r="I78" s="103">
        <f t="shared" si="4"/>
        <v>440</v>
      </c>
      <c r="J78" s="98">
        <f t="shared" si="5"/>
        <v>0.22727272727272727</v>
      </c>
    </row>
    <row r="79" spans="1:10">
      <c r="A79" t="s">
        <v>213</v>
      </c>
      <c r="B79" s="96">
        <v>1</v>
      </c>
      <c r="C79" s="96">
        <v>1684</v>
      </c>
      <c r="D79" s="97">
        <v>5.938242280285036E-2</v>
      </c>
      <c r="E79" s="96"/>
      <c r="F79" s="96"/>
      <c r="G79" s="98"/>
      <c r="H79" s="103">
        <f t="shared" si="3"/>
        <v>1</v>
      </c>
      <c r="I79" s="103">
        <f t="shared" si="4"/>
        <v>1684</v>
      </c>
      <c r="J79" s="98">
        <f t="shared" si="5"/>
        <v>5.938242280285036E-2</v>
      </c>
    </row>
    <row r="80" spans="1:10">
      <c r="A80" t="s">
        <v>214</v>
      </c>
      <c r="B80" s="96"/>
      <c r="C80" s="96"/>
      <c r="D80" s="97"/>
      <c r="E80" s="96">
        <v>1</v>
      </c>
      <c r="F80" s="96">
        <v>340</v>
      </c>
      <c r="G80" s="98">
        <v>0.29411764705882354</v>
      </c>
      <c r="H80" s="103">
        <f t="shared" si="3"/>
        <v>1</v>
      </c>
      <c r="I80" s="103">
        <f t="shared" si="4"/>
        <v>340</v>
      </c>
      <c r="J80" s="98">
        <f t="shared" si="5"/>
        <v>0.29411764705882354</v>
      </c>
    </row>
    <row r="81" spans="1:10">
      <c r="A81" t="s">
        <v>215</v>
      </c>
      <c r="B81" s="96"/>
      <c r="C81" s="96"/>
      <c r="D81" s="97"/>
      <c r="E81" s="96">
        <v>1</v>
      </c>
      <c r="F81" s="96">
        <v>2931</v>
      </c>
      <c r="G81" s="98">
        <v>3.41180484476288E-2</v>
      </c>
      <c r="H81" s="103">
        <f t="shared" si="3"/>
        <v>1</v>
      </c>
      <c r="I81" s="103">
        <f t="shared" si="4"/>
        <v>2931</v>
      </c>
      <c r="J81" s="98">
        <f t="shared" si="5"/>
        <v>3.41180484476288E-2</v>
      </c>
    </row>
    <row r="82" spans="1:10">
      <c r="A82" t="s">
        <v>216</v>
      </c>
      <c r="B82" s="96">
        <v>1</v>
      </c>
      <c r="C82" s="96">
        <v>814</v>
      </c>
      <c r="D82" s="97">
        <v>0.12285012285012285</v>
      </c>
      <c r="E82" s="96"/>
      <c r="F82" s="96"/>
      <c r="G82" s="98"/>
      <c r="H82" s="103">
        <f t="shared" si="3"/>
        <v>1</v>
      </c>
      <c r="I82" s="103">
        <f t="shared" si="4"/>
        <v>814</v>
      </c>
      <c r="J82" s="98">
        <f t="shared" si="5"/>
        <v>0.12285012285012285</v>
      </c>
    </row>
    <row r="83" spans="1:10">
      <c r="A83" t="s">
        <v>755</v>
      </c>
      <c r="B83" s="96"/>
      <c r="C83" s="96"/>
      <c r="D83" s="97"/>
      <c r="E83" s="96">
        <v>1</v>
      </c>
      <c r="F83" s="96">
        <v>522</v>
      </c>
      <c r="G83" s="98">
        <v>0.19157088122605362</v>
      </c>
      <c r="H83" s="103">
        <f t="shared" si="3"/>
        <v>1</v>
      </c>
      <c r="I83" s="103">
        <f t="shared" si="4"/>
        <v>522</v>
      </c>
      <c r="J83" s="98">
        <f t="shared" si="5"/>
        <v>0.19157088122605362</v>
      </c>
    </row>
    <row r="84" spans="1:10">
      <c r="A84" t="s">
        <v>217</v>
      </c>
      <c r="B84" s="96">
        <v>1</v>
      </c>
      <c r="C84" s="96">
        <v>1542</v>
      </c>
      <c r="D84" s="97">
        <v>6.4850843060959784E-2</v>
      </c>
      <c r="E84" s="96"/>
      <c r="F84" s="96"/>
      <c r="G84" s="98"/>
      <c r="H84" s="103">
        <f t="shared" si="3"/>
        <v>1</v>
      </c>
      <c r="I84" s="103">
        <f t="shared" si="4"/>
        <v>1542</v>
      </c>
      <c r="J84" s="98">
        <f t="shared" si="5"/>
        <v>6.4850843060959784E-2</v>
      </c>
    </row>
    <row r="85" spans="1:10">
      <c r="A85" t="s">
        <v>748</v>
      </c>
      <c r="B85" s="96"/>
      <c r="C85" s="96"/>
      <c r="D85" s="97"/>
      <c r="E85" s="96">
        <v>1</v>
      </c>
      <c r="F85" s="96">
        <v>516</v>
      </c>
      <c r="G85" s="98">
        <v>0.19379844961240311</v>
      </c>
      <c r="H85" s="103">
        <f t="shared" si="3"/>
        <v>1</v>
      </c>
      <c r="I85" s="103">
        <f t="shared" si="4"/>
        <v>516</v>
      </c>
      <c r="J85" s="98">
        <f t="shared" si="5"/>
        <v>0.19379844961240311</v>
      </c>
    </row>
    <row r="86" spans="1:10">
      <c r="A86" t="s">
        <v>218</v>
      </c>
      <c r="B86" s="96"/>
      <c r="C86" s="96"/>
      <c r="D86" s="97"/>
      <c r="E86" s="96">
        <v>1</v>
      </c>
      <c r="F86" s="96">
        <v>164</v>
      </c>
      <c r="G86" s="98">
        <v>0.6097560975609756</v>
      </c>
      <c r="H86" s="103">
        <f t="shared" si="3"/>
        <v>1</v>
      </c>
      <c r="I86" s="103">
        <f t="shared" si="4"/>
        <v>164</v>
      </c>
      <c r="J86" s="98">
        <f t="shared" si="5"/>
        <v>0.6097560975609756</v>
      </c>
    </row>
    <row r="87" spans="1:10">
      <c r="A87" t="s">
        <v>219</v>
      </c>
      <c r="B87" s="96">
        <v>1</v>
      </c>
      <c r="C87" s="96">
        <v>1748</v>
      </c>
      <c r="D87" s="97">
        <v>5.7208237986270026E-2</v>
      </c>
      <c r="E87" s="96"/>
      <c r="F87" s="96"/>
      <c r="G87" s="98"/>
      <c r="H87" s="103">
        <f t="shared" si="3"/>
        <v>1</v>
      </c>
      <c r="I87" s="103">
        <f t="shared" si="4"/>
        <v>1748</v>
      </c>
      <c r="J87" s="98">
        <f t="shared" si="5"/>
        <v>5.7208237986270026E-2</v>
      </c>
    </row>
    <row r="88" spans="1:10">
      <c r="A88" t="s">
        <v>800</v>
      </c>
      <c r="B88" s="96"/>
      <c r="C88" s="96"/>
      <c r="D88" s="97"/>
      <c r="E88" s="96">
        <v>1</v>
      </c>
      <c r="F88" s="96">
        <v>546</v>
      </c>
      <c r="G88" s="98">
        <v>0.18315018315018314</v>
      </c>
      <c r="H88" s="103">
        <f t="shared" si="3"/>
        <v>1</v>
      </c>
      <c r="I88" s="103">
        <f t="shared" si="4"/>
        <v>546</v>
      </c>
      <c r="J88" s="98">
        <f t="shared" si="5"/>
        <v>0.18315018315018314</v>
      </c>
    </row>
    <row r="89" spans="1:10">
      <c r="A89" t="s">
        <v>220</v>
      </c>
      <c r="B89" s="96">
        <v>1</v>
      </c>
      <c r="C89" s="96">
        <v>6847</v>
      </c>
      <c r="D89" s="97">
        <v>1.4604936468526361E-2</v>
      </c>
      <c r="E89" s="96">
        <v>1</v>
      </c>
      <c r="F89" s="96">
        <v>8404</v>
      </c>
      <c r="G89" s="98">
        <v>1.1899095668729176E-2</v>
      </c>
      <c r="H89" s="103">
        <f t="shared" si="3"/>
        <v>2</v>
      </c>
      <c r="I89" s="103">
        <f t="shared" si="4"/>
        <v>15251</v>
      </c>
      <c r="J89" s="98">
        <f t="shared" si="5"/>
        <v>1.3113894170874042E-2</v>
      </c>
    </row>
    <row r="90" spans="1:10">
      <c r="A90" t="s">
        <v>221</v>
      </c>
      <c r="B90" s="96">
        <v>1</v>
      </c>
      <c r="C90" s="96">
        <v>1790</v>
      </c>
      <c r="D90" s="97">
        <v>5.5865921787709494E-2</v>
      </c>
      <c r="E90" s="96"/>
      <c r="F90" s="96"/>
      <c r="G90" s="98"/>
      <c r="H90" s="103">
        <f t="shared" si="3"/>
        <v>1</v>
      </c>
      <c r="I90" s="103">
        <f t="shared" si="4"/>
        <v>1790</v>
      </c>
      <c r="J90" s="98">
        <f t="shared" si="5"/>
        <v>5.5865921787709494E-2</v>
      </c>
    </row>
    <row r="91" spans="1:10">
      <c r="A91" t="s">
        <v>222</v>
      </c>
      <c r="B91" s="96">
        <v>1</v>
      </c>
      <c r="C91" s="96">
        <v>346</v>
      </c>
      <c r="D91" s="97">
        <v>0.28901734104046239</v>
      </c>
      <c r="E91" s="96"/>
      <c r="F91" s="96"/>
      <c r="G91" s="98"/>
      <c r="H91" s="103">
        <f t="shared" si="3"/>
        <v>1</v>
      </c>
      <c r="I91" s="103">
        <f t="shared" si="4"/>
        <v>346</v>
      </c>
      <c r="J91" s="98">
        <f t="shared" si="5"/>
        <v>0.28901734104046239</v>
      </c>
    </row>
    <row r="92" spans="1:10">
      <c r="A92" t="s">
        <v>223</v>
      </c>
      <c r="B92" s="96"/>
      <c r="C92" s="96"/>
      <c r="D92" s="97"/>
      <c r="E92" s="96">
        <v>2</v>
      </c>
      <c r="F92" s="96">
        <v>1393</v>
      </c>
      <c r="G92" s="98">
        <v>0.14357501794687724</v>
      </c>
      <c r="H92" s="103">
        <f t="shared" si="3"/>
        <v>2</v>
      </c>
      <c r="I92" s="103">
        <f t="shared" si="4"/>
        <v>1393</v>
      </c>
      <c r="J92" s="98">
        <f t="shared" si="5"/>
        <v>0.14357501794687724</v>
      </c>
    </row>
    <row r="93" spans="1:10">
      <c r="A93" t="s">
        <v>224</v>
      </c>
      <c r="B93" s="96"/>
      <c r="C93" s="96"/>
      <c r="D93" s="97"/>
      <c r="E93" s="96">
        <v>1</v>
      </c>
      <c r="F93" s="96">
        <v>1394</v>
      </c>
      <c r="G93" s="98">
        <v>7.1736011477761846E-2</v>
      </c>
      <c r="H93" s="103">
        <f t="shared" si="3"/>
        <v>1</v>
      </c>
      <c r="I93" s="103">
        <f t="shared" si="4"/>
        <v>1394</v>
      </c>
      <c r="J93" s="98">
        <f t="shared" si="5"/>
        <v>7.1736011477761846E-2</v>
      </c>
    </row>
    <row r="94" spans="1:10">
      <c r="A94" t="s">
        <v>225</v>
      </c>
      <c r="B94" s="96"/>
      <c r="C94" s="96"/>
      <c r="D94" s="97"/>
      <c r="E94" s="96">
        <v>1</v>
      </c>
      <c r="F94" s="96">
        <v>395</v>
      </c>
      <c r="G94" s="98">
        <v>0.25316455696202533</v>
      </c>
      <c r="H94" s="103">
        <f t="shared" si="3"/>
        <v>1</v>
      </c>
      <c r="I94" s="103">
        <f t="shared" si="4"/>
        <v>395</v>
      </c>
      <c r="J94" s="98">
        <f t="shared" si="5"/>
        <v>0.25316455696202533</v>
      </c>
    </row>
    <row r="95" spans="1:10">
      <c r="A95" t="s">
        <v>226</v>
      </c>
      <c r="B95" s="96">
        <v>1</v>
      </c>
      <c r="C95" s="96">
        <v>585</v>
      </c>
      <c r="D95" s="97">
        <v>0.17094017094017094</v>
      </c>
      <c r="E95" s="96">
        <v>1</v>
      </c>
      <c r="F95" s="96">
        <v>611</v>
      </c>
      <c r="G95" s="98">
        <v>0.16366612111292964</v>
      </c>
      <c r="H95" s="103">
        <f t="shared" si="3"/>
        <v>2</v>
      </c>
      <c r="I95" s="103">
        <f t="shared" si="4"/>
        <v>1196</v>
      </c>
      <c r="J95" s="98">
        <f t="shared" si="5"/>
        <v>0.16722408026755853</v>
      </c>
    </row>
    <row r="96" spans="1:10">
      <c r="A96" t="s">
        <v>227</v>
      </c>
      <c r="B96" s="96"/>
      <c r="C96" s="96"/>
      <c r="D96" s="97"/>
      <c r="E96" s="96">
        <v>1</v>
      </c>
      <c r="F96" s="96">
        <v>254</v>
      </c>
      <c r="G96" s="98">
        <v>0.39370078740157477</v>
      </c>
      <c r="H96" s="103">
        <f t="shared" si="3"/>
        <v>1</v>
      </c>
      <c r="I96" s="103">
        <f t="shared" si="4"/>
        <v>254</v>
      </c>
      <c r="J96" s="98">
        <f t="shared" si="5"/>
        <v>0.39370078740157477</v>
      </c>
    </row>
    <row r="97" spans="1:10">
      <c r="A97" t="s">
        <v>228</v>
      </c>
      <c r="B97" s="96">
        <v>1</v>
      </c>
      <c r="C97" s="96">
        <v>221</v>
      </c>
      <c r="D97" s="97">
        <v>0.45248868778280549</v>
      </c>
      <c r="E97" s="96"/>
      <c r="F97" s="96"/>
      <c r="G97" s="98"/>
      <c r="H97" s="103">
        <f t="shared" si="3"/>
        <v>1</v>
      </c>
      <c r="I97" s="103">
        <f t="shared" si="4"/>
        <v>221</v>
      </c>
      <c r="J97" s="98">
        <f t="shared" si="5"/>
        <v>0.45248868778280549</v>
      </c>
    </row>
    <row r="98" spans="1:10">
      <c r="A98" t="s">
        <v>229</v>
      </c>
      <c r="B98" s="96">
        <v>1</v>
      </c>
      <c r="C98" s="96">
        <v>146</v>
      </c>
      <c r="D98" s="97">
        <v>0.68493150684931503</v>
      </c>
      <c r="E98" s="96"/>
      <c r="F98" s="96"/>
      <c r="G98" s="98"/>
      <c r="H98" s="103">
        <f t="shared" si="3"/>
        <v>1</v>
      </c>
      <c r="I98" s="103">
        <f t="shared" si="4"/>
        <v>146</v>
      </c>
      <c r="J98" s="98">
        <f t="shared" si="5"/>
        <v>0.68493150684931503</v>
      </c>
    </row>
    <row r="99" spans="1:10">
      <c r="A99" t="s">
        <v>230</v>
      </c>
      <c r="B99" s="96">
        <v>1</v>
      </c>
      <c r="C99" s="96">
        <v>5698</v>
      </c>
      <c r="D99" s="97">
        <v>1.755001755001755E-2</v>
      </c>
      <c r="E99" s="96">
        <v>3</v>
      </c>
      <c r="F99" s="96">
        <v>7437</v>
      </c>
      <c r="G99" s="98">
        <v>4.0338846308995563E-2</v>
      </c>
      <c r="H99" s="103">
        <f t="shared" si="3"/>
        <v>4</v>
      </c>
      <c r="I99" s="103">
        <f t="shared" si="4"/>
        <v>13135</v>
      </c>
      <c r="J99" s="98">
        <f t="shared" si="5"/>
        <v>3.0452988199467072E-2</v>
      </c>
    </row>
    <row r="100" spans="1:10">
      <c r="A100" t="s">
        <v>231</v>
      </c>
      <c r="B100" s="96">
        <v>1</v>
      </c>
      <c r="C100" s="96">
        <v>392</v>
      </c>
      <c r="D100" s="97">
        <v>0.25510204081632654</v>
      </c>
      <c r="E100" s="96"/>
      <c r="F100" s="96"/>
      <c r="G100" s="98"/>
      <c r="H100" s="103">
        <f t="shared" si="3"/>
        <v>1</v>
      </c>
      <c r="I100" s="103">
        <f t="shared" si="4"/>
        <v>392</v>
      </c>
      <c r="J100" s="98">
        <f t="shared" si="5"/>
        <v>0.25510204081632654</v>
      </c>
    </row>
    <row r="101" spans="1:10">
      <c r="A101" t="s">
        <v>232</v>
      </c>
      <c r="B101" s="96"/>
      <c r="C101" s="96"/>
      <c r="D101" s="97"/>
      <c r="E101" s="96">
        <v>1</v>
      </c>
      <c r="F101" s="96">
        <v>388</v>
      </c>
      <c r="G101" s="98">
        <v>0.25773195876288657</v>
      </c>
      <c r="H101" s="103">
        <f t="shared" si="3"/>
        <v>1</v>
      </c>
      <c r="I101" s="103">
        <f t="shared" si="4"/>
        <v>388</v>
      </c>
      <c r="J101" s="98">
        <f t="shared" si="5"/>
        <v>0.25773195876288657</v>
      </c>
    </row>
    <row r="102" spans="1:10">
      <c r="A102" t="s">
        <v>233</v>
      </c>
      <c r="B102" s="96">
        <v>1</v>
      </c>
      <c r="C102" s="96">
        <v>511</v>
      </c>
      <c r="D102" s="97">
        <v>0.19569471624266144</v>
      </c>
      <c r="E102" s="96"/>
      <c r="F102" s="96"/>
      <c r="G102" s="98"/>
      <c r="H102" s="103">
        <f t="shared" si="3"/>
        <v>1</v>
      </c>
      <c r="I102" s="103">
        <f t="shared" si="4"/>
        <v>511</v>
      </c>
      <c r="J102" s="98">
        <f t="shared" si="5"/>
        <v>0.19569471624266144</v>
      </c>
    </row>
    <row r="103" spans="1:10">
      <c r="A103" t="s">
        <v>234</v>
      </c>
      <c r="B103" s="96"/>
      <c r="C103" s="96"/>
      <c r="D103" s="97"/>
      <c r="E103" s="96">
        <v>1</v>
      </c>
      <c r="F103" s="96">
        <v>3025</v>
      </c>
      <c r="G103" s="98">
        <v>3.3057851239669422E-2</v>
      </c>
      <c r="H103" s="103">
        <f t="shared" si="3"/>
        <v>1</v>
      </c>
      <c r="I103" s="103">
        <f t="shared" si="4"/>
        <v>3025</v>
      </c>
      <c r="J103" s="98">
        <f t="shared" si="5"/>
        <v>3.3057851239669422E-2</v>
      </c>
    </row>
    <row r="104" spans="1:10">
      <c r="A104" t="s">
        <v>235</v>
      </c>
      <c r="B104" s="96"/>
      <c r="C104" s="96"/>
      <c r="D104" s="97"/>
      <c r="E104" s="96">
        <v>1</v>
      </c>
      <c r="F104" s="96">
        <v>191</v>
      </c>
      <c r="G104" s="98">
        <v>0.52356020942408377</v>
      </c>
      <c r="H104" s="103">
        <f t="shared" si="3"/>
        <v>1</v>
      </c>
      <c r="I104" s="103">
        <f t="shared" si="4"/>
        <v>191</v>
      </c>
      <c r="J104" s="98">
        <f t="shared" si="5"/>
        <v>0.52356020942408377</v>
      </c>
    </row>
    <row r="105" spans="1:10">
      <c r="A105" t="s">
        <v>236</v>
      </c>
      <c r="B105" s="96"/>
      <c r="C105" s="96"/>
      <c r="D105" s="97"/>
      <c r="E105" s="96">
        <v>1</v>
      </c>
      <c r="F105" s="96">
        <v>331</v>
      </c>
      <c r="G105" s="98">
        <v>0.30211480362537763</v>
      </c>
      <c r="H105" s="103">
        <f t="shared" si="3"/>
        <v>1</v>
      </c>
      <c r="I105" s="103">
        <f t="shared" si="4"/>
        <v>331</v>
      </c>
      <c r="J105" s="98">
        <f t="shared" si="5"/>
        <v>0.30211480362537763</v>
      </c>
    </row>
    <row r="106" spans="1:10">
      <c r="A106" t="s">
        <v>237</v>
      </c>
      <c r="B106" s="96"/>
      <c r="C106" s="96"/>
      <c r="D106" s="97"/>
      <c r="E106" s="96">
        <v>1</v>
      </c>
      <c r="F106" s="96">
        <v>512</v>
      </c>
      <c r="G106" s="98">
        <v>0.1953125</v>
      </c>
      <c r="H106" s="103">
        <f t="shared" si="3"/>
        <v>1</v>
      </c>
      <c r="I106" s="103">
        <f t="shared" si="4"/>
        <v>512</v>
      </c>
      <c r="J106" s="98">
        <f t="shared" si="5"/>
        <v>0.1953125</v>
      </c>
    </row>
    <row r="107" spans="1:10">
      <c r="A107" t="s">
        <v>238</v>
      </c>
      <c r="B107" s="96">
        <v>2</v>
      </c>
      <c r="C107" s="96">
        <v>446</v>
      </c>
      <c r="D107" s="97">
        <v>0.44843049327354262</v>
      </c>
      <c r="E107" s="96">
        <v>2</v>
      </c>
      <c r="F107" s="96">
        <v>442</v>
      </c>
      <c r="G107" s="98">
        <v>0.45248868778280549</v>
      </c>
      <c r="H107" s="103">
        <f t="shared" si="3"/>
        <v>4</v>
      </c>
      <c r="I107" s="103">
        <f t="shared" si="4"/>
        <v>888</v>
      </c>
      <c r="J107" s="98">
        <f t="shared" si="5"/>
        <v>0.45045045045045046</v>
      </c>
    </row>
    <row r="108" spans="1:10">
      <c r="A108" t="s">
        <v>239</v>
      </c>
      <c r="B108" s="96"/>
      <c r="C108" s="96"/>
      <c r="D108" s="97"/>
      <c r="E108" s="96">
        <v>1</v>
      </c>
      <c r="F108" s="96">
        <v>173</v>
      </c>
      <c r="G108" s="98">
        <v>0.57803468208092479</v>
      </c>
      <c r="H108" s="103">
        <f t="shared" si="3"/>
        <v>1</v>
      </c>
      <c r="I108" s="103">
        <f t="shared" si="4"/>
        <v>173</v>
      </c>
      <c r="J108" s="98">
        <f t="shared" si="5"/>
        <v>0.57803468208092479</v>
      </c>
    </row>
    <row r="109" spans="1:10">
      <c r="A109" t="s">
        <v>240</v>
      </c>
      <c r="B109" s="96">
        <v>3</v>
      </c>
      <c r="C109" s="96">
        <v>26933</v>
      </c>
      <c r="D109" s="97">
        <v>1.1138751717224223E-2</v>
      </c>
      <c r="E109" s="96">
        <v>6</v>
      </c>
      <c r="F109" s="96">
        <v>35968</v>
      </c>
      <c r="G109" s="98">
        <v>1.668149466192171E-2</v>
      </c>
      <c r="H109" s="103">
        <f t="shared" si="3"/>
        <v>9</v>
      </c>
      <c r="I109" s="103">
        <f t="shared" si="4"/>
        <v>62901</v>
      </c>
      <c r="J109" s="98">
        <f t="shared" si="5"/>
        <v>1.4308198597796537E-2</v>
      </c>
    </row>
    <row r="110" spans="1:10">
      <c r="A110" t="s">
        <v>241</v>
      </c>
      <c r="B110" s="96">
        <v>1</v>
      </c>
      <c r="C110" s="96">
        <v>827</v>
      </c>
      <c r="D110" s="97">
        <v>0.12091898428053204</v>
      </c>
      <c r="E110" s="96">
        <v>1</v>
      </c>
      <c r="F110" s="96">
        <v>893</v>
      </c>
      <c r="G110" s="98">
        <v>0.11198208286674133</v>
      </c>
      <c r="H110" s="103">
        <f t="shared" si="3"/>
        <v>2</v>
      </c>
      <c r="I110" s="103">
        <f t="shared" si="4"/>
        <v>1720</v>
      </c>
      <c r="J110" s="98">
        <f t="shared" si="5"/>
        <v>0.11627906976744186</v>
      </c>
    </row>
    <row r="111" spans="1:10">
      <c r="A111" t="s">
        <v>242</v>
      </c>
      <c r="B111" s="96">
        <v>1</v>
      </c>
      <c r="C111" s="96">
        <v>759</v>
      </c>
      <c r="D111" s="97">
        <v>0.13175230566534915</v>
      </c>
      <c r="E111" s="96"/>
      <c r="F111" s="96"/>
      <c r="G111" s="98"/>
      <c r="H111" s="103">
        <f t="shared" si="3"/>
        <v>1</v>
      </c>
      <c r="I111" s="103">
        <f t="shared" si="4"/>
        <v>759</v>
      </c>
      <c r="J111" s="98">
        <f t="shared" si="5"/>
        <v>0.13175230566534915</v>
      </c>
    </row>
    <row r="112" spans="1:10">
      <c r="A112" t="s">
        <v>243</v>
      </c>
      <c r="B112" s="96"/>
      <c r="C112" s="96"/>
      <c r="D112" s="97"/>
      <c r="E112" s="96">
        <v>1</v>
      </c>
      <c r="F112" s="96">
        <v>2131</v>
      </c>
      <c r="G112" s="98">
        <v>4.6926325668700142E-2</v>
      </c>
      <c r="H112" s="103">
        <f t="shared" si="3"/>
        <v>1</v>
      </c>
      <c r="I112" s="103">
        <f t="shared" si="4"/>
        <v>2131</v>
      </c>
      <c r="J112" s="98">
        <f t="shared" si="5"/>
        <v>4.6926325668700142E-2</v>
      </c>
    </row>
    <row r="113" spans="1:10">
      <c r="A113" t="s">
        <v>244</v>
      </c>
      <c r="B113" s="96">
        <v>1</v>
      </c>
      <c r="C113" s="96">
        <v>391</v>
      </c>
      <c r="D113" s="97">
        <v>0.25575447570332482</v>
      </c>
      <c r="E113" s="96"/>
      <c r="F113" s="96"/>
      <c r="G113" s="98"/>
      <c r="H113" s="103">
        <f t="shared" si="3"/>
        <v>1</v>
      </c>
      <c r="I113" s="103">
        <f t="shared" si="4"/>
        <v>391</v>
      </c>
      <c r="J113" s="98">
        <f t="shared" si="5"/>
        <v>0.25575447570332482</v>
      </c>
    </row>
    <row r="114" spans="1:10">
      <c r="A114" t="s">
        <v>245</v>
      </c>
      <c r="B114" s="96"/>
      <c r="C114" s="96"/>
      <c r="D114" s="97"/>
      <c r="E114" s="96">
        <v>1</v>
      </c>
      <c r="F114" s="96">
        <v>221</v>
      </c>
      <c r="G114" s="98">
        <v>0.45248868778280549</v>
      </c>
      <c r="H114" s="103">
        <f t="shared" si="3"/>
        <v>1</v>
      </c>
      <c r="I114" s="103">
        <f t="shared" si="4"/>
        <v>221</v>
      </c>
      <c r="J114" s="98">
        <f t="shared" si="5"/>
        <v>0.45248868778280549</v>
      </c>
    </row>
    <row r="115" spans="1:10">
      <c r="A115" t="s">
        <v>246</v>
      </c>
      <c r="B115" s="96">
        <v>2</v>
      </c>
      <c r="C115" s="96">
        <v>446</v>
      </c>
      <c r="D115" s="97">
        <v>0.44843049327354262</v>
      </c>
      <c r="E115" s="96"/>
      <c r="F115" s="96"/>
      <c r="G115" s="98"/>
      <c r="H115" s="103">
        <f t="shared" si="3"/>
        <v>2</v>
      </c>
      <c r="I115" s="103">
        <f t="shared" si="4"/>
        <v>446</v>
      </c>
      <c r="J115" s="98">
        <f t="shared" si="5"/>
        <v>0.44843049327354262</v>
      </c>
    </row>
    <row r="116" spans="1:10">
      <c r="A116" t="s">
        <v>247</v>
      </c>
      <c r="B116" s="96"/>
      <c r="C116" s="96"/>
      <c r="D116" s="97"/>
      <c r="E116" s="96">
        <v>1</v>
      </c>
      <c r="F116" s="96">
        <v>147</v>
      </c>
      <c r="G116" s="98">
        <v>0.68027210884353739</v>
      </c>
      <c r="H116" s="103">
        <f t="shared" si="3"/>
        <v>1</v>
      </c>
      <c r="I116" s="103">
        <f t="shared" si="4"/>
        <v>147</v>
      </c>
      <c r="J116" s="98">
        <f t="shared" si="5"/>
        <v>0.68027210884353739</v>
      </c>
    </row>
    <row r="117" spans="1:10">
      <c r="A117" t="s">
        <v>248</v>
      </c>
      <c r="B117" s="96"/>
      <c r="C117" s="96"/>
      <c r="D117" s="97"/>
      <c r="E117" s="96">
        <v>2</v>
      </c>
      <c r="F117" s="96">
        <v>855</v>
      </c>
      <c r="G117" s="98">
        <v>0.23391812865497078</v>
      </c>
      <c r="H117" s="103">
        <f t="shared" si="3"/>
        <v>2</v>
      </c>
      <c r="I117" s="103">
        <f t="shared" si="4"/>
        <v>855</v>
      </c>
      <c r="J117" s="98">
        <f t="shared" si="5"/>
        <v>0.23391812865497078</v>
      </c>
    </row>
    <row r="118" spans="1:10">
      <c r="A118" t="s">
        <v>249</v>
      </c>
      <c r="B118" s="96">
        <v>1</v>
      </c>
      <c r="C118" s="96">
        <v>9259</v>
      </c>
      <c r="D118" s="97">
        <v>1.0800302408467438E-2</v>
      </c>
      <c r="E118" s="96">
        <v>2</v>
      </c>
      <c r="F118" s="96">
        <v>11532</v>
      </c>
      <c r="G118" s="98">
        <v>1.7343045438779049E-2</v>
      </c>
      <c r="H118" s="103">
        <f t="shared" si="3"/>
        <v>3</v>
      </c>
      <c r="I118" s="103">
        <f t="shared" si="4"/>
        <v>20791</v>
      </c>
      <c r="J118" s="98">
        <f t="shared" si="5"/>
        <v>1.4429320379010147E-2</v>
      </c>
    </row>
    <row r="119" spans="1:10">
      <c r="A119" t="s">
        <v>250</v>
      </c>
      <c r="B119" s="96"/>
      <c r="C119" s="96"/>
      <c r="D119" s="97"/>
      <c r="E119" s="96">
        <v>1</v>
      </c>
      <c r="F119" s="96">
        <v>920</v>
      </c>
      <c r="G119" s="98">
        <v>0.10869565217391304</v>
      </c>
      <c r="H119" s="103">
        <f t="shared" si="3"/>
        <v>1</v>
      </c>
      <c r="I119" s="103">
        <f t="shared" si="4"/>
        <v>920</v>
      </c>
      <c r="J119" s="98">
        <f t="shared" si="5"/>
        <v>0.10869565217391304</v>
      </c>
    </row>
    <row r="120" spans="1:10">
      <c r="A120" t="s">
        <v>251</v>
      </c>
      <c r="B120" s="96">
        <v>1</v>
      </c>
      <c r="C120" s="96">
        <v>715</v>
      </c>
      <c r="D120" s="97">
        <v>0.13986013986013987</v>
      </c>
      <c r="E120" s="96"/>
      <c r="F120" s="96"/>
      <c r="G120" s="98"/>
      <c r="H120" s="103">
        <f t="shared" si="3"/>
        <v>1</v>
      </c>
      <c r="I120" s="103">
        <f t="shared" si="4"/>
        <v>715</v>
      </c>
      <c r="J120" s="98">
        <f t="shared" si="5"/>
        <v>0.13986013986013987</v>
      </c>
    </row>
    <row r="121" spans="1:10">
      <c r="A121" t="s">
        <v>252</v>
      </c>
      <c r="B121" s="96"/>
      <c r="C121" s="96"/>
      <c r="D121" s="97"/>
      <c r="E121" s="96">
        <v>2</v>
      </c>
      <c r="F121" s="96">
        <v>1103</v>
      </c>
      <c r="G121" s="98">
        <v>0.18132366273798731</v>
      </c>
      <c r="H121" s="103">
        <f t="shared" si="3"/>
        <v>2</v>
      </c>
      <c r="I121" s="103">
        <f t="shared" si="4"/>
        <v>1103</v>
      </c>
      <c r="J121" s="98">
        <f t="shared" si="5"/>
        <v>0.18132366273798731</v>
      </c>
    </row>
    <row r="122" spans="1:10">
      <c r="A122" t="s">
        <v>253</v>
      </c>
      <c r="B122" s="96">
        <v>1</v>
      </c>
      <c r="C122" s="96">
        <v>810</v>
      </c>
      <c r="D122" s="97">
        <v>0.12345679012345678</v>
      </c>
      <c r="E122" s="96"/>
      <c r="F122" s="96"/>
      <c r="G122" s="98"/>
      <c r="H122" s="103">
        <f t="shared" si="3"/>
        <v>1</v>
      </c>
      <c r="I122" s="103">
        <f t="shared" si="4"/>
        <v>810</v>
      </c>
      <c r="J122" s="98">
        <f t="shared" si="5"/>
        <v>0.12345679012345678</v>
      </c>
    </row>
    <row r="123" spans="1:10">
      <c r="A123" t="s">
        <v>254</v>
      </c>
      <c r="B123" s="96">
        <v>1</v>
      </c>
      <c r="C123" s="96">
        <v>367</v>
      </c>
      <c r="D123" s="97">
        <v>0.27247956403269752</v>
      </c>
      <c r="E123" s="96"/>
      <c r="F123" s="96"/>
      <c r="G123" s="98"/>
      <c r="H123" s="103">
        <f t="shared" si="3"/>
        <v>1</v>
      </c>
      <c r="I123" s="103">
        <f t="shared" si="4"/>
        <v>367</v>
      </c>
      <c r="J123" s="98">
        <f t="shared" si="5"/>
        <v>0.27247956403269752</v>
      </c>
    </row>
    <row r="124" spans="1:10">
      <c r="A124" t="s">
        <v>255</v>
      </c>
      <c r="B124" s="96"/>
      <c r="C124" s="96"/>
      <c r="D124" s="97"/>
      <c r="E124" s="96">
        <v>1</v>
      </c>
      <c r="F124" s="96">
        <v>632</v>
      </c>
      <c r="G124" s="98">
        <v>0.15822784810126583</v>
      </c>
      <c r="H124" s="103">
        <f t="shared" si="3"/>
        <v>1</v>
      </c>
      <c r="I124" s="103">
        <f t="shared" si="4"/>
        <v>632</v>
      </c>
      <c r="J124" s="98">
        <f t="shared" si="5"/>
        <v>0.15822784810126583</v>
      </c>
    </row>
    <row r="125" spans="1:10">
      <c r="A125" t="s">
        <v>256</v>
      </c>
      <c r="B125" s="96">
        <v>1</v>
      </c>
      <c r="C125" s="96">
        <v>1856</v>
      </c>
      <c r="D125" s="97">
        <v>5.3879310344827583E-2</v>
      </c>
      <c r="E125" s="96"/>
      <c r="F125" s="96"/>
      <c r="G125" s="98"/>
      <c r="H125" s="103">
        <f t="shared" si="3"/>
        <v>1</v>
      </c>
      <c r="I125" s="103">
        <f t="shared" si="4"/>
        <v>1856</v>
      </c>
      <c r="J125" s="98">
        <f t="shared" si="5"/>
        <v>5.3879310344827583E-2</v>
      </c>
    </row>
    <row r="126" spans="1:10">
      <c r="A126" t="s">
        <v>257</v>
      </c>
      <c r="B126" s="96"/>
      <c r="C126" s="96"/>
      <c r="D126" s="97"/>
      <c r="E126" s="96">
        <v>1</v>
      </c>
      <c r="F126" s="96">
        <v>399</v>
      </c>
      <c r="G126" s="98">
        <v>0.25062656641604009</v>
      </c>
      <c r="H126" s="103">
        <f t="shared" si="3"/>
        <v>1</v>
      </c>
      <c r="I126" s="103">
        <f t="shared" si="4"/>
        <v>399</v>
      </c>
      <c r="J126" s="98">
        <f t="shared" si="5"/>
        <v>0.25062656641604009</v>
      </c>
    </row>
    <row r="127" spans="1:10">
      <c r="A127" t="s">
        <v>258</v>
      </c>
      <c r="B127" s="96">
        <v>1</v>
      </c>
      <c r="C127" s="96">
        <v>276</v>
      </c>
      <c r="D127" s="97">
        <v>0.36231884057971014</v>
      </c>
      <c r="E127" s="96"/>
      <c r="F127" s="96"/>
      <c r="G127" s="98"/>
      <c r="H127" s="103">
        <f t="shared" si="3"/>
        <v>1</v>
      </c>
      <c r="I127" s="103">
        <f t="shared" si="4"/>
        <v>276</v>
      </c>
      <c r="J127" s="98">
        <f t="shared" si="5"/>
        <v>0.36231884057971014</v>
      </c>
    </row>
    <row r="128" spans="1:10">
      <c r="A128" t="s">
        <v>259</v>
      </c>
      <c r="B128" s="96">
        <v>1</v>
      </c>
      <c r="C128" s="96">
        <v>2698</v>
      </c>
      <c r="D128" s="97">
        <v>3.7064492216456635E-2</v>
      </c>
      <c r="E128" s="96"/>
      <c r="F128" s="96"/>
      <c r="G128" s="98"/>
      <c r="H128" s="103">
        <f t="shared" si="3"/>
        <v>1</v>
      </c>
      <c r="I128" s="103">
        <f t="shared" si="4"/>
        <v>2698</v>
      </c>
      <c r="J128" s="98">
        <f t="shared" si="5"/>
        <v>3.7064492216456635E-2</v>
      </c>
    </row>
    <row r="129" spans="1:10">
      <c r="A129" t="s">
        <v>260</v>
      </c>
      <c r="B129" s="96">
        <v>1</v>
      </c>
      <c r="C129" s="96">
        <v>477</v>
      </c>
      <c r="D129" s="97">
        <v>0.20964360587002098</v>
      </c>
      <c r="E129" s="96">
        <v>1</v>
      </c>
      <c r="F129" s="96">
        <v>561</v>
      </c>
      <c r="G129" s="98">
        <v>0.17825311942959002</v>
      </c>
      <c r="H129" s="103">
        <f t="shared" si="3"/>
        <v>2</v>
      </c>
      <c r="I129" s="103">
        <f t="shared" si="4"/>
        <v>1038</v>
      </c>
      <c r="J129" s="98">
        <f t="shared" si="5"/>
        <v>0.19267822736030829</v>
      </c>
    </row>
    <row r="130" spans="1:10">
      <c r="A130" t="s">
        <v>261</v>
      </c>
      <c r="B130" s="96">
        <v>1</v>
      </c>
      <c r="C130" s="96">
        <v>1469</v>
      </c>
      <c r="D130" s="97">
        <v>6.807351940095302E-2</v>
      </c>
      <c r="E130" s="96"/>
      <c r="F130" s="96"/>
      <c r="G130" s="98"/>
      <c r="H130" s="103">
        <f t="shared" si="3"/>
        <v>1</v>
      </c>
      <c r="I130" s="103">
        <f t="shared" si="4"/>
        <v>1469</v>
      </c>
      <c r="J130" s="98">
        <f t="shared" si="5"/>
        <v>6.807351940095302E-2</v>
      </c>
    </row>
    <row r="131" spans="1:10">
      <c r="A131" t="s">
        <v>262</v>
      </c>
      <c r="B131" s="96">
        <v>1</v>
      </c>
      <c r="C131" s="96">
        <v>1477</v>
      </c>
      <c r="D131" s="97">
        <v>6.7704807041299928E-2</v>
      </c>
      <c r="E131" s="96"/>
      <c r="F131" s="96"/>
      <c r="G131" s="98"/>
      <c r="H131" s="103">
        <f t="shared" si="3"/>
        <v>1</v>
      </c>
      <c r="I131" s="103">
        <f t="shared" si="4"/>
        <v>1477</v>
      </c>
      <c r="J131" s="98">
        <f t="shared" si="5"/>
        <v>6.7704807041299928E-2</v>
      </c>
    </row>
    <row r="132" spans="1:10">
      <c r="A132" t="s">
        <v>263</v>
      </c>
      <c r="B132" s="96">
        <v>1</v>
      </c>
      <c r="C132" s="96">
        <v>647</v>
      </c>
      <c r="D132" s="97">
        <v>0.15455950540958269</v>
      </c>
      <c r="E132" s="96">
        <v>1</v>
      </c>
      <c r="F132" s="96">
        <v>669</v>
      </c>
      <c r="G132" s="98">
        <v>0.14947683109118087</v>
      </c>
      <c r="H132" s="103">
        <f t="shared" ref="H132:H195" si="6">SUM(B132,E132)</f>
        <v>2</v>
      </c>
      <c r="I132" s="103">
        <f t="shared" ref="I132:I195" si="7">SUM(C132,F132)</f>
        <v>1316</v>
      </c>
      <c r="J132" s="98">
        <f t="shared" ref="J132:J195" si="8">H132/I132*100</f>
        <v>0.1519756838905775</v>
      </c>
    </row>
    <row r="133" spans="1:10">
      <c r="A133" t="s">
        <v>264</v>
      </c>
      <c r="B133" s="96">
        <v>1</v>
      </c>
      <c r="C133" s="96">
        <v>412</v>
      </c>
      <c r="D133" s="97">
        <v>0.24271844660194172</v>
      </c>
      <c r="E133" s="96"/>
      <c r="F133" s="96"/>
      <c r="G133" s="98"/>
      <c r="H133" s="103">
        <f t="shared" si="6"/>
        <v>1</v>
      </c>
      <c r="I133" s="103">
        <f t="shared" si="7"/>
        <v>412</v>
      </c>
      <c r="J133" s="98">
        <f t="shared" si="8"/>
        <v>0.24271844660194172</v>
      </c>
    </row>
    <row r="134" spans="1:10">
      <c r="A134" t="s">
        <v>265</v>
      </c>
      <c r="B134" s="96"/>
      <c r="C134" s="96"/>
      <c r="D134" s="97"/>
      <c r="E134" s="96">
        <v>1</v>
      </c>
      <c r="F134" s="96">
        <v>1299</v>
      </c>
      <c r="G134" s="98">
        <v>7.6982294072363358E-2</v>
      </c>
      <c r="H134" s="103">
        <f t="shared" si="6"/>
        <v>1</v>
      </c>
      <c r="I134" s="103">
        <f t="shared" si="7"/>
        <v>1299</v>
      </c>
      <c r="J134" s="98">
        <f t="shared" si="8"/>
        <v>7.6982294072363358E-2</v>
      </c>
    </row>
    <row r="135" spans="1:10">
      <c r="A135" t="s">
        <v>266</v>
      </c>
      <c r="B135" s="96"/>
      <c r="C135" s="96"/>
      <c r="D135" s="97"/>
      <c r="E135" s="96">
        <v>1</v>
      </c>
      <c r="F135" s="96">
        <v>275</v>
      </c>
      <c r="G135" s="98">
        <v>0.36363636363636365</v>
      </c>
      <c r="H135" s="103">
        <f t="shared" si="6"/>
        <v>1</v>
      </c>
      <c r="I135" s="103">
        <f t="shared" si="7"/>
        <v>275</v>
      </c>
      <c r="J135" s="98">
        <f t="shared" si="8"/>
        <v>0.36363636363636365</v>
      </c>
    </row>
    <row r="136" spans="1:10">
      <c r="A136" t="s">
        <v>267</v>
      </c>
      <c r="B136" s="96">
        <v>1</v>
      </c>
      <c r="C136" s="96">
        <v>715</v>
      </c>
      <c r="D136" s="97">
        <v>0.13986013986013987</v>
      </c>
      <c r="E136" s="96"/>
      <c r="F136" s="96"/>
      <c r="G136" s="98"/>
      <c r="H136" s="103">
        <f t="shared" si="6"/>
        <v>1</v>
      </c>
      <c r="I136" s="103">
        <f t="shared" si="7"/>
        <v>715</v>
      </c>
      <c r="J136" s="98">
        <f t="shared" si="8"/>
        <v>0.13986013986013987</v>
      </c>
    </row>
    <row r="137" spans="1:10">
      <c r="A137" t="s">
        <v>268</v>
      </c>
      <c r="B137" s="96">
        <v>1</v>
      </c>
      <c r="C137" s="96">
        <v>1345</v>
      </c>
      <c r="D137" s="97">
        <v>7.434944237918216E-2</v>
      </c>
      <c r="E137" s="96">
        <v>1</v>
      </c>
      <c r="F137" s="96">
        <v>1908</v>
      </c>
      <c r="G137" s="98">
        <v>5.2410901467505246E-2</v>
      </c>
      <c r="H137" s="103">
        <f t="shared" si="6"/>
        <v>2</v>
      </c>
      <c r="I137" s="103">
        <f t="shared" si="7"/>
        <v>3253</v>
      </c>
      <c r="J137" s="98">
        <f t="shared" si="8"/>
        <v>6.1481709191515521E-2</v>
      </c>
    </row>
    <row r="138" spans="1:10">
      <c r="A138" t="s">
        <v>269</v>
      </c>
      <c r="B138" s="96">
        <v>2</v>
      </c>
      <c r="C138" s="96">
        <v>715</v>
      </c>
      <c r="D138" s="97">
        <v>0.27972027972027974</v>
      </c>
      <c r="E138" s="96"/>
      <c r="F138" s="96"/>
      <c r="G138" s="98"/>
      <c r="H138" s="103">
        <f t="shared" si="6"/>
        <v>2</v>
      </c>
      <c r="I138" s="103">
        <f t="shared" si="7"/>
        <v>715</v>
      </c>
      <c r="J138" s="98">
        <f t="shared" si="8"/>
        <v>0.27972027972027974</v>
      </c>
    </row>
    <row r="139" spans="1:10">
      <c r="A139" t="s">
        <v>763</v>
      </c>
      <c r="B139" s="96"/>
      <c r="C139" s="96"/>
      <c r="D139" s="97"/>
      <c r="E139" s="96">
        <v>1</v>
      </c>
      <c r="F139" s="96">
        <v>287</v>
      </c>
      <c r="G139" s="98">
        <v>0.34843205574912894</v>
      </c>
      <c r="H139" s="103">
        <f t="shared" si="6"/>
        <v>1</v>
      </c>
      <c r="I139" s="103">
        <f t="shared" si="7"/>
        <v>287</v>
      </c>
      <c r="J139" s="98">
        <f t="shared" si="8"/>
        <v>0.34843205574912894</v>
      </c>
    </row>
    <row r="140" spans="1:10">
      <c r="A140" t="s">
        <v>270</v>
      </c>
      <c r="B140" s="96">
        <v>1</v>
      </c>
      <c r="C140" s="96">
        <v>933</v>
      </c>
      <c r="D140" s="97">
        <v>0.10718113612004287</v>
      </c>
      <c r="E140" s="96"/>
      <c r="F140" s="96"/>
      <c r="G140" s="98"/>
      <c r="H140" s="103">
        <f t="shared" si="6"/>
        <v>1</v>
      </c>
      <c r="I140" s="103">
        <f t="shared" si="7"/>
        <v>933</v>
      </c>
      <c r="J140" s="98">
        <f t="shared" si="8"/>
        <v>0.10718113612004287</v>
      </c>
    </row>
    <row r="141" spans="1:10">
      <c r="A141" t="s">
        <v>271</v>
      </c>
      <c r="B141" s="96">
        <v>2</v>
      </c>
      <c r="C141" s="96">
        <v>2195</v>
      </c>
      <c r="D141" s="97">
        <v>9.1116173120728935E-2</v>
      </c>
      <c r="E141" s="96">
        <v>1</v>
      </c>
      <c r="F141" s="96">
        <v>2430</v>
      </c>
      <c r="G141" s="98">
        <v>4.1152263374485597E-2</v>
      </c>
      <c r="H141" s="103">
        <f t="shared" si="6"/>
        <v>3</v>
      </c>
      <c r="I141" s="103">
        <f t="shared" si="7"/>
        <v>4625</v>
      </c>
      <c r="J141" s="98">
        <f t="shared" si="8"/>
        <v>6.4864864864864868E-2</v>
      </c>
    </row>
    <row r="142" spans="1:10">
      <c r="A142" t="s">
        <v>272</v>
      </c>
      <c r="B142" s="96">
        <v>1</v>
      </c>
      <c r="C142" s="96">
        <v>648</v>
      </c>
      <c r="D142" s="97">
        <v>0.15432098765432098</v>
      </c>
      <c r="E142" s="96"/>
      <c r="F142" s="96"/>
      <c r="G142" s="98"/>
      <c r="H142" s="103">
        <f t="shared" si="6"/>
        <v>1</v>
      </c>
      <c r="I142" s="103">
        <f t="shared" si="7"/>
        <v>648</v>
      </c>
      <c r="J142" s="98">
        <f t="shared" si="8"/>
        <v>0.15432098765432098</v>
      </c>
    </row>
    <row r="143" spans="1:10">
      <c r="A143" t="s">
        <v>273</v>
      </c>
      <c r="B143" s="96"/>
      <c r="C143" s="96"/>
      <c r="D143" s="97"/>
      <c r="E143" s="96">
        <v>1</v>
      </c>
      <c r="F143" s="96">
        <v>821</v>
      </c>
      <c r="G143" s="98">
        <v>0.12180267965895249</v>
      </c>
      <c r="H143" s="103">
        <f t="shared" si="6"/>
        <v>1</v>
      </c>
      <c r="I143" s="103">
        <f t="shared" si="7"/>
        <v>821</v>
      </c>
      <c r="J143" s="98">
        <f t="shared" si="8"/>
        <v>0.12180267965895249</v>
      </c>
    </row>
    <row r="144" spans="1:10">
      <c r="A144" s="99" t="s">
        <v>274</v>
      </c>
      <c r="B144" s="96">
        <v>2</v>
      </c>
      <c r="C144" s="96">
        <v>309</v>
      </c>
      <c r="D144" s="97">
        <v>0.64724919093851141</v>
      </c>
      <c r="E144" s="96"/>
      <c r="F144" s="96"/>
      <c r="G144" s="98"/>
      <c r="H144" s="103">
        <f t="shared" si="6"/>
        <v>2</v>
      </c>
      <c r="I144" s="103">
        <f t="shared" si="7"/>
        <v>309</v>
      </c>
      <c r="J144" s="98">
        <f t="shared" si="8"/>
        <v>0.64724919093851141</v>
      </c>
    </row>
    <row r="145" spans="1:10">
      <c r="A145" t="s">
        <v>275</v>
      </c>
      <c r="B145" s="96">
        <v>1</v>
      </c>
      <c r="C145" s="96">
        <v>629</v>
      </c>
      <c r="D145" s="97">
        <v>0.1589825119236884</v>
      </c>
      <c r="E145" s="96"/>
      <c r="F145" s="96"/>
      <c r="G145" s="98"/>
      <c r="H145" s="103">
        <f t="shared" si="6"/>
        <v>1</v>
      </c>
      <c r="I145" s="103">
        <f t="shared" si="7"/>
        <v>629</v>
      </c>
      <c r="J145" s="98">
        <f t="shared" si="8"/>
        <v>0.1589825119236884</v>
      </c>
    </row>
    <row r="146" spans="1:10">
      <c r="A146" t="s">
        <v>276</v>
      </c>
      <c r="B146" s="96"/>
      <c r="C146" s="96"/>
      <c r="D146" s="97"/>
      <c r="E146" s="96">
        <v>1</v>
      </c>
      <c r="F146" s="96">
        <v>570</v>
      </c>
      <c r="G146" s="98">
        <v>0.17543859649122806</v>
      </c>
      <c r="H146" s="103">
        <f t="shared" si="6"/>
        <v>1</v>
      </c>
      <c r="I146" s="103">
        <f t="shared" si="7"/>
        <v>570</v>
      </c>
      <c r="J146" s="98">
        <f t="shared" si="8"/>
        <v>0.17543859649122806</v>
      </c>
    </row>
    <row r="147" spans="1:10">
      <c r="A147" t="s">
        <v>277</v>
      </c>
      <c r="B147" s="96"/>
      <c r="C147" s="96"/>
      <c r="D147" s="97"/>
      <c r="E147" s="96">
        <v>1</v>
      </c>
      <c r="F147" s="96">
        <v>1761</v>
      </c>
      <c r="G147" s="98">
        <v>5.6785917092561047E-2</v>
      </c>
      <c r="H147" s="103">
        <f t="shared" si="6"/>
        <v>1</v>
      </c>
      <c r="I147" s="103">
        <f t="shared" si="7"/>
        <v>1761</v>
      </c>
      <c r="J147" s="98">
        <f t="shared" si="8"/>
        <v>5.6785917092561047E-2</v>
      </c>
    </row>
    <row r="148" spans="1:10">
      <c r="A148" t="s">
        <v>761</v>
      </c>
      <c r="B148" s="96">
        <v>1</v>
      </c>
      <c r="C148" s="96">
        <v>676</v>
      </c>
      <c r="D148" s="97">
        <v>0.14792899408284024</v>
      </c>
      <c r="E148" s="96"/>
      <c r="F148" s="96"/>
      <c r="G148" s="98"/>
      <c r="H148" s="103">
        <f t="shared" si="6"/>
        <v>1</v>
      </c>
      <c r="I148" s="103">
        <f t="shared" si="7"/>
        <v>676</v>
      </c>
      <c r="J148" s="98">
        <f t="shared" si="8"/>
        <v>0.14792899408284024</v>
      </c>
    </row>
    <row r="149" spans="1:10">
      <c r="A149" t="s">
        <v>278</v>
      </c>
      <c r="B149" s="96"/>
      <c r="C149" s="96"/>
      <c r="D149" s="97"/>
      <c r="E149" s="96">
        <v>1</v>
      </c>
      <c r="F149" s="96">
        <v>897</v>
      </c>
      <c r="G149" s="98">
        <v>0.11148272017837235</v>
      </c>
      <c r="H149" s="103">
        <f t="shared" si="6"/>
        <v>1</v>
      </c>
      <c r="I149" s="103">
        <f t="shared" si="7"/>
        <v>897</v>
      </c>
      <c r="J149" s="98">
        <f t="shared" si="8"/>
        <v>0.11148272017837235</v>
      </c>
    </row>
    <row r="150" spans="1:10">
      <c r="A150" t="s">
        <v>279</v>
      </c>
      <c r="B150" s="96"/>
      <c r="C150" s="96"/>
      <c r="D150" s="97"/>
      <c r="E150" s="96">
        <v>1</v>
      </c>
      <c r="F150" s="96">
        <v>354</v>
      </c>
      <c r="G150" s="98">
        <v>0.2824858757062147</v>
      </c>
      <c r="H150" s="103">
        <f t="shared" si="6"/>
        <v>1</v>
      </c>
      <c r="I150" s="103">
        <f t="shared" si="7"/>
        <v>354</v>
      </c>
      <c r="J150" s="98">
        <f t="shared" si="8"/>
        <v>0.2824858757062147</v>
      </c>
    </row>
    <row r="151" spans="1:10">
      <c r="A151" t="s">
        <v>280</v>
      </c>
      <c r="B151" s="96"/>
      <c r="C151" s="96"/>
      <c r="D151" s="97"/>
      <c r="E151" s="96">
        <v>1</v>
      </c>
      <c r="F151" s="96">
        <v>356</v>
      </c>
      <c r="G151" s="98">
        <v>0.2808988764044944</v>
      </c>
      <c r="H151" s="103">
        <f t="shared" si="6"/>
        <v>1</v>
      </c>
      <c r="I151" s="103">
        <f t="shared" si="7"/>
        <v>356</v>
      </c>
      <c r="J151" s="98">
        <f t="shared" si="8"/>
        <v>0.2808988764044944</v>
      </c>
    </row>
    <row r="152" spans="1:10">
      <c r="A152" t="s">
        <v>281</v>
      </c>
      <c r="B152" s="96">
        <v>1</v>
      </c>
      <c r="C152" s="96">
        <v>3891</v>
      </c>
      <c r="D152" s="97">
        <v>2.5700334104343359E-2</v>
      </c>
      <c r="E152" s="96">
        <v>2</v>
      </c>
      <c r="F152" s="96">
        <v>8089</v>
      </c>
      <c r="G152" s="98">
        <v>2.4724935097045372E-2</v>
      </c>
      <c r="H152" s="103">
        <f t="shared" si="6"/>
        <v>3</v>
      </c>
      <c r="I152" s="103">
        <f t="shared" si="7"/>
        <v>11980</v>
      </c>
      <c r="J152" s="98">
        <f t="shared" si="8"/>
        <v>2.5041736227045072E-2</v>
      </c>
    </row>
    <row r="153" spans="1:10">
      <c r="A153" t="s">
        <v>282</v>
      </c>
      <c r="B153" s="96"/>
      <c r="C153" s="96"/>
      <c r="D153" s="97"/>
      <c r="E153" s="96">
        <v>1</v>
      </c>
      <c r="F153" s="96">
        <v>5053</v>
      </c>
      <c r="G153" s="98">
        <v>1.9790223629527013E-2</v>
      </c>
      <c r="H153" s="103">
        <f t="shared" si="6"/>
        <v>1</v>
      </c>
      <c r="I153" s="103">
        <f t="shared" si="7"/>
        <v>5053</v>
      </c>
      <c r="J153" s="98">
        <f t="shared" si="8"/>
        <v>1.9790223629527013E-2</v>
      </c>
    </row>
    <row r="154" spans="1:10">
      <c r="A154" t="s">
        <v>283</v>
      </c>
      <c r="B154" s="96">
        <v>1</v>
      </c>
      <c r="C154" s="96">
        <v>253</v>
      </c>
      <c r="D154" s="97">
        <v>0.39525691699604742</v>
      </c>
      <c r="E154" s="96"/>
      <c r="F154" s="96"/>
      <c r="G154" s="98"/>
      <c r="H154" s="103">
        <f t="shared" si="6"/>
        <v>1</v>
      </c>
      <c r="I154" s="103">
        <f t="shared" si="7"/>
        <v>253</v>
      </c>
      <c r="J154" s="98">
        <f t="shared" si="8"/>
        <v>0.39525691699604742</v>
      </c>
    </row>
    <row r="155" spans="1:10">
      <c r="A155" t="s">
        <v>284</v>
      </c>
      <c r="B155" s="96"/>
      <c r="C155" s="96"/>
      <c r="D155" s="97"/>
      <c r="E155" s="96">
        <v>1</v>
      </c>
      <c r="F155" s="96">
        <v>632</v>
      </c>
      <c r="G155" s="98">
        <v>0.15822784810126583</v>
      </c>
      <c r="H155" s="103">
        <f t="shared" si="6"/>
        <v>1</v>
      </c>
      <c r="I155" s="103">
        <f t="shared" si="7"/>
        <v>632</v>
      </c>
      <c r="J155" s="98">
        <f t="shared" si="8"/>
        <v>0.15822784810126583</v>
      </c>
    </row>
    <row r="156" spans="1:10">
      <c r="A156" t="s">
        <v>285</v>
      </c>
      <c r="B156" s="96">
        <v>2</v>
      </c>
      <c r="C156" s="96">
        <v>731</v>
      </c>
      <c r="D156" s="97">
        <v>0.27359781121751026</v>
      </c>
      <c r="E156" s="96"/>
      <c r="F156" s="96"/>
      <c r="G156" s="98"/>
      <c r="H156" s="103">
        <f t="shared" si="6"/>
        <v>2</v>
      </c>
      <c r="I156" s="103">
        <f t="shared" si="7"/>
        <v>731</v>
      </c>
      <c r="J156" s="98">
        <f t="shared" si="8"/>
        <v>0.27359781121751026</v>
      </c>
    </row>
    <row r="157" spans="1:10">
      <c r="A157" t="s">
        <v>286</v>
      </c>
      <c r="B157" s="96"/>
      <c r="C157" s="96"/>
      <c r="D157" s="97"/>
      <c r="E157" s="96">
        <v>2</v>
      </c>
      <c r="F157" s="96">
        <v>2014</v>
      </c>
      <c r="G157" s="98">
        <v>9.9304865938430978E-2</v>
      </c>
      <c r="H157" s="103">
        <f t="shared" si="6"/>
        <v>2</v>
      </c>
      <c r="I157" s="103">
        <f t="shared" si="7"/>
        <v>2014</v>
      </c>
      <c r="J157" s="98">
        <f t="shared" si="8"/>
        <v>9.9304865938430978E-2</v>
      </c>
    </row>
    <row r="158" spans="1:10">
      <c r="A158" t="s">
        <v>287</v>
      </c>
      <c r="B158" s="96"/>
      <c r="C158" s="96"/>
      <c r="D158" s="97"/>
      <c r="E158" s="96">
        <v>1</v>
      </c>
      <c r="F158" s="96">
        <v>560</v>
      </c>
      <c r="G158" s="98">
        <v>0.17857142857142858</v>
      </c>
      <c r="H158" s="103">
        <f t="shared" si="6"/>
        <v>1</v>
      </c>
      <c r="I158" s="103">
        <f t="shared" si="7"/>
        <v>560</v>
      </c>
      <c r="J158" s="98">
        <f t="shared" si="8"/>
        <v>0.17857142857142858</v>
      </c>
    </row>
    <row r="159" spans="1:10">
      <c r="A159" t="s">
        <v>288</v>
      </c>
      <c r="B159" s="96">
        <v>2</v>
      </c>
      <c r="C159" s="96">
        <v>502</v>
      </c>
      <c r="D159" s="97">
        <v>0.39840637450199201</v>
      </c>
      <c r="E159" s="96"/>
      <c r="F159" s="96"/>
      <c r="G159" s="98"/>
      <c r="H159" s="103">
        <f t="shared" si="6"/>
        <v>2</v>
      </c>
      <c r="I159" s="103">
        <f t="shared" si="7"/>
        <v>502</v>
      </c>
      <c r="J159" s="98">
        <f t="shared" si="8"/>
        <v>0.39840637450199201</v>
      </c>
    </row>
    <row r="160" spans="1:10">
      <c r="A160" t="s">
        <v>289</v>
      </c>
      <c r="B160" s="96">
        <v>2</v>
      </c>
      <c r="C160" s="96">
        <v>1332</v>
      </c>
      <c r="D160" s="97">
        <v>0.15015015015015015</v>
      </c>
      <c r="E160" s="96"/>
      <c r="F160" s="96"/>
      <c r="G160" s="98"/>
      <c r="H160" s="103">
        <f t="shared" si="6"/>
        <v>2</v>
      </c>
      <c r="I160" s="103">
        <f t="shared" si="7"/>
        <v>1332</v>
      </c>
      <c r="J160" s="98">
        <f t="shared" si="8"/>
        <v>0.15015015015015015</v>
      </c>
    </row>
    <row r="161" spans="1:10">
      <c r="A161" t="s">
        <v>290</v>
      </c>
      <c r="B161" s="96">
        <v>1</v>
      </c>
      <c r="C161" s="96">
        <v>340</v>
      </c>
      <c r="D161" s="97">
        <v>0.29411764705882354</v>
      </c>
      <c r="E161" s="96"/>
      <c r="F161" s="96"/>
      <c r="G161" s="98"/>
      <c r="H161" s="103">
        <f t="shared" si="6"/>
        <v>1</v>
      </c>
      <c r="I161" s="103">
        <f t="shared" si="7"/>
        <v>340</v>
      </c>
      <c r="J161" s="98">
        <f t="shared" si="8"/>
        <v>0.29411764705882354</v>
      </c>
    </row>
    <row r="162" spans="1:10">
      <c r="A162" t="s">
        <v>291</v>
      </c>
      <c r="B162" s="96"/>
      <c r="C162" s="96"/>
      <c r="D162" s="97"/>
      <c r="E162" s="96">
        <v>1</v>
      </c>
      <c r="F162" s="96">
        <v>184</v>
      </c>
      <c r="G162" s="98">
        <v>0.54347826086956519</v>
      </c>
      <c r="H162" s="103">
        <f t="shared" si="6"/>
        <v>1</v>
      </c>
      <c r="I162" s="103">
        <f t="shared" si="7"/>
        <v>184</v>
      </c>
      <c r="J162" s="98">
        <f t="shared" si="8"/>
        <v>0.54347826086956519</v>
      </c>
    </row>
    <row r="163" spans="1:10">
      <c r="A163" t="s">
        <v>292</v>
      </c>
      <c r="B163" s="96">
        <v>2</v>
      </c>
      <c r="C163" s="96">
        <v>542</v>
      </c>
      <c r="D163" s="97">
        <v>0.36900369003690037</v>
      </c>
      <c r="E163" s="96"/>
      <c r="F163" s="96"/>
      <c r="G163" s="98"/>
      <c r="H163" s="103">
        <f t="shared" si="6"/>
        <v>2</v>
      </c>
      <c r="I163" s="103">
        <f t="shared" si="7"/>
        <v>542</v>
      </c>
      <c r="J163" s="98">
        <f t="shared" si="8"/>
        <v>0.36900369003690037</v>
      </c>
    </row>
    <row r="164" spans="1:10">
      <c r="A164" t="s">
        <v>293</v>
      </c>
      <c r="B164" s="96">
        <v>1</v>
      </c>
      <c r="C164" s="96">
        <v>354</v>
      </c>
      <c r="D164" s="97">
        <v>0.2824858757062147</v>
      </c>
      <c r="E164" s="96"/>
      <c r="F164" s="96"/>
      <c r="G164" s="98"/>
      <c r="H164" s="103">
        <f t="shared" si="6"/>
        <v>1</v>
      </c>
      <c r="I164" s="103">
        <f t="shared" si="7"/>
        <v>354</v>
      </c>
      <c r="J164" s="98">
        <f t="shared" si="8"/>
        <v>0.2824858757062147</v>
      </c>
    </row>
    <row r="165" spans="1:10">
      <c r="A165" t="s">
        <v>294</v>
      </c>
      <c r="B165" s="96">
        <v>1</v>
      </c>
      <c r="C165" s="96">
        <v>912</v>
      </c>
      <c r="D165" s="97">
        <v>0.10964912280701754</v>
      </c>
      <c r="E165" s="96"/>
      <c r="F165" s="96"/>
      <c r="G165" s="98"/>
      <c r="H165" s="103">
        <f t="shared" si="6"/>
        <v>1</v>
      </c>
      <c r="I165" s="103">
        <f t="shared" si="7"/>
        <v>912</v>
      </c>
      <c r="J165" s="98">
        <f t="shared" si="8"/>
        <v>0.10964912280701754</v>
      </c>
    </row>
    <row r="166" spans="1:10">
      <c r="A166" t="s">
        <v>295</v>
      </c>
      <c r="B166" s="96"/>
      <c r="C166" s="96"/>
      <c r="D166" s="97"/>
      <c r="E166" s="96">
        <v>1</v>
      </c>
      <c r="F166" s="96">
        <v>828</v>
      </c>
      <c r="G166" s="98">
        <v>0.12077294685990338</v>
      </c>
      <c r="H166" s="103">
        <f t="shared" si="6"/>
        <v>1</v>
      </c>
      <c r="I166" s="103">
        <f t="shared" si="7"/>
        <v>828</v>
      </c>
      <c r="J166" s="98">
        <f t="shared" si="8"/>
        <v>0.12077294685990338</v>
      </c>
    </row>
    <row r="167" spans="1:10">
      <c r="A167" t="s">
        <v>815</v>
      </c>
      <c r="B167" s="96">
        <v>1</v>
      </c>
      <c r="C167" s="96">
        <v>169</v>
      </c>
      <c r="D167" s="97">
        <v>0.59171597633136097</v>
      </c>
      <c r="E167" s="96"/>
      <c r="F167" s="96"/>
      <c r="G167" s="98"/>
      <c r="H167" s="103">
        <f t="shared" si="6"/>
        <v>1</v>
      </c>
      <c r="I167" s="103">
        <f t="shared" si="7"/>
        <v>169</v>
      </c>
      <c r="J167" s="98">
        <f t="shared" si="8"/>
        <v>0.59171597633136097</v>
      </c>
    </row>
    <row r="168" spans="1:10">
      <c r="A168" t="s">
        <v>296</v>
      </c>
      <c r="B168" s="96"/>
      <c r="C168" s="96"/>
      <c r="D168" s="97"/>
      <c r="E168" s="96">
        <v>1</v>
      </c>
      <c r="F168" s="96">
        <v>3094</v>
      </c>
      <c r="G168" s="98">
        <v>3.232062055591467E-2</v>
      </c>
      <c r="H168" s="103">
        <f t="shared" si="6"/>
        <v>1</v>
      </c>
      <c r="I168" s="103">
        <f t="shared" si="7"/>
        <v>3094</v>
      </c>
      <c r="J168" s="98">
        <f t="shared" si="8"/>
        <v>3.232062055591467E-2</v>
      </c>
    </row>
    <row r="169" spans="1:10">
      <c r="A169" t="s">
        <v>297</v>
      </c>
      <c r="B169" s="96"/>
      <c r="C169" s="96"/>
      <c r="D169" s="97"/>
      <c r="E169" s="96">
        <v>1</v>
      </c>
      <c r="F169" s="96">
        <v>477</v>
      </c>
      <c r="G169" s="98">
        <v>0.20964360587002098</v>
      </c>
      <c r="H169" s="103">
        <f t="shared" si="6"/>
        <v>1</v>
      </c>
      <c r="I169" s="103">
        <f t="shared" si="7"/>
        <v>477</v>
      </c>
      <c r="J169" s="98">
        <f t="shared" si="8"/>
        <v>0.20964360587002098</v>
      </c>
    </row>
    <row r="170" spans="1:10">
      <c r="A170" t="s">
        <v>298</v>
      </c>
      <c r="B170" s="96">
        <v>1</v>
      </c>
      <c r="C170" s="96">
        <v>955</v>
      </c>
      <c r="D170" s="97">
        <v>0.10471204188481677</v>
      </c>
      <c r="E170" s="96"/>
      <c r="F170" s="96"/>
      <c r="G170" s="98"/>
      <c r="H170" s="103">
        <f t="shared" si="6"/>
        <v>1</v>
      </c>
      <c r="I170" s="103">
        <f t="shared" si="7"/>
        <v>955</v>
      </c>
      <c r="J170" s="98">
        <f t="shared" si="8"/>
        <v>0.10471204188481677</v>
      </c>
    </row>
    <row r="171" spans="1:10">
      <c r="A171" t="s">
        <v>299</v>
      </c>
      <c r="B171" s="96"/>
      <c r="C171" s="96"/>
      <c r="D171" s="97"/>
      <c r="E171" s="96">
        <v>2</v>
      </c>
      <c r="F171" s="96">
        <v>2309</v>
      </c>
      <c r="G171" s="98">
        <v>8.6617583369423989E-2</v>
      </c>
      <c r="H171" s="103">
        <f t="shared" si="6"/>
        <v>2</v>
      </c>
      <c r="I171" s="103">
        <f t="shared" si="7"/>
        <v>2309</v>
      </c>
      <c r="J171" s="98">
        <f t="shared" si="8"/>
        <v>8.6617583369423989E-2</v>
      </c>
    </row>
    <row r="172" spans="1:10">
      <c r="A172" t="s">
        <v>300</v>
      </c>
      <c r="B172" s="96"/>
      <c r="C172" s="96"/>
      <c r="D172" s="97"/>
      <c r="E172" s="96">
        <v>1</v>
      </c>
      <c r="F172" s="96">
        <v>849</v>
      </c>
      <c r="G172" s="98">
        <v>0.11778563015312131</v>
      </c>
      <c r="H172" s="103">
        <f t="shared" si="6"/>
        <v>1</v>
      </c>
      <c r="I172" s="103">
        <f t="shared" si="7"/>
        <v>849</v>
      </c>
      <c r="J172" s="98">
        <f t="shared" si="8"/>
        <v>0.11778563015312131</v>
      </c>
    </row>
    <row r="173" spans="1:10">
      <c r="A173" t="s">
        <v>301</v>
      </c>
      <c r="B173" s="96"/>
      <c r="C173" s="96"/>
      <c r="D173" s="97"/>
      <c r="E173" s="96">
        <v>1</v>
      </c>
      <c r="F173" s="96">
        <v>2755</v>
      </c>
      <c r="G173" s="98">
        <v>3.6297640653357527E-2</v>
      </c>
      <c r="H173" s="103">
        <f t="shared" si="6"/>
        <v>1</v>
      </c>
      <c r="I173" s="103">
        <f t="shared" si="7"/>
        <v>2755</v>
      </c>
      <c r="J173" s="98">
        <f t="shared" si="8"/>
        <v>3.6297640653357527E-2</v>
      </c>
    </row>
    <row r="174" spans="1:10">
      <c r="A174" t="s">
        <v>302</v>
      </c>
      <c r="B174" s="96">
        <v>1</v>
      </c>
      <c r="C174" s="96">
        <v>834</v>
      </c>
      <c r="D174" s="97">
        <v>0.1199040767386091</v>
      </c>
      <c r="E174" s="96"/>
      <c r="F174" s="96"/>
      <c r="G174" s="98"/>
      <c r="H174" s="103">
        <f t="shared" si="6"/>
        <v>1</v>
      </c>
      <c r="I174" s="103">
        <f t="shared" si="7"/>
        <v>834</v>
      </c>
      <c r="J174" s="98">
        <f t="shared" si="8"/>
        <v>0.1199040767386091</v>
      </c>
    </row>
    <row r="175" spans="1:10">
      <c r="A175" t="s">
        <v>303</v>
      </c>
      <c r="B175" s="96">
        <v>2</v>
      </c>
      <c r="C175" s="96">
        <v>8506</v>
      </c>
      <c r="D175" s="97">
        <v>2.3512814483893724E-2</v>
      </c>
      <c r="E175" s="96"/>
      <c r="F175" s="96"/>
      <c r="G175" s="98"/>
      <c r="H175" s="103">
        <f t="shared" si="6"/>
        <v>2</v>
      </c>
      <c r="I175" s="103">
        <f t="shared" si="7"/>
        <v>8506</v>
      </c>
      <c r="J175" s="98">
        <f t="shared" si="8"/>
        <v>2.3512814483893724E-2</v>
      </c>
    </row>
    <row r="176" spans="1:10">
      <c r="A176" t="s">
        <v>304</v>
      </c>
      <c r="B176" s="96"/>
      <c r="C176" s="96"/>
      <c r="D176" s="97"/>
      <c r="E176" s="96">
        <v>1</v>
      </c>
      <c r="F176" s="96">
        <v>460</v>
      </c>
      <c r="G176" s="98">
        <v>0.21739130434782608</v>
      </c>
      <c r="H176" s="103">
        <f t="shared" si="6"/>
        <v>1</v>
      </c>
      <c r="I176" s="103">
        <f t="shared" si="7"/>
        <v>460</v>
      </c>
      <c r="J176" s="98">
        <f t="shared" si="8"/>
        <v>0.21739130434782608</v>
      </c>
    </row>
    <row r="177" spans="1:10">
      <c r="A177" t="s">
        <v>305</v>
      </c>
      <c r="B177" s="96"/>
      <c r="C177" s="96"/>
      <c r="D177" s="97"/>
      <c r="E177" s="96">
        <v>2</v>
      </c>
      <c r="F177" s="96">
        <v>3162</v>
      </c>
      <c r="G177" s="98">
        <v>6.3251106894370648E-2</v>
      </c>
      <c r="H177" s="103">
        <f t="shared" si="6"/>
        <v>2</v>
      </c>
      <c r="I177" s="103">
        <f t="shared" si="7"/>
        <v>3162</v>
      </c>
      <c r="J177" s="98">
        <f t="shared" si="8"/>
        <v>6.3251106894370648E-2</v>
      </c>
    </row>
    <row r="178" spans="1:10">
      <c r="A178" t="s">
        <v>306</v>
      </c>
      <c r="B178" s="96">
        <v>1</v>
      </c>
      <c r="C178" s="96">
        <v>1978</v>
      </c>
      <c r="D178" s="97">
        <v>5.0556117290192118E-2</v>
      </c>
      <c r="E178" s="96">
        <v>1</v>
      </c>
      <c r="F178" s="96">
        <v>1973</v>
      </c>
      <c r="G178" s="98">
        <v>5.0684237202230108E-2</v>
      </c>
      <c r="H178" s="103">
        <f t="shared" si="6"/>
        <v>2</v>
      </c>
      <c r="I178" s="103">
        <f t="shared" si="7"/>
        <v>3951</v>
      </c>
      <c r="J178" s="98">
        <f t="shared" si="8"/>
        <v>5.0620096178182743E-2</v>
      </c>
    </row>
    <row r="179" spans="1:10">
      <c r="A179" t="s">
        <v>307</v>
      </c>
      <c r="B179" s="96">
        <v>1</v>
      </c>
      <c r="C179" s="96">
        <v>189</v>
      </c>
      <c r="D179" s="97">
        <v>0.52910052910052907</v>
      </c>
      <c r="E179" s="96"/>
      <c r="F179" s="96"/>
      <c r="G179" s="98"/>
      <c r="H179" s="103">
        <f t="shared" si="6"/>
        <v>1</v>
      </c>
      <c r="I179" s="103">
        <f t="shared" si="7"/>
        <v>189</v>
      </c>
      <c r="J179" s="98">
        <f t="shared" si="8"/>
        <v>0.52910052910052907</v>
      </c>
    </row>
    <row r="180" spans="1:10">
      <c r="A180" t="s">
        <v>308</v>
      </c>
      <c r="B180" s="96">
        <v>1</v>
      </c>
      <c r="C180" s="96">
        <v>1168</v>
      </c>
      <c r="D180" s="97">
        <v>8.5616438356164379E-2</v>
      </c>
      <c r="E180" s="96"/>
      <c r="F180" s="96"/>
      <c r="G180" s="98"/>
      <c r="H180" s="103">
        <f t="shared" si="6"/>
        <v>1</v>
      </c>
      <c r="I180" s="103">
        <f t="shared" si="7"/>
        <v>1168</v>
      </c>
      <c r="J180" s="98">
        <f t="shared" si="8"/>
        <v>8.5616438356164379E-2</v>
      </c>
    </row>
    <row r="181" spans="1:10">
      <c r="A181" t="s">
        <v>309</v>
      </c>
      <c r="B181" s="96">
        <v>2</v>
      </c>
      <c r="C181" s="96">
        <v>2717</v>
      </c>
      <c r="D181" s="97">
        <v>7.3610599926389395E-2</v>
      </c>
      <c r="E181" s="96">
        <v>3</v>
      </c>
      <c r="F181" s="96">
        <v>2494</v>
      </c>
      <c r="G181" s="98">
        <v>0.12028869286287089</v>
      </c>
      <c r="H181" s="103">
        <f t="shared" si="6"/>
        <v>5</v>
      </c>
      <c r="I181" s="103">
        <f t="shared" si="7"/>
        <v>5211</v>
      </c>
      <c r="J181" s="98">
        <f t="shared" si="8"/>
        <v>9.595087315294569E-2</v>
      </c>
    </row>
    <row r="182" spans="1:10">
      <c r="A182" t="s">
        <v>310</v>
      </c>
      <c r="B182" s="96"/>
      <c r="C182" s="96"/>
      <c r="D182" s="97"/>
      <c r="E182" s="96">
        <v>1</v>
      </c>
      <c r="F182" s="96">
        <v>923</v>
      </c>
      <c r="G182" s="98">
        <v>0.10834236186348861</v>
      </c>
      <c r="H182" s="103">
        <f t="shared" si="6"/>
        <v>1</v>
      </c>
      <c r="I182" s="103">
        <f t="shared" si="7"/>
        <v>923</v>
      </c>
      <c r="J182" s="98">
        <f t="shared" si="8"/>
        <v>0.10834236186348861</v>
      </c>
    </row>
    <row r="183" spans="1:10">
      <c r="A183" t="s">
        <v>311</v>
      </c>
      <c r="B183" s="96">
        <v>1</v>
      </c>
      <c r="C183" s="96">
        <v>2725</v>
      </c>
      <c r="D183" s="97">
        <v>3.669724770642202E-2</v>
      </c>
      <c r="E183" s="96">
        <v>1</v>
      </c>
      <c r="F183" s="96">
        <v>2677</v>
      </c>
      <c r="G183" s="98">
        <v>3.7355248412401947E-2</v>
      </c>
      <c r="H183" s="103">
        <f t="shared" si="6"/>
        <v>2</v>
      </c>
      <c r="I183" s="103">
        <f t="shared" si="7"/>
        <v>5402</v>
      </c>
      <c r="J183" s="98">
        <f t="shared" si="8"/>
        <v>3.7023324694557574E-2</v>
      </c>
    </row>
    <row r="184" spans="1:10">
      <c r="A184" t="s">
        <v>312</v>
      </c>
      <c r="B184" s="96">
        <v>1</v>
      </c>
      <c r="C184" s="96">
        <v>320</v>
      </c>
      <c r="D184" s="97">
        <v>0.3125</v>
      </c>
      <c r="E184" s="96"/>
      <c r="F184" s="96"/>
      <c r="G184" s="98"/>
      <c r="H184" s="103">
        <f t="shared" si="6"/>
        <v>1</v>
      </c>
      <c r="I184" s="103">
        <f t="shared" si="7"/>
        <v>320</v>
      </c>
      <c r="J184" s="98">
        <f t="shared" si="8"/>
        <v>0.3125</v>
      </c>
    </row>
    <row r="185" spans="1:10">
      <c r="A185" t="s">
        <v>313</v>
      </c>
      <c r="B185" s="96">
        <v>1</v>
      </c>
      <c r="C185" s="96">
        <v>206</v>
      </c>
      <c r="D185" s="97">
        <v>0.48543689320388345</v>
      </c>
      <c r="E185" s="96"/>
      <c r="F185" s="96"/>
      <c r="G185" s="98"/>
      <c r="H185" s="103">
        <f t="shared" si="6"/>
        <v>1</v>
      </c>
      <c r="I185" s="103">
        <f t="shared" si="7"/>
        <v>206</v>
      </c>
      <c r="J185" s="98">
        <f t="shared" si="8"/>
        <v>0.48543689320388345</v>
      </c>
    </row>
    <row r="186" spans="1:10">
      <c r="A186" t="s">
        <v>314</v>
      </c>
      <c r="B186" s="96">
        <v>1</v>
      </c>
      <c r="C186" s="96">
        <v>720</v>
      </c>
      <c r="D186" s="97">
        <v>0.1388888888888889</v>
      </c>
      <c r="E186" s="96">
        <v>1</v>
      </c>
      <c r="F186" s="96">
        <v>657</v>
      </c>
      <c r="G186" s="98">
        <v>0.15220700152207001</v>
      </c>
      <c r="H186" s="103">
        <f t="shared" si="6"/>
        <v>2</v>
      </c>
      <c r="I186" s="103">
        <f t="shared" si="7"/>
        <v>1377</v>
      </c>
      <c r="J186" s="98">
        <f t="shared" si="8"/>
        <v>0.14524328249818447</v>
      </c>
    </row>
    <row r="187" spans="1:10">
      <c r="A187" t="s">
        <v>315</v>
      </c>
      <c r="B187" s="96"/>
      <c r="C187" s="96"/>
      <c r="D187" s="97"/>
      <c r="E187" s="96">
        <v>1</v>
      </c>
      <c r="F187" s="96">
        <v>1728</v>
      </c>
      <c r="G187" s="98">
        <v>5.7870370370370364E-2</v>
      </c>
      <c r="H187" s="103">
        <f t="shared" si="6"/>
        <v>1</v>
      </c>
      <c r="I187" s="103">
        <f t="shared" si="7"/>
        <v>1728</v>
      </c>
      <c r="J187" s="98">
        <f t="shared" si="8"/>
        <v>5.7870370370370364E-2</v>
      </c>
    </row>
    <row r="188" spans="1:10">
      <c r="A188" t="s">
        <v>316</v>
      </c>
      <c r="B188" s="96">
        <v>1</v>
      </c>
      <c r="C188" s="96">
        <v>523</v>
      </c>
      <c r="D188" s="97">
        <v>0.19120458891013384</v>
      </c>
      <c r="E188" s="96"/>
      <c r="F188" s="96"/>
      <c r="G188" s="98"/>
      <c r="H188" s="103">
        <f t="shared" si="6"/>
        <v>1</v>
      </c>
      <c r="I188" s="103">
        <f t="shared" si="7"/>
        <v>523</v>
      </c>
      <c r="J188" s="98">
        <f t="shared" si="8"/>
        <v>0.19120458891013384</v>
      </c>
    </row>
    <row r="189" spans="1:10">
      <c r="A189" t="s">
        <v>317</v>
      </c>
      <c r="B189" s="96">
        <v>2</v>
      </c>
      <c r="C189" s="96">
        <v>1748</v>
      </c>
      <c r="D189" s="97">
        <v>0.11441647597254005</v>
      </c>
      <c r="E189" s="96">
        <v>3</v>
      </c>
      <c r="F189" s="96">
        <v>2416</v>
      </c>
      <c r="G189" s="98">
        <v>0.12417218543046359</v>
      </c>
      <c r="H189" s="103">
        <f t="shared" si="6"/>
        <v>5</v>
      </c>
      <c r="I189" s="103">
        <f t="shared" si="7"/>
        <v>4164</v>
      </c>
      <c r="J189" s="98">
        <f t="shared" si="8"/>
        <v>0.12007684918347744</v>
      </c>
    </row>
    <row r="190" spans="1:10">
      <c r="A190" t="s">
        <v>318</v>
      </c>
      <c r="B190" s="96"/>
      <c r="C190" s="96"/>
      <c r="D190" s="97"/>
      <c r="E190" s="96">
        <v>1</v>
      </c>
      <c r="F190" s="96">
        <v>2117</v>
      </c>
      <c r="G190" s="98">
        <v>4.723665564478035E-2</v>
      </c>
      <c r="H190" s="103">
        <f t="shared" si="6"/>
        <v>1</v>
      </c>
      <c r="I190" s="103">
        <f t="shared" si="7"/>
        <v>2117</v>
      </c>
      <c r="J190" s="98">
        <f t="shared" si="8"/>
        <v>4.723665564478035E-2</v>
      </c>
    </row>
    <row r="191" spans="1:10">
      <c r="A191" t="s">
        <v>319</v>
      </c>
      <c r="B191" s="96"/>
      <c r="C191" s="96"/>
      <c r="D191" s="97"/>
      <c r="E191" s="96">
        <v>1</v>
      </c>
      <c r="F191" s="96">
        <v>1636</v>
      </c>
      <c r="G191" s="98">
        <v>6.1124694376528114E-2</v>
      </c>
      <c r="H191" s="103">
        <f t="shared" si="6"/>
        <v>1</v>
      </c>
      <c r="I191" s="103">
        <f t="shared" si="7"/>
        <v>1636</v>
      </c>
      <c r="J191" s="98">
        <f t="shared" si="8"/>
        <v>6.1124694376528114E-2</v>
      </c>
    </row>
    <row r="192" spans="1:10">
      <c r="A192" t="s">
        <v>320</v>
      </c>
      <c r="B192" s="96"/>
      <c r="C192" s="96"/>
      <c r="D192" s="97"/>
      <c r="E192" s="96">
        <v>1</v>
      </c>
      <c r="F192" s="96">
        <v>257</v>
      </c>
      <c r="G192" s="98">
        <v>0.38910505836575876</v>
      </c>
      <c r="H192" s="103">
        <f t="shared" si="6"/>
        <v>1</v>
      </c>
      <c r="I192" s="103">
        <f t="shared" si="7"/>
        <v>257</v>
      </c>
      <c r="J192" s="98">
        <f t="shared" si="8"/>
        <v>0.38910505836575876</v>
      </c>
    </row>
    <row r="193" spans="1:10">
      <c r="A193" t="s">
        <v>321</v>
      </c>
      <c r="B193" s="96">
        <v>1</v>
      </c>
      <c r="C193" s="96">
        <v>928</v>
      </c>
      <c r="D193" s="97">
        <v>0.10775862068965517</v>
      </c>
      <c r="E193" s="96"/>
      <c r="F193" s="96"/>
      <c r="G193" s="98"/>
      <c r="H193" s="103">
        <f t="shared" si="6"/>
        <v>1</v>
      </c>
      <c r="I193" s="103">
        <f t="shared" si="7"/>
        <v>928</v>
      </c>
      <c r="J193" s="98">
        <f t="shared" si="8"/>
        <v>0.10775862068965517</v>
      </c>
    </row>
    <row r="194" spans="1:10">
      <c r="A194" t="s">
        <v>322</v>
      </c>
      <c r="B194" s="96"/>
      <c r="C194" s="96"/>
      <c r="D194" s="97"/>
      <c r="E194" s="96">
        <v>1</v>
      </c>
      <c r="F194" s="96">
        <v>696</v>
      </c>
      <c r="G194" s="98">
        <v>0.14367816091954022</v>
      </c>
      <c r="H194" s="103">
        <f t="shared" si="6"/>
        <v>1</v>
      </c>
      <c r="I194" s="103">
        <f t="shared" si="7"/>
        <v>696</v>
      </c>
      <c r="J194" s="98">
        <f t="shared" si="8"/>
        <v>0.14367816091954022</v>
      </c>
    </row>
    <row r="195" spans="1:10">
      <c r="A195" t="s">
        <v>323</v>
      </c>
      <c r="B195" s="96"/>
      <c r="C195" s="96"/>
      <c r="D195" s="97"/>
      <c r="E195" s="96">
        <v>1</v>
      </c>
      <c r="F195" s="96">
        <v>282</v>
      </c>
      <c r="G195" s="98">
        <v>0.3546099290780142</v>
      </c>
      <c r="H195" s="103">
        <f t="shared" si="6"/>
        <v>1</v>
      </c>
      <c r="I195" s="103">
        <f t="shared" si="7"/>
        <v>282</v>
      </c>
      <c r="J195" s="98">
        <f t="shared" si="8"/>
        <v>0.3546099290780142</v>
      </c>
    </row>
    <row r="196" spans="1:10">
      <c r="A196" t="s">
        <v>324</v>
      </c>
      <c r="B196" s="96">
        <v>1</v>
      </c>
      <c r="C196" s="96">
        <v>378</v>
      </c>
      <c r="D196" s="97">
        <v>0.26455026455026454</v>
      </c>
      <c r="E196" s="96"/>
      <c r="F196" s="96"/>
      <c r="G196" s="98"/>
      <c r="H196" s="103">
        <f t="shared" ref="H196:H259" si="9">SUM(B196,E196)</f>
        <v>1</v>
      </c>
      <c r="I196" s="103">
        <f t="shared" ref="I196:I259" si="10">SUM(C196,F196)</f>
        <v>378</v>
      </c>
      <c r="J196" s="98">
        <f t="shared" ref="J196:J259" si="11">H196/I196*100</f>
        <v>0.26455026455026454</v>
      </c>
    </row>
    <row r="197" spans="1:10">
      <c r="A197" t="s">
        <v>325</v>
      </c>
      <c r="B197" s="96"/>
      <c r="C197" s="96"/>
      <c r="D197" s="97"/>
      <c r="E197" s="96">
        <v>1</v>
      </c>
      <c r="F197" s="96">
        <v>1276</v>
      </c>
      <c r="G197" s="98">
        <v>7.8369905956112845E-2</v>
      </c>
      <c r="H197" s="103">
        <f t="shared" si="9"/>
        <v>1</v>
      </c>
      <c r="I197" s="103">
        <f t="shared" si="10"/>
        <v>1276</v>
      </c>
      <c r="J197" s="98">
        <f t="shared" si="11"/>
        <v>7.8369905956112845E-2</v>
      </c>
    </row>
    <row r="198" spans="1:10">
      <c r="A198" t="s">
        <v>326</v>
      </c>
      <c r="B198" s="96">
        <v>1</v>
      </c>
      <c r="C198" s="96">
        <v>405</v>
      </c>
      <c r="D198" s="97">
        <v>0.24691358024691357</v>
      </c>
      <c r="E198" s="96"/>
      <c r="F198" s="96"/>
      <c r="G198" s="98"/>
      <c r="H198" s="103">
        <f t="shared" si="9"/>
        <v>1</v>
      </c>
      <c r="I198" s="103">
        <f t="shared" si="10"/>
        <v>405</v>
      </c>
      <c r="J198" s="98">
        <f t="shared" si="11"/>
        <v>0.24691358024691357</v>
      </c>
    </row>
    <row r="199" spans="1:10">
      <c r="A199" t="s">
        <v>327</v>
      </c>
      <c r="B199" s="96"/>
      <c r="C199" s="96"/>
      <c r="D199" s="97"/>
      <c r="E199" s="96">
        <v>1</v>
      </c>
      <c r="F199" s="96">
        <v>433</v>
      </c>
      <c r="G199" s="98">
        <v>0.23094688221709006</v>
      </c>
      <c r="H199" s="103">
        <f t="shared" si="9"/>
        <v>1</v>
      </c>
      <c r="I199" s="103">
        <f t="shared" si="10"/>
        <v>433</v>
      </c>
      <c r="J199" s="98">
        <f t="shared" si="11"/>
        <v>0.23094688221709006</v>
      </c>
    </row>
    <row r="200" spans="1:10">
      <c r="A200" t="s">
        <v>328</v>
      </c>
      <c r="B200" s="96">
        <v>2</v>
      </c>
      <c r="C200" s="96">
        <v>2246</v>
      </c>
      <c r="D200" s="97">
        <v>8.9047195013357075E-2</v>
      </c>
      <c r="E200" s="96"/>
      <c r="F200" s="96"/>
      <c r="G200" s="98"/>
      <c r="H200" s="103">
        <f t="shared" si="9"/>
        <v>2</v>
      </c>
      <c r="I200" s="103">
        <f t="shared" si="10"/>
        <v>2246</v>
      </c>
      <c r="J200" s="98">
        <f t="shared" si="11"/>
        <v>8.9047195013357075E-2</v>
      </c>
    </row>
    <row r="201" spans="1:10">
      <c r="A201" t="s">
        <v>329</v>
      </c>
      <c r="B201" s="96">
        <v>1</v>
      </c>
      <c r="C201" s="96">
        <v>2386</v>
      </c>
      <c r="D201" s="97">
        <v>4.1911148365465216E-2</v>
      </c>
      <c r="E201" s="96">
        <v>1</v>
      </c>
      <c r="F201" s="96">
        <v>2570</v>
      </c>
      <c r="G201" s="98">
        <v>3.8910505836575876E-2</v>
      </c>
      <c r="H201" s="103">
        <f t="shared" si="9"/>
        <v>2</v>
      </c>
      <c r="I201" s="103">
        <f t="shared" si="10"/>
        <v>4956</v>
      </c>
      <c r="J201" s="98">
        <f t="shared" si="11"/>
        <v>4.0355125100887811E-2</v>
      </c>
    </row>
    <row r="202" spans="1:10">
      <c r="A202" t="s">
        <v>330</v>
      </c>
      <c r="B202" s="96"/>
      <c r="C202" s="96"/>
      <c r="D202" s="97"/>
      <c r="E202" s="96">
        <v>1</v>
      </c>
      <c r="F202" s="96">
        <v>4873</v>
      </c>
      <c r="G202" s="98">
        <v>2.0521239482864766E-2</v>
      </c>
      <c r="H202" s="103">
        <f t="shared" si="9"/>
        <v>1</v>
      </c>
      <c r="I202" s="103">
        <f t="shared" si="10"/>
        <v>4873</v>
      </c>
      <c r="J202" s="98">
        <f t="shared" si="11"/>
        <v>2.0521239482864766E-2</v>
      </c>
    </row>
    <row r="203" spans="1:10">
      <c r="A203" t="s">
        <v>331</v>
      </c>
      <c r="B203" s="96">
        <v>1</v>
      </c>
      <c r="C203" s="96">
        <v>3300</v>
      </c>
      <c r="D203" s="97">
        <v>3.0303030303030304E-2</v>
      </c>
      <c r="E203" s="96">
        <v>4</v>
      </c>
      <c r="F203" s="96">
        <v>3746</v>
      </c>
      <c r="G203" s="98">
        <v>0.10678056593699946</v>
      </c>
      <c r="H203" s="103">
        <f t="shared" si="9"/>
        <v>5</v>
      </c>
      <c r="I203" s="103">
        <f t="shared" si="10"/>
        <v>7046</v>
      </c>
      <c r="J203" s="98">
        <f t="shared" si="11"/>
        <v>7.0962248084019297E-2</v>
      </c>
    </row>
    <row r="204" spans="1:10">
      <c r="A204" t="s">
        <v>332</v>
      </c>
      <c r="B204" s="96">
        <v>1</v>
      </c>
      <c r="C204" s="96">
        <v>791</v>
      </c>
      <c r="D204" s="97">
        <v>0.12642225031605564</v>
      </c>
      <c r="E204" s="96">
        <v>2</v>
      </c>
      <c r="F204" s="96">
        <v>789</v>
      </c>
      <c r="G204" s="98">
        <v>0.25348542458808615</v>
      </c>
      <c r="H204" s="103">
        <f t="shared" si="9"/>
        <v>3</v>
      </c>
      <c r="I204" s="103">
        <f t="shared" si="10"/>
        <v>1580</v>
      </c>
      <c r="J204" s="98">
        <f t="shared" si="11"/>
        <v>0.18987341772151897</v>
      </c>
    </row>
    <row r="205" spans="1:10">
      <c r="A205" t="s">
        <v>333</v>
      </c>
      <c r="B205" s="96">
        <v>1</v>
      </c>
      <c r="C205" s="96">
        <v>3215</v>
      </c>
      <c r="D205" s="97">
        <v>3.1104199066874026E-2</v>
      </c>
      <c r="E205" s="96"/>
      <c r="F205" s="96"/>
      <c r="G205" s="98"/>
      <c r="H205" s="103">
        <f t="shared" si="9"/>
        <v>1</v>
      </c>
      <c r="I205" s="103">
        <f t="shared" si="10"/>
        <v>3215</v>
      </c>
      <c r="J205" s="98">
        <f t="shared" si="11"/>
        <v>3.1104199066874026E-2</v>
      </c>
    </row>
    <row r="206" spans="1:10">
      <c r="A206" t="s">
        <v>334</v>
      </c>
      <c r="B206" s="96">
        <v>1</v>
      </c>
      <c r="C206" s="96">
        <v>619</v>
      </c>
      <c r="D206" s="97">
        <v>0.16155088852988692</v>
      </c>
      <c r="E206" s="96"/>
      <c r="F206" s="96"/>
      <c r="G206" s="98"/>
      <c r="H206" s="103">
        <f t="shared" si="9"/>
        <v>1</v>
      </c>
      <c r="I206" s="103">
        <f t="shared" si="10"/>
        <v>619</v>
      </c>
      <c r="J206" s="98">
        <f t="shared" si="11"/>
        <v>0.16155088852988692</v>
      </c>
    </row>
    <row r="207" spans="1:10">
      <c r="A207" t="s">
        <v>335</v>
      </c>
      <c r="B207" s="96"/>
      <c r="C207" s="96"/>
      <c r="D207" s="97"/>
      <c r="E207" s="96">
        <v>1</v>
      </c>
      <c r="F207" s="96">
        <v>297</v>
      </c>
      <c r="G207" s="98">
        <v>0.33670033670033667</v>
      </c>
      <c r="H207" s="103">
        <f t="shared" si="9"/>
        <v>1</v>
      </c>
      <c r="I207" s="103">
        <f t="shared" si="10"/>
        <v>297</v>
      </c>
      <c r="J207" s="98">
        <f t="shared" si="11"/>
        <v>0.33670033670033667</v>
      </c>
    </row>
    <row r="208" spans="1:10">
      <c r="A208" t="s">
        <v>336</v>
      </c>
      <c r="B208" s="96">
        <v>1</v>
      </c>
      <c r="C208" s="96">
        <v>366</v>
      </c>
      <c r="D208" s="97">
        <v>0.27322404371584702</v>
      </c>
      <c r="E208" s="96"/>
      <c r="F208" s="96"/>
      <c r="G208" s="98"/>
      <c r="H208" s="103">
        <f t="shared" si="9"/>
        <v>1</v>
      </c>
      <c r="I208" s="103">
        <f t="shared" si="10"/>
        <v>366</v>
      </c>
      <c r="J208" s="98">
        <f t="shared" si="11"/>
        <v>0.27322404371584702</v>
      </c>
    </row>
    <row r="209" spans="1:10">
      <c r="A209" t="s">
        <v>337</v>
      </c>
      <c r="B209" s="96">
        <v>2</v>
      </c>
      <c r="C209" s="96">
        <v>6235</v>
      </c>
      <c r="D209" s="97">
        <v>3.2076984763432237E-2</v>
      </c>
      <c r="E209" s="96"/>
      <c r="F209" s="96"/>
      <c r="G209" s="98"/>
      <c r="H209" s="103">
        <f t="shared" si="9"/>
        <v>2</v>
      </c>
      <c r="I209" s="103">
        <f t="shared" si="10"/>
        <v>6235</v>
      </c>
      <c r="J209" s="98">
        <f t="shared" si="11"/>
        <v>3.2076984763432237E-2</v>
      </c>
    </row>
    <row r="210" spans="1:10">
      <c r="A210" t="s">
        <v>338</v>
      </c>
      <c r="B210" s="96"/>
      <c r="C210" s="96"/>
      <c r="D210" s="97"/>
      <c r="E210" s="96">
        <v>1</v>
      </c>
      <c r="F210" s="96">
        <v>1267</v>
      </c>
      <c r="G210" s="98">
        <v>7.8926598263614839E-2</v>
      </c>
      <c r="H210" s="103">
        <f t="shared" si="9"/>
        <v>1</v>
      </c>
      <c r="I210" s="103">
        <f t="shared" si="10"/>
        <v>1267</v>
      </c>
      <c r="J210" s="98">
        <f t="shared" si="11"/>
        <v>7.8926598263614839E-2</v>
      </c>
    </row>
    <row r="211" spans="1:10">
      <c r="A211" t="s">
        <v>339</v>
      </c>
      <c r="B211" s="96"/>
      <c r="C211" s="96"/>
      <c r="D211" s="97"/>
      <c r="E211" s="96">
        <v>1</v>
      </c>
      <c r="F211" s="96">
        <v>3996</v>
      </c>
      <c r="G211" s="98">
        <v>2.5025025025025023E-2</v>
      </c>
      <c r="H211" s="103">
        <f t="shared" si="9"/>
        <v>1</v>
      </c>
      <c r="I211" s="103">
        <f t="shared" si="10"/>
        <v>3996</v>
      </c>
      <c r="J211" s="98">
        <f t="shared" si="11"/>
        <v>2.5025025025025023E-2</v>
      </c>
    </row>
    <row r="212" spans="1:10">
      <c r="A212" t="s">
        <v>340</v>
      </c>
      <c r="B212" s="96">
        <v>1</v>
      </c>
      <c r="C212" s="96">
        <v>199</v>
      </c>
      <c r="D212" s="97">
        <v>0.50251256281407031</v>
      </c>
      <c r="E212" s="96"/>
      <c r="F212" s="96"/>
      <c r="G212" s="98"/>
      <c r="H212" s="103">
        <f t="shared" si="9"/>
        <v>1</v>
      </c>
      <c r="I212" s="103">
        <f t="shared" si="10"/>
        <v>199</v>
      </c>
      <c r="J212" s="98">
        <f t="shared" si="11"/>
        <v>0.50251256281407031</v>
      </c>
    </row>
    <row r="213" spans="1:10">
      <c r="A213" t="s">
        <v>774</v>
      </c>
      <c r="B213" s="96">
        <v>1</v>
      </c>
      <c r="C213" s="96">
        <v>1125</v>
      </c>
      <c r="D213" s="97">
        <v>8.8888888888888892E-2</v>
      </c>
      <c r="E213" s="96"/>
      <c r="F213" s="96"/>
      <c r="G213" s="98"/>
      <c r="H213" s="103">
        <f t="shared" si="9"/>
        <v>1</v>
      </c>
      <c r="I213" s="103">
        <f t="shared" si="10"/>
        <v>1125</v>
      </c>
      <c r="J213" s="98">
        <f t="shared" si="11"/>
        <v>8.8888888888888892E-2</v>
      </c>
    </row>
    <row r="214" spans="1:10">
      <c r="A214" t="s">
        <v>341</v>
      </c>
      <c r="B214" s="96">
        <v>1</v>
      </c>
      <c r="C214" s="96">
        <v>2476</v>
      </c>
      <c r="D214" s="97">
        <v>4.0387722132471729E-2</v>
      </c>
      <c r="E214" s="96"/>
      <c r="F214" s="96"/>
      <c r="G214" s="98"/>
      <c r="H214" s="103">
        <f t="shared" si="9"/>
        <v>1</v>
      </c>
      <c r="I214" s="103">
        <f t="shared" si="10"/>
        <v>2476</v>
      </c>
      <c r="J214" s="98">
        <f t="shared" si="11"/>
        <v>4.0387722132471729E-2</v>
      </c>
    </row>
    <row r="215" spans="1:10">
      <c r="A215" t="s">
        <v>342</v>
      </c>
      <c r="B215" s="96"/>
      <c r="C215" s="96"/>
      <c r="D215" s="97"/>
      <c r="E215" s="96">
        <v>1</v>
      </c>
      <c r="F215" s="96">
        <v>527</v>
      </c>
      <c r="G215" s="98">
        <v>0.18975332068311196</v>
      </c>
      <c r="H215" s="103">
        <f t="shared" si="9"/>
        <v>1</v>
      </c>
      <c r="I215" s="103">
        <f t="shared" si="10"/>
        <v>527</v>
      </c>
      <c r="J215" s="98">
        <f t="shared" si="11"/>
        <v>0.18975332068311196</v>
      </c>
    </row>
    <row r="216" spans="1:10">
      <c r="A216" t="s">
        <v>343</v>
      </c>
      <c r="B216" s="96">
        <v>1</v>
      </c>
      <c r="C216" s="96">
        <v>785</v>
      </c>
      <c r="D216" s="97">
        <v>0.12738853503184713</v>
      </c>
      <c r="E216" s="96"/>
      <c r="F216" s="96"/>
      <c r="G216" s="98"/>
      <c r="H216" s="103">
        <f t="shared" si="9"/>
        <v>1</v>
      </c>
      <c r="I216" s="103">
        <f t="shared" si="10"/>
        <v>785</v>
      </c>
      <c r="J216" s="98">
        <f t="shared" si="11"/>
        <v>0.12738853503184713</v>
      </c>
    </row>
    <row r="217" spans="1:10">
      <c r="A217" t="s">
        <v>37</v>
      </c>
      <c r="B217" s="96">
        <v>17</v>
      </c>
      <c r="C217" s="96">
        <v>75709</v>
      </c>
      <c r="D217" s="97">
        <v>2.2454397759843613E-2</v>
      </c>
      <c r="E217" s="96">
        <v>21</v>
      </c>
      <c r="F217" s="96">
        <v>97359</v>
      </c>
      <c r="G217" s="98">
        <v>2.1569654577388839E-2</v>
      </c>
      <c r="H217" s="103">
        <f t="shared" si="9"/>
        <v>38</v>
      </c>
      <c r="I217" s="103">
        <f t="shared" si="10"/>
        <v>173068</v>
      </c>
      <c r="J217" s="98">
        <f t="shared" si="11"/>
        <v>2.1956687544780088E-2</v>
      </c>
    </row>
    <row r="218" spans="1:10">
      <c r="A218" t="s">
        <v>344</v>
      </c>
      <c r="B218" s="96"/>
      <c r="C218" s="96"/>
      <c r="D218" s="97"/>
      <c r="E218" s="96">
        <v>1</v>
      </c>
      <c r="F218" s="96">
        <v>427</v>
      </c>
      <c r="G218" s="98">
        <v>0.23419203747072601</v>
      </c>
      <c r="H218" s="103">
        <f t="shared" si="9"/>
        <v>1</v>
      </c>
      <c r="I218" s="103">
        <f t="shared" si="10"/>
        <v>427</v>
      </c>
      <c r="J218" s="98">
        <f t="shared" si="11"/>
        <v>0.23419203747072601</v>
      </c>
    </row>
    <row r="219" spans="1:10">
      <c r="A219" t="s">
        <v>345</v>
      </c>
      <c r="B219" s="96"/>
      <c r="C219" s="96"/>
      <c r="D219" s="97"/>
      <c r="E219" s="96">
        <v>2</v>
      </c>
      <c r="F219" s="96">
        <v>451</v>
      </c>
      <c r="G219" s="98">
        <v>0.66518847006651882</v>
      </c>
      <c r="H219" s="103">
        <f t="shared" si="9"/>
        <v>2</v>
      </c>
      <c r="I219" s="103">
        <f t="shared" si="10"/>
        <v>451</v>
      </c>
      <c r="J219" s="98">
        <f t="shared" si="11"/>
        <v>0.44345898004434592</v>
      </c>
    </row>
    <row r="220" spans="1:10">
      <c r="A220" t="s">
        <v>346</v>
      </c>
      <c r="B220" s="96"/>
      <c r="C220" s="96"/>
      <c r="D220" s="97"/>
      <c r="E220" s="96">
        <v>1</v>
      </c>
      <c r="F220" s="96">
        <v>289</v>
      </c>
      <c r="G220" s="98">
        <v>0.34602076124567477</v>
      </c>
      <c r="H220" s="103">
        <f t="shared" si="9"/>
        <v>1</v>
      </c>
      <c r="I220" s="103">
        <f t="shared" si="10"/>
        <v>289</v>
      </c>
      <c r="J220" s="98">
        <f t="shared" si="11"/>
        <v>0.34602076124567477</v>
      </c>
    </row>
    <row r="221" spans="1:10">
      <c r="A221" t="s">
        <v>347</v>
      </c>
      <c r="B221" s="96">
        <v>1</v>
      </c>
      <c r="C221" s="96">
        <v>683</v>
      </c>
      <c r="D221" s="97">
        <v>0.14641288433382138</v>
      </c>
      <c r="E221" s="96"/>
      <c r="F221" s="96"/>
      <c r="G221" s="98"/>
      <c r="H221" s="103">
        <f t="shared" si="9"/>
        <v>1</v>
      </c>
      <c r="I221" s="103">
        <f t="shared" si="10"/>
        <v>683</v>
      </c>
      <c r="J221" s="98">
        <f t="shared" si="11"/>
        <v>0.14641288433382138</v>
      </c>
    </row>
    <row r="222" spans="1:10">
      <c r="A222" t="s">
        <v>348</v>
      </c>
      <c r="B222" s="96">
        <v>1</v>
      </c>
      <c r="C222" s="96">
        <v>777</v>
      </c>
      <c r="D222" s="97">
        <v>0.1287001287001287</v>
      </c>
      <c r="E222" s="96"/>
      <c r="F222" s="96"/>
      <c r="G222" s="98"/>
      <c r="H222" s="103">
        <f t="shared" si="9"/>
        <v>1</v>
      </c>
      <c r="I222" s="103">
        <f t="shared" si="10"/>
        <v>777</v>
      </c>
      <c r="J222" s="98">
        <f t="shared" si="11"/>
        <v>0.1287001287001287</v>
      </c>
    </row>
    <row r="223" spans="1:10">
      <c r="A223" t="s">
        <v>349</v>
      </c>
      <c r="B223" s="96">
        <v>2</v>
      </c>
      <c r="C223" s="96">
        <v>1570</v>
      </c>
      <c r="D223" s="97">
        <v>0.12738853503184713</v>
      </c>
      <c r="E223" s="96"/>
      <c r="F223" s="96"/>
      <c r="G223" s="98"/>
      <c r="H223" s="103">
        <f t="shared" si="9"/>
        <v>2</v>
      </c>
      <c r="I223" s="103">
        <f t="shared" si="10"/>
        <v>1570</v>
      </c>
      <c r="J223" s="98">
        <f t="shared" si="11"/>
        <v>0.12738853503184713</v>
      </c>
    </row>
    <row r="224" spans="1:10">
      <c r="A224" t="s">
        <v>350</v>
      </c>
      <c r="B224" s="96">
        <v>1</v>
      </c>
      <c r="C224" s="96">
        <v>314</v>
      </c>
      <c r="D224" s="97">
        <v>0.31847133757961787</v>
      </c>
      <c r="E224" s="96"/>
      <c r="F224" s="96"/>
      <c r="G224" s="98"/>
      <c r="H224" s="103">
        <f t="shared" si="9"/>
        <v>1</v>
      </c>
      <c r="I224" s="103">
        <f t="shared" si="10"/>
        <v>314</v>
      </c>
      <c r="J224" s="98">
        <f t="shared" si="11"/>
        <v>0.31847133757961787</v>
      </c>
    </row>
    <row r="225" spans="1:10">
      <c r="A225" t="s">
        <v>38</v>
      </c>
      <c r="B225" s="96">
        <v>2</v>
      </c>
      <c r="C225" s="96">
        <v>5357</v>
      </c>
      <c r="D225" s="97">
        <v>3.7334328915437746E-2</v>
      </c>
      <c r="E225" s="96">
        <v>1</v>
      </c>
      <c r="F225" s="96">
        <v>4877</v>
      </c>
      <c r="G225" s="98">
        <v>2.0504408447816282E-2</v>
      </c>
      <c r="H225" s="103">
        <f t="shared" si="9"/>
        <v>3</v>
      </c>
      <c r="I225" s="103">
        <f t="shared" si="10"/>
        <v>10234</v>
      </c>
      <c r="J225" s="98">
        <f t="shared" si="11"/>
        <v>2.93140512018761E-2</v>
      </c>
    </row>
    <row r="226" spans="1:10">
      <c r="A226" t="s">
        <v>351</v>
      </c>
      <c r="B226" s="96">
        <v>1</v>
      </c>
      <c r="C226" s="96">
        <v>1626</v>
      </c>
      <c r="D226" s="97">
        <v>6.1500615006150061E-2</v>
      </c>
      <c r="E226" s="96"/>
      <c r="F226" s="96"/>
      <c r="G226" s="98"/>
      <c r="H226" s="103">
        <f t="shared" si="9"/>
        <v>1</v>
      </c>
      <c r="I226" s="103">
        <f t="shared" si="10"/>
        <v>1626</v>
      </c>
      <c r="J226" s="98">
        <f t="shared" si="11"/>
        <v>6.1500615006150061E-2</v>
      </c>
    </row>
    <row r="227" spans="1:10">
      <c r="A227" t="s">
        <v>352</v>
      </c>
      <c r="B227" s="96">
        <v>1</v>
      </c>
      <c r="C227" s="96">
        <v>551</v>
      </c>
      <c r="D227" s="97">
        <v>0.18148820326678766</v>
      </c>
      <c r="E227" s="96"/>
      <c r="F227" s="96"/>
      <c r="G227" s="98"/>
      <c r="H227" s="103">
        <f t="shared" si="9"/>
        <v>1</v>
      </c>
      <c r="I227" s="103">
        <f t="shared" si="10"/>
        <v>551</v>
      </c>
      <c r="J227" s="98">
        <f t="shared" si="11"/>
        <v>0.18148820326678766</v>
      </c>
    </row>
    <row r="228" spans="1:10">
      <c r="A228" t="s">
        <v>353</v>
      </c>
      <c r="B228" s="96"/>
      <c r="C228" s="96"/>
      <c r="D228" s="97"/>
      <c r="E228" s="96">
        <v>1</v>
      </c>
      <c r="F228" s="96">
        <v>2278</v>
      </c>
      <c r="G228" s="98">
        <v>4.3898156277436345E-2</v>
      </c>
      <c r="H228" s="103">
        <f t="shared" si="9"/>
        <v>1</v>
      </c>
      <c r="I228" s="103">
        <f t="shared" si="10"/>
        <v>2278</v>
      </c>
      <c r="J228" s="98">
        <f t="shared" si="11"/>
        <v>4.3898156277436345E-2</v>
      </c>
    </row>
    <row r="229" spans="1:10">
      <c r="A229" t="s">
        <v>354</v>
      </c>
      <c r="B229" s="96">
        <v>1</v>
      </c>
      <c r="C229" s="96">
        <v>1735</v>
      </c>
      <c r="D229" s="97">
        <v>5.7636887608069169E-2</v>
      </c>
      <c r="E229" s="96">
        <v>1</v>
      </c>
      <c r="F229" s="96">
        <v>1646</v>
      </c>
      <c r="G229" s="98">
        <v>6.0753341433778855E-2</v>
      </c>
      <c r="H229" s="103">
        <f t="shared" si="9"/>
        <v>2</v>
      </c>
      <c r="I229" s="103">
        <f t="shared" si="10"/>
        <v>3381</v>
      </c>
      <c r="J229" s="98">
        <f t="shared" si="11"/>
        <v>5.9154096421177159E-2</v>
      </c>
    </row>
    <row r="230" spans="1:10">
      <c r="A230" t="s">
        <v>355</v>
      </c>
      <c r="B230" s="96">
        <v>1</v>
      </c>
      <c r="C230" s="96">
        <v>939</v>
      </c>
      <c r="D230" s="97">
        <v>0.10649627263045794</v>
      </c>
      <c r="E230" s="96"/>
      <c r="F230" s="96"/>
      <c r="G230" s="98"/>
      <c r="H230" s="103">
        <f t="shared" si="9"/>
        <v>1</v>
      </c>
      <c r="I230" s="103">
        <f t="shared" si="10"/>
        <v>939</v>
      </c>
      <c r="J230" s="98">
        <f t="shared" si="11"/>
        <v>0.10649627263045794</v>
      </c>
    </row>
    <row r="231" spans="1:10">
      <c r="A231" t="s">
        <v>759</v>
      </c>
      <c r="B231" s="96">
        <v>1</v>
      </c>
      <c r="C231" s="96">
        <v>703</v>
      </c>
      <c r="D231" s="97">
        <v>0.14224751066856331</v>
      </c>
      <c r="E231" s="96"/>
      <c r="F231" s="96"/>
      <c r="G231" s="98"/>
      <c r="H231" s="103">
        <f t="shared" si="9"/>
        <v>1</v>
      </c>
      <c r="I231" s="103">
        <f t="shared" si="10"/>
        <v>703</v>
      </c>
      <c r="J231" s="98">
        <f t="shared" si="11"/>
        <v>0.14224751066856331</v>
      </c>
    </row>
    <row r="232" spans="1:10">
      <c r="A232" t="s">
        <v>356</v>
      </c>
      <c r="B232" s="96"/>
      <c r="C232" s="96"/>
      <c r="D232" s="97"/>
      <c r="E232" s="96">
        <v>1</v>
      </c>
      <c r="F232" s="96">
        <v>4411</v>
      </c>
      <c r="G232" s="98">
        <v>2.2670596236681023E-2</v>
      </c>
      <c r="H232" s="103">
        <f t="shared" si="9"/>
        <v>1</v>
      </c>
      <c r="I232" s="103">
        <f t="shared" si="10"/>
        <v>4411</v>
      </c>
      <c r="J232" s="98">
        <f t="shared" si="11"/>
        <v>2.2670596236681023E-2</v>
      </c>
    </row>
    <row r="233" spans="1:10">
      <c r="A233" t="s">
        <v>357</v>
      </c>
      <c r="B233" s="96">
        <v>2</v>
      </c>
      <c r="C233" s="96">
        <v>307</v>
      </c>
      <c r="D233" s="97">
        <v>0.65146579804560267</v>
      </c>
      <c r="E233" s="96"/>
      <c r="F233" s="96"/>
      <c r="G233" s="98"/>
      <c r="H233" s="103">
        <f t="shared" si="9"/>
        <v>2</v>
      </c>
      <c r="I233" s="103">
        <f t="shared" si="10"/>
        <v>307</v>
      </c>
      <c r="J233" s="98">
        <f t="shared" si="11"/>
        <v>0.65146579804560267</v>
      </c>
    </row>
    <row r="234" spans="1:10">
      <c r="A234" t="s">
        <v>358</v>
      </c>
      <c r="B234" s="96">
        <v>1</v>
      </c>
      <c r="C234" s="96">
        <v>689</v>
      </c>
      <c r="D234" s="97">
        <v>0.14513788098693758</v>
      </c>
      <c r="E234" s="96"/>
      <c r="F234" s="96"/>
      <c r="G234" s="98"/>
      <c r="H234" s="103">
        <f t="shared" si="9"/>
        <v>1</v>
      </c>
      <c r="I234" s="103">
        <f t="shared" si="10"/>
        <v>689</v>
      </c>
      <c r="J234" s="98">
        <f t="shared" si="11"/>
        <v>0.14513788098693758</v>
      </c>
    </row>
    <row r="235" spans="1:10">
      <c r="A235" t="s">
        <v>781</v>
      </c>
      <c r="B235" s="96"/>
      <c r="C235" s="96"/>
      <c r="D235" s="97"/>
      <c r="E235" s="96">
        <v>1</v>
      </c>
      <c r="F235" s="96">
        <v>113</v>
      </c>
      <c r="G235" s="98">
        <v>0.88495575221238942</v>
      </c>
      <c r="H235" s="103">
        <f t="shared" si="9"/>
        <v>1</v>
      </c>
      <c r="I235" s="103">
        <f t="shared" si="10"/>
        <v>113</v>
      </c>
      <c r="J235" s="98">
        <f t="shared" si="11"/>
        <v>0.88495575221238942</v>
      </c>
    </row>
    <row r="236" spans="1:10">
      <c r="A236" t="s">
        <v>359</v>
      </c>
      <c r="B236" s="96">
        <v>1</v>
      </c>
      <c r="C236" s="96">
        <v>1713</v>
      </c>
      <c r="D236" s="97">
        <v>5.837711617046118E-2</v>
      </c>
      <c r="E236" s="96"/>
      <c r="F236" s="96"/>
      <c r="G236" s="98"/>
      <c r="H236" s="103">
        <f t="shared" si="9"/>
        <v>1</v>
      </c>
      <c r="I236" s="103">
        <f t="shared" si="10"/>
        <v>1713</v>
      </c>
      <c r="J236" s="98">
        <f t="shared" si="11"/>
        <v>5.837711617046118E-2</v>
      </c>
    </row>
    <row r="237" spans="1:10">
      <c r="A237" t="s">
        <v>360</v>
      </c>
      <c r="B237" s="96">
        <v>1</v>
      </c>
      <c r="C237" s="96">
        <v>620</v>
      </c>
      <c r="D237" s="97">
        <v>0.16129032258064516</v>
      </c>
      <c r="E237" s="96"/>
      <c r="F237" s="96"/>
      <c r="G237" s="98"/>
      <c r="H237" s="103">
        <f t="shared" si="9"/>
        <v>1</v>
      </c>
      <c r="I237" s="103">
        <f t="shared" si="10"/>
        <v>620</v>
      </c>
      <c r="J237" s="98">
        <f t="shared" si="11"/>
        <v>0.16129032258064516</v>
      </c>
    </row>
    <row r="238" spans="1:10">
      <c r="A238" t="s">
        <v>762</v>
      </c>
      <c r="B238" s="96"/>
      <c r="C238" s="96"/>
      <c r="D238" s="97"/>
      <c r="E238" s="96">
        <v>1</v>
      </c>
      <c r="F238" s="96">
        <v>566</v>
      </c>
      <c r="G238" s="98">
        <v>0.17667844522968199</v>
      </c>
      <c r="H238" s="103">
        <f t="shared" si="9"/>
        <v>1</v>
      </c>
      <c r="I238" s="103">
        <f t="shared" si="10"/>
        <v>566</v>
      </c>
      <c r="J238" s="98">
        <f t="shared" si="11"/>
        <v>0.17667844522968199</v>
      </c>
    </row>
    <row r="239" spans="1:10">
      <c r="A239" t="s">
        <v>361</v>
      </c>
      <c r="B239" s="96"/>
      <c r="C239" s="96"/>
      <c r="D239" s="97"/>
      <c r="E239" s="96">
        <v>1</v>
      </c>
      <c r="F239" s="96">
        <v>153</v>
      </c>
      <c r="G239" s="98">
        <v>0.65359477124183007</v>
      </c>
      <c r="H239" s="103">
        <f t="shared" si="9"/>
        <v>1</v>
      </c>
      <c r="I239" s="103">
        <f t="shared" si="10"/>
        <v>153</v>
      </c>
      <c r="J239" s="98">
        <f t="shared" si="11"/>
        <v>0.65359477124183007</v>
      </c>
    </row>
    <row r="240" spans="1:10">
      <c r="A240" t="s">
        <v>362</v>
      </c>
      <c r="B240" s="96">
        <v>1</v>
      </c>
      <c r="C240" s="96">
        <v>2684</v>
      </c>
      <c r="D240" s="97">
        <v>3.7257824143070044E-2</v>
      </c>
      <c r="E240" s="96"/>
      <c r="F240" s="96"/>
      <c r="G240" s="98"/>
      <c r="H240" s="103">
        <f t="shared" si="9"/>
        <v>1</v>
      </c>
      <c r="I240" s="103">
        <f t="shared" si="10"/>
        <v>2684</v>
      </c>
      <c r="J240" s="98">
        <f t="shared" si="11"/>
        <v>3.7257824143070044E-2</v>
      </c>
    </row>
    <row r="241" spans="1:10">
      <c r="A241" t="s">
        <v>363</v>
      </c>
      <c r="B241" s="96"/>
      <c r="C241" s="96"/>
      <c r="D241" s="97"/>
      <c r="E241" s="96">
        <v>3</v>
      </c>
      <c r="F241" s="96">
        <v>234</v>
      </c>
      <c r="G241" s="98">
        <v>1.2820512820512819</v>
      </c>
      <c r="H241" s="103">
        <f t="shared" si="9"/>
        <v>3</v>
      </c>
      <c r="I241" s="103">
        <f t="shared" si="10"/>
        <v>234</v>
      </c>
      <c r="J241" s="98">
        <f t="shared" si="11"/>
        <v>1.2820512820512819</v>
      </c>
    </row>
    <row r="242" spans="1:10">
      <c r="A242" t="s">
        <v>364</v>
      </c>
      <c r="B242" s="96"/>
      <c r="C242" s="96"/>
      <c r="D242" s="97"/>
      <c r="E242" s="96">
        <v>1</v>
      </c>
      <c r="F242" s="96">
        <v>80</v>
      </c>
      <c r="G242" s="98">
        <v>1.25</v>
      </c>
      <c r="H242" s="103">
        <f t="shared" si="9"/>
        <v>1</v>
      </c>
      <c r="I242" s="103">
        <f t="shared" si="10"/>
        <v>80</v>
      </c>
      <c r="J242" s="98">
        <f t="shared" si="11"/>
        <v>1.25</v>
      </c>
    </row>
    <row r="243" spans="1:10">
      <c r="A243" t="s">
        <v>365</v>
      </c>
      <c r="B243" s="96"/>
      <c r="C243" s="96"/>
      <c r="D243" s="97"/>
      <c r="E243" s="96">
        <v>1</v>
      </c>
      <c r="F243" s="96">
        <v>5202</v>
      </c>
      <c r="G243" s="98">
        <v>1.922337562475971E-2</v>
      </c>
      <c r="H243" s="103">
        <f t="shared" si="9"/>
        <v>1</v>
      </c>
      <c r="I243" s="103">
        <f t="shared" si="10"/>
        <v>5202</v>
      </c>
      <c r="J243" s="98">
        <f t="shared" si="11"/>
        <v>1.922337562475971E-2</v>
      </c>
    </row>
    <row r="244" spans="1:10">
      <c r="A244" t="s">
        <v>366</v>
      </c>
      <c r="B244" s="96">
        <v>1</v>
      </c>
      <c r="C244" s="96">
        <v>867</v>
      </c>
      <c r="D244" s="97">
        <v>0.11534025374855825</v>
      </c>
      <c r="E244" s="96"/>
      <c r="F244" s="96"/>
      <c r="G244" s="98"/>
      <c r="H244" s="103">
        <f t="shared" si="9"/>
        <v>1</v>
      </c>
      <c r="I244" s="103">
        <f t="shared" si="10"/>
        <v>867</v>
      </c>
      <c r="J244" s="98">
        <f t="shared" si="11"/>
        <v>0.11534025374855825</v>
      </c>
    </row>
    <row r="245" spans="1:10">
      <c r="A245" t="s">
        <v>367</v>
      </c>
      <c r="B245" s="96"/>
      <c r="C245" s="96"/>
      <c r="D245" s="97"/>
      <c r="E245" s="96">
        <v>2</v>
      </c>
      <c r="F245" s="96">
        <v>3346</v>
      </c>
      <c r="G245" s="98">
        <v>5.9772863120143446E-2</v>
      </c>
      <c r="H245" s="103">
        <f t="shared" si="9"/>
        <v>2</v>
      </c>
      <c r="I245" s="103">
        <f t="shared" si="10"/>
        <v>3346</v>
      </c>
      <c r="J245" s="98">
        <f t="shared" si="11"/>
        <v>5.9772863120143446E-2</v>
      </c>
    </row>
    <row r="246" spans="1:10">
      <c r="A246" t="s">
        <v>368</v>
      </c>
      <c r="B246" s="96"/>
      <c r="C246" s="96"/>
      <c r="D246" s="97"/>
      <c r="E246" s="96">
        <v>1</v>
      </c>
      <c r="F246" s="96">
        <v>741</v>
      </c>
      <c r="G246" s="98">
        <v>0.1349527665317139</v>
      </c>
      <c r="H246" s="103">
        <f t="shared" si="9"/>
        <v>1</v>
      </c>
      <c r="I246" s="103">
        <f t="shared" si="10"/>
        <v>741</v>
      </c>
      <c r="J246" s="98">
        <f t="shared" si="11"/>
        <v>0.1349527665317139</v>
      </c>
    </row>
    <row r="247" spans="1:10">
      <c r="A247" t="s">
        <v>369</v>
      </c>
      <c r="B247" s="96">
        <v>1</v>
      </c>
      <c r="C247" s="96">
        <v>547</v>
      </c>
      <c r="D247" s="97">
        <v>0.18281535648994515</v>
      </c>
      <c r="E247" s="96">
        <v>1</v>
      </c>
      <c r="F247" s="96">
        <v>484</v>
      </c>
      <c r="G247" s="98">
        <v>0.20661157024793389</v>
      </c>
      <c r="H247" s="103">
        <f t="shared" si="9"/>
        <v>2</v>
      </c>
      <c r="I247" s="103">
        <f t="shared" si="10"/>
        <v>1031</v>
      </c>
      <c r="J247" s="98">
        <f t="shared" si="11"/>
        <v>0.19398642095053348</v>
      </c>
    </row>
    <row r="248" spans="1:10">
      <c r="A248" t="s">
        <v>370</v>
      </c>
      <c r="B248" s="96">
        <v>1</v>
      </c>
      <c r="C248" s="96">
        <v>1670</v>
      </c>
      <c r="D248" s="97">
        <v>5.9880239520958084E-2</v>
      </c>
      <c r="E248" s="96"/>
      <c r="F248" s="96"/>
      <c r="G248" s="98"/>
      <c r="H248" s="103">
        <f t="shared" si="9"/>
        <v>1</v>
      </c>
      <c r="I248" s="103">
        <f t="shared" si="10"/>
        <v>1670</v>
      </c>
      <c r="J248" s="98">
        <f t="shared" si="11"/>
        <v>5.9880239520958084E-2</v>
      </c>
    </row>
    <row r="249" spans="1:10">
      <c r="A249" t="s">
        <v>371</v>
      </c>
      <c r="B249" s="96">
        <v>1</v>
      </c>
      <c r="C249" s="96">
        <v>1207</v>
      </c>
      <c r="D249" s="97">
        <v>8.2850041425020712E-2</v>
      </c>
      <c r="E249" s="96"/>
      <c r="F249" s="96"/>
      <c r="G249" s="98"/>
      <c r="H249" s="103">
        <f t="shared" si="9"/>
        <v>1</v>
      </c>
      <c r="I249" s="103">
        <f t="shared" si="10"/>
        <v>1207</v>
      </c>
      <c r="J249" s="98">
        <f t="shared" si="11"/>
        <v>8.2850041425020712E-2</v>
      </c>
    </row>
    <row r="250" spans="1:10">
      <c r="A250" t="s">
        <v>372</v>
      </c>
      <c r="B250" s="96">
        <v>1</v>
      </c>
      <c r="C250" s="96">
        <v>583</v>
      </c>
      <c r="D250" s="97">
        <v>0.17152658662092624</v>
      </c>
      <c r="E250" s="96"/>
      <c r="F250" s="96"/>
      <c r="G250" s="98"/>
      <c r="H250" s="103">
        <f t="shared" si="9"/>
        <v>1</v>
      </c>
      <c r="I250" s="103">
        <f t="shared" si="10"/>
        <v>583</v>
      </c>
      <c r="J250" s="98">
        <f t="shared" si="11"/>
        <v>0.17152658662092624</v>
      </c>
    </row>
    <row r="251" spans="1:10">
      <c r="A251" t="s">
        <v>373</v>
      </c>
      <c r="B251" s="96">
        <v>2</v>
      </c>
      <c r="C251" s="96">
        <v>747</v>
      </c>
      <c r="D251" s="97">
        <v>0.2677376171352075</v>
      </c>
      <c r="E251" s="96"/>
      <c r="F251" s="96"/>
      <c r="G251" s="98"/>
      <c r="H251" s="103">
        <f t="shared" si="9"/>
        <v>2</v>
      </c>
      <c r="I251" s="103">
        <f t="shared" si="10"/>
        <v>747</v>
      </c>
      <c r="J251" s="98">
        <f t="shared" si="11"/>
        <v>0.2677376171352075</v>
      </c>
    </row>
    <row r="252" spans="1:10">
      <c r="A252" t="s">
        <v>374</v>
      </c>
      <c r="B252" s="96"/>
      <c r="C252" s="96"/>
      <c r="D252" s="97"/>
      <c r="E252" s="96">
        <v>1</v>
      </c>
      <c r="F252" s="96">
        <v>1494</v>
      </c>
      <c r="G252" s="98">
        <v>6.6934404283801874E-2</v>
      </c>
      <c r="H252" s="103">
        <f t="shared" si="9"/>
        <v>1</v>
      </c>
      <c r="I252" s="103">
        <f t="shared" si="10"/>
        <v>1494</v>
      </c>
      <c r="J252" s="98">
        <f t="shared" si="11"/>
        <v>6.6934404283801874E-2</v>
      </c>
    </row>
    <row r="253" spans="1:10">
      <c r="A253" t="s">
        <v>375</v>
      </c>
      <c r="B253" s="96"/>
      <c r="C253" s="96"/>
      <c r="D253" s="97"/>
      <c r="E253" s="96">
        <v>1</v>
      </c>
      <c r="F253" s="96">
        <v>1415</v>
      </c>
      <c r="G253" s="98">
        <v>7.0671378091872794E-2</v>
      </c>
      <c r="H253" s="103">
        <f t="shared" si="9"/>
        <v>1</v>
      </c>
      <c r="I253" s="103">
        <f t="shared" si="10"/>
        <v>1415</v>
      </c>
      <c r="J253" s="98">
        <f t="shared" si="11"/>
        <v>7.0671378091872794E-2</v>
      </c>
    </row>
    <row r="254" spans="1:10">
      <c r="A254" t="s">
        <v>376</v>
      </c>
      <c r="B254" s="96"/>
      <c r="C254" s="96"/>
      <c r="D254" s="97"/>
      <c r="E254" s="96">
        <v>1</v>
      </c>
      <c r="F254" s="96">
        <v>464</v>
      </c>
      <c r="G254" s="98">
        <v>0.21551724137931033</v>
      </c>
      <c r="H254" s="103">
        <f t="shared" si="9"/>
        <v>1</v>
      </c>
      <c r="I254" s="103">
        <f t="shared" si="10"/>
        <v>464</v>
      </c>
      <c r="J254" s="98">
        <f t="shared" si="11"/>
        <v>0.21551724137931033</v>
      </c>
    </row>
    <row r="255" spans="1:10">
      <c r="A255" t="s">
        <v>767</v>
      </c>
      <c r="B255" s="96">
        <v>1</v>
      </c>
      <c r="C255" s="96">
        <v>2201</v>
      </c>
      <c r="D255" s="97">
        <v>4.5433893684688774E-2</v>
      </c>
      <c r="E255" s="96">
        <v>2</v>
      </c>
      <c r="F255" s="96">
        <v>1870</v>
      </c>
      <c r="G255" s="98">
        <v>0.10695187165775401</v>
      </c>
      <c r="H255" s="103">
        <f t="shared" si="9"/>
        <v>3</v>
      </c>
      <c r="I255" s="103">
        <f t="shared" si="10"/>
        <v>4071</v>
      </c>
      <c r="J255" s="98">
        <f t="shared" si="11"/>
        <v>7.369196757553427E-2</v>
      </c>
    </row>
    <row r="256" spans="1:10">
      <c r="A256" t="s">
        <v>377</v>
      </c>
      <c r="B256" s="96"/>
      <c r="C256" s="96"/>
      <c r="D256" s="97"/>
      <c r="E256" s="96">
        <v>1</v>
      </c>
      <c r="F256" s="96">
        <v>766</v>
      </c>
      <c r="G256" s="98">
        <v>0.13054830287206268</v>
      </c>
      <c r="H256" s="103">
        <f t="shared" si="9"/>
        <v>1</v>
      </c>
      <c r="I256" s="103">
        <f t="shared" si="10"/>
        <v>766</v>
      </c>
      <c r="J256" s="98">
        <f t="shared" si="11"/>
        <v>0.13054830287206268</v>
      </c>
    </row>
    <row r="257" spans="1:10">
      <c r="A257" t="s">
        <v>378</v>
      </c>
      <c r="B257" s="96">
        <v>1</v>
      </c>
      <c r="C257" s="96">
        <v>1406</v>
      </c>
      <c r="D257" s="97">
        <v>7.1123755334281655E-2</v>
      </c>
      <c r="E257" s="96"/>
      <c r="F257" s="96"/>
      <c r="G257" s="98"/>
      <c r="H257" s="103">
        <f t="shared" si="9"/>
        <v>1</v>
      </c>
      <c r="I257" s="103">
        <f t="shared" si="10"/>
        <v>1406</v>
      </c>
      <c r="J257" s="98">
        <f t="shared" si="11"/>
        <v>7.1123755334281655E-2</v>
      </c>
    </row>
    <row r="258" spans="1:10">
      <c r="A258" t="s">
        <v>379</v>
      </c>
      <c r="B258" s="96">
        <v>1</v>
      </c>
      <c r="C258" s="96">
        <v>2329</v>
      </c>
      <c r="D258" s="97">
        <v>4.2936882782310004E-2</v>
      </c>
      <c r="E258" s="96"/>
      <c r="F258" s="96"/>
      <c r="G258" s="98"/>
      <c r="H258" s="103">
        <f t="shared" si="9"/>
        <v>1</v>
      </c>
      <c r="I258" s="103">
        <f t="shared" si="10"/>
        <v>2329</v>
      </c>
      <c r="J258" s="98">
        <f t="shared" si="11"/>
        <v>4.2936882782310004E-2</v>
      </c>
    </row>
    <row r="259" spans="1:10">
      <c r="A259" t="s">
        <v>380</v>
      </c>
      <c r="B259" s="96"/>
      <c r="C259" s="96"/>
      <c r="D259" s="97"/>
      <c r="E259" s="96">
        <v>1</v>
      </c>
      <c r="F259" s="96">
        <v>1348</v>
      </c>
      <c r="G259" s="98">
        <v>7.4183976261127604E-2</v>
      </c>
      <c r="H259" s="103">
        <f t="shared" si="9"/>
        <v>1</v>
      </c>
      <c r="I259" s="103">
        <f t="shared" si="10"/>
        <v>1348</v>
      </c>
      <c r="J259" s="98">
        <f t="shared" si="11"/>
        <v>7.4183976261127604E-2</v>
      </c>
    </row>
    <row r="260" spans="1:10">
      <c r="A260" t="s">
        <v>381</v>
      </c>
      <c r="B260" s="96"/>
      <c r="C260" s="96"/>
      <c r="D260" s="97"/>
      <c r="E260" s="96">
        <v>1</v>
      </c>
      <c r="F260" s="96">
        <v>335</v>
      </c>
      <c r="G260" s="98">
        <v>0.29850746268656719</v>
      </c>
      <c r="H260" s="103">
        <f t="shared" ref="H260:H323" si="12">SUM(B260,E260)</f>
        <v>1</v>
      </c>
      <c r="I260" s="103">
        <f t="shared" ref="I260:I323" si="13">SUM(C260,F260)</f>
        <v>335</v>
      </c>
      <c r="J260" s="98">
        <f t="shared" ref="J260:J323" si="14">H260/I260*100</f>
        <v>0.29850746268656719</v>
      </c>
    </row>
    <row r="261" spans="1:10">
      <c r="A261" t="s">
        <v>382</v>
      </c>
      <c r="B261" s="96">
        <v>1</v>
      </c>
      <c r="C261" s="96">
        <v>416</v>
      </c>
      <c r="D261" s="97">
        <v>0.24038461538461539</v>
      </c>
      <c r="E261" s="96"/>
      <c r="F261" s="96"/>
      <c r="G261" s="98"/>
      <c r="H261" s="103">
        <f t="shared" si="12"/>
        <v>1</v>
      </c>
      <c r="I261" s="103">
        <f t="shared" si="13"/>
        <v>416</v>
      </c>
      <c r="J261" s="98">
        <f t="shared" si="14"/>
        <v>0.24038461538461539</v>
      </c>
    </row>
    <row r="262" spans="1:10">
      <c r="A262" t="s">
        <v>777</v>
      </c>
      <c r="B262" s="96"/>
      <c r="C262" s="96"/>
      <c r="D262" s="97"/>
      <c r="E262" s="96">
        <v>1</v>
      </c>
      <c r="F262" s="96">
        <v>741</v>
      </c>
      <c r="G262" s="98">
        <v>0.1349527665317139</v>
      </c>
      <c r="H262" s="103">
        <f t="shared" si="12"/>
        <v>1</v>
      </c>
      <c r="I262" s="103">
        <f t="shared" si="13"/>
        <v>741</v>
      </c>
      <c r="J262" s="98">
        <f t="shared" si="14"/>
        <v>0.1349527665317139</v>
      </c>
    </row>
    <row r="263" spans="1:10">
      <c r="A263" t="s">
        <v>383</v>
      </c>
      <c r="B263" s="96">
        <v>1</v>
      </c>
      <c r="C263" s="96">
        <v>1065</v>
      </c>
      <c r="D263" s="97">
        <v>9.3896713615023469E-2</v>
      </c>
      <c r="E263" s="96">
        <v>1</v>
      </c>
      <c r="F263" s="96">
        <v>1101</v>
      </c>
      <c r="G263" s="98">
        <v>9.0826521344232511E-2</v>
      </c>
      <c r="H263" s="103">
        <f t="shared" si="12"/>
        <v>2</v>
      </c>
      <c r="I263" s="103">
        <f t="shared" si="13"/>
        <v>2166</v>
      </c>
      <c r="J263" s="98">
        <f t="shared" si="14"/>
        <v>9.2336103416435819E-2</v>
      </c>
    </row>
    <row r="264" spans="1:10">
      <c r="A264" t="s">
        <v>384</v>
      </c>
      <c r="B264" s="96">
        <v>1</v>
      </c>
      <c r="C264" s="96">
        <v>12937</v>
      </c>
      <c r="D264" s="97">
        <v>7.7297673340032472E-3</v>
      </c>
      <c r="E264" s="96"/>
      <c r="F264" s="96"/>
      <c r="G264" s="98"/>
      <c r="H264" s="103">
        <f t="shared" si="12"/>
        <v>1</v>
      </c>
      <c r="I264" s="103">
        <f t="shared" si="13"/>
        <v>12937</v>
      </c>
      <c r="J264" s="98">
        <f t="shared" si="14"/>
        <v>7.7297673340032472E-3</v>
      </c>
    </row>
    <row r="265" spans="1:10">
      <c r="A265" t="s">
        <v>385</v>
      </c>
      <c r="B265" s="96"/>
      <c r="C265" s="96"/>
      <c r="D265" s="97"/>
      <c r="E265" s="96">
        <v>1</v>
      </c>
      <c r="F265" s="96">
        <v>639</v>
      </c>
      <c r="G265" s="98">
        <v>0.1564945226917058</v>
      </c>
      <c r="H265" s="103">
        <f t="shared" si="12"/>
        <v>1</v>
      </c>
      <c r="I265" s="103">
        <f t="shared" si="13"/>
        <v>639</v>
      </c>
      <c r="J265" s="98">
        <f t="shared" si="14"/>
        <v>0.1564945226917058</v>
      </c>
    </row>
    <row r="266" spans="1:10">
      <c r="A266" t="s">
        <v>386</v>
      </c>
      <c r="B266" s="96"/>
      <c r="C266" s="96"/>
      <c r="D266" s="97"/>
      <c r="E266" s="96">
        <v>2</v>
      </c>
      <c r="F266" s="96">
        <v>2864</v>
      </c>
      <c r="G266" s="98">
        <v>6.9832402234636867E-2</v>
      </c>
      <c r="H266" s="103">
        <f t="shared" si="12"/>
        <v>2</v>
      </c>
      <c r="I266" s="103">
        <f t="shared" si="13"/>
        <v>2864</v>
      </c>
      <c r="J266" s="98">
        <f t="shared" si="14"/>
        <v>6.9832402234636867E-2</v>
      </c>
    </row>
    <row r="267" spans="1:10">
      <c r="A267" t="s">
        <v>387</v>
      </c>
      <c r="B267" s="96">
        <v>1</v>
      </c>
      <c r="C267" s="96">
        <v>1435</v>
      </c>
      <c r="D267" s="97">
        <v>6.968641114982578E-2</v>
      </c>
      <c r="E267" s="96"/>
      <c r="F267" s="96"/>
      <c r="G267" s="98"/>
      <c r="H267" s="103">
        <f t="shared" si="12"/>
        <v>1</v>
      </c>
      <c r="I267" s="103">
        <f t="shared" si="13"/>
        <v>1435</v>
      </c>
      <c r="J267" s="98">
        <f t="shared" si="14"/>
        <v>6.968641114982578E-2</v>
      </c>
    </row>
    <row r="268" spans="1:10">
      <c r="A268" t="s">
        <v>388</v>
      </c>
      <c r="B268" s="96">
        <v>1</v>
      </c>
      <c r="C268" s="96">
        <v>1277</v>
      </c>
      <c r="D268" s="97">
        <v>7.8308535630383716E-2</v>
      </c>
      <c r="E268" s="96"/>
      <c r="F268" s="96"/>
      <c r="G268" s="98"/>
      <c r="H268" s="103">
        <f t="shared" si="12"/>
        <v>1</v>
      </c>
      <c r="I268" s="103">
        <f t="shared" si="13"/>
        <v>1277</v>
      </c>
      <c r="J268" s="98">
        <f t="shared" si="14"/>
        <v>7.8308535630383716E-2</v>
      </c>
    </row>
    <row r="269" spans="1:10">
      <c r="A269" t="s">
        <v>389</v>
      </c>
      <c r="B269" s="96">
        <v>1</v>
      </c>
      <c r="C269" s="96">
        <v>595</v>
      </c>
      <c r="D269" s="97">
        <v>0.16806722689075632</v>
      </c>
      <c r="E269" s="96">
        <v>1</v>
      </c>
      <c r="F269" s="96">
        <v>582</v>
      </c>
      <c r="G269" s="98">
        <v>0.1718213058419244</v>
      </c>
      <c r="H269" s="103">
        <f t="shared" si="12"/>
        <v>2</v>
      </c>
      <c r="I269" s="103">
        <f t="shared" si="13"/>
        <v>1177</v>
      </c>
      <c r="J269" s="98">
        <f t="shared" si="14"/>
        <v>0.16992353440951571</v>
      </c>
    </row>
    <row r="270" spans="1:10">
      <c r="A270" t="s">
        <v>797</v>
      </c>
      <c r="B270" s="96">
        <v>1</v>
      </c>
      <c r="C270" s="96">
        <v>184</v>
      </c>
      <c r="D270" s="97">
        <v>0.54347826086956519</v>
      </c>
      <c r="E270" s="96"/>
      <c r="F270" s="96"/>
      <c r="G270" s="98"/>
      <c r="H270" s="103">
        <f t="shared" si="12"/>
        <v>1</v>
      </c>
      <c r="I270" s="103">
        <f t="shared" si="13"/>
        <v>184</v>
      </c>
      <c r="J270" s="98">
        <f t="shared" si="14"/>
        <v>0.54347826086956519</v>
      </c>
    </row>
    <row r="271" spans="1:10">
      <c r="A271" t="s">
        <v>390</v>
      </c>
      <c r="B271" s="96">
        <v>1</v>
      </c>
      <c r="C271" s="96">
        <v>2379</v>
      </c>
      <c r="D271" s="97">
        <v>4.2034468263976457E-2</v>
      </c>
      <c r="E271" s="96">
        <v>1</v>
      </c>
      <c r="F271" s="96">
        <v>2292</v>
      </c>
      <c r="G271" s="98">
        <v>4.3630017452006981E-2</v>
      </c>
      <c r="H271" s="103">
        <f t="shared" si="12"/>
        <v>2</v>
      </c>
      <c r="I271" s="103">
        <f t="shared" si="13"/>
        <v>4671</v>
      </c>
      <c r="J271" s="98">
        <f t="shared" si="14"/>
        <v>4.2817383857846288E-2</v>
      </c>
    </row>
    <row r="272" spans="1:10">
      <c r="A272" t="s">
        <v>391</v>
      </c>
      <c r="B272" s="96">
        <v>1</v>
      </c>
      <c r="C272" s="96">
        <v>1065</v>
      </c>
      <c r="D272" s="97">
        <v>9.3896713615023469E-2</v>
      </c>
      <c r="E272" s="96"/>
      <c r="F272" s="96"/>
      <c r="G272" s="98"/>
      <c r="H272" s="103">
        <f t="shared" si="12"/>
        <v>1</v>
      </c>
      <c r="I272" s="103">
        <f t="shared" si="13"/>
        <v>1065</v>
      </c>
      <c r="J272" s="98">
        <f t="shared" si="14"/>
        <v>9.3896713615023469E-2</v>
      </c>
    </row>
    <row r="273" spans="1:10">
      <c r="A273" t="s">
        <v>392</v>
      </c>
      <c r="B273" s="96">
        <v>1</v>
      </c>
      <c r="C273" s="96">
        <v>5475</v>
      </c>
      <c r="D273" s="97">
        <v>1.8264840182648401E-2</v>
      </c>
      <c r="E273" s="96"/>
      <c r="F273" s="96"/>
      <c r="G273" s="98"/>
      <c r="H273" s="103">
        <f t="shared" si="12"/>
        <v>1</v>
      </c>
      <c r="I273" s="103">
        <f t="shared" si="13"/>
        <v>5475</v>
      </c>
      <c r="J273" s="98">
        <f t="shared" si="14"/>
        <v>1.8264840182648401E-2</v>
      </c>
    </row>
    <row r="274" spans="1:10">
      <c r="A274" t="s">
        <v>393</v>
      </c>
      <c r="B274" s="96"/>
      <c r="C274" s="96"/>
      <c r="D274" s="97"/>
      <c r="E274" s="96">
        <v>2</v>
      </c>
      <c r="F274" s="96">
        <v>700</v>
      </c>
      <c r="G274" s="98">
        <v>0.2857142857142857</v>
      </c>
      <c r="H274" s="103">
        <f t="shared" si="12"/>
        <v>2</v>
      </c>
      <c r="I274" s="103">
        <f t="shared" si="13"/>
        <v>700</v>
      </c>
      <c r="J274" s="98">
        <f t="shared" si="14"/>
        <v>0.2857142857142857</v>
      </c>
    </row>
    <row r="275" spans="1:10">
      <c r="A275" t="s">
        <v>394</v>
      </c>
      <c r="B275" s="96"/>
      <c r="C275" s="96"/>
      <c r="D275" s="97"/>
      <c r="E275" s="96">
        <v>1</v>
      </c>
      <c r="F275" s="96">
        <v>590</v>
      </c>
      <c r="G275" s="98">
        <v>0.16949152542372881</v>
      </c>
      <c r="H275" s="103">
        <f t="shared" si="12"/>
        <v>1</v>
      </c>
      <c r="I275" s="103">
        <f t="shared" si="13"/>
        <v>590</v>
      </c>
      <c r="J275" s="98">
        <f t="shared" si="14"/>
        <v>0.16949152542372881</v>
      </c>
    </row>
    <row r="276" spans="1:10">
      <c r="A276" t="s">
        <v>395</v>
      </c>
      <c r="B276" s="96"/>
      <c r="C276" s="96"/>
      <c r="D276" s="97"/>
      <c r="E276" s="96">
        <v>2</v>
      </c>
      <c r="F276" s="96">
        <v>1747</v>
      </c>
      <c r="G276" s="98">
        <v>0.11448196908986834</v>
      </c>
      <c r="H276" s="103">
        <f t="shared" si="12"/>
        <v>2</v>
      </c>
      <c r="I276" s="103">
        <f t="shared" si="13"/>
        <v>1747</v>
      </c>
      <c r="J276" s="98">
        <f t="shared" si="14"/>
        <v>0.11448196908986834</v>
      </c>
    </row>
    <row r="277" spans="1:10">
      <c r="A277" t="s">
        <v>396</v>
      </c>
      <c r="B277" s="96"/>
      <c r="C277" s="96"/>
      <c r="D277" s="97"/>
      <c r="E277" s="96">
        <v>1</v>
      </c>
      <c r="F277" s="96">
        <v>210</v>
      </c>
      <c r="G277" s="98">
        <v>0.47619047619047622</v>
      </c>
      <c r="H277" s="103">
        <f t="shared" si="12"/>
        <v>1</v>
      </c>
      <c r="I277" s="103">
        <f t="shared" si="13"/>
        <v>210</v>
      </c>
      <c r="J277" s="98">
        <f t="shared" si="14"/>
        <v>0.47619047619047622</v>
      </c>
    </row>
    <row r="278" spans="1:10">
      <c r="A278" t="s">
        <v>397</v>
      </c>
      <c r="B278" s="96"/>
      <c r="C278" s="96"/>
      <c r="D278" s="97"/>
      <c r="E278" s="96">
        <v>1</v>
      </c>
      <c r="F278" s="96">
        <v>943</v>
      </c>
      <c r="G278" s="98">
        <v>0.10604453870625664</v>
      </c>
      <c r="H278" s="103">
        <f t="shared" si="12"/>
        <v>1</v>
      </c>
      <c r="I278" s="103">
        <f t="shared" si="13"/>
        <v>943</v>
      </c>
      <c r="J278" s="98">
        <f t="shared" si="14"/>
        <v>0.10604453870625664</v>
      </c>
    </row>
    <row r="279" spans="1:10">
      <c r="A279" t="s">
        <v>398</v>
      </c>
      <c r="B279" s="96">
        <v>1</v>
      </c>
      <c r="C279" s="96">
        <v>587</v>
      </c>
      <c r="D279" s="97">
        <v>0.17035775127768313</v>
      </c>
      <c r="E279" s="96"/>
      <c r="F279" s="96"/>
      <c r="G279" s="98"/>
      <c r="H279" s="103">
        <f t="shared" si="12"/>
        <v>1</v>
      </c>
      <c r="I279" s="103">
        <f t="shared" si="13"/>
        <v>587</v>
      </c>
      <c r="J279" s="98">
        <f t="shared" si="14"/>
        <v>0.17035775127768313</v>
      </c>
    </row>
    <row r="280" spans="1:10">
      <c r="A280" t="s">
        <v>399</v>
      </c>
      <c r="B280" s="96"/>
      <c r="C280" s="96"/>
      <c r="D280" s="97"/>
      <c r="E280" s="96">
        <v>1</v>
      </c>
      <c r="F280" s="96">
        <v>3916</v>
      </c>
      <c r="G280" s="98">
        <v>2.5536261491317672E-2</v>
      </c>
      <c r="H280" s="103">
        <f t="shared" si="12"/>
        <v>1</v>
      </c>
      <c r="I280" s="103">
        <f t="shared" si="13"/>
        <v>3916</v>
      </c>
      <c r="J280" s="98">
        <f t="shared" si="14"/>
        <v>2.5536261491317672E-2</v>
      </c>
    </row>
    <row r="281" spans="1:10">
      <c r="A281" t="s">
        <v>400</v>
      </c>
      <c r="B281" s="96">
        <v>1</v>
      </c>
      <c r="C281" s="96">
        <v>315</v>
      </c>
      <c r="D281" s="97">
        <v>0.31746031746031744</v>
      </c>
      <c r="E281" s="96"/>
      <c r="F281" s="96"/>
      <c r="G281" s="98"/>
      <c r="H281" s="103">
        <f t="shared" si="12"/>
        <v>1</v>
      </c>
      <c r="I281" s="103">
        <f t="shared" si="13"/>
        <v>315</v>
      </c>
      <c r="J281" s="98">
        <f t="shared" si="14"/>
        <v>0.31746031746031744</v>
      </c>
    </row>
    <row r="282" spans="1:10">
      <c r="A282" t="s">
        <v>401</v>
      </c>
      <c r="B282" s="96"/>
      <c r="C282" s="96"/>
      <c r="D282" s="97"/>
      <c r="E282" s="96">
        <v>1</v>
      </c>
      <c r="F282" s="96">
        <v>1105</v>
      </c>
      <c r="G282" s="98">
        <v>9.0497737556561084E-2</v>
      </c>
      <c r="H282" s="103">
        <f t="shared" si="12"/>
        <v>1</v>
      </c>
      <c r="I282" s="103">
        <f t="shared" si="13"/>
        <v>1105</v>
      </c>
      <c r="J282" s="98">
        <f t="shared" si="14"/>
        <v>9.0497737556561084E-2</v>
      </c>
    </row>
    <row r="283" spans="1:10">
      <c r="A283" t="s">
        <v>402</v>
      </c>
      <c r="B283" s="96">
        <v>1</v>
      </c>
      <c r="C283" s="96">
        <v>2014</v>
      </c>
      <c r="D283" s="97">
        <v>4.9652432969215489E-2</v>
      </c>
      <c r="E283" s="96"/>
      <c r="F283" s="96"/>
      <c r="G283" s="98"/>
      <c r="H283" s="103">
        <f t="shared" si="12"/>
        <v>1</v>
      </c>
      <c r="I283" s="103">
        <f t="shared" si="13"/>
        <v>2014</v>
      </c>
      <c r="J283" s="98">
        <f t="shared" si="14"/>
        <v>4.9652432969215489E-2</v>
      </c>
    </row>
    <row r="284" spans="1:10">
      <c r="A284" t="s">
        <v>403</v>
      </c>
      <c r="B284" s="96">
        <v>1</v>
      </c>
      <c r="C284" s="96">
        <v>733</v>
      </c>
      <c r="D284" s="97">
        <v>0.13642564802182811</v>
      </c>
      <c r="E284" s="96"/>
      <c r="F284" s="96"/>
      <c r="G284" s="98"/>
      <c r="H284" s="103">
        <f t="shared" si="12"/>
        <v>1</v>
      </c>
      <c r="I284" s="103">
        <f t="shared" si="13"/>
        <v>733</v>
      </c>
      <c r="J284" s="98">
        <f t="shared" si="14"/>
        <v>0.13642564802182811</v>
      </c>
    </row>
    <row r="285" spans="1:10">
      <c r="A285" t="s">
        <v>404</v>
      </c>
      <c r="B285" s="96"/>
      <c r="C285" s="96"/>
      <c r="D285" s="97"/>
      <c r="E285" s="96">
        <v>1</v>
      </c>
      <c r="F285" s="96">
        <v>585</v>
      </c>
      <c r="G285" s="98">
        <v>0.17094017094017094</v>
      </c>
      <c r="H285" s="103">
        <f t="shared" si="12"/>
        <v>1</v>
      </c>
      <c r="I285" s="103">
        <f t="shared" si="13"/>
        <v>585</v>
      </c>
      <c r="J285" s="98">
        <f t="shared" si="14"/>
        <v>0.17094017094017094</v>
      </c>
    </row>
    <row r="286" spans="1:10">
      <c r="A286" t="s">
        <v>405</v>
      </c>
      <c r="B286" s="96"/>
      <c r="C286" s="96"/>
      <c r="D286" s="97"/>
      <c r="E286" s="96">
        <v>1</v>
      </c>
      <c r="F286" s="96">
        <v>820</v>
      </c>
      <c r="G286" s="98">
        <v>0.12195121951219512</v>
      </c>
      <c r="H286" s="103">
        <f t="shared" si="12"/>
        <v>1</v>
      </c>
      <c r="I286" s="103">
        <f t="shared" si="13"/>
        <v>820</v>
      </c>
      <c r="J286" s="98">
        <f t="shared" si="14"/>
        <v>0.12195121951219512</v>
      </c>
    </row>
    <row r="287" spans="1:10">
      <c r="A287" t="s">
        <v>406</v>
      </c>
      <c r="B287" s="96">
        <v>1</v>
      </c>
      <c r="C287" s="96">
        <v>502</v>
      </c>
      <c r="D287" s="97">
        <v>0.19920318725099601</v>
      </c>
      <c r="E287" s="96"/>
      <c r="F287" s="96"/>
      <c r="G287" s="98"/>
      <c r="H287" s="103">
        <f t="shared" si="12"/>
        <v>1</v>
      </c>
      <c r="I287" s="103">
        <f t="shared" si="13"/>
        <v>502</v>
      </c>
      <c r="J287" s="98">
        <f t="shared" si="14"/>
        <v>0.19920318725099601</v>
      </c>
    </row>
    <row r="288" spans="1:10">
      <c r="A288" t="s">
        <v>407</v>
      </c>
      <c r="B288" s="96">
        <v>1</v>
      </c>
      <c r="C288" s="96">
        <v>500</v>
      </c>
      <c r="D288" s="97">
        <v>0.2</v>
      </c>
      <c r="E288" s="96"/>
      <c r="F288" s="96"/>
      <c r="G288" s="98"/>
      <c r="H288" s="103">
        <f t="shared" si="12"/>
        <v>1</v>
      </c>
      <c r="I288" s="103">
        <f t="shared" si="13"/>
        <v>500</v>
      </c>
      <c r="J288" s="98">
        <f t="shared" si="14"/>
        <v>0.2</v>
      </c>
    </row>
    <row r="289" spans="1:10">
      <c r="A289" t="s">
        <v>408</v>
      </c>
      <c r="B289" s="96"/>
      <c r="C289" s="96"/>
      <c r="D289" s="97"/>
      <c r="E289" s="96">
        <v>1</v>
      </c>
      <c r="F289" s="96">
        <v>2392</v>
      </c>
      <c r="G289" s="98">
        <v>4.1806020066889632E-2</v>
      </c>
      <c r="H289" s="103">
        <f t="shared" si="12"/>
        <v>1</v>
      </c>
      <c r="I289" s="103">
        <f t="shared" si="13"/>
        <v>2392</v>
      </c>
      <c r="J289" s="98">
        <f t="shared" si="14"/>
        <v>4.1806020066889632E-2</v>
      </c>
    </row>
    <row r="290" spans="1:10">
      <c r="A290" t="s">
        <v>409</v>
      </c>
      <c r="B290" s="96"/>
      <c r="C290" s="96"/>
      <c r="D290" s="97"/>
      <c r="E290" s="96">
        <v>1</v>
      </c>
      <c r="F290" s="96">
        <v>529</v>
      </c>
      <c r="G290" s="98">
        <v>0.1890359168241966</v>
      </c>
      <c r="H290" s="103">
        <f t="shared" si="12"/>
        <v>1</v>
      </c>
      <c r="I290" s="103">
        <f t="shared" si="13"/>
        <v>529</v>
      </c>
      <c r="J290" s="98">
        <f t="shared" si="14"/>
        <v>0.1890359168241966</v>
      </c>
    </row>
    <row r="291" spans="1:10">
      <c r="A291" t="s">
        <v>410</v>
      </c>
      <c r="B291" s="96"/>
      <c r="C291" s="96"/>
      <c r="D291" s="97"/>
      <c r="E291" s="96">
        <v>2</v>
      </c>
      <c r="F291" s="96">
        <v>491</v>
      </c>
      <c r="G291" s="98">
        <v>0.40733197556008144</v>
      </c>
      <c r="H291" s="103">
        <f t="shared" si="12"/>
        <v>2</v>
      </c>
      <c r="I291" s="103">
        <f t="shared" si="13"/>
        <v>491</v>
      </c>
      <c r="J291" s="98">
        <f t="shared" si="14"/>
        <v>0.40733197556008144</v>
      </c>
    </row>
    <row r="292" spans="1:10">
      <c r="A292" t="s">
        <v>787</v>
      </c>
      <c r="B292" s="96"/>
      <c r="C292" s="96"/>
      <c r="D292" s="97"/>
      <c r="E292" s="96">
        <v>1</v>
      </c>
      <c r="F292" s="96">
        <v>248</v>
      </c>
      <c r="G292" s="98">
        <v>0.40322580645161288</v>
      </c>
      <c r="H292" s="103">
        <f t="shared" si="12"/>
        <v>1</v>
      </c>
      <c r="I292" s="103">
        <f t="shared" si="13"/>
        <v>248</v>
      </c>
      <c r="J292" s="98">
        <f t="shared" si="14"/>
        <v>0.40322580645161288</v>
      </c>
    </row>
    <row r="293" spans="1:10">
      <c r="A293" t="s">
        <v>411</v>
      </c>
      <c r="B293" s="96"/>
      <c r="C293" s="96"/>
      <c r="D293" s="97"/>
      <c r="E293" s="96">
        <v>1</v>
      </c>
      <c r="F293" s="96">
        <v>1733</v>
      </c>
      <c r="G293" s="98">
        <v>5.770340450086555E-2</v>
      </c>
      <c r="H293" s="103">
        <f t="shared" si="12"/>
        <v>1</v>
      </c>
      <c r="I293" s="103">
        <f t="shared" si="13"/>
        <v>1733</v>
      </c>
      <c r="J293" s="98">
        <f t="shared" si="14"/>
        <v>5.770340450086555E-2</v>
      </c>
    </row>
    <row r="294" spans="1:10">
      <c r="A294" t="s">
        <v>412</v>
      </c>
      <c r="B294" s="96">
        <v>2</v>
      </c>
      <c r="C294" s="96">
        <v>639</v>
      </c>
      <c r="D294" s="97">
        <v>0.3129890453834116</v>
      </c>
      <c r="E294" s="96"/>
      <c r="F294" s="96"/>
      <c r="G294" s="98"/>
      <c r="H294" s="103">
        <f t="shared" si="12"/>
        <v>2</v>
      </c>
      <c r="I294" s="103">
        <f t="shared" si="13"/>
        <v>639</v>
      </c>
      <c r="J294" s="98">
        <f t="shared" si="14"/>
        <v>0.3129890453834116</v>
      </c>
    </row>
    <row r="295" spans="1:10">
      <c r="A295" t="s">
        <v>413</v>
      </c>
      <c r="B295" s="96">
        <v>1</v>
      </c>
      <c r="C295" s="96">
        <v>1089</v>
      </c>
      <c r="D295" s="97">
        <v>9.1827364554637275E-2</v>
      </c>
      <c r="E295" s="96"/>
      <c r="F295" s="96"/>
      <c r="G295" s="98"/>
      <c r="H295" s="103">
        <f t="shared" si="12"/>
        <v>1</v>
      </c>
      <c r="I295" s="103">
        <f t="shared" si="13"/>
        <v>1089</v>
      </c>
      <c r="J295" s="98">
        <f t="shared" si="14"/>
        <v>9.1827364554637275E-2</v>
      </c>
    </row>
    <row r="296" spans="1:10">
      <c r="A296" t="s">
        <v>414</v>
      </c>
      <c r="B296" s="96"/>
      <c r="C296" s="96"/>
      <c r="D296" s="97"/>
      <c r="E296" s="96">
        <v>1</v>
      </c>
      <c r="F296" s="96">
        <v>933</v>
      </c>
      <c r="G296" s="98">
        <v>0.10718113612004287</v>
      </c>
      <c r="H296" s="103">
        <f t="shared" si="12"/>
        <v>1</v>
      </c>
      <c r="I296" s="103">
        <f t="shared" si="13"/>
        <v>933</v>
      </c>
      <c r="J296" s="98">
        <f t="shared" si="14"/>
        <v>0.10718113612004287</v>
      </c>
    </row>
    <row r="297" spans="1:10">
      <c r="A297" t="s">
        <v>415</v>
      </c>
      <c r="B297" s="96">
        <v>1</v>
      </c>
      <c r="C297" s="96">
        <v>1958</v>
      </c>
      <c r="D297" s="97">
        <v>5.1072522982635343E-2</v>
      </c>
      <c r="E297" s="96"/>
      <c r="F297" s="96"/>
      <c r="G297" s="98"/>
      <c r="H297" s="103">
        <f t="shared" si="12"/>
        <v>1</v>
      </c>
      <c r="I297" s="103">
        <f t="shared" si="13"/>
        <v>1958</v>
      </c>
      <c r="J297" s="98">
        <f t="shared" si="14"/>
        <v>5.1072522982635343E-2</v>
      </c>
    </row>
    <row r="298" spans="1:10">
      <c r="A298" t="s">
        <v>416</v>
      </c>
      <c r="B298" s="96">
        <v>1</v>
      </c>
      <c r="C298" s="96">
        <v>4319</v>
      </c>
      <c r="D298" s="97">
        <v>2.3153507756425096E-2</v>
      </c>
      <c r="E298" s="96"/>
      <c r="F298" s="96"/>
      <c r="G298" s="98"/>
      <c r="H298" s="103">
        <f t="shared" si="12"/>
        <v>1</v>
      </c>
      <c r="I298" s="103">
        <f t="shared" si="13"/>
        <v>4319</v>
      </c>
      <c r="J298" s="98">
        <f t="shared" si="14"/>
        <v>2.3153507756425096E-2</v>
      </c>
    </row>
    <row r="299" spans="1:10">
      <c r="A299" t="s">
        <v>417</v>
      </c>
      <c r="B299" s="96"/>
      <c r="C299" s="96"/>
      <c r="D299" s="97"/>
      <c r="E299" s="96">
        <v>1</v>
      </c>
      <c r="F299" s="96">
        <v>1419</v>
      </c>
      <c r="G299" s="98">
        <v>7.0472163495419307E-2</v>
      </c>
      <c r="H299" s="103">
        <f t="shared" si="12"/>
        <v>1</v>
      </c>
      <c r="I299" s="103">
        <f t="shared" si="13"/>
        <v>1419</v>
      </c>
      <c r="J299" s="98">
        <f t="shared" si="14"/>
        <v>7.0472163495419307E-2</v>
      </c>
    </row>
    <row r="300" spans="1:10">
      <c r="A300" t="s">
        <v>418</v>
      </c>
      <c r="B300" s="96"/>
      <c r="C300" s="96"/>
      <c r="D300" s="97"/>
      <c r="E300" s="96">
        <v>1</v>
      </c>
      <c r="F300" s="96">
        <v>3391</v>
      </c>
      <c r="G300" s="98">
        <v>2.9489826010026542E-2</v>
      </c>
      <c r="H300" s="103">
        <f t="shared" si="12"/>
        <v>1</v>
      </c>
      <c r="I300" s="103">
        <f t="shared" si="13"/>
        <v>3391</v>
      </c>
      <c r="J300" s="98">
        <f t="shared" si="14"/>
        <v>2.9489826010026542E-2</v>
      </c>
    </row>
    <row r="301" spans="1:10">
      <c r="A301" t="s">
        <v>737</v>
      </c>
      <c r="B301" s="96">
        <v>1</v>
      </c>
      <c r="C301" s="96">
        <v>2924</v>
      </c>
      <c r="D301" s="97">
        <v>3.4199726402188782E-2</v>
      </c>
      <c r="E301" s="96"/>
      <c r="F301" s="96"/>
      <c r="G301" s="98"/>
      <c r="H301" s="103">
        <f t="shared" si="12"/>
        <v>1</v>
      </c>
      <c r="I301" s="103">
        <f t="shared" si="13"/>
        <v>2924</v>
      </c>
      <c r="J301" s="98">
        <f t="shared" si="14"/>
        <v>3.4199726402188782E-2</v>
      </c>
    </row>
    <row r="302" spans="1:10">
      <c r="A302" t="s">
        <v>419</v>
      </c>
      <c r="B302" s="96"/>
      <c r="C302" s="96"/>
      <c r="D302" s="97"/>
      <c r="E302" s="96">
        <v>1</v>
      </c>
      <c r="F302" s="96">
        <v>189</v>
      </c>
      <c r="G302" s="98">
        <v>0.52910052910052907</v>
      </c>
      <c r="H302" s="103">
        <f t="shared" si="12"/>
        <v>1</v>
      </c>
      <c r="I302" s="103">
        <f t="shared" si="13"/>
        <v>189</v>
      </c>
      <c r="J302" s="98">
        <f t="shared" si="14"/>
        <v>0.52910052910052907</v>
      </c>
    </row>
    <row r="303" spans="1:10">
      <c r="A303" t="s">
        <v>420</v>
      </c>
      <c r="B303" s="96">
        <v>2</v>
      </c>
      <c r="C303" s="96">
        <v>296</v>
      </c>
      <c r="D303" s="97">
        <v>0.67567567567567566</v>
      </c>
      <c r="E303" s="96"/>
      <c r="F303" s="96"/>
      <c r="G303" s="98"/>
      <c r="H303" s="103">
        <f t="shared" si="12"/>
        <v>2</v>
      </c>
      <c r="I303" s="103">
        <f t="shared" si="13"/>
        <v>296</v>
      </c>
      <c r="J303" s="98">
        <f t="shared" si="14"/>
        <v>0.67567567567567566</v>
      </c>
    </row>
    <row r="304" spans="1:10">
      <c r="A304" t="s">
        <v>421</v>
      </c>
      <c r="B304" s="96"/>
      <c r="C304" s="96"/>
      <c r="D304" s="97"/>
      <c r="E304" s="96">
        <v>1</v>
      </c>
      <c r="F304" s="96">
        <v>865</v>
      </c>
      <c r="G304" s="98">
        <v>0.11560693641618498</v>
      </c>
      <c r="H304" s="103">
        <f t="shared" si="12"/>
        <v>1</v>
      </c>
      <c r="I304" s="103">
        <f t="shared" si="13"/>
        <v>865</v>
      </c>
      <c r="J304" s="98">
        <f t="shared" si="14"/>
        <v>0.11560693641618498</v>
      </c>
    </row>
    <row r="305" spans="1:10">
      <c r="A305" t="s">
        <v>422</v>
      </c>
      <c r="B305" s="96">
        <v>1</v>
      </c>
      <c r="C305" s="96">
        <v>308</v>
      </c>
      <c r="D305" s="97">
        <v>0.32467532467532467</v>
      </c>
      <c r="E305" s="96">
        <v>1</v>
      </c>
      <c r="F305" s="96">
        <v>280</v>
      </c>
      <c r="G305" s="98">
        <v>0.35714285714285715</v>
      </c>
      <c r="H305" s="103">
        <f t="shared" si="12"/>
        <v>2</v>
      </c>
      <c r="I305" s="103">
        <f t="shared" si="13"/>
        <v>588</v>
      </c>
      <c r="J305" s="98">
        <f t="shared" si="14"/>
        <v>0.3401360544217687</v>
      </c>
    </row>
    <row r="306" spans="1:10">
      <c r="A306" t="s">
        <v>423</v>
      </c>
      <c r="B306" s="96"/>
      <c r="C306" s="96"/>
      <c r="D306" s="97"/>
      <c r="E306" s="96">
        <v>1</v>
      </c>
      <c r="F306" s="96">
        <v>375</v>
      </c>
      <c r="G306" s="98">
        <v>0.26666666666666666</v>
      </c>
      <c r="H306" s="103">
        <f t="shared" si="12"/>
        <v>1</v>
      </c>
      <c r="I306" s="103">
        <f t="shared" si="13"/>
        <v>375</v>
      </c>
      <c r="J306" s="98">
        <f t="shared" si="14"/>
        <v>0.26666666666666666</v>
      </c>
    </row>
    <row r="307" spans="1:10">
      <c r="A307" t="s">
        <v>424</v>
      </c>
      <c r="B307" s="96"/>
      <c r="C307" s="96"/>
      <c r="D307" s="97"/>
      <c r="E307" s="96">
        <v>1</v>
      </c>
      <c r="F307" s="96">
        <v>1918</v>
      </c>
      <c r="G307" s="98">
        <v>5.213764337851929E-2</v>
      </c>
      <c r="H307" s="103">
        <f t="shared" si="12"/>
        <v>1</v>
      </c>
      <c r="I307" s="103">
        <f t="shared" si="13"/>
        <v>1918</v>
      </c>
      <c r="J307" s="98">
        <f t="shared" si="14"/>
        <v>5.213764337851929E-2</v>
      </c>
    </row>
    <row r="308" spans="1:10">
      <c r="A308" t="s">
        <v>425</v>
      </c>
      <c r="B308" s="96"/>
      <c r="C308" s="96"/>
      <c r="D308" s="97"/>
      <c r="E308" s="96">
        <v>1</v>
      </c>
      <c r="F308" s="96">
        <v>883</v>
      </c>
      <c r="G308" s="98">
        <v>0.11325028312570783</v>
      </c>
      <c r="H308" s="103">
        <f t="shared" si="12"/>
        <v>1</v>
      </c>
      <c r="I308" s="103">
        <f t="shared" si="13"/>
        <v>883</v>
      </c>
      <c r="J308" s="98">
        <f t="shared" si="14"/>
        <v>0.11325028312570783</v>
      </c>
    </row>
    <row r="309" spans="1:10">
      <c r="A309" t="s">
        <v>426</v>
      </c>
      <c r="B309" s="96">
        <v>1</v>
      </c>
      <c r="C309" s="96">
        <v>4095</v>
      </c>
      <c r="D309" s="97">
        <v>2.442002442002442E-2</v>
      </c>
      <c r="E309" s="96">
        <v>1</v>
      </c>
      <c r="F309" s="96">
        <v>4799</v>
      </c>
      <c r="G309" s="98">
        <v>2.0837674515524068E-2</v>
      </c>
      <c r="H309" s="103">
        <f t="shared" si="12"/>
        <v>2</v>
      </c>
      <c r="I309" s="103">
        <f t="shared" si="13"/>
        <v>8894</v>
      </c>
      <c r="J309" s="98">
        <f t="shared" si="14"/>
        <v>2.2487069934787496E-2</v>
      </c>
    </row>
    <row r="310" spans="1:10">
      <c r="A310" t="s">
        <v>427</v>
      </c>
      <c r="B310" s="96">
        <v>1</v>
      </c>
      <c r="C310" s="96">
        <v>7585</v>
      </c>
      <c r="D310" s="97">
        <v>1.3183915622940013E-2</v>
      </c>
      <c r="E310" s="96">
        <v>1</v>
      </c>
      <c r="F310" s="96">
        <v>8169</v>
      </c>
      <c r="G310" s="98">
        <v>1.2241400416207615E-2</v>
      </c>
      <c r="H310" s="103">
        <f t="shared" si="12"/>
        <v>2</v>
      </c>
      <c r="I310" s="103">
        <f t="shared" si="13"/>
        <v>15754</v>
      </c>
      <c r="J310" s="98">
        <f t="shared" si="14"/>
        <v>1.2695188523549577E-2</v>
      </c>
    </row>
    <row r="311" spans="1:10">
      <c r="A311" t="s">
        <v>775</v>
      </c>
      <c r="B311" s="96">
        <v>1</v>
      </c>
      <c r="C311" s="96">
        <v>1181</v>
      </c>
      <c r="D311" s="97">
        <v>8.4674005080440304E-2</v>
      </c>
      <c r="E311" s="96"/>
      <c r="F311" s="96"/>
      <c r="G311" s="98"/>
      <c r="H311" s="103">
        <f t="shared" si="12"/>
        <v>1</v>
      </c>
      <c r="I311" s="103">
        <f t="shared" si="13"/>
        <v>1181</v>
      </c>
      <c r="J311" s="98">
        <f t="shared" si="14"/>
        <v>8.4674005080440304E-2</v>
      </c>
    </row>
    <row r="312" spans="1:10">
      <c r="A312" t="s">
        <v>428</v>
      </c>
      <c r="B312" s="96"/>
      <c r="C312" s="96"/>
      <c r="D312" s="97"/>
      <c r="E312" s="96">
        <v>1</v>
      </c>
      <c r="F312" s="96">
        <v>208</v>
      </c>
      <c r="G312" s="98">
        <v>0.48076923076923078</v>
      </c>
      <c r="H312" s="103">
        <f t="shared" si="12"/>
        <v>1</v>
      </c>
      <c r="I312" s="103">
        <f t="shared" si="13"/>
        <v>208</v>
      </c>
      <c r="J312" s="98">
        <f t="shared" si="14"/>
        <v>0.48076923076923078</v>
      </c>
    </row>
    <row r="313" spans="1:10">
      <c r="A313" t="s">
        <v>738</v>
      </c>
      <c r="B313" s="96"/>
      <c r="C313" s="96"/>
      <c r="D313" s="97"/>
      <c r="E313" s="96">
        <v>4</v>
      </c>
      <c r="F313" s="96">
        <v>1565</v>
      </c>
      <c r="G313" s="98">
        <v>0.25559105431309903</v>
      </c>
      <c r="H313" s="103">
        <f t="shared" si="12"/>
        <v>4</v>
      </c>
      <c r="I313" s="103">
        <f t="shared" si="13"/>
        <v>1565</v>
      </c>
      <c r="J313" s="98">
        <f t="shared" si="14"/>
        <v>0.25559105431309903</v>
      </c>
    </row>
    <row r="314" spans="1:10">
      <c r="A314" t="s">
        <v>429</v>
      </c>
      <c r="B314" s="96">
        <v>1</v>
      </c>
      <c r="C314" s="96">
        <v>922</v>
      </c>
      <c r="D314" s="97">
        <v>0.10845986984815618</v>
      </c>
      <c r="E314" s="96">
        <v>1</v>
      </c>
      <c r="F314" s="96">
        <v>957</v>
      </c>
      <c r="G314" s="98">
        <v>0.10449320794148381</v>
      </c>
      <c r="H314" s="103">
        <f t="shared" si="12"/>
        <v>2</v>
      </c>
      <c r="I314" s="103">
        <f t="shared" si="13"/>
        <v>1879</v>
      </c>
      <c r="J314" s="98">
        <f t="shared" si="14"/>
        <v>0.10643959552953698</v>
      </c>
    </row>
    <row r="315" spans="1:10">
      <c r="A315" s="99" t="s">
        <v>430</v>
      </c>
      <c r="B315" s="96">
        <v>2</v>
      </c>
      <c r="C315" s="96">
        <v>2737</v>
      </c>
      <c r="D315" s="97">
        <v>7.3072707343807081E-2</v>
      </c>
      <c r="E315" s="96"/>
      <c r="F315" s="96"/>
      <c r="G315" s="98"/>
      <c r="H315" s="103">
        <f t="shared" si="12"/>
        <v>2</v>
      </c>
      <c r="I315" s="103">
        <f t="shared" si="13"/>
        <v>2737</v>
      </c>
      <c r="J315" s="98">
        <f t="shared" si="14"/>
        <v>7.3072707343807081E-2</v>
      </c>
    </row>
    <row r="316" spans="1:10">
      <c r="A316" t="s">
        <v>431</v>
      </c>
      <c r="B316" s="96">
        <v>10</v>
      </c>
      <c r="C316" s="96">
        <v>33340</v>
      </c>
      <c r="D316" s="97">
        <v>2.9994001199760045E-2</v>
      </c>
      <c r="E316" s="96">
        <v>7</v>
      </c>
      <c r="F316" s="96">
        <v>46732</v>
      </c>
      <c r="G316" s="98">
        <v>1.4979029358897543E-2</v>
      </c>
      <c r="H316" s="103">
        <f t="shared" si="12"/>
        <v>17</v>
      </c>
      <c r="I316" s="103">
        <f t="shared" si="13"/>
        <v>80072</v>
      </c>
      <c r="J316" s="98">
        <f t="shared" si="14"/>
        <v>2.1230892197022681E-2</v>
      </c>
    </row>
    <row r="317" spans="1:10">
      <c r="A317" t="s">
        <v>756</v>
      </c>
      <c r="B317" s="96">
        <v>1</v>
      </c>
      <c r="C317" s="96">
        <v>2351</v>
      </c>
      <c r="D317" s="97">
        <v>4.2535091450446622E-2</v>
      </c>
      <c r="E317" s="96"/>
      <c r="F317" s="96"/>
      <c r="G317" s="98"/>
      <c r="H317" s="103">
        <f t="shared" si="12"/>
        <v>1</v>
      </c>
      <c r="I317" s="103">
        <f t="shared" si="13"/>
        <v>2351</v>
      </c>
      <c r="J317" s="98">
        <f t="shared" si="14"/>
        <v>4.2535091450446622E-2</v>
      </c>
    </row>
    <row r="318" spans="1:10">
      <c r="A318" t="s">
        <v>432</v>
      </c>
      <c r="B318" s="96"/>
      <c r="C318" s="96"/>
      <c r="D318" s="97"/>
      <c r="E318" s="96">
        <v>1</v>
      </c>
      <c r="F318" s="96">
        <v>287</v>
      </c>
      <c r="G318" s="98">
        <v>0.34843205574912894</v>
      </c>
      <c r="H318" s="103">
        <f t="shared" si="12"/>
        <v>1</v>
      </c>
      <c r="I318" s="103">
        <f t="shared" si="13"/>
        <v>287</v>
      </c>
      <c r="J318" s="98">
        <f t="shared" si="14"/>
        <v>0.34843205574912894</v>
      </c>
    </row>
    <row r="319" spans="1:10">
      <c r="A319" t="s">
        <v>433</v>
      </c>
      <c r="B319" s="96"/>
      <c r="C319" s="96"/>
      <c r="D319" s="97"/>
      <c r="E319" s="96">
        <v>1</v>
      </c>
      <c r="F319" s="96">
        <v>249</v>
      </c>
      <c r="G319" s="98">
        <v>0.40160642570281119</v>
      </c>
      <c r="H319" s="103">
        <f t="shared" si="12"/>
        <v>1</v>
      </c>
      <c r="I319" s="103">
        <f t="shared" si="13"/>
        <v>249</v>
      </c>
      <c r="J319" s="98">
        <f t="shared" si="14"/>
        <v>0.40160642570281119</v>
      </c>
    </row>
    <row r="320" spans="1:10">
      <c r="A320" t="s">
        <v>784</v>
      </c>
      <c r="B320" s="96">
        <v>2</v>
      </c>
      <c r="C320" s="96">
        <v>3474</v>
      </c>
      <c r="D320" s="97">
        <v>5.7570523891767422E-2</v>
      </c>
      <c r="E320" s="96">
        <v>3</v>
      </c>
      <c r="F320" s="96">
        <v>3796</v>
      </c>
      <c r="G320" s="98">
        <v>7.9030558482613283E-2</v>
      </c>
      <c r="H320" s="103">
        <f t="shared" si="12"/>
        <v>5</v>
      </c>
      <c r="I320" s="103">
        <f t="shared" si="13"/>
        <v>7270</v>
      </c>
      <c r="J320" s="98">
        <f t="shared" si="14"/>
        <v>6.8775790921595595E-2</v>
      </c>
    </row>
    <row r="321" spans="1:10">
      <c r="A321" t="s">
        <v>434</v>
      </c>
      <c r="B321" s="96"/>
      <c r="C321" s="96"/>
      <c r="D321" s="97"/>
      <c r="E321" s="96">
        <v>1</v>
      </c>
      <c r="F321" s="96">
        <v>238</v>
      </c>
      <c r="G321" s="98">
        <v>0.42016806722689076</v>
      </c>
      <c r="H321" s="103">
        <f t="shared" si="12"/>
        <v>1</v>
      </c>
      <c r="I321" s="103">
        <f t="shared" si="13"/>
        <v>238</v>
      </c>
      <c r="J321" s="98">
        <f t="shared" si="14"/>
        <v>0.42016806722689076</v>
      </c>
    </row>
    <row r="322" spans="1:10">
      <c r="A322" t="s">
        <v>435</v>
      </c>
      <c r="B322" s="96">
        <v>3</v>
      </c>
      <c r="C322" s="96">
        <v>1245</v>
      </c>
      <c r="D322" s="97">
        <v>0.24096385542168677</v>
      </c>
      <c r="E322" s="96">
        <v>1</v>
      </c>
      <c r="F322" s="96">
        <v>1119</v>
      </c>
      <c r="G322" s="98">
        <v>8.936550491510277E-2</v>
      </c>
      <c r="H322" s="103">
        <f t="shared" si="12"/>
        <v>4</v>
      </c>
      <c r="I322" s="103">
        <f t="shared" si="13"/>
        <v>2364</v>
      </c>
      <c r="J322" s="98">
        <f t="shared" si="14"/>
        <v>0.16920473773265651</v>
      </c>
    </row>
    <row r="323" spans="1:10">
      <c r="A323" t="s">
        <v>436</v>
      </c>
      <c r="B323" s="96">
        <v>1</v>
      </c>
      <c r="C323" s="96">
        <v>350</v>
      </c>
      <c r="D323" s="97">
        <v>0.2857142857142857</v>
      </c>
      <c r="E323" s="96"/>
      <c r="F323" s="96"/>
      <c r="G323" s="98"/>
      <c r="H323" s="103">
        <f t="shared" si="12"/>
        <v>1</v>
      </c>
      <c r="I323" s="103">
        <f t="shared" si="13"/>
        <v>350</v>
      </c>
      <c r="J323" s="98">
        <f t="shared" si="14"/>
        <v>0.2857142857142857</v>
      </c>
    </row>
    <row r="324" spans="1:10">
      <c r="A324" t="s">
        <v>437</v>
      </c>
      <c r="B324" s="96"/>
      <c r="C324" s="96"/>
      <c r="D324" s="97"/>
      <c r="E324" s="96">
        <v>1</v>
      </c>
      <c r="F324" s="96">
        <v>2588</v>
      </c>
      <c r="G324" s="98">
        <v>3.8639876352395672E-2</v>
      </c>
      <c r="H324" s="103">
        <f t="shared" ref="H324:H387" si="15">SUM(B324,E324)</f>
        <v>1</v>
      </c>
      <c r="I324" s="103">
        <f t="shared" ref="I324:I387" si="16">SUM(C324,F324)</f>
        <v>2588</v>
      </c>
      <c r="J324" s="98">
        <f t="shared" ref="J324:J387" si="17">H324/I324*100</f>
        <v>3.8639876352395672E-2</v>
      </c>
    </row>
    <row r="325" spans="1:10">
      <c r="A325" t="s">
        <v>438</v>
      </c>
      <c r="B325" s="96">
        <v>1</v>
      </c>
      <c r="C325" s="96">
        <v>459</v>
      </c>
      <c r="D325" s="97">
        <v>0.2178649237472767</v>
      </c>
      <c r="E325" s="96"/>
      <c r="F325" s="96"/>
      <c r="G325" s="98"/>
      <c r="H325" s="103">
        <f t="shared" si="15"/>
        <v>1</v>
      </c>
      <c r="I325" s="103">
        <f t="shared" si="16"/>
        <v>459</v>
      </c>
      <c r="J325" s="98">
        <f t="shared" si="17"/>
        <v>0.2178649237472767</v>
      </c>
    </row>
    <row r="326" spans="1:10">
      <c r="A326" t="s">
        <v>739</v>
      </c>
      <c r="B326" s="96"/>
      <c r="C326" s="96"/>
      <c r="D326" s="97"/>
      <c r="E326" s="96">
        <v>1</v>
      </c>
      <c r="F326" s="96">
        <v>1442</v>
      </c>
      <c r="G326" s="98">
        <v>6.9348127600554782E-2</v>
      </c>
      <c r="H326" s="103">
        <f t="shared" si="15"/>
        <v>1</v>
      </c>
      <c r="I326" s="103">
        <f t="shared" si="16"/>
        <v>1442</v>
      </c>
      <c r="J326" s="98">
        <f t="shared" si="17"/>
        <v>6.9348127600554782E-2</v>
      </c>
    </row>
    <row r="327" spans="1:10">
      <c r="A327" t="s">
        <v>740</v>
      </c>
      <c r="B327" s="96"/>
      <c r="C327" s="96"/>
      <c r="D327" s="97"/>
      <c r="E327" s="96">
        <v>1</v>
      </c>
      <c r="F327" s="96">
        <v>495</v>
      </c>
      <c r="G327" s="98">
        <v>0.20202020202020202</v>
      </c>
      <c r="H327" s="103">
        <f t="shared" si="15"/>
        <v>1</v>
      </c>
      <c r="I327" s="103">
        <f t="shared" si="16"/>
        <v>495</v>
      </c>
      <c r="J327" s="98">
        <f t="shared" si="17"/>
        <v>0.20202020202020202</v>
      </c>
    </row>
    <row r="328" spans="1:10">
      <c r="A328" t="s">
        <v>439</v>
      </c>
      <c r="B328" s="96">
        <v>1</v>
      </c>
      <c r="C328" s="96">
        <v>1049</v>
      </c>
      <c r="D328" s="97">
        <v>9.532888465204957E-2</v>
      </c>
      <c r="E328" s="96"/>
      <c r="F328" s="96"/>
      <c r="G328" s="98"/>
      <c r="H328" s="103">
        <f t="shared" si="15"/>
        <v>1</v>
      </c>
      <c r="I328" s="103">
        <f t="shared" si="16"/>
        <v>1049</v>
      </c>
      <c r="J328" s="98">
        <f t="shared" si="17"/>
        <v>9.532888465204957E-2</v>
      </c>
    </row>
    <row r="329" spans="1:10">
      <c r="A329" t="s">
        <v>440</v>
      </c>
      <c r="B329" s="96"/>
      <c r="C329" s="96"/>
      <c r="D329" s="97"/>
      <c r="E329" s="96">
        <v>1</v>
      </c>
      <c r="F329" s="96">
        <v>947</v>
      </c>
      <c r="G329" s="98">
        <v>0.10559662090813093</v>
      </c>
      <c r="H329" s="103">
        <f t="shared" si="15"/>
        <v>1</v>
      </c>
      <c r="I329" s="103">
        <f t="shared" si="16"/>
        <v>947</v>
      </c>
      <c r="J329" s="98">
        <f t="shared" si="17"/>
        <v>0.10559662090813093</v>
      </c>
    </row>
    <row r="330" spans="1:10">
      <c r="A330" t="s">
        <v>441</v>
      </c>
      <c r="B330" s="96">
        <v>2</v>
      </c>
      <c r="C330" s="96">
        <v>206</v>
      </c>
      <c r="D330" s="97">
        <v>0.97087378640776689</v>
      </c>
      <c r="E330" s="96"/>
      <c r="F330" s="96"/>
      <c r="G330" s="98"/>
      <c r="H330" s="103">
        <f t="shared" si="15"/>
        <v>2</v>
      </c>
      <c r="I330" s="103">
        <f t="shared" si="16"/>
        <v>206</v>
      </c>
      <c r="J330" s="98">
        <f t="shared" si="17"/>
        <v>0.97087378640776689</v>
      </c>
    </row>
    <row r="331" spans="1:10">
      <c r="A331" t="s">
        <v>442</v>
      </c>
      <c r="B331" s="96">
        <v>1</v>
      </c>
      <c r="C331" s="96">
        <v>4850</v>
      </c>
      <c r="D331" s="97">
        <v>2.0618556701030927E-2</v>
      </c>
      <c r="E331" s="96">
        <v>1</v>
      </c>
      <c r="F331" s="96">
        <v>5403</v>
      </c>
      <c r="G331" s="98">
        <v>1.8508236165093468E-2</v>
      </c>
      <c r="H331" s="103">
        <f t="shared" si="15"/>
        <v>2</v>
      </c>
      <c r="I331" s="103">
        <f t="shared" si="16"/>
        <v>10253</v>
      </c>
      <c r="J331" s="98">
        <f t="shared" si="17"/>
        <v>1.9506485906563932E-2</v>
      </c>
    </row>
    <row r="332" spans="1:10">
      <c r="A332" t="s">
        <v>782</v>
      </c>
      <c r="B332" s="96">
        <v>1</v>
      </c>
      <c r="C332" s="96">
        <v>326</v>
      </c>
      <c r="D332" s="97">
        <v>0.30674846625766872</v>
      </c>
      <c r="E332" s="96"/>
      <c r="F332" s="96"/>
      <c r="G332" s="98"/>
      <c r="H332" s="103">
        <f t="shared" si="15"/>
        <v>1</v>
      </c>
      <c r="I332" s="103">
        <f t="shared" si="16"/>
        <v>326</v>
      </c>
      <c r="J332" s="98">
        <f t="shared" si="17"/>
        <v>0.30674846625766872</v>
      </c>
    </row>
    <row r="333" spans="1:10">
      <c r="A333" t="s">
        <v>443</v>
      </c>
      <c r="B333" s="96"/>
      <c r="C333" s="96"/>
      <c r="D333" s="97"/>
      <c r="E333" s="96">
        <v>1</v>
      </c>
      <c r="F333" s="96">
        <v>407</v>
      </c>
      <c r="G333" s="98">
        <v>0.24570024570024571</v>
      </c>
      <c r="H333" s="103">
        <f t="shared" si="15"/>
        <v>1</v>
      </c>
      <c r="I333" s="103">
        <f t="shared" si="16"/>
        <v>407</v>
      </c>
      <c r="J333" s="98">
        <f t="shared" si="17"/>
        <v>0.24570024570024571</v>
      </c>
    </row>
    <row r="334" spans="1:10">
      <c r="A334" t="s">
        <v>444</v>
      </c>
      <c r="B334" s="96"/>
      <c r="C334" s="96"/>
      <c r="D334" s="97"/>
      <c r="E334" s="96">
        <v>3</v>
      </c>
      <c r="F334" s="96">
        <v>1894</v>
      </c>
      <c r="G334" s="98">
        <v>0.15839493136219643</v>
      </c>
      <c r="H334" s="103">
        <f t="shared" si="15"/>
        <v>3</v>
      </c>
      <c r="I334" s="103">
        <f t="shared" si="16"/>
        <v>1894</v>
      </c>
      <c r="J334" s="98">
        <f t="shared" si="17"/>
        <v>0.15839493136219643</v>
      </c>
    </row>
    <row r="335" spans="1:10">
      <c r="A335" t="s">
        <v>445</v>
      </c>
      <c r="B335" s="96">
        <v>1</v>
      </c>
      <c r="C335" s="96">
        <v>11226</v>
      </c>
      <c r="D335" s="97">
        <v>8.9078923926598965E-3</v>
      </c>
      <c r="E335" s="96">
        <v>2</v>
      </c>
      <c r="F335" s="96">
        <v>12559</v>
      </c>
      <c r="G335" s="98">
        <v>1.5924834779839157E-2</v>
      </c>
      <c r="H335" s="103">
        <f t="shared" si="15"/>
        <v>3</v>
      </c>
      <c r="I335" s="103">
        <f t="shared" si="16"/>
        <v>23785</v>
      </c>
      <c r="J335" s="98">
        <f t="shared" si="17"/>
        <v>1.2612991381122556E-2</v>
      </c>
    </row>
    <row r="336" spans="1:10">
      <c r="A336" t="s">
        <v>446</v>
      </c>
      <c r="B336" s="96"/>
      <c r="C336" s="96"/>
      <c r="D336" s="97"/>
      <c r="E336" s="96">
        <v>4</v>
      </c>
      <c r="F336" s="96">
        <v>352</v>
      </c>
      <c r="G336" s="98">
        <v>1.1363636363636365</v>
      </c>
      <c r="H336" s="103">
        <f t="shared" si="15"/>
        <v>4</v>
      </c>
      <c r="I336" s="103">
        <f t="shared" si="16"/>
        <v>352</v>
      </c>
      <c r="J336" s="98">
        <f t="shared" si="17"/>
        <v>1.1363636363636365</v>
      </c>
    </row>
    <row r="337" spans="1:10">
      <c r="A337" t="s">
        <v>447</v>
      </c>
      <c r="B337" s="96">
        <v>2</v>
      </c>
      <c r="C337" s="96">
        <v>323</v>
      </c>
      <c r="D337" s="97">
        <v>0.61919504643962853</v>
      </c>
      <c r="E337" s="96"/>
      <c r="F337" s="96"/>
      <c r="G337" s="98"/>
      <c r="H337" s="103">
        <f t="shared" si="15"/>
        <v>2</v>
      </c>
      <c r="I337" s="103">
        <f t="shared" si="16"/>
        <v>323</v>
      </c>
      <c r="J337" s="98">
        <f t="shared" si="17"/>
        <v>0.61919504643962853</v>
      </c>
    </row>
    <row r="338" spans="1:10">
      <c r="A338" t="s">
        <v>448</v>
      </c>
      <c r="B338" s="96"/>
      <c r="C338" s="96"/>
      <c r="D338" s="97"/>
      <c r="E338" s="96">
        <v>1</v>
      </c>
      <c r="F338" s="96">
        <v>698</v>
      </c>
      <c r="G338" s="98">
        <v>0.14326647564469913</v>
      </c>
      <c r="H338" s="103">
        <f t="shared" si="15"/>
        <v>1</v>
      </c>
      <c r="I338" s="103">
        <f t="shared" si="16"/>
        <v>698</v>
      </c>
      <c r="J338" s="98">
        <f t="shared" si="17"/>
        <v>0.14326647564469913</v>
      </c>
    </row>
    <row r="339" spans="1:10">
      <c r="A339" t="s">
        <v>449</v>
      </c>
      <c r="B339" s="96"/>
      <c r="C339" s="96"/>
      <c r="D339" s="97"/>
      <c r="E339" s="96">
        <v>1</v>
      </c>
      <c r="F339" s="96">
        <v>372</v>
      </c>
      <c r="G339" s="98">
        <v>0.26881720430107531</v>
      </c>
      <c r="H339" s="103">
        <f t="shared" si="15"/>
        <v>1</v>
      </c>
      <c r="I339" s="103">
        <f t="shared" si="16"/>
        <v>372</v>
      </c>
      <c r="J339" s="98">
        <f t="shared" si="17"/>
        <v>0.26881720430107531</v>
      </c>
    </row>
    <row r="340" spans="1:10">
      <c r="A340" t="s">
        <v>450</v>
      </c>
      <c r="B340" s="96"/>
      <c r="C340" s="96"/>
      <c r="D340" s="97"/>
      <c r="E340" s="96">
        <v>1</v>
      </c>
      <c r="F340" s="96">
        <v>383</v>
      </c>
      <c r="G340" s="98">
        <v>0.26109660574412535</v>
      </c>
      <c r="H340" s="103">
        <f t="shared" si="15"/>
        <v>1</v>
      </c>
      <c r="I340" s="103">
        <f t="shared" si="16"/>
        <v>383</v>
      </c>
      <c r="J340" s="98">
        <f t="shared" si="17"/>
        <v>0.26109660574412535</v>
      </c>
    </row>
    <row r="341" spans="1:10">
      <c r="A341" t="s">
        <v>451</v>
      </c>
      <c r="B341" s="96"/>
      <c r="C341" s="96"/>
      <c r="D341" s="97"/>
      <c r="E341" s="96">
        <v>1</v>
      </c>
      <c r="F341" s="96">
        <v>332</v>
      </c>
      <c r="G341" s="98">
        <v>0.30120481927710846</v>
      </c>
      <c r="H341" s="103">
        <f t="shared" si="15"/>
        <v>1</v>
      </c>
      <c r="I341" s="103">
        <f t="shared" si="16"/>
        <v>332</v>
      </c>
      <c r="J341" s="98">
        <f t="shared" si="17"/>
        <v>0.30120481927710846</v>
      </c>
    </row>
    <row r="342" spans="1:10">
      <c r="A342" t="s">
        <v>452</v>
      </c>
      <c r="B342" s="96">
        <v>2</v>
      </c>
      <c r="C342" s="96">
        <v>8185</v>
      </c>
      <c r="D342" s="97">
        <v>2.4434941967012829E-2</v>
      </c>
      <c r="E342" s="96"/>
      <c r="F342" s="96"/>
      <c r="G342" s="98"/>
      <c r="H342" s="103">
        <f t="shared" si="15"/>
        <v>2</v>
      </c>
      <c r="I342" s="103">
        <f t="shared" si="16"/>
        <v>8185</v>
      </c>
      <c r="J342" s="98">
        <f t="shared" si="17"/>
        <v>2.4434941967012829E-2</v>
      </c>
    </row>
    <row r="343" spans="1:10">
      <c r="A343" t="s">
        <v>453</v>
      </c>
      <c r="B343" s="96"/>
      <c r="C343" s="96"/>
      <c r="D343" s="97"/>
      <c r="E343" s="96">
        <v>1</v>
      </c>
      <c r="F343" s="96">
        <v>531</v>
      </c>
      <c r="G343" s="98">
        <v>0.18832391713747645</v>
      </c>
      <c r="H343" s="103">
        <f t="shared" si="15"/>
        <v>1</v>
      </c>
      <c r="I343" s="103">
        <f t="shared" si="16"/>
        <v>531</v>
      </c>
      <c r="J343" s="98">
        <f t="shared" si="17"/>
        <v>0.18832391713747645</v>
      </c>
    </row>
    <row r="344" spans="1:10">
      <c r="A344" t="s">
        <v>454</v>
      </c>
      <c r="B344" s="96">
        <v>1</v>
      </c>
      <c r="C344" s="96">
        <v>2156</v>
      </c>
      <c r="D344" s="97">
        <v>4.63821892393321E-2</v>
      </c>
      <c r="E344" s="96"/>
      <c r="F344" s="96"/>
      <c r="G344" s="98"/>
      <c r="H344" s="103">
        <f t="shared" si="15"/>
        <v>1</v>
      </c>
      <c r="I344" s="103">
        <f t="shared" si="16"/>
        <v>2156</v>
      </c>
      <c r="J344" s="98">
        <f t="shared" si="17"/>
        <v>4.63821892393321E-2</v>
      </c>
    </row>
    <row r="345" spans="1:10">
      <c r="A345" t="s">
        <v>455</v>
      </c>
      <c r="B345" s="96"/>
      <c r="C345" s="96"/>
      <c r="D345" s="97"/>
      <c r="E345" s="96">
        <v>1</v>
      </c>
      <c r="F345" s="96">
        <v>1353</v>
      </c>
      <c r="G345" s="98">
        <v>7.3909830007390986E-2</v>
      </c>
      <c r="H345" s="103">
        <f t="shared" si="15"/>
        <v>1</v>
      </c>
      <c r="I345" s="103">
        <f t="shared" si="16"/>
        <v>1353</v>
      </c>
      <c r="J345" s="98">
        <f t="shared" si="17"/>
        <v>7.3909830007390986E-2</v>
      </c>
    </row>
    <row r="346" spans="1:10">
      <c r="A346" t="s">
        <v>40</v>
      </c>
      <c r="B346" s="96"/>
      <c r="C346" s="96"/>
      <c r="D346" s="97"/>
      <c r="E346" s="96">
        <v>4</v>
      </c>
      <c r="F346" s="96">
        <v>29255</v>
      </c>
      <c r="G346" s="98">
        <v>1.3672876431379251E-2</v>
      </c>
      <c r="H346" s="103">
        <f t="shared" si="15"/>
        <v>4</v>
      </c>
      <c r="I346" s="103">
        <f t="shared" si="16"/>
        <v>29255</v>
      </c>
      <c r="J346" s="98">
        <f t="shared" si="17"/>
        <v>1.3672876431379251E-2</v>
      </c>
    </row>
    <row r="347" spans="1:10">
      <c r="A347" t="s">
        <v>456</v>
      </c>
      <c r="B347" s="96">
        <v>1</v>
      </c>
      <c r="C347" s="96">
        <v>840</v>
      </c>
      <c r="D347" s="97">
        <v>0.11904761904761905</v>
      </c>
      <c r="E347" s="96"/>
      <c r="F347" s="96"/>
      <c r="G347" s="98"/>
      <c r="H347" s="103">
        <f t="shared" si="15"/>
        <v>1</v>
      </c>
      <c r="I347" s="103">
        <f t="shared" si="16"/>
        <v>840</v>
      </c>
      <c r="J347" s="98">
        <f t="shared" si="17"/>
        <v>0.11904761904761905</v>
      </c>
    </row>
    <row r="348" spans="1:10">
      <c r="A348" t="s">
        <v>457</v>
      </c>
      <c r="B348" s="96">
        <v>1</v>
      </c>
      <c r="C348" s="96">
        <v>428</v>
      </c>
      <c r="D348" s="97">
        <v>0.23364485981308408</v>
      </c>
      <c r="E348" s="96">
        <v>1</v>
      </c>
      <c r="F348" s="96">
        <v>340</v>
      </c>
      <c r="G348" s="98">
        <v>0.29411764705882354</v>
      </c>
      <c r="H348" s="103">
        <f t="shared" si="15"/>
        <v>2</v>
      </c>
      <c r="I348" s="103">
        <f t="shared" si="16"/>
        <v>768</v>
      </c>
      <c r="J348" s="98">
        <f t="shared" si="17"/>
        <v>0.26041666666666663</v>
      </c>
    </row>
    <row r="349" spans="1:10">
      <c r="A349" t="s">
        <v>458</v>
      </c>
      <c r="B349" s="96"/>
      <c r="C349" s="96"/>
      <c r="D349" s="97"/>
      <c r="E349" s="96">
        <v>1</v>
      </c>
      <c r="F349" s="96">
        <v>198</v>
      </c>
      <c r="G349" s="98">
        <v>0.50505050505050508</v>
      </c>
      <c r="H349" s="103">
        <f t="shared" si="15"/>
        <v>1</v>
      </c>
      <c r="I349" s="103">
        <f t="shared" si="16"/>
        <v>198</v>
      </c>
      <c r="J349" s="98">
        <f t="shared" si="17"/>
        <v>0.50505050505050508</v>
      </c>
    </row>
    <row r="350" spans="1:10">
      <c r="A350" t="s">
        <v>459</v>
      </c>
      <c r="B350" s="96">
        <v>1</v>
      </c>
      <c r="C350" s="96">
        <v>948</v>
      </c>
      <c r="D350" s="97">
        <v>0.10548523206751054</v>
      </c>
      <c r="E350" s="96"/>
      <c r="F350" s="96"/>
      <c r="G350" s="98"/>
      <c r="H350" s="103">
        <f t="shared" si="15"/>
        <v>1</v>
      </c>
      <c r="I350" s="103">
        <f t="shared" si="16"/>
        <v>948</v>
      </c>
      <c r="J350" s="98">
        <f t="shared" si="17"/>
        <v>0.10548523206751054</v>
      </c>
    </row>
    <row r="351" spans="1:10">
      <c r="A351" t="s">
        <v>460</v>
      </c>
      <c r="B351" s="96">
        <v>2</v>
      </c>
      <c r="C351" s="96">
        <v>1021</v>
      </c>
      <c r="D351" s="97">
        <v>0.19588638589618021</v>
      </c>
      <c r="E351" s="96"/>
      <c r="F351" s="96"/>
      <c r="G351" s="98"/>
      <c r="H351" s="103">
        <f t="shared" si="15"/>
        <v>2</v>
      </c>
      <c r="I351" s="103">
        <f t="shared" si="16"/>
        <v>1021</v>
      </c>
      <c r="J351" s="98">
        <f t="shared" si="17"/>
        <v>0.19588638589618021</v>
      </c>
    </row>
    <row r="352" spans="1:10">
      <c r="A352" t="s">
        <v>461</v>
      </c>
      <c r="B352" s="96"/>
      <c r="C352" s="96"/>
      <c r="D352" s="97"/>
      <c r="E352" s="96">
        <v>1</v>
      </c>
      <c r="F352" s="96">
        <v>3108</v>
      </c>
      <c r="G352" s="98">
        <v>3.2175032175032175E-2</v>
      </c>
      <c r="H352" s="103">
        <f t="shared" si="15"/>
        <v>1</v>
      </c>
      <c r="I352" s="103">
        <f t="shared" si="16"/>
        <v>3108</v>
      </c>
      <c r="J352" s="98">
        <f t="shared" si="17"/>
        <v>3.2175032175032175E-2</v>
      </c>
    </row>
    <row r="353" spans="1:10">
      <c r="A353" t="s">
        <v>462</v>
      </c>
      <c r="B353" s="96">
        <v>3</v>
      </c>
      <c r="C353" s="96">
        <v>1752</v>
      </c>
      <c r="D353" s="97">
        <v>0.17123287671232876</v>
      </c>
      <c r="E353" s="96"/>
      <c r="F353" s="96"/>
      <c r="G353" s="98"/>
      <c r="H353" s="103">
        <f t="shared" si="15"/>
        <v>3</v>
      </c>
      <c r="I353" s="103">
        <f t="shared" si="16"/>
        <v>1752</v>
      </c>
      <c r="J353" s="98">
        <f t="shared" si="17"/>
        <v>0.17123287671232876</v>
      </c>
    </row>
    <row r="354" spans="1:10">
      <c r="A354" t="s">
        <v>463</v>
      </c>
      <c r="B354" s="96"/>
      <c r="C354" s="96"/>
      <c r="D354" s="97"/>
      <c r="E354" s="96">
        <v>1</v>
      </c>
      <c r="F354" s="96">
        <v>2902</v>
      </c>
      <c r="G354" s="98">
        <v>3.4458993797381113E-2</v>
      </c>
      <c r="H354" s="103">
        <f t="shared" si="15"/>
        <v>1</v>
      </c>
      <c r="I354" s="103">
        <f t="shared" si="16"/>
        <v>2902</v>
      </c>
      <c r="J354" s="98">
        <f t="shared" si="17"/>
        <v>3.4458993797381113E-2</v>
      </c>
    </row>
    <row r="355" spans="1:10">
      <c r="A355" t="s">
        <v>464</v>
      </c>
      <c r="B355" s="96">
        <v>1</v>
      </c>
      <c r="C355" s="96">
        <v>269</v>
      </c>
      <c r="D355" s="97">
        <v>0.37174721189591076</v>
      </c>
      <c r="E355" s="96"/>
      <c r="F355" s="96"/>
      <c r="G355" s="98"/>
      <c r="H355" s="103">
        <f t="shared" si="15"/>
        <v>1</v>
      </c>
      <c r="I355" s="103">
        <f t="shared" si="16"/>
        <v>269</v>
      </c>
      <c r="J355" s="98">
        <f t="shared" si="17"/>
        <v>0.37174721189591076</v>
      </c>
    </row>
    <row r="356" spans="1:10">
      <c r="A356" t="s">
        <v>465</v>
      </c>
      <c r="B356" s="96"/>
      <c r="C356" s="96"/>
      <c r="D356" s="97"/>
      <c r="E356" s="96">
        <v>2</v>
      </c>
      <c r="F356" s="96">
        <v>627</v>
      </c>
      <c r="G356" s="98">
        <v>0.31897926634768742</v>
      </c>
      <c r="H356" s="103">
        <f t="shared" si="15"/>
        <v>2</v>
      </c>
      <c r="I356" s="103">
        <f t="shared" si="16"/>
        <v>627</v>
      </c>
      <c r="J356" s="98">
        <f t="shared" si="17"/>
        <v>0.31897926634768742</v>
      </c>
    </row>
    <row r="357" spans="1:10">
      <c r="A357" t="s">
        <v>466</v>
      </c>
      <c r="B357" s="96"/>
      <c r="C357" s="96"/>
      <c r="D357" s="97"/>
      <c r="E357" s="96">
        <v>1</v>
      </c>
      <c r="F357" s="96">
        <v>705</v>
      </c>
      <c r="G357" s="98">
        <v>0.14184397163120568</v>
      </c>
      <c r="H357" s="103">
        <f t="shared" si="15"/>
        <v>1</v>
      </c>
      <c r="I357" s="103">
        <f t="shared" si="16"/>
        <v>705</v>
      </c>
      <c r="J357" s="98">
        <f t="shared" si="17"/>
        <v>0.14184397163120568</v>
      </c>
    </row>
    <row r="358" spans="1:10">
      <c r="A358" t="s">
        <v>786</v>
      </c>
      <c r="B358" s="96"/>
      <c r="C358" s="96"/>
      <c r="D358" s="97"/>
      <c r="E358" s="96">
        <v>1</v>
      </c>
      <c r="F358" s="96">
        <v>3550</v>
      </c>
      <c r="G358" s="98">
        <v>2.8169014084507043E-2</v>
      </c>
      <c r="H358" s="103">
        <f t="shared" si="15"/>
        <v>1</v>
      </c>
      <c r="I358" s="103">
        <f t="shared" si="16"/>
        <v>3550</v>
      </c>
      <c r="J358" s="98">
        <f t="shared" si="17"/>
        <v>2.8169014084507043E-2</v>
      </c>
    </row>
    <row r="359" spans="1:10">
      <c r="A359" t="s">
        <v>467</v>
      </c>
      <c r="B359" s="96">
        <v>1</v>
      </c>
      <c r="C359" s="96">
        <v>1520</v>
      </c>
      <c r="D359" s="97">
        <v>6.5789473684210523E-2</v>
      </c>
      <c r="E359" s="96"/>
      <c r="F359" s="96"/>
      <c r="G359" s="98"/>
      <c r="H359" s="103">
        <f t="shared" si="15"/>
        <v>1</v>
      </c>
      <c r="I359" s="103">
        <f t="shared" si="16"/>
        <v>1520</v>
      </c>
      <c r="J359" s="98">
        <f t="shared" si="17"/>
        <v>6.5789473684210523E-2</v>
      </c>
    </row>
    <row r="360" spans="1:10">
      <c r="A360" t="s">
        <v>468</v>
      </c>
      <c r="B360" s="96"/>
      <c r="C360" s="96"/>
      <c r="D360" s="97"/>
      <c r="E360" s="96">
        <v>1</v>
      </c>
      <c r="F360" s="96">
        <v>493</v>
      </c>
      <c r="G360" s="98">
        <v>0.20283975659229209</v>
      </c>
      <c r="H360" s="103">
        <f t="shared" si="15"/>
        <v>1</v>
      </c>
      <c r="I360" s="103">
        <f t="shared" si="16"/>
        <v>493</v>
      </c>
      <c r="J360" s="98">
        <f t="shared" si="17"/>
        <v>0.20283975659229209</v>
      </c>
    </row>
    <row r="361" spans="1:10">
      <c r="A361" t="s">
        <v>469</v>
      </c>
      <c r="B361" s="96"/>
      <c r="C361" s="96"/>
      <c r="D361" s="97"/>
      <c r="E361" s="96">
        <v>1</v>
      </c>
      <c r="F361" s="96">
        <v>600</v>
      </c>
      <c r="G361" s="98">
        <v>0.16666666666666669</v>
      </c>
      <c r="H361" s="103">
        <f t="shared" si="15"/>
        <v>1</v>
      </c>
      <c r="I361" s="103">
        <f t="shared" si="16"/>
        <v>600</v>
      </c>
      <c r="J361" s="98">
        <f t="shared" si="17"/>
        <v>0.16666666666666669</v>
      </c>
    </row>
    <row r="362" spans="1:10">
      <c r="A362" t="s">
        <v>470</v>
      </c>
      <c r="B362" s="96"/>
      <c r="C362" s="96"/>
      <c r="D362" s="97"/>
      <c r="E362" s="96">
        <v>1</v>
      </c>
      <c r="F362" s="96">
        <v>690</v>
      </c>
      <c r="G362" s="98">
        <v>0.14492753623188406</v>
      </c>
      <c r="H362" s="103">
        <f t="shared" si="15"/>
        <v>1</v>
      </c>
      <c r="I362" s="103">
        <f t="shared" si="16"/>
        <v>690</v>
      </c>
      <c r="J362" s="98">
        <f t="shared" si="17"/>
        <v>0.14492753623188406</v>
      </c>
    </row>
    <row r="363" spans="1:10">
      <c r="A363" t="s">
        <v>471</v>
      </c>
      <c r="B363" s="96">
        <v>2</v>
      </c>
      <c r="C363" s="96">
        <v>796</v>
      </c>
      <c r="D363" s="97">
        <v>0.25125628140703515</v>
      </c>
      <c r="E363" s="96"/>
      <c r="F363" s="96"/>
      <c r="G363" s="98"/>
      <c r="H363" s="103">
        <f t="shared" si="15"/>
        <v>2</v>
      </c>
      <c r="I363" s="103">
        <f t="shared" si="16"/>
        <v>796</v>
      </c>
      <c r="J363" s="98">
        <f t="shared" si="17"/>
        <v>0.25125628140703515</v>
      </c>
    </row>
    <row r="364" spans="1:10">
      <c r="A364" t="s">
        <v>472</v>
      </c>
      <c r="B364" s="96">
        <v>1</v>
      </c>
      <c r="C364" s="96">
        <v>202</v>
      </c>
      <c r="D364" s="97">
        <v>0.49504950495049505</v>
      </c>
      <c r="E364" s="96"/>
      <c r="F364" s="96"/>
      <c r="G364" s="98"/>
      <c r="H364" s="103">
        <f t="shared" si="15"/>
        <v>1</v>
      </c>
      <c r="I364" s="103">
        <f t="shared" si="16"/>
        <v>202</v>
      </c>
      <c r="J364" s="98">
        <f t="shared" si="17"/>
        <v>0.49504950495049505</v>
      </c>
    </row>
    <row r="365" spans="1:10">
      <c r="A365" t="s">
        <v>473</v>
      </c>
      <c r="B365" s="96">
        <v>1</v>
      </c>
      <c r="C365" s="96">
        <v>2851</v>
      </c>
      <c r="D365" s="97">
        <v>3.5075412136092596E-2</v>
      </c>
      <c r="E365" s="96">
        <v>2</v>
      </c>
      <c r="F365" s="96">
        <v>3213</v>
      </c>
      <c r="G365" s="98">
        <v>6.2247121070650488E-2</v>
      </c>
      <c r="H365" s="103">
        <f t="shared" si="15"/>
        <v>3</v>
      </c>
      <c r="I365" s="103">
        <f t="shared" si="16"/>
        <v>6064</v>
      </c>
      <c r="J365" s="98">
        <f t="shared" si="17"/>
        <v>4.9472295514511877E-2</v>
      </c>
    </row>
    <row r="366" spans="1:10">
      <c r="A366" t="s">
        <v>474</v>
      </c>
      <c r="B366" s="96"/>
      <c r="C366" s="96"/>
      <c r="D366" s="97"/>
      <c r="E366" s="96">
        <v>1</v>
      </c>
      <c r="F366" s="96">
        <v>3077</v>
      </c>
      <c r="G366" s="98">
        <v>3.2499187520311994E-2</v>
      </c>
      <c r="H366" s="103">
        <f t="shared" si="15"/>
        <v>1</v>
      </c>
      <c r="I366" s="103">
        <f t="shared" si="16"/>
        <v>3077</v>
      </c>
      <c r="J366" s="98">
        <f t="shared" si="17"/>
        <v>3.2499187520311994E-2</v>
      </c>
    </row>
    <row r="367" spans="1:10">
      <c r="A367" t="s">
        <v>475</v>
      </c>
      <c r="B367" s="96">
        <v>1</v>
      </c>
      <c r="C367" s="96">
        <v>583</v>
      </c>
      <c r="D367" s="97">
        <v>0.17152658662092624</v>
      </c>
      <c r="E367" s="96"/>
      <c r="F367" s="96"/>
      <c r="G367" s="98"/>
      <c r="H367" s="103">
        <f t="shared" si="15"/>
        <v>1</v>
      </c>
      <c r="I367" s="103">
        <f t="shared" si="16"/>
        <v>583</v>
      </c>
      <c r="J367" s="98">
        <f t="shared" si="17"/>
        <v>0.17152658662092624</v>
      </c>
    </row>
    <row r="368" spans="1:10">
      <c r="A368" t="s">
        <v>476</v>
      </c>
      <c r="B368" s="96"/>
      <c r="C368" s="96"/>
      <c r="D368" s="97"/>
      <c r="E368" s="96">
        <v>1</v>
      </c>
      <c r="F368" s="96">
        <v>1347</v>
      </c>
      <c r="G368" s="98">
        <v>7.4239049740163321E-2</v>
      </c>
      <c r="H368" s="103">
        <f t="shared" si="15"/>
        <v>1</v>
      </c>
      <c r="I368" s="103">
        <f t="shared" si="16"/>
        <v>1347</v>
      </c>
      <c r="J368" s="98">
        <f t="shared" si="17"/>
        <v>7.4239049740163321E-2</v>
      </c>
    </row>
    <row r="369" spans="1:10">
      <c r="A369" t="s">
        <v>477</v>
      </c>
      <c r="B369" s="96">
        <v>1</v>
      </c>
      <c r="C369" s="96">
        <v>833</v>
      </c>
      <c r="D369" s="97">
        <v>0.12004801920768307</v>
      </c>
      <c r="E369" s="96">
        <v>2</v>
      </c>
      <c r="F369" s="96">
        <v>899</v>
      </c>
      <c r="G369" s="98">
        <v>0.22246941045606228</v>
      </c>
      <c r="H369" s="103">
        <f t="shared" si="15"/>
        <v>3</v>
      </c>
      <c r="I369" s="103">
        <f t="shared" si="16"/>
        <v>1732</v>
      </c>
      <c r="J369" s="98">
        <f t="shared" si="17"/>
        <v>0.17321016166281755</v>
      </c>
    </row>
    <row r="370" spans="1:10">
      <c r="A370" t="s">
        <v>478</v>
      </c>
      <c r="B370" s="96"/>
      <c r="C370" s="96"/>
      <c r="D370" s="97"/>
      <c r="E370" s="96">
        <v>2</v>
      </c>
      <c r="F370" s="96">
        <v>4035</v>
      </c>
      <c r="G370" s="98">
        <v>4.9566294919454773E-2</v>
      </c>
      <c r="H370" s="103">
        <f t="shared" si="15"/>
        <v>2</v>
      </c>
      <c r="I370" s="103">
        <f t="shared" si="16"/>
        <v>4035</v>
      </c>
      <c r="J370" s="98">
        <f t="shared" si="17"/>
        <v>4.9566294919454773E-2</v>
      </c>
    </row>
    <row r="371" spans="1:10">
      <c r="A371" t="s">
        <v>479</v>
      </c>
      <c r="B371" s="96">
        <v>2</v>
      </c>
      <c r="C371" s="96">
        <v>2825</v>
      </c>
      <c r="D371" s="97">
        <v>7.0796460176991149E-2</v>
      </c>
      <c r="E371" s="96">
        <v>1</v>
      </c>
      <c r="F371" s="96">
        <v>3338</v>
      </c>
      <c r="G371" s="98">
        <v>2.9958058717795086E-2</v>
      </c>
      <c r="H371" s="103">
        <f t="shared" si="15"/>
        <v>3</v>
      </c>
      <c r="I371" s="103">
        <f t="shared" si="16"/>
        <v>6163</v>
      </c>
      <c r="J371" s="98">
        <f t="shared" si="17"/>
        <v>4.8677592081778354E-2</v>
      </c>
    </row>
    <row r="372" spans="1:10">
      <c r="A372" t="s">
        <v>480</v>
      </c>
      <c r="B372" s="96">
        <v>1</v>
      </c>
      <c r="C372" s="96">
        <v>436</v>
      </c>
      <c r="D372" s="97">
        <v>0.22935779816513763</v>
      </c>
      <c r="E372" s="96"/>
      <c r="F372" s="96"/>
      <c r="G372" s="98"/>
      <c r="H372" s="103">
        <f t="shared" si="15"/>
        <v>1</v>
      </c>
      <c r="I372" s="103">
        <f t="shared" si="16"/>
        <v>436</v>
      </c>
      <c r="J372" s="98">
        <f t="shared" si="17"/>
        <v>0.22935779816513763</v>
      </c>
    </row>
    <row r="373" spans="1:10">
      <c r="A373" t="s">
        <v>481</v>
      </c>
      <c r="B373" s="96">
        <v>1</v>
      </c>
      <c r="C373" s="96">
        <v>462</v>
      </c>
      <c r="D373" s="97">
        <v>0.21645021645021645</v>
      </c>
      <c r="E373" s="96"/>
      <c r="F373" s="96"/>
      <c r="G373" s="98"/>
      <c r="H373" s="103">
        <f t="shared" si="15"/>
        <v>1</v>
      </c>
      <c r="I373" s="103">
        <f t="shared" si="16"/>
        <v>462</v>
      </c>
      <c r="J373" s="98">
        <f t="shared" si="17"/>
        <v>0.21645021645021645</v>
      </c>
    </row>
    <row r="374" spans="1:10">
      <c r="A374" t="s">
        <v>482</v>
      </c>
      <c r="B374" s="96">
        <v>2</v>
      </c>
      <c r="C374" s="96">
        <v>1230</v>
      </c>
      <c r="D374" s="97">
        <v>0.16260162601626016</v>
      </c>
      <c r="E374" s="96"/>
      <c r="F374" s="96"/>
      <c r="G374" s="98"/>
      <c r="H374" s="103">
        <f t="shared" si="15"/>
        <v>2</v>
      </c>
      <c r="I374" s="103">
        <f t="shared" si="16"/>
        <v>1230</v>
      </c>
      <c r="J374" s="98">
        <f t="shared" si="17"/>
        <v>0.16260162601626016</v>
      </c>
    </row>
    <row r="375" spans="1:10">
      <c r="A375" t="s">
        <v>483</v>
      </c>
      <c r="B375" s="96"/>
      <c r="C375" s="96"/>
      <c r="D375" s="97"/>
      <c r="E375" s="96">
        <v>1</v>
      </c>
      <c r="F375" s="96">
        <v>1396</v>
      </c>
      <c r="G375" s="98">
        <v>7.1633237822349566E-2</v>
      </c>
      <c r="H375" s="103">
        <f t="shared" si="15"/>
        <v>1</v>
      </c>
      <c r="I375" s="103">
        <f t="shared" si="16"/>
        <v>1396</v>
      </c>
      <c r="J375" s="98">
        <f t="shared" si="17"/>
        <v>7.1633237822349566E-2</v>
      </c>
    </row>
    <row r="376" spans="1:10">
      <c r="A376" t="s">
        <v>484</v>
      </c>
      <c r="B376" s="96"/>
      <c r="C376" s="96"/>
      <c r="D376" s="97"/>
      <c r="E376" s="96">
        <v>3</v>
      </c>
      <c r="F376" s="96">
        <v>467</v>
      </c>
      <c r="G376" s="98">
        <v>0.64239828693790146</v>
      </c>
      <c r="H376" s="103">
        <f t="shared" si="15"/>
        <v>3</v>
      </c>
      <c r="I376" s="103">
        <f t="shared" si="16"/>
        <v>467</v>
      </c>
      <c r="J376" s="98">
        <f t="shared" si="17"/>
        <v>0.64239828693790146</v>
      </c>
    </row>
    <row r="377" spans="1:10">
      <c r="A377" t="s">
        <v>485</v>
      </c>
      <c r="B377" s="96"/>
      <c r="C377" s="96"/>
      <c r="D377" s="97"/>
      <c r="E377" s="96">
        <v>1</v>
      </c>
      <c r="F377" s="96">
        <v>736</v>
      </c>
      <c r="G377" s="98">
        <v>0.1358695652173913</v>
      </c>
      <c r="H377" s="103">
        <f t="shared" si="15"/>
        <v>1</v>
      </c>
      <c r="I377" s="103">
        <f t="shared" si="16"/>
        <v>736</v>
      </c>
      <c r="J377" s="98">
        <f t="shared" si="17"/>
        <v>0.1358695652173913</v>
      </c>
    </row>
    <row r="378" spans="1:10">
      <c r="A378" t="s">
        <v>486</v>
      </c>
      <c r="B378" s="96">
        <v>1</v>
      </c>
      <c r="C378" s="96">
        <v>150</v>
      </c>
      <c r="D378" s="97">
        <v>0.66666666666666674</v>
      </c>
      <c r="E378" s="96"/>
      <c r="F378" s="96"/>
      <c r="G378" s="98"/>
      <c r="H378" s="103">
        <f t="shared" si="15"/>
        <v>1</v>
      </c>
      <c r="I378" s="103">
        <f t="shared" si="16"/>
        <v>150</v>
      </c>
      <c r="J378" s="98">
        <f t="shared" si="17"/>
        <v>0.66666666666666674</v>
      </c>
    </row>
    <row r="379" spans="1:10">
      <c r="A379" t="s">
        <v>487</v>
      </c>
      <c r="B379" s="96">
        <v>3</v>
      </c>
      <c r="C379" s="96">
        <v>1048</v>
      </c>
      <c r="D379" s="97">
        <v>0.2862595419847328</v>
      </c>
      <c r="E379" s="96">
        <v>1</v>
      </c>
      <c r="F379" s="96">
        <v>1106</v>
      </c>
      <c r="G379" s="98">
        <v>9.0415913200723327E-2</v>
      </c>
      <c r="H379" s="103">
        <f t="shared" si="15"/>
        <v>4</v>
      </c>
      <c r="I379" s="103">
        <f t="shared" si="16"/>
        <v>2154</v>
      </c>
      <c r="J379" s="98">
        <f t="shared" si="17"/>
        <v>0.18570102135561745</v>
      </c>
    </row>
    <row r="380" spans="1:10">
      <c r="A380" t="s">
        <v>488</v>
      </c>
      <c r="B380" s="96"/>
      <c r="C380" s="96"/>
      <c r="D380" s="97"/>
      <c r="E380" s="96">
        <v>1</v>
      </c>
      <c r="F380" s="96">
        <v>333</v>
      </c>
      <c r="G380" s="98">
        <v>0.3003003003003003</v>
      </c>
      <c r="H380" s="103">
        <f t="shared" si="15"/>
        <v>1</v>
      </c>
      <c r="I380" s="103">
        <f t="shared" si="16"/>
        <v>333</v>
      </c>
      <c r="J380" s="98">
        <f t="shared" si="17"/>
        <v>0.3003003003003003</v>
      </c>
    </row>
    <row r="381" spans="1:10">
      <c r="A381" t="s">
        <v>489</v>
      </c>
      <c r="B381" s="96"/>
      <c r="C381" s="96"/>
      <c r="D381" s="97"/>
      <c r="E381" s="96">
        <v>1</v>
      </c>
      <c r="F381" s="96">
        <v>3392</v>
      </c>
      <c r="G381" s="98">
        <v>2.9481132075471699E-2</v>
      </c>
      <c r="H381" s="103">
        <f t="shared" si="15"/>
        <v>1</v>
      </c>
      <c r="I381" s="103">
        <f t="shared" si="16"/>
        <v>3392</v>
      </c>
      <c r="J381" s="98">
        <f t="shared" si="17"/>
        <v>2.9481132075471699E-2</v>
      </c>
    </row>
    <row r="382" spans="1:10">
      <c r="A382" t="s">
        <v>490</v>
      </c>
      <c r="B382" s="96"/>
      <c r="C382" s="96"/>
      <c r="D382" s="97"/>
      <c r="E382" s="96">
        <v>1</v>
      </c>
      <c r="F382" s="96">
        <v>4421</v>
      </c>
      <c r="G382" s="98">
        <v>2.2619316896629722E-2</v>
      </c>
      <c r="H382" s="103">
        <f t="shared" si="15"/>
        <v>1</v>
      </c>
      <c r="I382" s="103">
        <f t="shared" si="16"/>
        <v>4421</v>
      </c>
      <c r="J382" s="98">
        <f t="shared" si="17"/>
        <v>2.2619316896629722E-2</v>
      </c>
    </row>
    <row r="383" spans="1:10">
      <c r="A383" t="s">
        <v>491</v>
      </c>
      <c r="B383" s="96">
        <v>1</v>
      </c>
      <c r="C383" s="96">
        <v>1064</v>
      </c>
      <c r="D383" s="97">
        <v>9.3984962406015032E-2</v>
      </c>
      <c r="E383" s="96"/>
      <c r="F383" s="96"/>
      <c r="G383" s="98"/>
      <c r="H383" s="103">
        <f t="shared" si="15"/>
        <v>1</v>
      </c>
      <c r="I383" s="103">
        <f t="shared" si="16"/>
        <v>1064</v>
      </c>
      <c r="J383" s="98">
        <f t="shared" si="17"/>
        <v>9.3984962406015032E-2</v>
      </c>
    </row>
    <row r="384" spans="1:10">
      <c r="A384" t="s">
        <v>492</v>
      </c>
      <c r="B384" s="96">
        <v>1</v>
      </c>
      <c r="C384" s="96">
        <v>2608</v>
      </c>
      <c r="D384" s="97">
        <v>3.834355828220859E-2</v>
      </c>
      <c r="E384" s="96">
        <v>1</v>
      </c>
      <c r="F384" s="96">
        <v>2683</v>
      </c>
      <c r="G384" s="98">
        <v>3.7271710771524413E-2</v>
      </c>
      <c r="H384" s="103">
        <f t="shared" si="15"/>
        <v>2</v>
      </c>
      <c r="I384" s="103">
        <f t="shared" si="16"/>
        <v>5291</v>
      </c>
      <c r="J384" s="98">
        <f t="shared" si="17"/>
        <v>3.7800037800037802E-2</v>
      </c>
    </row>
    <row r="385" spans="1:10">
      <c r="A385" t="s">
        <v>493</v>
      </c>
      <c r="B385" s="96">
        <v>1</v>
      </c>
      <c r="C385" s="96">
        <v>139</v>
      </c>
      <c r="D385" s="97">
        <v>0.71942446043165476</v>
      </c>
      <c r="E385" s="96"/>
      <c r="F385" s="96"/>
      <c r="G385" s="98"/>
      <c r="H385" s="103">
        <f t="shared" si="15"/>
        <v>1</v>
      </c>
      <c r="I385" s="103">
        <f t="shared" si="16"/>
        <v>139</v>
      </c>
      <c r="J385" s="98">
        <f t="shared" si="17"/>
        <v>0.71942446043165476</v>
      </c>
    </row>
    <row r="386" spans="1:10">
      <c r="A386" t="s">
        <v>494</v>
      </c>
      <c r="B386" s="96"/>
      <c r="C386" s="96"/>
      <c r="D386" s="97"/>
      <c r="E386" s="96">
        <v>2</v>
      </c>
      <c r="F386" s="96">
        <v>1213</v>
      </c>
      <c r="G386" s="98">
        <v>0.16488046166529266</v>
      </c>
      <c r="H386" s="103">
        <f t="shared" si="15"/>
        <v>2</v>
      </c>
      <c r="I386" s="103">
        <f t="shared" si="16"/>
        <v>1213</v>
      </c>
      <c r="J386" s="98">
        <f t="shared" si="17"/>
        <v>0.16488046166529266</v>
      </c>
    </row>
    <row r="387" spans="1:10">
      <c r="A387" t="s">
        <v>495</v>
      </c>
      <c r="B387" s="96">
        <v>1</v>
      </c>
      <c r="C387" s="96">
        <v>603</v>
      </c>
      <c r="D387" s="97">
        <v>0.16583747927031509</v>
      </c>
      <c r="E387" s="96"/>
      <c r="F387" s="96"/>
      <c r="G387" s="98"/>
      <c r="H387" s="103">
        <f t="shared" si="15"/>
        <v>1</v>
      </c>
      <c r="I387" s="103">
        <f t="shared" si="16"/>
        <v>603</v>
      </c>
      <c r="J387" s="98">
        <f t="shared" si="17"/>
        <v>0.16583747927031509</v>
      </c>
    </row>
    <row r="388" spans="1:10">
      <c r="A388" t="s">
        <v>496</v>
      </c>
      <c r="B388" s="96"/>
      <c r="C388" s="96"/>
      <c r="D388" s="97"/>
      <c r="E388" s="96">
        <v>1</v>
      </c>
      <c r="F388" s="96">
        <v>531</v>
      </c>
      <c r="G388" s="98">
        <v>0.18832391713747645</v>
      </c>
      <c r="H388" s="103">
        <f t="shared" ref="H388:H451" si="18">SUM(B388,E388)</f>
        <v>1</v>
      </c>
      <c r="I388" s="103">
        <f t="shared" ref="I388:I451" si="19">SUM(C388,F388)</f>
        <v>531</v>
      </c>
      <c r="J388" s="98">
        <f t="shared" ref="J388:J451" si="20">H388/I388*100</f>
        <v>0.18832391713747645</v>
      </c>
    </row>
    <row r="389" spans="1:10">
      <c r="A389" t="s">
        <v>497</v>
      </c>
      <c r="B389" s="96"/>
      <c r="C389" s="96"/>
      <c r="D389" s="97"/>
      <c r="E389" s="96">
        <v>2</v>
      </c>
      <c r="F389" s="96">
        <v>1820</v>
      </c>
      <c r="G389" s="98">
        <v>0.10989010989010989</v>
      </c>
      <c r="H389" s="103">
        <f t="shared" si="18"/>
        <v>2</v>
      </c>
      <c r="I389" s="103">
        <f t="shared" si="19"/>
        <v>1820</v>
      </c>
      <c r="J389" s="98">
        <f t="shared" si="20"/>
        <v>0.10989010989010989</v>
      </c>
    </row>
    <row r="390" spans="1:10">
      <c r="A390" t="s">
        <v>766</v>
      </c>
      <c r="B390" s="96">
        <v>1</v>
      </c>
      <c r="C390" s="96">
        <v>1360</v>
      </c>
      <c r="D390" s="97">
        <v>7.3529411764705885E-2</v>
      </c>
      <c r="E390" s="96"/>
      <c r="F390" s="96"/>
      <c r="G390" s="98"/>
      <c r="H390" s="103">
        <f t="shared" si="18"/>
        <v>1</v>
      </c>
      <c r="I390" s="103">
        <f t="shared" si="19"/>
        <v>1360</v>
      </c>
      <c r="J390" s="98">
        <f t="shared" si="20"/>
        <v>7.3529411764705885E-2</v>
      </c>
    </row>
    <row r="391" spans="1:10">
      <c r="A391" t="s">
        <v>498</v>
      </c>
      <c r="B391" s="96"/>
      <c r="C391" s="96"/>
      <c r="D391" s="97"/>
      <c r="E391" s="96">
        <v>1</v>
      </c>
      <c r="F391" s="96">
        <v>198</v>
      </c>
      <c r="G391" s="98">
        <v>0.50505050505050508</v>
      </c>
      <c r="H391" s="103">
        <f t="shared" si="18"/>
        <v>1</v>
      </c>
      <c r="I391" s="103">
        <f t="shared" si="19"/>
        <v>198</v>
      </c>
      <c r="J391" s="98">
        <f t="shared" si="20"/>
        <v>0.50505050505050508</v>
      </c>
    </row>
    <row r="392" spans="1:10">
      <c r="A392" t="s">
        <v>499</v>
      </c>
      <c r="B392" s="96">
        <v>1</v>
      </c>
      <c r="C392" s="96">
        <v>1311</v>
      </c>
      <c r="D392" s="97">
        <v>7.6277650648360035E-2</v>
      </c>
      <c r="E392" s="96">
        <v>2</v>
      </c>
      <c r="F392" s="96">
        <v>2306</v>
      </c>
      <c r="G392" s="98">
        <v>8.6730268863833476E-2</v>
      </c>
      <c r="H392" s="103">
        <f t="shared" si="18"/>
        <v>3</v>
      </c>
      <c r="I392" s="103">
        <f t="shared" si="19"/>
        <v>3617</v>
      </c>
      <c r="J392" s="98">
        <f t="shared" si="20"/>
        <v>8.2941664362731538E-2</v>
      </c>
    </row>
    <row r="393" spans="1:10">
      <c r="A393" t="s">
        <v>776</v>
      </c>
      <c r="B393" s="96"/>
      <c r="C393" s="96"/>
      <c r="D393" s="97"/>
      <c r="E393" s="96">
        <v>2</v>
      </c>
      <c r="F393" s="96">
        <v>1178</v>
      </c>
      <c r="G393" s="98">
        <v>0.1697792869269949</v>
      </c>
      <c r="H393" s="103">
        <f t="shared" si="18"/>
        <v>2</v>
      </c>
      <c r="I393" s="103">
        <f t="shared" si="19"/>
        <v>1178</v>
      </c>
      <c r="J393" s="98">
        <f t="shared" si="20"/>
        <v>0.1697792869269949</v>
      </c>
    </row>
    <row r="394" spans="1:10">
      <c r="A394" t="s">
        <v>773</v>
      </c>
      <c r="B394" s="96">
        <v>1</v>
      </c>
      <c r="C394" s="96">
        <v>1705</v>
      </c>
      <c r="D394" s="97">
        <v>5.865102639296188E-2</v>
      </c>
      <c r="E394" s="96">
        <v>1</v>
      </c>
      <c r="F394" s="96">
        <v>1920</v>
      </c>
      <c r="G394" s="98">
        <v>5.2083333333333336E-2</v>
      </c>
      <c r="H394" s="103">
        <f t="shared" si="18"/>
        <v>2</v>
      </c>
      <c r="I394" s="103">
        <f t="shared" si="19"/>
        <v>3625</v>
      </c>
      <c r="J394" s="98">
        <f t="shared" si="20"/>
        <v>5.5172413793103448E-2</v>
      </c>
    </row>
    <row r="395" spans="1:10">
      <c r="A395" t="s">
        <v>764</v>
      </c>
      <c r="B395" s="96">
        <v>1</v>
      </c>
      <c r="C395" s="96">
        <v>2737</v>
      </c>
      <c r="D395" s="97">
        <v>3.653635367190354E-2</v>
      </c>
      <c r="E395" s="96"/>
      <c r="F395" s="96"/>
      <c r="G395" s="98"/>
      <c r="H395" s="103">
        <f t="shared" si="18"/>
        <v>1</v>
      </c>
      <c r="I395" s="103">
        <f t="shared" si="19"/>
        <v>2737</v>
      </c>
      <c r="J395" s="98">
        <f t="shared" si="20"/>
        <v>3.653635367190354E-2</v>
      </c>
    </row>
    <row r="396" spans="1:10">
      <c r="A396" t="s">
        <v>500</v>
      </c>
      <c r="B396" s="96">
        <v>1</v>
      </c>
      <c r="C396" s="96">
        <v>2102</v>
      </c>
      <c r="D396" s="97">
        <v>4.7573739295908662E-2</v>
      </c>
      <c r="E396" s="96"/>
      <c r="F396" s="96"/>
      <c r="G396" s="98"/>
      <c r="H396" s="103">
        <f t="shared" si="18"/>
        <v>1</v>
      </c>
      <c r="I396" s="103">
        <f t="shared" si="19"/>
        <v>2102</v>
      </c>
      <c r="J396" s="98">
        <f t="shared" si="20"/>
        <v>4.7573739295908662E-2</v>
      </c>
    </row>
    <row r="397" spans="1:10">
      <c r="A397" t="s">
        <v>501</v>
      </c>
      <c r="B397" s="96"/>
      <c r="C397" s="96"/>
      <c r="D397" s="97"/>
      <c r="E397" s="96">
        <v>1</v>
      </c>
      <c r="F397" s="96">
        <v>243</v>
      </c>
      <c r="G397" s="98">
        <v>0.41152263374485598</v>
      </c>
      <c r="H397" s="103">
        <f t="shared" si="18"/>
        <v>1</v>
      </c>
      <c r="I397" s="103">
        <f t="shared" si="19"/>
        <v>243</v>
      </c>
      <c r="J397" s="98">
        <f t="shared" si="20"/>
        <v>0.41152263374485598</v>
      </c>
    </row>
    <row r="398" spans="1:10">
      <c r="A398" t="s">
        <v>502</v>
      </c>
      <c r="B398" s="96">
        <v>1</v>
      </c>
      <c r="C398" s="96">
        <v>2205</v>
      </c>
      <c r="D398" s="97">
        <v>4.5351473922902494E-2</v>
      </c>
      <c r="E398" s="96">
        <v>1</v>
      </c>
      <c r="F398" s="96">
        <v>2137</v>
      </c>
      <c r="G398" s="98">
        <v>4.6794571829667758E-2</v>
      </c>
      <c r="H398" s="103">
        <f t="shared" si="18"/>
        <v>2</v>
      </c>
      <c r="I398" s="103">
        <f t="shared" si="19"/>
        <v>4342</v>
      </c>
      <c r="J398" s="98">
        <f t="shared" si="20"/>
        <v>4.6061722708429294E-2</v>
      </c>
    </row>
    <row r="399" spans="1:10">
      <c r="A399" t="s">
        <v>790</v>
      </c>
      <c r="B399" s="96">
        <v>3</v>
      </c>
      <c r="C399" s="96">
        <v>16565</v>
      </c>
      <c r="D399" s="97">
        <v>1.8110473890733475E-2</v>
      </c>
      <c r="E399" s="96">
        <v>4</v>
      </c>
      <c r="F399" s="96">
        <v>21195</v>
      </c>
      <c r="G399" s="98">
        <v>1.8872375560273647E-2</v>
      </c>
      <c r="H399" s="103">
        <f t="shared" si="18"/>
        <v>7</v>
      </c>
      <c r="I399" s="103">
        <f t="shared" si="19"/>
        <v>37760</v>
      </c>
      <c r="J399" s="98">
        <f t="shared" si="20"/>
        <v>1.8538135593220338E-2</v>
      </c>
    </row>
    <row r="400" spans="1:10">
      <c r="A400" t="s">
        <v>503</v>
      </c>
      <c r="B400" s="96">
        <v>2</v>
      </c>
      <c r="C400" s="96">
        <v>650</v>
      </c>
      <c r="D400" s="97">
        <v>0.30769230769230771</v>
      </c>
      <c r="E400" s="96"/>
      <c r="F400" s="96"/>
      <c r="G400" s="98"/>
      <c r="H400" s="103">
        <f t="shared" si="18"/>
        <v>2</v>
      </c>
      <c r="I400" s="103">
        <f t="shared" si="19"/>
        <v>650</v>
      </c>
      <c r="J400" s="98">
        <f t="shared" si="20"/>
        <v>0.30769230769230771</v>
      </c>
    </row>
    <row r="401" spans="1:10">
      <c r="A401" t="s">
        <v>504</v>
      </c>
      <c r="B401" s="96"/>
      <c r="C401" s="96"/>
      <c r="D401" s="97"/>
      <c r="E401" s="96">
        <v>1</v>
      </c>
      <c r="F401" s="96">
        <v>2121</v>
      </c>
      <c r="G401" s="98">
        <v>4.7147571900047147E-2</v>
      </c>
      <c r="H401" s="103">
        <f t="shared" si="18"/>
        <v>1</v>
      </c>
      <c r="I401" s="103">
        <f t="shared" si="19"/>
        <v>2121</v>
      </c>
      <c r="J401" s="98">
        <f t="shared" si="20"/>
        <v>4.7147571900047147E-2</v>
      </c>
    </row>
    <row r="402" spans="1:10">
      <c r="A402" t="s">
        <v>505</v>
      </c>
      <c r="B402" s="96"/>
      <c r="C402" s="96"/>
      <c r="D402" s="97"/>
      <c r="E402" s="96">
        <v>1</v>
      </c>
      <c r="F402" s="96">
        <v>605</v>
      </c>
      <c r="G402" s="98">
        <v>0.16528925619834711</v>
      </c>
      <c r="H402" s="103">
        <f t="shared" si="18"/>
        <v>1</v>
      </c>
      <c r="I402" s="103">
        <f t="shared" si="19"/>
        <v>605</v>
      </c>
      <c r="J402" s="98">
        <f t="shared" si="20"/>
        <v>0.16528925619834711</v>
      </c>
    </row>
    <row r="403" spans="1:10">
      <c r="A403" t="s">
        <v>506</v>
      </c>
      <c r="B403" s="96">
        <v>1</v>
      </c>
      <c r="C403" s="96">
        <v>1263</v>
      </c>
      <c r="D403" s="97">
        <v>7.9176563737133804E-2</v>
      </c>
      <c r="E403" s="96">
        <v>1</v>
      </c>
      <c r="F403" s="96">
        <v>1206</v>
      </c>
      <c r="G403" s="98">
        <v>8.2918739635157543E-2</v>
      </c>
      <c r="H403" s="103">
        <f t="shared" si="18"/>
        <v>2</v>
      </c>
      <c r="I403" s="103">
        <f t="shared" si="19"/>
        <v>2469</v>
      </c>
      <c r="J403" s="98">
        <f t="shared" si="20"/>
        <v>8.1004455245038479E-2</v>
      </c>
    </row>
    <row r="404" spans="1:10">
      <c r="A404" t="s">
        <v>507</v>
      </c>
      <c r="B404" s="96">
        <v>1</v>
      </c>
      <c r="C404" s="96">
        <v>2360</v>
      </c>
      <c r="D404" s="97">
        <v>4.2372881355932202E-2</v>
      </c>
      <c r="E404" s="96"/>
      <c r="F404" s="96"/>
      <c r="G404" s="98"/>
      <c r="H404" s="103">
        <f t="shared" si="18"/>
        <v>1</v>
      </c>
      <c r="I404" s="103">
        <f t="shared" si="19"/>
        <v>2360</v>
      </c>
      <c r="J404" s="98">
        <f t="shared" si="20"/>
        <v>4.2372881355932202E-2</v>
      </c>
    </row>
    <row r="405" spans="1:10">
      <c r="A405" t="s">
        <v>508</v>
      </c>
      <c r="B405" s="96"/>
      <c r="C405" s="96"/>
      <c r="D405" s="97"/>
      <c r="E405" s="96">
        <v>1</v>
      </c>
      <c r="F405" s="96">
        <v>2245</v>
      </c>
      <c r="G405" s="98">
        <v>4.4543429844097995E-2</v>
      </c>
      <c r="H405" s="103">
        <f t="shared" si="18"/>
        <v>1</v>
      </c>
      <c r="I405" s="103">
        <f t="shared" si="19"/>
        <v>2245</v>
      </c>
      <c r="J405" s="98">
        <f t="shared" si="20"/>
        <v>4.4543429844097995E-2</v>
      </c>
    </row>
    <row r="406" spans="1:10">
      <c r="A406" t="s">
        <v>509</v>
      </c>
      <c r="B406" s="96"/>
      <c r="C406" s="96"/>
      <c r="D406" s="97"/>
      <c r="E406" s="96">
        <v>1</v>
      </c>
      <c r="F406" s="96">
        <v>1085</v>
      </c>
      <c r="G406" s="98">
        <v>9.2165898617511524E-2</v>
      </c>
      <c r="H406" s="103">
        <f t="shared" si="18"/>
        <v>1</v>
      </c>
      <c r="I406" s="103">
        <f t="shared" si="19"/>
        <v>1085</v>
      </c>
      <c r="J406" s="98">
        <f t="shared" si="20"/>
        <v>9.2165898617511524E-2</v>
      </c>
    </row>
    <row r="407" spans="1:10">
      <c r="A407" t="s">
        <v>510</v>
      </c>
      <c r="B407" s="96"/>
      <c r="C407" s="96"/>
      <c r="D407" s="97"/>
      <c r="E407" s="96">
        <v>1</v>
      </c>
      <c r="F407" s="96">
        <v>1250</v>
      </c>
      <c r="G407" s="98">
        <v>0.08</v>
      </c>
      <c r="H407" s="103">
        <f t="shared" si="18"/>
        <v>1</v>
      </c>
      <c r="I407" s="103">
        <f t="shared" si="19"/>
        <v>1250</v>
      </c>
      <c r="J407" s="98">
        <f t="shared" si="20"/>
        <v>0.08</v>
      </c>
    </row>
    <row r="408" spans="1:10">
      <c r="A408" t="s">
        <v>511</v>
      </c>
      <c r="B408" s="96"/>
      <c r="C408" s="96"/>
      <c r="D408" s="97"/>
      <c r="E408" s="96">
        <v>1</v>
      </c>
      <c r="F408" s="96">
        <v>476</v>
      </c>
      <c r="G408" s="98">
        <v>0.21008403361344538</v>
      </c>
      <c r="H408" s="103">
        <f t="shared" si="18"/>
        <v>1</v>
      </c>
      <c r="I408" s="103">
        <f t="shared" si="19"/>
        <v>476</v>
      </c>
      <c r="J408" s="98">
        <f t="shared" si="20"/>
        <v>0.21008403361344538</v>
      </c>
    </row>
    <row r="409" spans="1:10">
      <c r="A409" t="s">
        <v>512</v>
      </c>
      <c r="B409" s="96">
        <v>2</v>
      </c>
      <c r="C409" s="96">
        <v>384</v>
      </c>
      <c r="D409" s="97">
        <v>0.52083333333333326</v>
      </c>
      <c r="E409" s="96"/>
      <c r="F409" s="96"/>
      <c r="G409" s="98"/>
      <c r="H409" s="103">
        <f t="shared" si="18"/>
        <v>2</v>
      </c>
      <c r="I409" s="103">
        <f t="shared" si="19"/>
        <v>384</v>
      </c>
      <c r="J409" s="98">
        <f t="shared" si="20"/>
        <v>0.52083333333333326</v>
      </c>
    </row>
    <row r="410" spans="1:10">
      <c r="A410" t="s">
        <v>513</v>
      </c>
      <c r="B410" s="96">
        <v>1</v>
      </c>
      <c r="C410" s="96">
        <v>1006</v>
      </c>
      <c r="D410" s="97">
        <v>9.940357852882703E-2</v>
      </c>
      <c r="E410" s="96"/>
      <c r="F410" s="96"/>
      <c r="G410" s="98"/>
      <c r="H410" s="103">
        <f t="shared" si="18"/>
        <v>1</v>
      </c>
      <c r="I410" s="103">
        <f t="shared" si="19"/>
        <v>1006</v>
      </c>
      <c r="J410" s="98">
        <f t="shared" si="20"/>
        <v>9.940357852882703E-2</v>
      </c>
    </row>
    <row r="411" spans="1:10">
      <c r="A411" t="s">
        <v>514</v>
      </c>
      <c r="B411" s="96">
        <v>1</v>
      </c>
      <c r="C411" s="96">
        <v>4172</v>
      </c>
      <c r="D411" s="97">
        <v>2.3969319271332692E-2</v>
      </c>
      <c r="E411" s="96">
        <v>3</v>
      </c>
      <c r="F411" s="96">
        <v>4882</v>
      </c>
      <c r="G411" s="98">
        <v>6.1450225317492835E-2</v>
      </c>
      <c r="H411" s="103">
        <f t="shared" si="18"/>
        <v>4</v>
      </c>
      <c r="I411" s="103">
        <f t="shared" si="19"/>
        <v>9054</v>
      </c>
      <c r="J411" s="98">
        <f t="shared" si="20"/>
        <v>4.4179368235034239E-2</v>
      </c>
    </row>
    <row r="412" spans="1:10">
      <c r="A412" t="s">
        <v>515</v>
      </c>
      <c r="B412" s="96">
        <v>1</v>
      </c>
      <c r="C412" s="96">
        <v>1799</v>
      </c>
      <c r="D412" s="97">
        <v>5.5586436909394105E-2</v>
      </c>
      <c r="E412" s="96"/>
      <c r="F412" s="96"/>
      <c r="G412" s="98"/>
      <c r="H412" s="103">
        <f t="shared" si="18"/>
        <v>1</v>
      </c>
      <c r="I412" s="103">
        <f t="shared" si="19"/>
        <v>1799</v>
      </c>
      <c r="J412" s="98">
        <f t="shared" si="20"/>
        <v>5.5586436909394105E-2</v>
      </c>
    </row>
    <row r="413" spans="1:10">
      <c r="A413" t="s">
        <v>516</v>
      </c>
      <c r="B413" s="96">
        <v>1</v>
      </c>
      <c r="C413" s="96">
        <v>1184</v>
      </c>
      <c r="D413" s="97">
        <v>8.4459459459459457E-2</v>
      </c>
      <c r="E413" s="96"/>
      <c r="F413" s="96"/>
      <c r="G413" s="98"/>
      <c r="H413" s="103">
        <f t="shared" si="18"/>
        <v>1</v>
      </c>
      <c r="I413" s="103">
        <f t="shared" si="19"/>
        <v>1184</v>
      </c>
      <c r="J413" s="98">
        <f t="shared" si="20"/>
        <v>8.4459459459459457E-2</v>
      </c>
    </row>
    <row r="414" spans="1:10">
      <c r="A414" t="s">
        <v>517</v>
      </c>
      <c r="B414" s="96">
        <v>3</v>
      </c>
      <c r="C414" s="96">
        <v>2499</v>
      </c>
      <c r="D414" s="97">
        <v>0.12004801920768307</v>
      </c>
      <c r="E414" s="96">
        <v>1</v>
      </c>
      <c r="F414" s="96">
        <v>2652</v>
      </c>
      <c r="G414" s="98">
        <v>3.7707390648567124E-2</v>
      </c>
      <c r="H414" s="103">
        <f t="shared" si="18"/>
        <v>4</v>
      </c>
      <c r="I414" s="103">
        <f t="shared" si="19"/>
        <v>5151</v>
      </c>
      <c r="J414" s="98">
        <f t="shared" si="20"/>
        <v>7.7654824305960005E-2</v>
      </c>
    </row>
    <row r="415" spans="1:10">
      <c r="A415" t="s">
        <v>518</v>
      </c>
      <c r="B415" s="96"/>
      <c r="C415" s="96"/>
      <c r="D415" s="97"/>
      <c r="E415" s="96">
        <v>1</v>
      </c>
      <c r="F415" s="96">
        <v>242</v>
      </c>
      <c r="G415" s="98">
        <v>0.41322314049586778</v>
      </c>
      <c r="H415" s="103">
        <f t="shared" si="18"/>
        <v>1</v>
      </c>
      <c r="I415" s="103">
        <f t="shared" si="19"/>
        <v>242</v>
      </c>
      <c r="J415" s="98">
        <f t="shared" si="20"/>
        <v>0.41322314049586778</v>
      </c>
    </row>
    <row r="416" spans="1:10">
      <c r="A416" t="s">
        <v>519</v>
      </c>
      <c r="B416" s="96">
        <v>1</v>
      </c>
      <c r="C416" s="96">
        <v>677</v>
      </c>
      <c r="D416" s="97">
        <v>0.14771048744460857</v>
      </c>
      <c r="E416" s="96">
        <v>1</v>
      </c>
      <c r="F416" s="96">
        <v>690</v>
      </c>
      <c r="G416" s="98">
        <v>0.14492753623188406</v>
      </c>
      <c r="H416" s="103">
        <f t="shared" si="18"/>
        <v>2</v>
      </c>
      <c r="I416" s="103">
        <f t="shared" si="19"/>
        <v>1367</v>
      </c>
      <c r="J416" s="98">
        <f t="shared" si="20"/>
        <v>0.14630577907827361</v>
      </c>
    </row>
    <row r="417" spans="1:10">
      <c r="A417" t="s">
        <v>520</v>
      </c>
      <c r="B417" s="96">
        <v>1</v>
      </c>
      <c r="C417" s="96">
        <v>957</v>
      </c>
      <c r="D417" s="97">
        <v>0.10449320794148381</v>
      </c>
      <c r="E417" s="96"/>
      <c r="F417" s="96"/>
      <c r="G417" s="98"/>
      <c r="H417" s="103">
        <f t="shared" si="18"/>
        <v>1</v>
      </c>
      <c r="I417" s="103">
        <f t="shared" si="19"/>
        <v>957</v>
      </c>
      <c r="J417" s="98">
        <f t="shared" si="20"/>
        <v>0.10449320794148381</v>
      </c>
    </row>
    <row r="418" spans="1:10">
      <c r="A418" t="s">
        <v>521</v>
      </c>
      <c r="B418" s="96">
        <v>1</v>
      </c>
      <c r="C418" s="96">
        <v>615</v>
      </c>
      <c r="D418" s="97">
        <v>0.16260162601626016</v>
      </c>
      <c r="E418" s="96"/>
      <c r="F418" s="96"/>
      <c r="G418" s="98"/>
      <c r="H418" s="103">
        <f t="shared" si="18"/>
        <v>1</v>
      </c>
      <c r="I418" s="103">
        <f t="shared" si="19"/>
        <v>615</v>
      </c>
      <c r="J418" s="98">
        <f t="shared" si="20"/>
        <v>0.16260162601626016</v>
      </c>
    </row>
    <row r="419" spans="1:10">
      <c r="A419" t="s">
        <v>522</v>
      </c>
      <c r="B419" s="96">
        <v>1</v>
      </c>
      <c r="C419" s="96">
        <v>411</v>
      </c>
      <c r="D419" s="97">
        <v>0.24330900243309003</v>
      </c>
      <c r="E419" s="96"/>
      <c r="F419" s="96"/>
      <c r="G419" s="98"/>
      <c r="H419" s="103">
        <f t="shared" si="18"/>
        <v>1</v>
      </c>
      <c r="I419" s="103">
        <f t="shared" si="19"/>
        <v>411</v>
      </c>
      <c r="J419" s="98">
        <f t="shared" si="20"/>
        <v>0.24330900243309003</v>
      </c>
    </row>
    <row r="420" spans="1:10">
      <c r="A420" t="s">
        <v>523</v>
      </c>
      <c r="B420" s="96">
        <v>1</v>
      </c>
      <c r="C420" s="96">
        <v>874</v>
      </c>
      <c r="D420" s="97">
        <v>0.11441647597254005</v>
      </c>
      <c r="E420" s="96"/>
      <c r="F420" s="96"/>
      <c r="G420" s="98"/>
      <c r="H420" s="103">
        <f t="shared" si="18"/>
        <v>1</v>
      </c>
      <c r="I420" s="103">
        <f t="shared" si="19"/>
        <v>874</v>
      </c>
      <c r="J420" s="98">
        <f t="shared" si="20"/>
        <v>0.11441647597254005</v>
      </c>
    </row>
    <row r="421" spans="1:10">
      <c r="A421" t="s">
        <v>524</v>
      </c>
      <c r="B421" s="96"/>
      <c r="C421" s="96"/>
      <c r="D421" s="97"/>
      <c r="E421" s="96">
        <v>1</v>
      </c>
      <c r="F421" s="96">
        <v>1516</v>
      </c>
      <c r="G421" s="98">
        <v>6.5963060686015831E-2</v>
      </c>
      <c r="H421" s="103">
        <f t="shared" si="18"/>
        <v>1</v>
      </c>
      <c r="I421" s="103">
        <f t="shared" si="19"/>
        <v>1516</v>
      </c>
      <c r="J421" s="98">
        <f t="shared" si="20"/>
        <v>6.5963060686015831E-2</v>
      </c>
    </row>
    <row r="422" spans="1:10">
      <c r="A422" t="s">
        <v>798</v>
      </c>
      <c r="B422" s="96">
        <v>1</v>
      </c>
      <c r="C422" s="96">
        <v>1201</v>
      </c>
      <c r="D422" s="97">
        <v>8.3263946711074108E-2</v>
      </c>
      <c r="E422" s="96"/>
      <c r="F422" s="96"/>
      <c r="G422" s="98"/>
      <c r="H422" s="103">
        <f t="shared" si="18"/>
        <v>1</v>
      </c>
      <c r="I422" s="103">
        <f t="shared" si="19"/>
        <v>1201</v>
      </c>
      <c r="J422" s="98">
        <f t="shared" si="20"/>
        <v>8.3263946711074108E-2</v>
      </c>
    </row>
    <row r="423" spans="1:10">
      <c r="A423" t="s">
        <v>525</v>
      </c>
      <c r="B423" s="96">
        <v>1</v>
      </c>
      <c r="C423" s="96">
        <v>1196</v>
      </c>
      <c r="D423" s="97">
        <v>8.3612040133779264E-2</v>
      </c>
      <c r="E423" s="96"/>
      <c r="F423" s="96"/>
      <c r="G423" s="98"/>
      <c r="H423" s="103">
        <f t="shared" si="18"/>
        <v>1</v>
      </c>
      <c r="I423" s="103">
        <f t="shared" si="19"/>
        <v>1196</v>
      </c>
      <c r="J423" s="98">
        <f t="shared" si="20"/>
        <v>8.3612040133779264E-2</v>
      </c>
    </row>
    <row r="424" spans="1:10">
      <c r="A424" t="s">
        <v>526</v>
      </c>
      <c r="B424" s="96"/>
      <c r="C424" s="96"/>
      <c r="D424" s="97"/>
      <c r="E424" s="96">
        <v>1</v>
      </c>
      <c r="F424" s="96">
        <v>472</v>
      </c>
      <c r="G424" s="98">
        <v>0.21186440677966101</v>
      </c>
      <c r="H424" s="103">
        <f t="shared" si="18"/>
        <v>1</v>
      </c>
      <c r="I424" s="103">
        <f t="shared" si="19"/>
        <v>472</v>
      </c>
      <c r="J424" s="98">
        <f t="shared" si="20"/>
        <v>0.21186440677966101</v>
      </c>
    </row>
    <row r="425" spans="1:10">
      <c r="A425" t="s">
        <v>527</v>
      </c>
      <c r="B425" s="96"/>
      <c r="C425" s="96"/>
      <c r="D425" s="97"/>
      <c r="E425" s="96">
        <v>1</v>
      </c>
      <c r="F425" s="96">
        <v>392</v>
      </c>
      <c r="G425" s="98">
        <v>0.25510204081632654</v>
      </c>
      <c r="H425" s="103">
        <f t="shared" si="18"/>
        <v>1</v>
      </c>
      <c r="I425" s="103">
        <f t="shared" si="19"/>
        <v>392</v>
      </c>
      <c r="J425" s="98">
        <f t="shared" si="20"/>
        <v>0.25510204081632654</v>
      </c>
    </row>
    <row r="426" spans="1:10">
      <c r="A426" t="s">
        <v>751</v>
      </c>
      <c r="B426" s="96">
        <v>1</v>
      </c>
      <c r="C426" s="96">
        <v>988</v>
      </c>
      <c r="D426" s="97">
        <v>0.10121457489878542</v>
      </c>
      <c r="E426" s="96"/>
      <c r="F426" s="96"/>
      <c r="G426" s="98"/>
      <c r="H426" s="103">
        <f t="shared" si="18"/>
        <v>1</v>
      </c>
      <c r="I426" s="103">
        <f t="shared" si="19"/>
        <v>988</v>
      </c>
      <c r="J426" s="98">
        <f t="shared" si="20"/>
        <v>0.10121457489878542</v>
      </c>
    </row>
    <row r="427" spans="1:10">
      <c r="A427" t="s">
        <v>528</v>
      </c>
      <c r="B427" s="96">
        <v>1</v>
      </c>
      <c r="C427" s="96">
        <v>3252</v>
      </c>
      <c r="D427" s="97">
        <v>3.0750307503075031E-2</v>
      </c>
      <c r="E427" s="96"/>
      <c r="F427" s="96"/>
      <c r="G427" s="98"/>
      <c r="H427" s="103">
        <f t="shared" si="18"/>
        <v>1</v>
      </c>
      <c r="I427" s="103">
        <f t="shared" si="19"/>
        <v>3252</v>
      </c>
      <c r="J427" s="98">
        <f t="shared" si="20"/>
        <v>3.0750307503075031E-2</v>
      </c>
    </row>
    <row r="428" spans="1:10">
      <c r="A428" t="s">
        <v>529</v>
      </c>
      <c r="B428" s="96">
        <v>1</v>
      </c>
      <c r="C428" s="96">
        <v>4899</v>
      </c>
      <c r="D428" s="97">
        <v>2.0412329046744233E-2</v>
      </c>
      <c r="E428" s="96">
        <v>1</v>
      </c>
      <c r="F428" s="96">
        <v>6969</v>
      </c>
      <c r="G428" s="98">
        <v>1.4349261013057828E-2</v>
      </c>
      <c r="H428" s="103">
        <f t="shared" si="18"/>
        <v>2</v>
      </c>
      <c r="I428" s="103">
        <f t="shared" si="19"/>
        <v>11868</v>
      </c>
      <c r="J428" s="98">
        <f t="shared" si="20"/>
        <v>1.6852039096730706E-2</v>
      </c>
    </row>
    <row r="429" spans="1:10">
      <c r="A429" t="s">
        <v>780</v>
      </c>
      <c r="B429" s="96"/>
      <c r="C429" s="96"/>
      <c r="D429" s="97"/>
      <c r="E429" s="96">
        <v>3</v>
      </c>
      <c r="F429" s="96">
        <v>1175</v>
      </c>
      <c r="G429" s="98">
        <v>0.25531914893617019</v>
      </c>
      <c r="H429" s="103">
        <f t="shared" si="18"/>
        <v>3</v>
      </c>
      <c r="I429" s="103">
        <f t="shared" si="19"/>
        <v>1175</v>
      </c>
      <c r="J429" s="98">
        <f t="shared" si="20"/>
        <v>0.25531914893617019</v>
      </c>
    </row>
    <row r="430" spans="1:10">
      <c r="A430" t="s">
        <v>530</v>
      </c>
      <c r="B430" s="96">
        <v>2</v>
      </c>
      <c r="C430" s="96">
        <v>1929</v>
      </c>
      <c r="D430" s="97">
        <v>0.10368066355624676</v>
      </c>
      <c r="E430" s="96">
        <v>1</v>
      </c>
      <c r="F430" s="96">
        <v>2080</v>
      </c>
      <c r="G430" s="98">
        <v>4.807692307692308E-2</v>
      </c>
      <c r="H430" s="103">
        <f t="shared" si="18"/>
        <v>3</v>
      </c>
      <c r="I430" s="103">
        <f t="shared" si="19"/>
        <v>4009</v>
      </c>
      <c r="J430" s="98">
        <f t="shared" si="20"/>
        <v>7.483162883512097E-2</v>
      </c>
    </row>
    <row r="431" spans="1:10">
      <c r="A431" t="s">
        <v>531</v>
      </c>
      <c r="B431" s="96">
        <v>1</v>
      </c>
      <c r="C431" s="96">
        <v>1614</v>
      </c>
      <c r="D431" s="97">
        <v>6.1957868649318466E-2</v>
      </c>
      <c r="E431" s="96"/>
      <c r="F431" s="96"/>
      <c r="G431" s="98"/>
      <c r="H431" s="103">
        <f t="shared" si="18"/>
        <v>1</v>
      </c>
      <c r="I431" s="103">
        <f t="shared" si="19"/>
        <v>1614</v>
      </c>
      <c r="J431" s="98">
        <f t="shared" si="20"/>
        <v>6.1957868649318466E-2</v>
      </c>
    </row>
    <row r="432" spans="1:10">
      <c r="A432" t="s">
        <v>532</v>
      </c>
      <c r="B432" s="96">
        <v>1</v>
      </c>
      <c r="C432" s="96">
        <v>1057</v>
      </c>
      <c r="D432" s="97">
        <v>9.46073793755913E-2</v>
      </c>
      <c r="E432" s="96"/>
      <c r="F432" s="96"/>
      <c r="G432" s="98"/>
      <c r="H432" s="103">
        <f t="shared" si="18"/>
        <v>1</v>
      </c>
      <c r="I432" s="103">
        <f t="shared" si="19"/>
        <v>1057</v>
      </c>
      <c r="J432" s="98">
        <f t="shared" si="20"/>
        <v>9.46073793755913E-2</v>
      </c>
    </row>
    <row r="433" spans="1:10">
      <c r="A433" t="s">
        <v>533</v>
      </c>
      <c r="B433" s="96"/>
      <c r="C433" s="96"/>
      <c r="D433" s="97"/>
      <c r="E433" s="96">
        <v>1</v>
      </c>
      <c r="F433" s="96">
        <v>2215</v>
      </c>
      <c r="G433" s="98">
        <v>4.5146726862302478E-2</v>
      </c>
      <c r="H433" s="103">
        <f t="shared" si="18"/>
        <v>1</v>
      </c>
      <c r="I433" s="103">
        <f t="shared" si="19"/>
        <v>2215</v>
      </c>
      <c r="J433" s="98">
        <f t="shared" si="20"/>
        <v>4.5146726862302478E-2</v>
      </c>
    </row>
    <row r="434" spans="1:10">
      <c r="A434" t="s">
        <v>534</v>
      </c>
      <c r="B434" s="96"/>
      <c r="C434" s="96"/>
      <c r="D434" s="97"/>
      <c r="E434" s="96">
        <v>1</v>
      </c>
      <c r="F434" s="96">
        <v>650</v>
      </c>
      <c r="G434" s="98">
        <v>0.15384615384615385</v>
      </c>
      <c r="H434" s="103">
        <f t="shared" si="18"/>
        <v>1</v>
      </c>
      <c r="I434" s="103">
        <f t="shared" si="19"/>
        <v>650</v>
      </c>
      <c r="J434" s="98">
        <f t="shared" si="20"/>
        <v>0.15384615384615385</v>
      </c>
    </row>
    <row r="435" spans="1:10">
      <c r="A435" t="s">
        <v>535</v>
      </c>
      <c r="B435" s="96"/>
      <c r="C435" s="96"/>
      <c r="D435" s="97"/>
      <c r="E435" s="96">
        <v>2</v>
      </c>
      <c r="F435" s="96">
        <v>302</v>
      </c>
      <c r="G435" s="98">
        <v>0.66225165562913912</v>
      </c>
      <c r="H435" s="103">
        <f t="shared" si="18"/>
        <v>2</v>
      </c>
      <c r="I435" s="103">
        <f t="shared" si="19"/>
        <v>302</v>
      </c>
      <c r="J435" s="98">
        <f t="shared" si="20"/>
        <v>0.66225165562913912</v>
      </c>
    </row>
    <row r="436" spans="1:10">
      <c r="A436" t="s">
        <v>536</v>
      </c>
      <c r="B436" s="96">
        <v>2</v>
      </c>
      <c r="C436" s="96">
        <v>3636</v>
      </c>
      <c r="D436" s="97">
        <v>5.5005500550055E-2</v>
      </c>
      <c r="E436" s="96">
        <v>1</v>
      </c>
      <c r="F436" s="96">
        <v>5224</v>
      </c>
      <c r="G436" s="98">
        <v>1.9142419601837674E-2</v>
      </c>
      <c r="H436" s="103">
        <f t="shared" si="18"/>
        <v>3</v>
      </c>
      <c r="I436" s="103">
        <f t="shared" si="19"/>
        <v>8860</v>
      </c>
      <c r="J436" s="98">
        <f t="shared" si="20"/>
        <v>3.3860045146726858E-2</v>
      </c>
    </row>
    <row r="437" spans="1:10">
      <c r="A437" t="s">
        <v>537</v>
      </c>
      <c r="B437" s="96">
        <v>1</v>
      </c>
      <c r="C437" s="96">
        <v>249</v>
      </c>
      <c r="D437" s="97">
        <v>0.40160642570281119</v>
      </c>
      <c r="E437" s="96"/>
      <c r="F437" s="96"/>
      <c r="G437" s="98"/>
      <c r="H437" s="103">
        <f t="shared" si="18"/>
        <v>1</v>
      </c>
      <c r="I437" s="103">
        <f t="shared" si="19"/>
        <v>249</v>
      </c>
      <c r="J437" s="98">
        <f t="shared" si="20"/>
        <v>0.40160642570281119</v>
      </c>
    </row>
    <row r="438" spans="1:10">
      <c r="A438" t="s">
        <v>538</v>
      </c>
      <c r="B438" s="96">
        <v>1</v>
      </c>
      <c r="C438" s="96">
        <v>226</v>
      </c>
      <c r="D438" s="97">
        <v>0.44247787610619471</v>
      </c>
      <c r="E438" s="96"/>
      <c r="F438" s="96"/>
      <c r="G438" s="98"/>
      <c r="H438" s="103">
        <f t="shared" si="18"/>
        <v>1</v>
      </c>
      <c r="I438" s="103">
        <f t="shared" si="19"/>
        <v>226</v>
      </c>
      <c r="J438" s="98">
        <f t="shared" si="20"/>
        <v>0.44247787610619471</v>
      </c>
    </row>
    <row r="439" spans="1:10">
      <c r="A439" t="s">
        <v>539</v>
      </c>
      <c r="B439" s="96"/>
      <c r="C439" s="96"/>
      <c r="D439" s="97"/>
      <c r="E439" s="96">
        <v>1</v>
      </c>
      <c r="F439" s="96">
        <v>288</v>
      </c>
      <c r="G439" s="98">
        <v>0.34722222222222221</v>
      </c>
      <c r="H439" s="103">
        <f t="shared" si="18"/>
        <v>1</v>
      </c>
      <c r="I439" s="103">
        <f t="shared" si="19"/>
        <v>288</v>
      </c>
      <c r="J439" s="98">
        <f t="shared" si="20"/>
        <v>0.34722222222222221</v>
      </c>
    </row>
    <row r="440" spans="1:10">
      <c r="A440" t="s">
        <v>540</v>
      </c>
      <c r="B440" s="96"/>
      <c r="C440" s="96"/>
      <c r="D440" s="97"/>
      <c r="E440" s="96">
        <v>1</v>
      </c>
      <c r="F440" s="96">
        <v>983</v>
      </c>
      <c r="G440" s="98">
        <v>0.10172939979654119</v>
      </c>
      <c r="H440" s="103">
        <f t="shared" si="18"/>
        <v>1</v>
      </c>
      <c r="I440" s="103">
        <f t="shared" si="19"/>
        <v>983</v>
      </c>
      <c r="J440" s="98">
        <f t="shared" si="20"/>
        <v>0.10172939979654119</v>
      </c>
    </row>
    <row r="441" spans="1:10">
      <c r="A441" t="s">
        <v>541</v>
      </c>
      <c r="B441" s="96"/>
      <c r="C441" s="96"/>
      <c r="D441" s="97"/>
      <c r="E441" s="96">
        <v>1</v>
      </c>
      <c r="F441" s="96">
        <v>2986</v>
      </c>
      <c r="G441" s="98">
        <v>3.3489618218352307E-2</v>
      </c>
      <c r="H441" s="103">
        <f t="shared" si="18"/>
        <v>1</v>
      </c>
      <c r="I441" s="103">
        <f t="shared" si="19"/>
        <v>2986</v>
      </c>
      <c r="J441" s="98">
        <f t="shared" si="20"/>
        <v>3.3489618218352307E-2</v>
      </c>
    </row>
    <row r="442" spans="1:10">
      <c r="A442" t="s">
        <v>542</v>
      </c>
      <c r="B442" s="96">
        <v>1</v>
      </c>
      <c r="C442" s="96">
        <v>2023</v>
      </c>
      <c r="D442" s="97">
        <v>4.9431537320810674E-2</v>
      </c>
      <c r="E442" s="96"/>
      <c r="F442" s="96"/>
      <c r="G442" s="98"/>
      <c r="H442" s="103">
        <f t="shared" si="18"/>
        <v>1</v>
      </c>
      <c r="I442" s="103">
        <f t="shared" si="19"/>
        <v>2023</v>
      </c>
      <c r="J442" s="98">
        <f t="shared" si="20"/>
        <v>4.9431537320810674E-2</v>
      </c>
    </row>
    <row r="443" spans="1:10">
      <c r="A443" t="s">
        <v>543</v>
      </c>
      <c r="B443" s="96"/>
      <c r="C443" s="96"/>
      <c r="D443" s="97"/>
      <c r="E443" s="96">
        <v>1</v>
      </c>
      <c r="F443" s="96">
        <v>880</v>
      </c>
      <c r="G443" s="98">
        <v>0.11363636363636363</v>
      </c>
      <c r="H443" s="103">
        <f t="shared" si="18"/>
        <v>1</v>
      </c>
      <c r="I443" s="103">
        <f t="shared" si="19"/>
        <v>880</v>
      </c>
      <c r="J443" s="98">
        <f t="shared" si="20"/>
        <v>0.11363636363636363</v>
      </c>
    </row>
    <row r="444" spans="1:10">
      <c r="A444" t="s">
        <v>544</v>
      </c>
      <c r="B444" s="96"/>
      <c r="C444" s="96"/>
      <c r="D444" s="97"/>
      <c r="E444" s="96">
        <v>1</v>
      </c>
      <c r="F444" s="96">
        <v>497</v>
      </c>
      <c r="G444" s="98">
        <v>0.2012072434607646</v>
      </c>
      <c r="H444" s="103">
        <f t="shared" si="18"/>
        <v>1</v>
      </c>
      <c r="I444" s="103">
        <f t="shared" si="19"/>
        <v>497</v>
      </c>
      <c r="J444" s="98">
        <f t="shared" si="20"/>
        <v>0.2012072434607646</v>
      </c>
    </row>
    <row r="445" spans="1:10">
      <c r="A445" t="s">
        <v>545</v>
      </c>
      <c r="B445" s="96">
        <v>1</v>
      </c>
      <c r="C445" s="96">
        <v>6448</v>
      </c>
      <c r="D445" s="97">
        <v>1.5508684863523574E-2</v>
      </c>
      <c r="E445" s="96">
        <v>1</v>
      </c>
      <c r="F445" s="96">
        <v>6959</v>
      </c>
      <c r="G445" s="98">
        <v>1.4369880729989942E-2</v>
      </c>
      <c r="H445" s="103">
        <f t="shared" si="18"/>
        <v>2</v>
      </c>
      <c r="I445" s="103">
        <f t="shared" si="19"/>
        <v>13407</v>
      </c>
      <c r="J445" s="98">
        <f t="shared" si="20"/>
        <v>1.4917580368464236E-2</v>
      </c>
    </row>
    <row r="446" spans="1:10">
      <c r="A446" t="s">
        <v>546</v>
      </c>
      <c r="B446" s="96">
        <v>1</v>
      </c>
      <c r="C446" s="96">
        <v>2958</v>
      </c>
      <c r="D446" s="97">
        <v>3.3806626098715348E-2</v>
      </c>
      <c r="E446" s="96">
        <v>1</v>
      </c>
      <c r="F446" s="96">
        <v>3102</v>
      </c>
      <c r="G446" s="98">
        <v>3.2237266279819474E-2</v>
      </c>
      <c r="H446" s="103">
        <f t="shared" si="18"/>
        <v>2</v>
      </c>
      <c r="I446" s="103">
        <f t="shared" si="19"/>
        <v>6060</v>
      </c>
      <c r="J446" s="98">
        <f t="shared" si="20"/>
        <v>3.3003300330033E-2</v>
      </c>
    </row>
    <row r="447" spans="1:10">
      <c r="A447" t="s">
        <v>547</v>
      </c>
      <c r="B447" s="96"/>
      <c r="C447" s="96"/>
      <c r="D447" s="97"/>
      <c r="E447" s="96">
        <v>1</v>
      </c>
      <c r="F447" s="96">
        <v>458</v>
      </c>
      <c r="G447" s="98">
        <v>0.21834061135371177</v>
      </c>
      <c r="H447" s="103">
        <f t="shared" si="18"/>
        <v>1</v>
      </c>
      <c r="I447" s="103">
        <f t="shared" si="19"/>
        <v>458</v>
      </c>
      <c r="J447" s="98">
        <f t="shared" si="20"/>
        <v>0.21834061135371177</v>
      </c>
    </row>
    <row r="448" spans="1:10">
      <c r="A448" t="s">
        <v>548</v>
      </c>
      <c r="B448" s="96">
        <v>1</v>
      </c>
      <c r="C448" s="96">
        <v>453</v>
      </c>
      <c r="D448" s="97">
        <v>0.22075055187637968</v>
      </c>
      <c r="E448" s="96"/>
      <c r="F448" s="96"/>
      <c r="G448" s="98"/>
      <c r="H448" s="103">
        <f t="shared" si="18"/>
        <v>1</v>
      </c>
      <c r="I448" s="103">
        <f t="shared" si="19"/>
        <v>453</v>
      </c>
      <c r="J448" s="98">
        <f t="shared" si="20"/>
        <v>0.22075055187637968</v>
      </c>
    </row>
    <row r="449" spans="1:10">
      <c r="A449" t="s">
        <v>549</v>
      </c>
      <c r="B449" s="96">
        <v>1</v>
      </c>
      <c r="C449" s="96">
        <v>1003</v>
      </c>
      <c r="D449" s="97">
        <v>9.970089730807577E-2</v>
      </c>
      <c r="E449" s="96">
        <v>1</v>
      </c>
      <c r="F449" s="96">
        <v>815</v>
      </c>
      <c r="G449" s="98">
        <v>0.1226993865030675</v>
      </c>
      <c r="H449" s="103">
        <f t="shared" si="18"/>
        <v>2</v>
      </c>
      <c r="I449" s="103">
        <f t="shared" si="19"/>
        <v>1818</v>
      </c>
      <c r="J449" s="98">
        <f t="shared" si="20"/>
        <v>0.11001100110011</v>
      </c>
    </row>
    <row r="450" spans="1:10">
      <c r="A450" t="s">
        <v>550</v>
      </c>
      <c r="B450" s="96">
        <v>1</v>
      </c>
      <c r="C450" s="96">
        <v>1289</v>
      </c>
      <c r="D450" s="97">
        <v>7.7579519006982151E-2</v>
      </c>
      <c r="E450" s="96"/>
      <c r="F450" s="96"/>
      <c r="G450" s="98"/>
      <c r="H450" s="103">
        <f t="shared" si="18"/>
        <v>1</v>
      </c>
      <c r="I450" s="103">
        <f t="shared" si="19"/>
        <v>1289</v>
      </c>
      <c r="J450" s="98">
        <f t="shared" si="20"/>
        <v>7.7579519006982151E-2</v>
      </c>
    </row>
    <row r="451" spans="1:10">
      <c r="A451" t="s">
        <v>551</v>
      </c>
      <c r="B451" s="96"/>
      <c r="C451" s="96"/>
      <c r="D451" s="97"/>
      <c r="E451" s="96">
        <v>1</v>
      </c>
      <c r="F451" s="96">
        <v>2339</v>
      </c>
      <c r="G451" s="98">
        <v>4.2753313381787089E-2</v>
      </c>
      <c r="H451" s="103">
        <f t="shared" si="18"/>
        <v>1</v>
      </c>
      <c r="I451" s="103">
        <f t="shared" si="19"/>
        <v>2339</v>
      </c>
      <c r="J451" s="98">
        <f t="shared" si="20"/>
        <v>4.2753313381787089E-2</v>
      </c>
    </row>
    <row r="452" spans="1:10">
      <c r="A452" t="s">
        <v>552</v>
      </c>
      <c r="B452" s="96"/>
      <c r="C452" s="96"/>
      <c r="D452" s="97"/>
      <c r="E452" s="96">
        <v>1</v>
      </c>
      <c r="F452" s="96">
        <v>483</v>
      </c>
      <c r="G452" s="98">
        <v>0.20703933747412009</v>
      </c>
      <c r="H452" s="103">
        <f t="shared" ref="H452:H515" si="21">SUM(B452,E452)</f>
        <v>1</v>
      </c>
      <c r="I452" s="103">
        <f t="shared" ref="I452:I515" si="22">SUM(C452,F452)</f>
        <v>483</v>
      </c>
      <c r="J452" s="98">
        <f t="shared" ref="J452:J515" si="23">H452/I452*100</f>
        <v>0.20703933747412009</v>
      </c>
    </row>
    <row r="453" spans="1:10">
      <c r="A453" t="s">
        <v>553</v>
      </c>
      <c r="B453" s="96">
        <v>1</v>
      </c>
      <c r="C453" s="96">
        <v>1217</v>
      </c>
      <c r="D453" s="97">
        <v>8.2169268693508629E-2</v>
      </c>
      <c r="E453" s="96">
        <v>2</v>
      </c>
      <c r="F453" s="96">
        <v>1221</v>
      </c>
      <c r="G453" s="98">
        <v>0.16380016380016382</v>
      </c>
      <c r="H453" s="103">
        <f t="shared" si="21"/>
        <v>3</v>
      </c>
      <c r="I453" s="103">
        <f t="shared" si="22"/>
        <v>2438</v>
      </c>
      <c r="J453" s="98">
        <f t="shared" si="23"/>
        <v>0.12305168170631665</v>
      </c>
    </row>
    <row r="454" spans="1:10">
      <c r="A454" t="s">
        <v>554</v>
      </c>
      <c r="B454" s="96"/>
      <c r="C454" s="96"/>
      <c r="D454" s="97"/>
      <c r="E454" s="96">
        <v>1</v>
      </c>
      <c r="F454" s="96">
        <v>1413</v>
      </c>
      <c r="G454" s="98">
        <v>7.0771408351026188E-2</v>
      </c>
      <c r="H454" s="103">
        <f t="shared" si="21"/>
        <v>1</v>
      </c>
      <c r="I454" s="103">
        <f t="shared" si="22"/>
        <v>1413</v>
      </c>
      <c r="J454" s="98">
        <f t="shared" si="23"/>
        <v>7.0771408351026188E-2</v>
      </c>
    </row>
    <row r="455" spans="1:10">
      <c r="A455" t="s">
        <v>555</v>
      </c>
      <c r="B455" s="96">
        <v>1</v>
      </c>
      <c r="C455" s="96">
        <v>1528</v>
      </c>
      <c r="D455" s="97">
        <v>6.5445026178010471E-2</v>
      </c>
      <c r="E455" s="96"/>
      <c r="F455" s="96"/>
      <c r="G455" s="98"/>
      <c r="H455" s="103">
        <f t="shared" si="21"/>
        <v>1</v>
      </c>
      <c r="I455" s="103">
        <f t="shared" si="22"/>
        <v>1528</v>
      </c>
      <c r="J455" s="98">
        <f t="shared" si="23"/>
        <v>6.5445026178010471E-2</v>
      </c>
    </row>
    <row r="456" spans="1:10">
      <c r="A456" t="s">
        <v>556</v>
      </c>
      <c r="B456" s="96"/>
      <c r="C456" s="96"/>
      <c r="D456" s="97"/>
      <c r="E456" s="96">
        <v>1</v>
      </c>
      <c r="F456" s="96">
        <v>493</v>
      </c>
      <c r="G456" s="98">
        <v>0.20283975659229209</v>
      </c>
      <c r="H456" s="103">
        <f t="shared" si="21"/>
        <v>1</v>
      </c>
      <c r="I456" s="103">
        <f t="shared" si="22"/>
        <v>493</v>
      </c>
      <c r="J456" s="98">
        <f t="shared" si="23"/>
        <v>0.20283975659229209</v>
      </c>
    </row>
    <row r="457" spans="1:10">
      <c r="A457" t="s">
        <v>557</v>
      </c>
      <c r="B457" s="96">
        <v>1</v>
      </c>
      <c r="C457" s="96">
        <v>1303</v>
      </c>
      <c r="D457" s="97">
        <v>7.6745970836531077E-2</v>
      </c>
      <c r="E457" s="96">
        <v>1</v>
      </c>
      <c r="F457" s="96">
        <v>1730</v>
      </c>
      <c r="G457" s="98">
        <v>5.7803468208092491E-2</v>
      </c>
      <c r="H457" s="103">
        <f t="shared" si="21"/>
        <v>2</v>
      </c>
      <c r="I457" s="103">
        <f t="shared" si="22"/>
        <v>3033</v>
      </c>
      <c r="J457" s="98">
        <f t="shared" si="23"/>
        <v>6.5941312232113414E-2</v>
      </c>
    </row>
    <row r="458" spans="1:10">
      <c r="A458" t="s">
        <v>558</v>
      </c>
      <c r="B458" s="96">
        <v>1</v>
      </c>
      <c r="C458" s="96">
        <v>2312</v>
      </c>
      <c r="D458" s="97">
        <v>4.3252595155709346E-2</v>
      </c>
      <c r="E458" s="96"/>
      <c r="F458" s="96"/>
      <c r="G458" s="98"/>
      <c r="H458" s="103">
        <f t="shared" si="21"/>
        <v>1</v>
      </c>
      <c r="I458" s="103">
        <f t="shared" si="22"/>
        <v>2312</v>
      </c>
      <c r="J458" s="98">
        <f t="shared" si="23"/>
        <v>4.3252595155709346E-2</v>
      </c>
    </row>
    <row r="459" spans="1:10">
      <c r="A459" t="s">
        <v>559</v>
      </c>
      <c r="B459" s="96">
        <v>1</v>
      </c>
      <c r="C459" s="96">
        <v>967</v>
      </c>
      <c r="D459" s="97">
        <v>0.10341261633919339</v>
      </c>
      <c r="E459" s="96">
        <v>1</v>
      </c>
      <c r="F459" s="96">
        <v>911</v>
      </c>
      <c r="G459" s="98">
        <v>0.10976948408342481</v>
      </c>
      <c r="H459" s="103">
        <f t="shared" si="21"/>
        <v>2</v>
      </c>
      <c r="I459" s="103">
        <f t="shared" si="22"/>
        <v>1878</v>
      </c>
      <c r="J459" s="98">
        <f t="shared" si="23"/>
        <v>0.10649627263045794</v>
      </c>
    </row>
    <row r="460" spans="1:10">
      <c r="A460" t="s">
        <v>560</v>
      </c>
      <c r="B460" s="96">
        <v>1</v>
      </c>
      <c r="C460" s="96">
        <v>3130</v>
      </c>
      <c r="D460" s="97">
        <v>3.1948881789137379E-2</v>
      </c>
      <c r="E460" s="96"/>
      <c r="F460" s="96"/>
      <c r="G460" s="98"/>
      <c r="H460" s="103">
        <f t="shared" si="21"/>
        <v>1</v>
      </c>
      <c r="I460" s="103">
        <f t="shared" si="22"/>
        <v>3130</v>
      </c>
      <c r="J460" s="98">
        <f t="shared" si="23"/>
        <v>3.1948881789137379E-2</v>
      </c>
    </row>
    <row r="461" spans="1:10">
      <c r="A461" t="s">
        <v>561</v>
      </c>
      <c r="B461" s="96">
        <v>1</v>
      </c>
      <c r="C461" s="96">
        <v>844</v>
      </c>
      <c r="D461" s="97">
        <v>0.11848341232227488</v>
      </c>
      <c r="E461" s="96"/>
      <c r="F461" s="96"/>
      <c r="G461" s="98"/>
      <c r="H461" s="103">
        <f t="shared" si="21"/>
        <v>1</v>
      </c>
      <c r="I461" s="103">
        <f t="shared" si="22"/>
        <v>844</v>
      </c>
      <c r="J461" s="98">
        <f t="shared" si="23"/>
        <v>0.11848341232227488</v>
      </c>
    </row>
    <row r="462" spans="1:10">
      <c r="A462" t="s">
        <v>562</v>
      </c>
      <c r="B462" s="96">
        <v>2</v>
      </c>
      <c r="C462" s="96">
        <v>965</v>
      </c>
      <c r="D462" s="97">
        <v>0.20725388601036268</v>
      </c>
      <c r="E462" s="96"/>
      <c r="F462" s="96"/>
      <c r="G462" s="98"/>
      <c r="H462" s="103">
        <f t="shared" si="21"/>
        <v>2</v>
      </c>
      <c r="I462" s="103">
        <f t="shared" si="22"/>
        <v>965</v>
      </c>
      <c r="J462" s="98">
        <f t="shared" si="23"/>
        <v>0.20725388601036268</v>
      </c>
    </row>
    <row r="463" spans="1:10">
      <c r="A463" t="s">
        <v>563</v>
      </c>
      <c r="B463" s="96">
        <v>1</v>
      </c>
      <c r="C463" s="96">
        <v>767</v>
      </c>
      <c r="D463" s="97">
        <v>0.1303780964797914</v>
      </c>
      <c r="E463" s="96"/>
      <c r="F463" s="96"/>
      <c r="G463" s="98"/>
      <c r="H463" s="103">
        <f t="shared" si="21"/>
        <v>1</v>
      </c>
      <c r="I463" s="103">
        <f t="shared" si="22"/>
        <v>767</v>
      </c>
      <c r="J463" s="98">
        <f t="shared" si="23"/>
        <v>0.1303780964797914</v>
      </c>
    </row>
    <row r="464" spans="1:10">
      <c r="A464" t="s">
        <v>564</v>
      </c>
      <c r="B464" s="96">
        <v>1</v>
      </c>
      <c r="C464" s="96">
        <v>2361</v>
      </c>
      <c r="D464" s="97">
        <v>4.2354934349851756E-2</v>
      </c>
      <c r="E464" s="96">
        <v>1</v>
      </c>
      <c r="F464" s="96">
        <v>3349</v>
      </c>
      <c r="G464" s="98">
        <v>2.9859659599880562E-2</v>
      </c>
      <c r="H464" s="103">
        <f t="shared" si="21"/>
        <v>2</v>
      </c>
      <c r="I464" s="103">
        <f t="shared" si="22"/>
        <v>5710</v>
      </c>
      <c r="J464" s="98">
        <f t="shared" si="23"/>
        <v>3.5026269702276708E-2</v>
      </c>
    </row>
    <row r="465" spans="1:10">
      <c r="A465" t="s">
        <v>565</v>
      </c>
      <c r="B465" s="96"/>
      <c r="C465" s="96"/>
      <c r="D465" s="97"/>
      <c r="E465" s="96">
        <v>1</v>
      </c>
      <c r="F465" s="96">
        <v>4084</v>
      </c>
      <c r="G465" s="98">
        <v>2.4485798237022526E-2</v>
      </c>
      <c r="H465" s="103">
        <f t="shared" si="21"/>
        <v>1</v>
      </c>
      <c r="I465" s="103">
        <f t="shared" si="22"/>
        <v>4084</v>
      </c>
      <c r="J465" s="98">
        <f t="shared" si="23"/>
        <v>2.4485798237022526E-2</v>
      </c>
    </row>
    <row r="466" spans="1:10">
      <c r="A466" t="s">
        <v>566</v>
      </c>
      <c r="B466" s="96">
        <v>1</v>
      </c>
      <c r="C466" s="96">
        <v>557</v>
      </c>
      <c r="D466" s="97">
        <v>0.17953321364452424</v>
      </c>
      <c r="E466" s="96"/>
      <c r="F466" s="96"/>
      <c r="G466" s="98"/>
      <c r="H466" s="103">
        <f t="shared" si="21"/>
        <v>1</v>
      </c>
      <c r="I466" s="103">
        <f t="shared" si="22"/>
        <v>557</v>
      </c>
      <c r="J466" s="98">
        <f t="shared" si="23"/>
        <v>0.17953321364452424</v>
      </c>
    </row>
    <row r="467" spans="1:10">
      <c r="A467" t="s">
        <v>567</v>
      </c>
      <c r="B467" s="96"/>
      <c r="C467" s="96"/>
      <c r="D467" s="97"/>
      <c r="E467" s="96">
        <v>1</v>
      </c>
      <c r="F467" s="96">
        <v>1753</v>
      </c>
      <c r="G467" s="98">
        <v>5.7045065601825436E-2</v>
      </c>
      <c r="H467" s="103">
        <f t="shared" si="21"/>
        <v>1</v>
      </c>
      <c r="I467" s="103">
        <f t="shared" si="22"/>
        <v>1753</v>
      </c>
      <c r="J467" s="98">
        <f t="shared" si="23"/>
        <v>5.7045065601825436E-2</v>
      </c>
    </row>
    <row r="468" spans="1:10">
      <c r="A468" t="s">
        <v>799</v>
      </c>
      <c r="B468" s="96">
        <v>2</v>
      </c>
      <c r="C468" s="96">
        <v>372</v>
      </c>
      <c r="D468" s="97">
        <v>0.53763440860215062</v>
      </c>
      <c r="E468" s="96">
        <v>1</v>
      </c>
      <c r="F468" s="96">
        <v>334</v>
      </c>
      <c r="G468" s="98">
        <v>0.29940119760479045</v>
      </c>
      <c r="H468" s="103">
        <f t="shared" si="21"/>
        <v>3</v>
      </c>
      <c r="I468" s="103">
        <f t="shared" si="22"/>
        <v>706</v>
      </c>
      <c r="J468" s="98">
        <f t="shared" si="23"/>
        <v>0.42492917847025502</v>
      </c>
    </row>
    <row r="469" spans="1:10">
      <c r="A469" t="s">
        <v>568</v>
      </c>
      <c r="B469" s="96"/>
      <c r="C469" s="96"/>
      <c r="D469" s="97"/>
      <c r="E469" s="96">
        <v>1</v>
      </c>
      <c r="F469" s="96">
        <v>1047</v>
      </c>
      <c r="G469" s="98">
        <v>9.5510983763132759E-2</v>
      </c>
      <c r="H469" s="103">
        <f t="shared" si="21"/>
        <v>1</v>
      </c>
      <c r="I469" s="103">
        <f t="shared" si="22"/>
        <v>1047</v>
      </c>
      <c r="J469" s="98">
        <f t="shared" si="23"/>
        <v>9.5510983763132759E-2</v>
      </c>
    </row>
    <row r="470" spans="1:10">
      <c r="A470" t="s">
        <v>569</v>
      </c>
      <c r="B470" s="96">
        <v>1</v>
      </c>
      <c r="C470" s="96">
        <v>1831</v>
      </c>
      <c r="D470" s="97">
        <v>5.4614964500273068E-2</v>
      </c>
      <c r="E470" s="96"/>
      <c r="F470" s="96"/>
      <c r="G470" s="98"/>
      <c r="H470" s="103">
        <f t="shared" si="21"/>
        <v>1</v>
      </c>
      <c r="I470" s="103">
        <f t="shared" si="22"/>
        <v>1831</v>
      </c>
      <c r="J470" s="98">
        <f t="shared" si="23"/>
        <v>5.4614964500273068E-2</v>
      </c>
    </row>
    <row r="471" spans="1:10">
      <c r="A471" t="s">
        <v>570</v>
      </c>
      <c r="B471" s="96"/>
      <c r="C471" s="96"/>
      <c r="D471" s="97"/>
      <c r="E471" s="96">
        <v>1</v>
      </c>
      <c r="F471" s="96">
        <v>480</v>
      </c>
      <c r="G471" s="98">
        <v>0.20833333333333334</v>
      </c>
      <c r="H471" s="103">
        <f t="shared" si="21"/>
        <v>1</v>
      </c>
      <c r="I471" s="103">
        <f t="shared" si="22"/>
        <v>480</v>
      </c>
      <c r="J471" s="98">
        <f t="shared" si="23"/>
        <v>0.20833333333333334</v>
      </c>
    </row>
    <row r="472" spans="1:10">
      <c r="A472" t="s">
        <v>571</v>
      </c>
      <c r="B472" s="96"/>
      <c r="C472" s="96"/>
      <c r="D472" s="97"/>
      <c r="E472" s="96">
        <v>1</v>
      </c>
      <c r="F472" s="96">
        <v>4577</v>
      </c>
      <c r="G472" s="98">
        <v>2.1848372296263928E-2</v>
      </c>
      <c r="H472" s="103">
        <f t="shared" si="21"/>
        <v>1</v>
      </c>
      <c r="I472" s="103">
        <f t="shared" si="22"/>
        <v>4577</v>
      </c>
      <c r="J472" s="98">
        <f t="shared" si="23"/>
        <v>2.1848372296263928E-2</v>
      </c>
    </row>
    <row r="473" spans="1:10">
      <c r="A473" t="s">
        <v>572</v>
      </c>
      <c r="B473" s="96">
        <v>2</v>
      </c>
      <c r="C473" s="96">
        <v>171</v>
      </c>
      <c r="D473" s="97">
        <v>1.1695906432748537</v>
      </c>
      <c r="E473" s="96"/>
      <c r="F473" s="96"/>
      <c r="G473" s="98"/>
      <c r="H473" s="103">
        <f t="shared" si="21"/>
        <v>2</v>
      </c>
      <c r="I473" s="103">
        <f t="shared" si="22"/>
        <v>171</v>
      </c>
      <c r="J473" s="98">
        <f t="shared" si="23"/>
        <v>1.1695906432748537</v>
      </c>
    </row>
    <row r="474" spans="1:10">
      <c r="A474" t="s">
        <v>573</v>
      </c>
      <c r="B474" s="96"/>
      <c r="C474" s="96"/>
      <c r="D474" s="97"/>
      <c r="E474" s="96">
        <v>1</v>
      </c>
      <c r="F474" s="96">
        <v>257</v>
      </c>
      <c r="G474" s="98">
        <v>0.38910505836575876</v>
      </c>
      <c r="H474" s="103">
        <f t="shared" si="21"/>
        <v>1</v>
      </c>
      <c r="I474" s="103">
        <f t="shared" si="22"/>
        <v>257</v>
      </c>
      <c r="J474" s="98">
        <f t="shared" si="23"/>
        <v>0.38910505836575876</v>
      </c>
    </row>
    <row r="475" spans="1:10">
      <c r="A475" t="s">
        <v>574</v>
      </c>
      <c r="B475" s="96"/>
      <c r="C475" s="96"/>
      <c r="D475" s="97"/>
      <c r="E475" s="96">
        <v>1</v>
      </c>
      <c r="F475" s="96">
        <v>209</v>
      </c>
      <c r="G475" s="98">
        <v>0.4784688995215311</v>
      </c>
      <c r="H475" s="103">
        <f t="shared" si="21"/>
        <v>1</v>
      </c>
      <c r="I475" s="103">
        <f t="shared" si="22"/>
        <v>209</v>
      </c>
      <c r="J475" s="98">
        <f t="shared" si="23"/>
        <v>0.4784688995215311</v>
      </c>
    </row>
    <row r="476" spans="1:10">
      <c r="A476" t="s">
        <v>575</v>
      </c>
      <c r="B476" s="96"/>
      <c r="C476" s="96"/>
      <c r="D476" s="97"/>
      <c r="E476" s="96">
        <v>3</v>
      </c>
      <c r="F476" s="96">
        <v>2846</v>
      </c>
      <c r="G476" s="98">
        <v>0.10541110330288123</v>
      </c>
      <c r="H476" s="103">
        <f t="shared" si="21"/>
        <v>3</v>
      </c>
      <c r="I476" s="103">
        <f t="shared" si="22"/>
        <v>2846</v>
      </c>
      <c r="J476" s="98">
        <f t="shared" si="23"/>
        <v>0.10541110330288123</v>
      </c>
    </row>
    <row r="477" spans="1:10">
      <c r="A477" t="s">
        <v>576</v>
      </c>
      <c r="B477" s="96">
        <v>1</v>
      </c>
      <c r="C477" s="96">
        <v>1174</v>
      </c>
      <c r="D477" s="97">
        <v>8.5178875638841564E-2</v>
      </c>
      <c r="E477" s="96"/>
      <c r="F477" s="96"/>
      <c r="G477" s="98"/>
      <c r="H477" s="103">
        <f t="shared" si="21"/>
        <v>1</v>
      </c>
      <c r="I477" s="103">
        <f t="shared" si="22"/>
        <v>1174</v>
      </c>
      <c r="J477" s="98">
        <f t="shared" si="23"/>
        <v>8.5178875638841564E-2</v>
      </c>
    </row>
    <row r="478" spans="1:10">
      <c r="A478" t="s">
        <v>577</v>
      </c>
      <c r="B478" s="96">
        <v>1</v>
      </c>
      <c r="C478" s="96">
        <v>1340</v>
      </c>
      <c r="D478" s="97">
        <v>7.4626865671641798E-2</v>
      </c>
      <c r="E478" s="96"/>
      <c r="F478" s="96"/>
      <c r="G478" s="98"/>
      <c r="H478" s="103">
        <f t="shared" si="21"/>
        <v>1</v>
      </c>
      <c r="I478" s="103">
        <f t="shared" si="22"/>
        <v>1340</v>
      </c>
      <c r="J478" s="98">
        <f t="shared" si="23"/>
        <v>7.4626865671641798E-2</v>
      </c>
    </row>
    <row r="479" spans="1:10">
      <c r="A479" t="s">
        <v>578</v>
      </c>
      <c r="B479" s="96"/>
      <c r="C479" s="96"/>
      <c r="D479" s="97"/>
      <c r="E479" s="96">
        <v>1</v>
      </c>
      <c r="F479" s="96">
        <v>514</v>
      </c>
      <c r="G479" s="98">
        <v>0.19455252918287938</v>
      </c>
      <c r="H479" s="103">
        <f t="shared" si="21"/>
        <v>1</v>
      </c>
      <c r="I479" s="103">
        <f t="shared" si="22"/>
        <v>514</v>
      </c>
      <c r="J479" s="98">
        <f t="shared" si="23"/>
        <v>0.19455252918287938</v>
      </c>
    </row>
    <row r="480" spans="1:10">
      <c r="A480" t="s">
        <v>579</v>
      </c>
      <c r="B480" s="96"/>
      <c r="C480" s="96"/>
      <c r="D480" s="97"/>
      <c r="E480" s="96">
        <v>1</v>
      </c>
      <c r="F480" s="96">
        <v>438</v>
      </c>
      <c r="G480" s="98">
        <v>0.22831050228310501</v>
      </c>
      <c r="H480" s="103">
        <f t="shared" si="21"/>
        <v>1</v>
      </c>
      <c r="I480" s="103">
        <f t="shared" si="22"/>
        <v>438</v>
      </c>
      <c r="J480" s="98">
        <f t="shared" si="23"/>
        <v>0.22831050228310501</v>
      </c>
    </row>
    <row r="481" spans="1:10">
      <c r="A481" t="s">
        <v>580</v>
      </c>
      <c r="B481" s="96">
        <v>1</v>
      </c>
      <c r="C481" s="96">
        <v>2440</v>
      </c>
      <c r="D481" s="97">
        <v>4.0983606557377046E-2</v>
      </c>
      <c r="E481" s="96"/>
      <c r="F481" s="96"/>
      <c r="G481" s="98"/>
      <c r="H481" s="103">
        <f t="shared" si="21"/>
        <v>1</v>
      </c>
      <c r="I481" s="103">
        <f t="shared" si="22"/>
        <v>2440</v>
      </c>
      <c r="J481" s="98">
        <f t="shared" si="23"/>
        <v>4.0983606557377046E-2</v>
      </c>
    </row>
    <row r="482" spans="1:10" s="66" customFormat="1">
      <c r="A482" s="66" t="s">
        <v>581</v>
      </c>
      <c r="B482" s="104"/>
      <c r="C482" s="104"/>
      <c r="D482" s="105"/>
      <c r="E482" s="104">
        <v>2</v>
      </c>
      <c r="F482" s="104">
        <v>146</v>
      </c>
      <c r="G482" s="102">
        <v>1.3698630136986301</v>
      </c>
      <c r="H482" s="106">
        <f t="shared" si="21"/>
        <v>2</v>
      </c>
      <c r="I482" s="106">
        <f t="shared" si="22"/>
        <v>146</v>
      </c>
      <c r="J482" s="102">
        <f t="shared" si="23"/>
        <v>1.3698630136986301</v>
      </c>
    </row>
    <row r="483" spans="1:10">
      <c r="A483" t="s">
        <v>582</v>
      </c>
      <c r="B483" s="96"/>
      <c r="C483" s="96"/>
      <c r="D483" s="97"/>
      <c r="E483" s="96">
        <v>2</v>
      </c>
      <c r="F483" s="96">
        <v>353</v>
      </c>
      <c r="G483" s="98">
        <v>0.56657223796033995</v>
      </c>
      <c r="H483" s="103">
        <f t="shared" si="21"/>
        <v>2</v>
      </c>
      <c r="I483" s="103">
        <f t="shared" si="22"/>
        <v>353</v>
      </c>
      <c r="J483" s="98">
        <f t="shared" si="23"/>
        <v>0.56657223796033995</v>
      </c>
    </row>
    <row r="484" spans="1:10">
      <c r="A484" t="s">
        <v>583</v>
      </c>
      <c r="B484" s="96">
        <v>2</v>
      </c>
      <c r="C484" s="96">
        <v>610</v>
      </c>
      <c r="D484" s="97">
        <v>0.32786885245901637</v>
      </c>
      <c r="E484" s="96"/>
      <c r="F484" s="96"/>
      <c r="G484" s="98"/>
      <c r="H484" s="103">
        <f t="shared" si="21"/>
        <v>2</v>
      </c>
      <c r="I484" s="103">
        <f t="shared" si="22"/>
        <v>610</v>
      </c>
      <c r="J484" s="98">
        <f t="shared" si="23"/>
        <v>0.32786885245901637</v>
      </c>
    </row>
    <row r="485" spans="1:10">
      <c r="A485" t="s">
        <v>584</v>
      </c>
      <c r="B485" s="96"/>
      <c r="C485" s="96"/>
      <c r="D485" s="97"/>
      <c r="E485" s="96">
        <v>1</v>
      </c>
      <c r="F485" s="96">
        <v>1272</v>
      </c>
      <c r="G485" s="98">
        <v>7.8616352201257872E-2</v>
      </c>
      <c r="H485" s="103">
        <f t="shared" si="21"/>
        <v>1</v>
      </c>
      <c r="I485" s="103">
        <f t="shared" si="22"/>
        <v>1272</v>
      </c>
      <c r="J485" s="98">
        <f t="shared" si="23"/>
        <v>7.8616352201257872E-2</v>
      </c>
    </row>
    <row r="486" spans="1:10">
      <c r="A486" t="s">
        <v>585</v>
      </c>
      <c r="B486" s="96"/>
      <c r="C486" s="96"/>
      <c r="D486" s="97"/>
      <c r="E486" s="96">
        <v>1</v>
      </c>
      <c r="F486" s="96">
        <v>3928</v>
      </c>
      <c r="G486" s="98">
        <v>2.545824847250509E-2</v>
      </c>
      <c r="H486" s="103">
        <f t="shared" si="21"/>
        <v>1</v>
      </c>
      <c r="I486" s="103">
        <f t="shared" si="22"/>
        <v>3928</v>
      </c>
      <c r="J486" s="98">
        <f t="shared" si="23"/>
        <v>2.545824847250509E-2</v>
      </c>
    </row>
    <row r="487" spans="1:10">
      <c r="A487" t="s">
        <v>586</v>
      </c>
      <c r="B487" s="96">
        <v>1</v>
      </c>
      <c r="C487" s="96">
        <v>3437</v>
      </c>
      <c r="D487" s="97">
        <v>2.9095141111434391E-2</v>
      </c>
      <c r="E487" s="96"/>
      <c r="F487" s="96"/>
      <c r="G487" s="98"/>
      <c r="H487" s="103">
        <f t="shared" si="21"/>
        <v>1</v>
      </c>
      <c r="I487" s="103">
        <f t="shared" si="22"/>
        <v>3437</v>
      </c>
      <c r="J487" s="98">
        <f t="shared" si="23"/>
        <v>2.9095141111434391E-2</v>
      </c>
    </row>
    <row r="488" spans="1:10">
      <c r="A488" t="s">
        <v>587</v>
      </c>
      <c r="B488" s="96">
        <v>1</v>
      </c>
      <c r="C488" s="96">
        <v>657</v>
      </c>
      <c r="D488" s="97">
        <v>0.15220700152207001</v>
      </c>
      <c r="E488" s="96"/>
      <c r="F488" s="96"/>
      <c r="G488" s="98"/>
      <c r="H488" s="103">
        <f t="shared" si="21"/>
        <v>1</v>
      </c>
      <c r="I488" s="103">
        <f t="shared" si="22"/>
        <v>657</v>
      </c>
      <c r="J488" s="98">
        <f t="shared" si="23"/>
        <v>0.15220700152207001</v>
      </c>
    </row>
    <row r="489" spans="1:10">
      <c r="A489" t="s">
        <v>794</v>
      </c>
      <c r="B489" s="96">
        <v>1</v>
      </c>
      <c r="C489" s="96">
        <v>174</v>
      </c>
      <c r="D489" s="97">
        <v>0.57471264367816088</v>
      </c>
      <c r="E489" s="96"/>
      <c r="F489" s="96"/>
      <c r="G489" s="98"/>
      <c r="H489" s="103">
        <f t="shared" si="21"/>
        <v>1</v>
      </c>
      <c r="I489" s="103">
        <f t="shared" si="22"/>
        <v>174</v>
      </c>
      <c r="J489" s="98">
        <f t="shared" si="23"/>
        <v>0.57471264367816088</v>
      </c>
    </row>
    <row r="490" spans="1:10">
      <c r="A490" t="s">
        <v>588</v>
      </c>
      <c r="B490" s="96">
        <v>1</v>
      </c>
      <c r="C490" s="96">
        <v>1557</v>
      </c>
      <c r="D490" s="97">
        <v>6.4226075786769421E-2</v>
      </c>
      <c r="E490" s="96"/>
      <c r="F490" s="96"/>
      <c r="G490" s="98"/>
      <c r="H490" s="103">
        <f t="shared" si="21"/>
        <v>1</v>
      </c>
      <c r="I490" s="103">
        <f t="shared" si="22"/>
        <v>1557</v>
      </c>
      <c r="J490" s="98">
        <f t="shared" si="23"/>
        <v>6.4226075786769421E-2</v>
      </c>
    </row>
    <row r="491" spans="1:10">
      <c r="A491" t="s">
        <v>589</v>
      </c>
      <c r="B491" s="96"/>
      <c r="C491" s="96"/>
      <c r="D491" s="97"/>
      <c r="E491" s="96">
        <v>1</v>
      </c>
      <c r="F491" s="96">
        <v>455</v>
      </c>
      <c r="G491" s="98">
        <v>0.21978021978021978</v>
      </c>
      <c r="H491" s="103">
        <f t="shared" si="21"/>
        <v>1</v>
      </c>
      <c r="I491" s="103">
        <f t="shared" si="22"/>
        <v>455</v>
      </c>
      <c r="J491" s="98">
        <f t="shared" si="23"/>
        <v>0.21978021978021978</v>
      </c>
    </row>
    <row r="492" spans="1:10">
      <c r="A492" t="s">
        <v>770</v>
      </c>
      <c r="B492" s="96">
        <v>2</v>
      </c>
      <c r="C492" s="96">
        <v>441</v>
      </c>
      <c r="D492" s="97">
        <v>0.45351473922902497</v>
      </c>
      <c r="E492" s="96"/>
      <c r="F492" s="96"/>
      <c r="G492" s="98"/>
      <c r="H492" s="103">
        <f t="shared" si="21"/>
        <v>2</v>
      </c>
      <c r="I492" s="103">
        <f t="shared" si="22"/>
        <v>441</v>
      </c>
      <c r="J492" s="98">
        <f t="shared" si="23"/>
        <v>0.45351473922902497</v>
      </c>
    </row>
    <row r="493" spans="1:10">
      <c r="A493" t="s">
        <v>590</v>
      </c>
      <c r="B493" s="96"/>
      <c r="C493" s="96"/>
      <c r="D493" s="97"/>
      <c r="E493" s="96">
        <v>1</v>
      </c>
      <c r="F493" s="96">
        <v>802</v>
      </c>
      <c r="G493" s="98">
        <v>0.12468827930174563</v>
      </c>
      <c r="H493" s="103">
        <f t="shared" si="21"/>
        <v>1</v>
      </c>
      <c r="I493" s="103">
        <f t="shared" si="22"/>
        <v>802</v>
      </c>
      <c r="J493" s="98">
        <f t="shared" si="23"/>
        <v>0.12468827930174563</v>
      </c>
    </row>
    <row r="494" spans="1:10">
      <c r="A494" t="s">
        <v>591</v>
      </c>
      <c r="B494" s="96"/>
      <c r="C494" s="96"/>
      <c r="D494" s="97"/>
      <c r="E494" s="96">
        <v>1</v>
      </c>
      <c r="F494" s="96">
        <v>719</v>
      </c>
      <c r="G494" s="98">
        <v>0.13908205841446453</v>
      </c>
      <c r="H494" s="103">
        <f t="shared" si="21"/>
        <v>1</v>
      </c>
      <c r="I494" s="103">
        <f t="shared" si="22"/>
        <v>719</v>
      </c>
      <c r="J494" s="98">
        <f t="shared" si="23"/>
        <v>0.13908205841446453</v>
      </c>
    </row>
    <row r="495" spans="1:10">
      <c r="A495" t="s">
        <v>592</v>
      </c>
      <c r="B495" s="96"/>
      <c r="C495" s="96"/>
      <c r="D495" s="97"/>
      <c r="E495" s="96">
        <v>1</v>
      </c>
      <c r="F495" s="96">
        <v>1916</v>
      </c>
      <c r="G495" s="98">
        <v>5.2192066805845504E-2</v>
      </c>
      <c r="H495" s="103">
        <f t="shared" si="21"/>
        <v>1</v>
      </c>
      <c r="I495" s="103">
        <f t="shared" si="22"/>
        <v>1916</v>
      </c>
      <c r="J495" s="98">
        <f t="shared" si="23"/>
        <v>5.2192066805845504E-2</v>
      </c>
    </row>
    <row r="496" spans="1:10">
      <c r="A496" t="s">
        <v>778</v>
      </c>
      <c r="B496" s="96">
        <v>1</v>
      </c>
      <c r="C496" s="96">
        <v>386</v>
      </c>
      <c r="D496" s="97">
        <v>0.2590673575129534</v>
      </c>
      <c r="E496" s="96"/>
      <c r="F496" s="96"/>
      <c r="G496" s="98"/>
      <c r="H496" s="103">
        <f t="shared" si="21"/>
        <v>1</v>
      </c>
      <c r="I496" s="103">
        <f t="shared" si="22"/>
        <v>386</v>
      </c>
      <c r="J496" s="98">
        <f t="shared" si="23"/>
        <v>0.2590673575129534</v>
      </c>
    </row>
    <row r="497" spans="1:10">
      <c r="A497" t="s">
        <v>741</v>
      </c>
      <c r="B497" s="96"/>
      <c r="C497" s="96"/>
      <c r="D497" s="97"/>
      <c r="E497" s="96">
        <v>1</v>
      </c>
      <c r="F497" s="96">
        <v>517</v>
      </c>
      <c r="G497" s="98">
        <v>0.19342359767891684</v>
      </c>
      <c r="H497" s="103">
        <f t="shared" si="21"/>
        <v>1</v>
      </c>
      <c r="I497" s="103">
        <f t="shared" si="22"/>
        <v>517</v>
      </c>
      <c r="J497" s="98">
        <f t="shared" si="23"/>
        <v>0.19342359767891684</v>
      </c>
    </row>
    <row r="498" spans="1:10">
      <c r="A498" t="s">
        <v>593</v>
      </c>
      <c r="B498" s="96"/>
      <c r="C498" s="96"/>
      <c r="D498" s="97"/>
      <c r="E498" s="96">
        <v>1</v>
      </c>
      <c r="F498" s="96">
        <v>931</v>
      </c>
      <c r="G498" s="98">
        <v>0.10741138560687433</v>
      </c>
      <c r="H498" s="103">
        <f t="shared" si="21"/>
        <v>1</v>
      </c>
      <c r="I498" s="103">
        <f t="shared" si="22"/>
        <v>931</v>
      </c>
      <c r="J498" s="98">
        <f t="shared" si="23"/>
        <v>0.10741138560687433</v>
      </c>
    </row>
    <row r="499" spans="1:10">
      <c r="A499" t="s">
        <v>594</v>
      </c>
      <c r="B499" s="96"/>
      <c r="C499" s="96"/>
      <c r="D499" s="97"/>
      <c r="E499" s="96">
        <v>2</v>
      </c>
      <c r="F499" s="96">
        <v>1212</v>
      </c>
      <c r="G499" s="98">
        <v>0.16501650165016502</v>
      </c>
      <c r="H499" s="103">
        <f t="shared" si="21"/>
        <v>2</v>
      </c>
      <c r="I499" s="103">
        <f t="shared" si="22"/>
        <v>1212</v>
      </c>
      <c r="J499" s="98">
        <f t="shared" si="23"/>
        <v>0.16501650165016502</v>
      </c>
    </row>
    <row r="500" spans="1:10">
      <c r="A500" t="s">
        <v>595</v>
      </c>
      <c r="B500" s="96">
        <v>2</v>
      </c>
      <c r="C500" s="96">
        <v>3906</v>
      </c>
      <c r="D500" s="97">
        <v>5.1203277009728626E-2</v>
      </c>
      <c r="E500" s="96">
        <v>4</v>
      </c>
      <c r="F500" s="96">
        <v>3949</v>
      </c>
      <c r="G500" s="98">
        <v>0.10129146619397315</v>
      </c>
      <c r="H500" s="103">
        <f t="shared" si="21"/>
        <v>6</v>
      </c>
      <c r="I500" s="103">
        <f t="shared" si="22"/>
        <v>7855</v>
      </c>
      <c r="J500" s="98">
        <f t="shared" si="23"/>
        <v>7.6384468491406746E-2</v>
      </c>
    </row>
    <row r="501" spans="1:10">
      <c r="A501" t="s">
        <v>596</v>
      </c>
      <c r="B501" s="96">
        <v>1</v>
      </c>
      <c r="C501" s="96">
        <v>1206</v>
      </c>
      <c r="D501" s="97">
        <v>8.2918739635157543E-2</v>
      </c>
      <c r="E501" s="96"/>
      <c r="F501" s="96"/>
      <c r="G501" s="98"/>
      <c r="H501" s="103">
        <f t="shared" si="21"/>
        <v>1</v>
      </c>
      <c r="I501" s="103">
        <f t="shared" si="22"/>
        <v>1206</v>
      </c>
      <c r="J501" s="98">
        <f t="shared" si="23"/>
        <v>8.2918739635157543E-2</v>
      </c>
    </row>
    <row r="502" spans="1:10">
      <c r="A502" t="s">
        <v>597</v>
      </c>
      <c r="B502" s="96"/>
      <c r="C502" s="96"/>
      <c r="D502" s="97"/>
      <c r="E502" s="96">
        <v>1</v>
      </c>
      <c r="F502" s="96">
        <v>2259</v>
      </c>
      <c r="G502" s="98">
        <v>4.4267374944665781E-2</v>
      </c>
      <c r="H502" s="103">
        <f t="shared" si="21"/>
        <v>1</v>
      </c>
      <c r="I502" s="103">
        <f t="shared" si="22"/>
        <v>2259</v>
      </c>
      <c r="J502" s="98">
        <f t="shared" si="23"/>
        <v>4.4267374944665781E-2</v>
      </c>
    </row>
    <row r="503" spans="1:10">
      <c r="A503" t="s">
        <v>44</v>
      </c>
      <c r="B503" s="96">
        <v>1</v>
      </c>
      <c r="C503" s="96">
        <v>13099</v>
      </c>
      <c r="D503" s="97">
        <v>7.6341705473700287E-3</v>
      </c>
      <c r="E503" s="96">
        <v>1</v>
      </c>
      <c r="F503" s="96">
        <v>16320</v>
      </c>
      <c r="G503" s="98">
        <v>6.1274509803921568E-3</v>
      </c>
      <c r="H503" s="103">
        <f t="shared" si="21"/>
        <v>2</v>
      </c>
      <c r="I503" s="103">
        <f t="shared" si="22"/>
        <v>29419</v>
      </c>
      <c r="J503" s="98">
        <f t="shared" si="23"/>
        <v>6.7983276114075945E-3</v>
      </c>
    </row>
    <row r="504" spans="1:10">
      <c r="A504" t="s">
        <v>598</v>
      </c>
      <c r="B504" s="96">
        <v>1</v>
      </c>
      <c r="C504" s="96">
        <v>979</v>
      </c>
      <c r="D504" s="97">
        <v>0.10214504596527069</v>
      </c>
      <c r="E504" s="96"/>
      <c r="F504" s="96"/>
      <c r="G504" s="98"/>
      <c r="H504" s="103">
        <f t="shared" si="21"/>
        <v>1</v>
      </c>
      <c r="I504" s="103">
        <f t="shared" si="22"/>
        <v>979</v>
      </c>
      <c r="J504" s="98">
        <f t="shared" si="23"/>
        <v>0.10214504596527069</v>
      </c>
    </row>
    <row r="505" spans="1:10">
      <c r="A505" t="s">
        <v>599</v>
      </c>
      <c r="B505" s="96"/>
      <c r="C505" s="96"/>
      <c r="D505" s="97"/>
      <c r="E505" s="96">
        <v>1</v>
      </c>
      <c r="F505" s="96">
        <v>572</v>
      </c>
      <c r="G505" s="98">
        <v>0.17482517482517482</v>
      </c>
      <c r="H505" s="103">
        <f t="shared" si="21"/>
        <v>1</v>
      </c>
      <c r="I505" s="103">
        <f t="shared" si="22"/>
        <v>572</v>
      </c>
      <c r="J505" s="98">
        <f t="shared" si="23"/>
        <v>0.17482517482517482</v>
      </c>
    </row>
    <row r="506" spans="1:10">
      <c r="A506" t="s">
        <v>600</v>
      </c>
      <c r="B506" s="96"/>
      <c r="C506" s="96"/>
      <c r="D506" s="97"/>
      <c r="E506" s="96">
        <v>1</v>
      </c>
      <c r="F506" s="96">
        <v>174</v>
      </c>
      <c r="G506" s="98">
        <v>0.57471264367816088</v>
      </c>
      <c r="H506" s="103">
        <f t="shared" si="21"/>
        <v>1</v>
      </c>
      <c r="I506" s="103">
        <f t="shared" si="22"/>
        <v>174</v>
      </c>
      <c r="J506" s="98">
        <f t="shared" si="23"/>
        <v>0.57471264367816088</v>
      </c>
    </row>
    <row r="507" spans="1:10">
      <c r="A507" t="s">
        <v>601</v>
      </c>
      <c r="B507" s="96">
        <v>1</v>
      </c>
      <c r="C507" s="96">
        <v>1314</v>
      </c>
      <c r="D507" s="97">
        <v>7.6103500761035003E-2</v>
      </c>
      <c r="E507" s="96"/>
      <c r="F507" s="96"/>
      <c r="G507" s="98"/>
      <c r="H507" s="103">
        <f t="shared" si="21"/>
        <v>1</v>
      </c>
      <c r="I507" s="103">
        <f t="shared" si="22"/>
        <v>1314</v>
      </c>
      <c r="J507" s="98">
        <f t="shared" si="23"/>
        <v>7.6103500761035003E-2</v>
      </c>
    </row>
    <row r="508" spans="1:10">
      <c r="A508" t="s">
        <v>602</v>
      </c>
      <c r="B508" s="96">
        <v>1</v>
      </c>
      <c r="C508" s="96">
        <v>2258</v>
      </c>
      <c r="D508" s="97">
        <v>4.4286979627989373E-2</v>
      </c>
      <c r="E508" s="96">
        <v>1</v>
      </c>
      <c r="F508" s="96">
        <v>1893</v>
      </c>
      <c r="G508" s="98">
        <v>5.2826201796090863E-2</v>
      </c>
      <c r="H508" s="103">
        <f t="shared" si="21"/>
        <v>2</v>
      </c>
      <c r="I508" s="103">
        <f t="shared" si="22"/>
        <v>4151</v>
      </c>
      <c r="J508" s="98">
        <f t="shared" si="23"/>
        <v>4.8181161165984102E-2</v>
      </c>
    </row>
    <row r="509" spans="1:10">
      <c r="A509" t="s">
        <v>603</v>
      </c>
      <c r="B509" s="96"/>
      <c r="C509" s="96"/>
      <c r="D509" s="97"/>
      <c r="E509" s="96">
        <v>1</v>
      </c>
      <c r="F509" s="96">
        <v>968</v>
      </c>
      <c r="G509" s="98">
        <v>0.10330578512396695</v>
      </c>
      <c r="H509" s="103">
        <f t="shared" si="21"/>
        <v>1</v>
      </c>
      <c r="I509" s="103">
        <f t="shared" si="22"/>
        <v>968</v>
      </c>
      <c r="J509" s="98">
        <f t="shared" si="23"/>
        <v>0.10330578512396695</v>
      </c>
    </row>
    <row r="510" spans="1:10">
      <c r="A510" t="s">
        <v>604</v>
      </c>
      <c r="B510" s="96"/>
      <c r="C510" s="96"/>
      <c r="D510" s="97"/>
      <c r="E510" s="96">
        <v>1</v>
      </c>
      <c r="F510" s="96">
        <v>123</v>
      </c>
      <c r="G510" s="98">
        <v>0.81300813008130091</v>
      </c>
      <c r="H510" s="103">
        <f t="shared" si="21"/>
        <v>1</v>
      </c>
      <c r="I510" s="103">
        <f t="shared" si="22"/>
        <v>123</v>
      </c>
      <c r="J510" s="98">
        <f t="shared" si="23"/>
        <v>0.81300813008130091</v>
      </c>
    </row>
    <row r="511" spans="1:10">
      <c r="A511" t="s">
        <v>605</v>
      </c>
      <c r="B511" s="96">
        <v>1</v>
      </c>
      <c r="C511" s="96">
        <v>665</v>
      </c>
      <c r="D511" s="97">
        <v>0.15037593984962408</v>
      </c>
      <c r="E511" s="96"/>
      <c r="F511" s="96"/>
      <c r="G511" s="98"/>
      <c r="H511" s="103">
        <f t="shared" si="21"/>
        <v>1</v>
      </c>
      <c r="I511" s="103">
        <f t="shared" si="22"/>
        <v>665</v>
      </c>
      <c r="J511" s="98">
        <f t="shared" si="23"/>
        <v>0.15037593984962408</v>
      </c>
    </row>
    <row r="512" spans="1:10">
      <c r="A512" t="s">
        <v>606</v>
      </c>
      <c r="B512" s="96"/>
      <c r="C512" s="96"/>
      <c r="D512" s="97"/>
      <c r="E512" s="96">
        <v>1</v>
      </c>
      <c r="F512" s="96">
        <v>1135</v>
      </c>
      <c r="G512" s="98">
        <v>8.8105726872246701E-2</v>
      </c>
      <c r="H512" s="103">
        <f t="shared" si="21"/>
        <v>1</v>
      </c>
      <c r="I512" s="103">
        <f t="shared" si="22"/>
        <v>1135</v>
      </c>
      <c r="J512" s="98">
        <f t="shared" si="23"/>
        <v>8.8105726872246701E-2</v>
      </c>
    </row>
    <row r="513" spans="1:10">
      <c r="A513" t="s">
        <v>607</v>
      </c>
      <c r="B513" s="96">
        <v>1</v>
      </c>
      <c r="C513" s="96">
        <v>736</v>
      </c>
      <c r="D513" s="97">
        <v>0.1358695652173913</v>
      </c>
      <c r="E513" s="96"/>
      <c r="F513" s="96"/>
      <c r="G513" s="98"/>
      <c r="H513" s="103">
        <f t="shared" si="21"/>
        <v>1</v>
      </c>
      <c r="I513" s="103">
        <f t="shared" si="22"/>
        <v>736</v>
      </c>
      <c r="J513" s="98">
        <f t="shared" si="23"/>
        <v>0.1358695652173913</v>
      </c>
    </row>
    <row r="514" spans="1:10">
      <c r="A514" t="s">
        <v>608</v>
      </c>
      <c r="B514" s="96"/>
      <c r="C514" s="96"/>
      <c r="D514" s="97"/>
      <c r="E514" s="96">
        <v>1</v>
      </c>
      <c r="F514" s="96">
        <v>2206</v>
      </c>
      <c r="G514" s="98">
        <v>4.5330915684496827E-2</v>
      </c>
      <c r="H514" s="103">
        <f t="shared" si="21"/>
        <v>1</v>
      </c>
      <c r="I514" s="103">
        <f t="shared" si="22"/>
        <v>2206</v>
      </c>
      <c r="J514" s="98">
        <f t="shared" si="23"/>
        <v>4.5330915684496827E-2</v>
      </c>
    </row>
    <row r="515" spans="1:10">
      <c r="A515" t="s">
        <v>609</v>
      </c>
      <c r="B515" s="96"/>
      <c r="C515" s="96"/>
      <c r="D515" s="97"/>
      <c r="E515" s="96">
        <v>1</v>
      </c>
      <c r="F515" s="96">
        <v>3038</v>
      </c>
      <c r="G515" s="98">
        <v>3.2916392363396968E-2</v>
      </c>
      <c r="H515" s="103">
        <f t="shared" si="21"/>
        <v>1</v>
      </c>
      <c r="I515" s="103">
        <f t="shared" si="22"/>
        <v>3038</v>
      </c>
      <c r="J515" s="98">
        <f t="shared" si="23"/>
        <v>3.2916392363396968E-2</v>
      </c>
    </row>
    <row r="516" spans="1:10">
      <c r="A516" t="s">
        <v>610</v>
      </c>
      <c r="B516" s="96">
        <v>1</v>
      </c>
      <c r="C516" s="96">
        <v>2360</v>
      </c>
      <c r="D516" s="97">
        <v>4.2372881355932202E-2</v>
      </c>
      <c r="E516" s="96"/>
      <c r="F516" s="96"/>
      <c r="G516" s="98"/>
      <c r="H516" s="103">
        <f t="shared" ref="H516:H579" si="24">SUM(B516,E516)</f>
        <v>1</v>
      </c>
      <c r="I516" s="103">
        <f t="shared" ref="I516:I579" si="25">SUM(C516,F516)</f>
        <v>2360</v>
      </c>
      <c r="J516" s="98">
        <f t="shared" ref="J516:J579" si="26">H516/I516*100</f>
        <v>4.2372881355932202E-2</v>
      </c>
    </row>
    <row r="517" spans="1:10">
      <c r="A517" t="s">
        <v>611</v>
      </c>
      <c r="B517" s="96"/>
      <c r="C517" s="96"/>
      <c r="D517" s="97"/>
      <c r="E517" s="96">
        <v>1</v>
      </c>
      <c r="F517" s="96">
        <v>1051</v>
      </c>
      <c r="G517" s="98">
        <v>9.5147478591817325E-2</v>
      </c>
      <c r="H517" s="103">
        <f t="shared" si="24"/>
        <v>1</v>
      </c>
      <c r="I517" s="103">
        <f t="shared" si="25"/>
        <v>1051</v>
      </c>
      <c r="J517" s="98">
        <f t="shared" si="26"/>
        <v>9.5147478591817325E-2</v>
      </c>
    </row>
    <row r="518" spans="1:10">
      <c r="A518" t="s">
        <v>45</v>
      </c>
      <c r="B518" s="96">
        <v>1</v>
      </c>
      <c r="C518" s="96">
        <v>6616</v>
      </c>
      <c r="D518" s="97">
        <v>1.5114873035066504E-2</v>
      </c>
      <c r="E518" s="96">
        <v>1</v>
      </c>
      <c r="F518" s="96">
        <v>7398</v>
      </c>
      <c r="G518" s="98">
        <v>1.3517166801838336E-2</v>
      </c>
      <c r="H518" s="103">
        <f t="shared" si="24"/>
        <v>2</v>
      </c>
      <c r="I518" s="103">
        <f t="shared" si="25"/>
        <v>14014</v>
      </c>
      <c r="J518" s="98">
        <f t="shared" si="26"/>
        <v>1.4271442842871414E-2</v>
      </c>
    </row>
    <row r="519" spans="1:10">
      <c r="A519" t="s">
        <v>612</v>
      </c>
      <c r="B519" s="96">
        <v>1</v>
      </c>
      <c r="C519" s="96">
        <v>1333</v>
      </c>
      <c r="D519" s="97">
        <v>7.5018754688672168E-2</v>
      </c>
      <c r="E519" s="96"/>
      <c r="F519" s="96"/>
      <c r="G519" s="98"/>
      <c r="H519" s="103">
        <f t="shared" si="24"/>
        <v>1</v>
      </c>
      <c r="I519" s="103">
        <f t="shared" si="25"/>
        <v>1333</v>
      </c>
      <c r="J519" s="98">
        <f t="shared" si="26"/>
        <v>7.5018754688672168E-2</v>
      </c>
    </row>
    <row r="520" spans="1:10">
      <c r="A520" t="s">
        <v>613</v>
      </c>
      <c r="B520" s="96"/>
      <c r="C520" s="96"/>
      <c r="D520" s="97"/>
      <c r="E520" s="96">
        <v>1</v>
      </c>
      <c r="F520" s="96">
        <v>1537</v>
      </c>
      <c r="G520" s="98">
        <v>6.5061808718282377E-2</v>
      </c>
      <c r="H520" s="103">
        <f t="shared" si="24"/>
        <v>1</v>
      </c>
      <c r="I520" s="103">
        <f t="shared" si="25"/>
        <v>1537</v>
      </c>
      <c r="J520" s="98">
        <f t="shared" si="26"/>
        <v>6.5061808718282377E-2</v>
      </c>
    </row>
    <row r="521" spans="1:10">
      <c r="A521" t="s">
        <v>614</v>
      </c>
      <c r="B521" s="96">
        <v>2</v>
      </c>
      <c r="C521" s="96">
        <v>780</v>
      </c>
      <c r="D521" s="97">
        <v>0.25641025641025639</v>
      </c>
      <c r="E521" s="96"/>
      <c r="F521" s="96"/>
      <c r="G521" s="98"/>
      <c r="H521" s="103">
        <f t="shared" si="24"/>
        <v>2</v>
      </c>
      <c r="I521" s="103">
        <f t="shared" si="25"/>
        <v>780</v>
      </c>
      <c r="J521" s="98">
        <f t="shared" si="26"/>
        <v>0.25641025641025639</v>
      </c>
    </row>
    <row r="522" spans="1:10">
      <c r="A522" t="s">
        <v>615</v>
      </c>
      <c r="B522" s="96">
        <v>1</v>
      </c>
      <c r="C522" s="96">
        <v>409</v>
      </c>
      <c r="D522" s="97">
        <v>0.24449877750611246</v>
      </c>
      <c r="E522" s="96"/>
      <c r="F522" s="96"/>
      <c r="G522" s="98"/>
      <c r="H522" s="103">
        <f t="shared" si="24"/>
        <v>1</v>
      </c>
      <c r="I522" s="103">
        <f t="shared" si="25"/>
        <v>409</v>
      </c>
      <c r="J522" s="98">
        <f t="shared" si="26"/>
        <v>0.24449877750611246</v>
      </c>
    </row>
    <row r="523" spans="1:10">
      <c r="A523" t="s">
        <v>616</v>
      </c>
      <c r="B523" s="96">
        <v>1</v>
      </c>
      <c r="C523" s="96">
        <v>632</v>
      </c>
      <c r="D523" s="97">
        <v>0.15822784810126583</v>
      </c>
      <c r="E523" s="96"/>
      <c r="F523" s="96"/>
      <c r="G523" s="98"/>
      <c r="H523" s="103">
        <f t="shared" si="24"/>
        <v>1</v>
      </c>
      <c r="I523" s="103">
        <f t="shared" si="25"/>
        <v>632</v>
      </c>
      <c r="J523" s="98">
        <f t="shared" si="26"/>
        <v>0.15822784810126583</v>
      </c>
    </row>
    <row r="524" spans="1:10">
      <c r="A524" t="s">
        <v>617</v>
      </c>
      <c r="B524" s="96"/>
      <c r="C524" s="96"/>
      <c r="D524" s="97"/>
      <c r="E524" s="96">
        <v>2</v>
      </c>
      <c r="F524" s="96">
        <v>2816</v>
      </c>
      <c r="G524" s="98">
        <v>7.1022727272727279E-2</v>
      </c>
      <c r="H524" s="103">
        <f t="shared" si="24"/>
        <v>2</v>
      </c>
      <c r="I524" s="103">
        <f t="shared" si="25"/>
        <v>2816</v>
      </c>
      <c r="J524" s="98">
        <f t="shared" si="26"/>
        <v>7.1022727272727279E-2</v>
      </c>
    </row>
    <row r="525" spans="1:10">
      <c r="A525" t="s">
        <v>618</v>
      </c>
      <c r="B525" s="96">
        <v>1</v>
      </c>
      <c r="C525" s="96">
        <v>1013</v>
      </c>
      <c r="D525" s="97">
        <v>9.8716683119447174E-2</v>
      </c>
      <c r="E525" s="96"/>
      <c r="F525" s="96"/>
      <c r="G525" s="98"/>
      <c r="H525" s="103">
        <f t="shared" si="24"/>
        <v>1</v>
      </c>
      <c r="I525" s="103">
        <f t="shared" si="25"/>
        <v>1013</v>
      </c>
      <c r="J525" s="98">
        <f t="shared" si="26"/>
        <v>9.8716683119447174E-2</v>
      </c>
    </row>
    <row r="526" spans="1:10">
      <c r="A526" t="s">
        <v>619</v>
      </c>
      <c r="B526" s="96"/>
      <c r="C526" s="96"/>
      <c r="D526" s="97"/>
      <c r="E526" s="96">
        <v>1</v>
      </c>
      <c r="F526" s="96">
        <v>656</v>
      </c>
      <c r="G526" s="98">
        <v>0.1524390243902439</v>
      </c>
      <c r="H526" s="103">
        <f t="shared" si="24"/>
        <v>1</v>
      </c>
      <c r="I526" s="103">
        <f t="shared" si="25"/>
        <v>656</v>
      </c>
      <c r="J526" s="98">
        <f t="shared" si="26"/>
        <v>0.1524390243902439</v>
      </c>
    </row>
    <row r="527" spans="1:10">
      <c r="A527" t="s">
        <v>788</v>
      </c>
      <c r="B527" s="96">
        <v>2</v>
      </c>
      <c r="C527" s="96">
        <v>1642</v>
      </c>
      <c r="D527" s="97">
        <v>0.12180267965895249</v>
      </c>
      <c r="E527" s="96"/>
      <c r="F527" s="96"/>
      <c r="G527" s="98"/>
      <c r="H527" s="103">
        <f t="shared" si="24"/>
        <v>2</v>
      </c>
      <c r="I527" s="103">
        <f t="shared" si="25"/>
        <v>1642</v>
      </c>
      <c r="J527" s="98">
        <f t="shared" si="26"/>
        <v>0.12180267965895249</v>
      </c>
    </row>
    <row r="528" spans="1:10">
      <c r="A528" t="s">
        <v>620</v>
      </c>
      <c r="B528" s="96">
        <v>1</v>
      </c>
      <c r="C528" s="96">
        <v>2844</v>
      </c>
      <c r="D528" s="97">
        <v>3.5161744022503515E-2</v>
      </c>
      <c r="E528" s="96">
        <v>1</v>
      </c>
      <c r="F528" s="96">
        <v>2862</v>
      </c>
      <c r="G528" s="98">
        <v>3.4940600978336823E-2</v>
      </c>
      <c r="H528" s="103">
        <f t="shared" si="24"/>
        <v>2</v>
      </c>
      <c r="I528" s="103">
        <f t="shared" si="25"/>
        <v>5706</v>
      </c>
      <c r="J528" s="98">
        <f t="shared" si="26"/>
        <v>3.5050823694356817E-2</v>
      </c>
    </row>
    <row r="529" spans="1:10">
      <c r="A529" t="s">
        <v>621</v>
      </c>
      <c r="B529" s="96">
        <v>1</v>
      </c>
      <c r="C529" s="96">
        <v>3037</v>
      </c>
      <c r="D529" s="97">
        <v>3.2927230819888048E-2</v>
      </c>
      <c r="E529" s="96"/>
      <c r="F529" s="96"/>
      <c r="G529" s="98"/>
      <c r="H529" s="103">
        <f t="shared" si="24"/>
        <v>1</v>
      </c>
      <c r="I529" s="103">
        <f t="shared" si="25"/>
        <v>3037</v>
      </c>
      <c r="J529" s="98">
        <f t="shared" si="26"/>
        <v>3.2927230819888048E-2</v>
      </c>
    </row>
    <row r="530" spans="1:10">
      <c r="A530" t="s">
        <v>622</v>
      </c>
      <c r="B530" s="96">
        <v>1</v>
      </c>
      <c r="C530" s="96">
        <v>1808</v>
      </c>
      <c r="D530" s="97">
        <v>5.5309734513274339E-2</v>
      </c>
      <c r="E530" s="96">
        <v>2</v>
      </c>
      <c r="F530" s="96">
        <v>1892</v>
      </c>
      <c r="G530" s="98">
        <v>0.10570824524312897</v>
      </c>
      <c r="H530" s="103">
        <f t="shared" si="24"/>
        <v>3</v>
      </c>
      <c r="I530" s="103">
        <f t="shared" si="25"/>
        <v>3700</v>
      </c>
      <c r="J530" s="98">
        <f t="shared" si="26"/>
        <v>8.1081081081081072E-2</v>
      </c>
    </row>
    <row r="531" spans="1:10">
      <c r="A531" t="s">
        <v>785</v>
      </c>
      <c r="B531" s="96">
        <v>1</v>
      </c>
      <c r="C531" s="96">
        <v>377</v>
      </c>
      <c r="D531" s="97">
        <v>0.2652519893899204</v>
      </c>
      <c r="E531" s="96"/>
      <c r="F531" s="96"/>
      <c r="G531" s="98"/>
      <c r="H531" s="103">
        <f t="shared" si="24"/>
        <v>1</v>
      </c>
      <c r="I531" s="103">
        <f t="shared" si="25"/>
        <v>377</v>
      </c>
      <c r="J531" s="98">
        <f t="shared" si="26"/>
        <v>0.2652519893899204</v>
      </c>
    </row>
    <row r="532" spans="1:10">
      <c r="A532" t="s">
        <v>623</v>
      </c>
      <c r="B532" s="96"/>
      <c r="C532" s="96"/>
      <c r="D532" s="97"/>
      <c r="E532" s="96">
        <v>1</v>
      </c>
      <c r="F532" s="96">
        <v>6751</v>
      </c>
      <c r="G532" s="98">
        <v>1.4812620352540364E-2</v>
      </c>
      <c r="H532" s="103">
        <f t="shared" si="24"/>
        <v>1</v>
      </c>
      <c r="I532" s="103">
        <f t="shared" si="25"/>
        <v>6751</v>
      </c>
      <c r="J532" s="98">
        <f t="shared" si="26"/>
        <v>1.4812620352540364E-2</v>
      </c>
    </row>
    <row r="533" spans="1:10">
      <c r="A533" t="s">
        <v>624</v>
      </c>
      <c r="B533" s="96"/>
      <c r="C533" s="96"/>
      <c r="D533" s="97"/>
      <c r="E533" s="96">
        <v>2</v>
      </c>
      <c r="F533" s="96">
        <v>2038</v>
      </c>
      <c r="G533" s="98">
        <v>9.8135426889106966E-2</v>
      </c>
      <c r="H533" s="103">
        <f t="shared" si="24"/>
        <v>2</v>
      </c>
      <c r="I533" s="103">
        <f t="shared" si="25"/>
        <v>2038</v>
      </c>
      <c r="J533" s="98">
        <f t="shared" si="26"/>
        <v>9.8135426889106966E-2</v>
      </c>
    </row>
    <row r="534" spans="1:10">
      <c r="A534" t="s">
        <v>625</v>
      </c>
      <c r="B534" s="96">
        <v>1</v>
      </c>
      <c r="C534" s="96">
        <v>2237</v>
      </c>
      <c r="D534" s="97">
        <v>4.4702726866338846E-2</v>
      </c>
      <c r="E534" s="96">
        <v>1</v>
      </c>
      <c r="F534" s="96">
        <v>2798</v>
      </c>
      <c r="G534" s="98">
        <v>3.5739814152966405E-2</v>
      </c>
      <c r="H534" s="103">
        <f t="shared" si="24"/>
        <v>2</v>
      </c>
      <c r="I534" s="103">
        <f t="shared" si="25"/>
        <v>5035</v>
      </c>
      <c r="J534" s="98">
        <f t="shared" si="26"/>
        <v>3.9721946375372394E-2</v>
      </c>
    </row>
    <row r="535" spans="1:10">
      <c r="A535" t="s">
        <v>626</v>
      </c>
      <c r="B535" s="96"/>
      <c r="C535" s="96"/>
      <c r="D535" s="97"/>
      <c r="E535" s="96">
        <v>1</v>
      </c>
      <c r="F535" s="96">
        <v>339</v>
      </c>
      <c r="G535" s="98">
        <v>0.29498525073746312</v>
      </c>
      <c r="H535" s="103">
        <f t="shared" si="24"/>
        <v>1</v>
      </c>
      <c r="I535" s="103">
        <f t="shared" si="25"/>
        <v>339</v>
      </c>
      <c r="J535" s="98">
        <f t="shared" si="26"/>
        <v>0.29498525073746312</v>
      </c>
    </row>
    <row r="536" spans="1:10">
      <c r="A536" t="s">
        <v>46</v>
      </c>
      <c r="B536" s="96">
        <v>3</v>
      </c>
      <c r="C536" s="96">
        <v>8317</v>
      </c>
      <c r="D536" s="97">
        <v>3.6070698569195626E-2</v>
      </c>
      <c r="E536" s="96">
        <v>1</v>
      </c>
      <c r="F536" s="96">
        <v>10025</v>
      </c>
      <c r="G536" s="98">
        <v>9.9750623441396524E-3</v>
      </c>
      <c r="H536" s="103">
        <f t="shared" si="24"/>
        <v>4</v>
      </c>
      <c r="I536" s="103">
        <f t="shared" si="25"/>
        <v>18342</v>
      </c>
      <c r="J536" s="98">
        <f t="shared" si="26"/>
        <v>2.180787264202377E-2</v>
      </c>
    </row>
    <row r="537" spans="1:10">
      <c r="A537" t="s">
        <v>627</v>
      </c>
      <c r="B537" s="96">
        <v>1</v>
      </c>
      <c r="C537" s="96">
        <v>475</v>
      </c>
      <c r="D537" s="97">
        <v>0.21052631578947367</v>
      </c>
      <c r="E537" s="96">
        <v>2</v>
      </c>
      <c r="F537" s="96">
        <v>368</v>
      </c>
      <c r="G537" s="98">
        <v>0.54347826086956519</v>
      </c>
      <c r="H537" s="103">
        <f t="shared" si="24"/>
        <v>3</v>
      </c>
      <c r="I537" s="103">
        <f t="shared" si="25"/>
        <v>843</v>
      </c>
      <c r="J537" s="98">
        <f t="shared" si="26"/>
        <v>0.35587188612099641</v>
      </c>
    </row>
    <row r="538" spans="1:10">
      <c r="A538" t="s">
        <v>628</v>
      </c>
      <c r="B538" s="96">
        <v>1</v>
      </c>
      <c r="C538" s="96">
        <v>165</v>
      </c>
      <c r="D538" s="97">
        <v>0.60606060606060608</v>
      </c>
      <c r="E538" s="96"/>
      <c r="F538" s="96"/>
      <c r="G538" s="98"/>
      <c r="H538" s="103">
        <f t="shared" si="24"/>
        <v>1</v>
      </c>
      <c r="I538" s="103">
        <f t="shared" si="25"/>
        <v>165</v>
      </c>
      <c r="J538" s="98">
        <f t="shared" si="26"/>
        <v>0.60606060606060608</v>
      </c>
    </row>
    <row r="539" spans="1:10">
      <c r="A539" t="s">
        <v>629</v>
      </c>
      <c r="B539" s="96">
        <v>1</v>
      </c>
      <c r="C539" s="96">
        <v>936</v>
      </c>
      <c r="D539" s="97">
        <v>0.10683760683760685</v>
      </c>
      <c r="E539" s="96"/>
      <c r="F539" s="96"/>
      <c r="G539" s="98"/>
      <c r="H539" s="103">
        <f t="shared" si="24"/>
        <v>1</v>
      </c>
      <c r="I539" s="103">
        <f t="shared" si="25"/>
        <v>936</v>
      </c>
      <c r="J539" s="98">
        <f t="shared" si="26"/>
        <v>0.10683760683760685</v>
      </c>
    </row>
    <row r="540" spans="1:10">
      <c r="A540" t="s">
        <v>630</v>
      </c>
      <c r="B540" s="96">
        <v>2</v>
      </c>
      <c r="C540" s="96">
        <v>2474</v>
      </c>
      <c r="D540" s="97">
        <v>8.084074373484236E-2</v>
      </c>
      <c r="E540" s="96">
        <v>1</v>
      </c>
      <c r="F540" s="96">
        <v>2341</v>
      </c>
      <c r="G540" s="98">
        <v>4.2716787697565144E-2</v>
      </c>
      <c r="H540" s="103">
        <f t="shared" si="24"/>
        <v>3</v>
      </c>
      <c r="I540" s="103">
        <f t="shared" si="25"/>
        <v>4815</v>
      </c>
      <c r="J540" s="98">
        <f t="shared" si="26"/>
        <v>6.2305295950155763E-2</v>
      </c>
    </row>
    <row r="541" spans="1:10">
      <c r="A541" t="s">
        <v>631</v>
      </c>
      <c r="B541" s="96"/>
      <c r="C541" s="96"/>
      <c r="D541" s="97"/>
      <c r="E541" s="96">
        <v>1</v>
      </c>
      <c r="F541" s="96">
        <v>461</v>
      </c>
      <c r="G541" s="98">
        <v>0.21691973969631237</v>
      </c>
      <c r="H541" s="103">
        <f t="shared" si="24"/>
        <v>1</v>
      </c>
      <c r="I541" s="103">
        <f t="shared" si="25"/>
        <v>461</v>
      </c>
      <c r="J541" s="98">
        <f t="shared" si="26"/>
        <v>0.21691973969631237</v>
      </c>
    </row>
    <row r="542" spans="1:10">
      <c r="A542" t="s">
        <v>632</v>
      </c>
      <c r="B542" s="96">
        <v>1</v>
      </c>
      <c r="C542" s="96">
        <v>376</v>
      </c>
      <c r="D542" s="97">
        <v>0.26595744680851063</v>
      </c>
      <c r="E542" s="96"/>
      <c r="F542" s="96"/>
      <c r="G542" s="98"/>
      <c r="H542" s="103">
        <f t="shared" si="24"/>
        <v>1</v>
      </c>
      <c r="I542" s="103">
        <f t="shared" si="25"/>
        <v>376</v>
      </c>
      <c r="J542" s="98">
        <f t="shared" si="26"/>
        <v>0.26595744680851063</v>
      </c>
    </row>
    <row r="543" spans="1:10">
      <c r="A543" t="s">
        <v>633</v>
      </c>
      <c r="B543" s="96"/>
      <c r="C543" s="96"/>
      <c r="D543" s="97"/>
      <c r="E543" s="96">
        <v>1</v>
      </c>
      <c r="F543" s="96">
        <v>195</v>
      </c>
      <c r="G543" s="98">
        <v>0.51282051282051277</v>
      </c>
      <c r="H543" s="103">
        <f t="shared" si="24"/>
        <v>1</v>
      </c>
      <c r="I543" s="103">
        <f t="shared" si="25"/>
        <v>195</v>
      </c>
      <c r="J543" s="98">
        <f t="shared" si="26"/>
        <v>0.51282051282051277</v>
      </c>
    </row>
    <row r="544" spans="1:10">
      <c r="A544" t="s">
        <v>634</v>
      </c>
      <c r="B544" s="96">
        <v>1</v>
      </c>
      <c r="C544" s="96">
        <v>367</v>
      </c>
      <c r="D544" s="97">
        <v>0.27247956403269752</v>
      </c>
      <c r="E544" s="96"/>
      <c r="F544" s="96"/>
      <c r="G544" s="98"/>
      <c r="H544" s="103">
        <f t="shared" si="24"/>
        <v>1</v>
      </c>
      <c r="I544" s="103">
        <f t="shared" si="25"/>
        <v>367</v>
      </c>
      <c r="J544" s="98">
        <f t="shared" si="26"/>
        <v>0.27247956403269752</v>
      </c>
    </row>
    <row r="545" spans="1:10">
      <c r="A545" t="s">
        <v>635</v>
      </c>
      <c r="B545" s="96">
        <v>1</v>
      </c>
      <c r="C545" s="96">
        <v>3038</v>
      </c>
      <c r="D545" s="97">
        <v>3.2916392363396968E-2</v>
      </c>
      <c r="E545" s="96"/>
      <c r="F545" s="96"/>
      <c r="G545" s="98"/>
      <c r="H545" s="103">
        <f t="shared" si="24"/>
        <v>1</v>
      </c>
      <c r="I545" s="103">
        <f t="shared" si="25"/>
        <v>3038</v>
      </c>
      <c r="J545" s="98">
        <f t="shared" si="26"/>
        <v>3.2916392363396968E-2</v>
      </c>
    </row>
    <row r="546" spans="1:10">
      <c r="A546" t="s">
        <v>636</v>
      </c>
      <c r="B546" s="96">
        <v>1</v>
      </c>
      <c r="C546" s="96">
        <v>7557</v>
      </c>
      <c r="D546" s="97">
        <v>1.3232764324467381E-2</v>
      </c>
      <c r="E546" s="96"/>
      <c r="F546" s="96"/>
      <c r="G546" s="98"/>
      <c r="H546" s="103">
        <f t="shared" si="24"/>
        <v>1</v>
      </c>
      <c r="I546" s="103">
        <f t="shared" si="25"/>
        <v>7557</v>
      </c>
      <c r="J546" s="98">
        <f t="shared" si="26"/>
        <v>1.3232764324467381E-2</v>
      </c>
    </row>
    <row r="547" spans="1:10">
      <c r="A547" t="s">
        <v>637</v>
      </c>
      <c r="B547" s="96"/>
      <c r="C547" s="96"/>
      <c r="D547" s="97"/>
      <c r="E547" s="96">
        <v>1</v>
      </c>
      <c r="F547" s="96">
        <v>2162</v>
      </c>
      <c r="G547" s="98">
        <v>4.6253469010175768E-2</v>
      </c>
      <c r="H547" s="103">
        <f t="shared" si="24"/>
        <v>1</v>
      </c>
      <c r="I547" s="103">
        <f t="shared" si="25"/>
        <v>2162</v>
      </c>
      <c r="J547" s="98">
        <f t="shared" si="26"/>
        <v>4.6253469010175768E-2</v>
      </c>
    </row>
    <row r="548" spans="1:10">
      <c r="A548" t="s">
        <v>638</v>
      </c>
      <c r="B548" s="96">
        <v>1</v>
      </c>
      <c r="C548" s="96">
        <v>413</v>
      </c>
      <c r="D548" s="97">
        <v>0.24213075060532688</v>
      </c>
      <c r="E548" s="96"/>
      <c r="F548" s="96"/>
      <c r="G548" s="98"/>
      <c r="H548" s="103">
        <f t="shared" si="24"/>
        <v>1</v>
      </c>
      <c r="I548" s="103">
        <f t="shared" si="25"/>
        <v>413</v>
      </c>
      <c r="J548" s="98">
        <f t="shared" si="26"/>
        <v>0.24213075060532688</v>
      </c>
    </row>
    <row r="549" spans="1:10">
      <c r="A549" t="s">
        <v>639</v>
      </c>
      <c r="B549" s="96">
        <v>1</v>
      </c>
      <c r="C549" s="96">
        <v>761</v>
      </c>
      <c r="D549" s="97">
        <v>0.13140604467805519</v>
      </c>
      <c r="E549" s="96">
        <v>3</v>
      </c>
      <c r="F549" s="96">
        <v>828</v>
      </c>
      <c r="G549" s="98">
        <v>0.36231884057971014</v>
      </c>
      <c r="H549" s="103">
        <f t="shared" si="24"/>
        <v>4</v>
      </c>
      <c r="I549" s="103">
        <f t="shared" si="25"/>
        <v>1589</v>
      </c>
      <c r="J549" s="98">
        <f t="shared" si="26"/>
        <v>0.25173064820641916</v>
      </c>
    </row>
    <row r="550" spans="1:10">
      <c r="A550" t="s">
        <v>801</v>
      </c>
      <c r="B550" s="96">
        <v>1</v>
      </c>
      <c r="C550" s="96">
        <v>845</v>
      </c>
      <c r="D550" s="97">
        <v>0.1183431952662722</v>
      </c>
      <c r="E550" s="96">
        <v>1</v>
      </c>
      <c r="F550" s="96">
        <v>882</v>
      </c>
      <c r="G550" s="98">
        <v>0.11337868480725624</v>
      </c>
      <c r="H550" s="103">
        <f t="shared" si="24"/>
        <v>2</v>
      </c>
      <c r="I550" s="103">
        <f t="shared" si="25"/>
        <v>1727</v>
      </c>
      <c r="J550" s="98">
        <f t="shared" si="26"/>
        <v>0.11580775911986102</v>
      </c>
    </row>
    <row r="551" spans="1:10">
      <c r="A551" t="s">
        <v>47</v>
      </c>
      <c r="B551" s="96">
        <v>2</v>
      </c>
      <c r="C551" s="96">
        <v>43296</v>
      </c>
      <c r="D551" s="97">
        <v>4.6193643754619367E-3</v>
      </c>
      <c r="E551" s="96">
        <v>2</v>
      </c>
      <c r="F551" s="96">
        <v>53796</v>
      </c>
      <c r="G551" s="98">
        <v>3.7177485314893299E-3</v>
      </c>
      <c r="H551" s="103">
        <f t="shared" si="24"/>
        <v>4</v>
      </c>
      <c r="I551" s="103">
        <f t="shared" si="25"/>
        <v>97092</v>
      </c>
      <c r="J551" s="98">
        <f t="shared" si="26"/>
        <v>4.1198038973344871E-3</v>
      </c>
    </row>
    <row r="552" spans="1:10">
      <c r="A552" t="s">
        <v>742</v>
      </c>
      <c r="B552" s="96"/>
      <c r="C552" s="96"/>
      <c r="D552" s="97"/>
      <c r="E552" s="96">
        <v>1</v>
      </c>
      <c r="F552" s="96">
        <v>596</v>
      </c>
      <c r="G552" s="98">
        <v>0.16778523489932887</v>
      </c>
      <c r="H552" s="103">
        <f t="shared" si="24"/>
        <v>1</v>
      </c>
      <c r="I552" s="103">
        <f t="shared" si="25"/>
        <v>596</v>
      </c>
      <c r="J552" s="98">
        <f t="shared" si="26"/>
        <v>0.16778523489932887</v>
      </c>
    </row>
    <row r="553" spans="1:10">
      <c r="A553" t="s">
        <v>640</v>
      </c>
      <c r="B553" s="96">
        <v>1</v>
      </c>
      <c r="C553" s="96">
        <v>408</v>
      </c>
      <c r="D553" s="97">
        <v>0.24509803921568626</v>
      </c>
      <c r="E553" s="96"/>
      <c r="F553" s="96"/>
      <c r="G553" s="98"/>
      <c r="H553" s="103">
        <f t="shared" si="24"/>
        <v>1</v>
      </c>
      <c r="I553" s="103">
        <f t="shared" si="25"/>
        <v>408</v>
      </c>
      <c r="J553" s="98">
        <f t="shared" si="26"/>
        <v>0.24509803921568626</v>
      </c>
    </row>
    <row r="554" spans="1:10">
      <c r="A554" t="s">
        <v>641</v>
      </c>
      <c r="B554" s="96">
        <v>1</v>
      </c>
      <c r="C554" s="96">
        <v>537</v>
      </c>
      <c r="D554" s="97">
        <v>0.18621973929236499</v>
      </c>
      <c r="E554" s="96"/>
      <c r="F554" s="96"/>
      <c r="G554" s="98"/>
      <c r="H554" s="103">
        <f t="shared" si="24"/>
        <v>1</v>
      </c>
      <c r="I554" s="103">
        <f t="shared" si="25"/>
        <v>537</v>
      </c>
      <c r="J554" s="98">
        <f t="shared" si="26"/>
        <v>0.18621973929236499</v>
      </c>
    </row>
    <row r="555" spans="1:10">
      <c r="A555" t="s">
        <v>642</v>
      </c>
      <c r="B555" s="96">
        <v>2</v>
      </c>
      <c r="C555" s="96">
        <v>2458</v>
      </c>
      <c r="D555" s="97">
        <v>8.1366965012205042E-2</v>
      </c>
      <c r="E555" s="96">
        <v>1</v>
      </c>
      <c r="F555" s="96">
        <v>2798</v>
      </c>
      <c r="G555" s="98">
        <v>3.5739814152966405E-2</v>
      </c>
      <c r="H555" s="103">
        <f t="shared" si="24"/>
        <v>3</v>
      </c>
      <c r="I555" s="103">
        <f t="shared" si="25"/>
        <v>5256</v>
      </c>
      <c r="J555" s="98">
        <f t="shared" si="26"/>
        <v>5.7077625570776253E-2</v>
      </c>
    </row>
    <row r="556" spans="1:10">
      <c r="A556" t="s">
        <v>643</v>
      </c>
      <c r="B556" s="96">
        <v>3</v>
      </c>
      <c r="C556" s="96">
        <v>5992</v>
      </c>
      <c r="D556" s="97">
        <v>5.0066755674232313E-2</v>
      </c>
      <c r="E556" s="96"/>
      <c r="F556" s="96"/>
      <c r="G556" s="98"/>
      <c r="H556" s="103">
        <f t="shared" si="24"/>
        <v>3</v>
      </c>
      <c r="I556" s="103">
        <f t="shared" si="25"/>
        <v>5992</v>
      </c>
      <c r="J556" s="98">
        <f t="shared" si="26"/>
        <v>5.0066755674232313E-2</v>
      </c>
    </row>
    <row r="557" spans="1:10">
      <c r="A557" t="s">
        <v>644</v>
      </c>
      <c r="B557" s="96"/>
      <c r="C557" s="96"/>
      <c r="D557" s="97"/>
      <c r="E557" s="96">
        <v>2</v>
      </c>
      <c r="F557" s="96">
        <v>4829</v>
      </c>
      <c r="G557" s="98">
        <v>4.141644232760406E-2</v>
      </c>
      <c r="H557" s="103">
        <f t="shared" si="24"/>
        <v>2</v>
      </c>
      <c r="I557" s="103">
        <f t="shared" si="25"/>
        <v>4829</v>
      </c>
      <c r="J557" s="98">
        <f t="shared" si="26"/>
        <v>4.141644232760406E-2</v>
      </c>
    </row>
    <row r="558" spans="1:10">
      <c r="A558" t="s">
        <v>760</v>
      </c>
      <c r="B558" s="96">
        <v>1</v>
      </c>
      <c r="C558" s="96">
        <v>1410</v>
      </c>
      <c r="D558" s="97">
        <v>7.0921985815602842E-2</v>
      </c>
      <c r="E558" s="96"/>
      <c r="F558" s="96"/>
      <c r="G558" s="98"/>
      <c r="H558" s="103">
        <f t="shared" si="24"/>
        <v>1</v>
      </c>
      <c r="I558" s="103">
        <f t="shared" si="25"/>
        <v>1410</v>
      </c>
      <c r="J558" s="98">
        <f t="shared" si="26"/>
        <v>7.0921985815602842E-2</v>
      </c>
    </row>
    <row r="559" spans="1:10">
      <c r="A559" t="s">
        <v>645</v>
      </c>
      <c r="B559" s="96">
        <v>1</v>
      </c>
      <c r="C559" s="96">
        <v>798</v>
      </c>
      <c r="D559" s="97">
        <v>0.12531328320802004</v>
      </c>
      <c r="E559" s="96"/>
      <c r="F559" s="96"/>
      <c r="G559" s="98"/>
      <c r="H559" s="103">
        <f t="shared" si="24"/>
        <v>1</v>
      </c>
      <c r="I559" s="103">
        <f t="shared" si="25"/>
        <v>798</v>
      </c>
      <c r="J559" s="98">
        <f t="shared" si="26"/>
        <v>0.12531328320802004</v>
      </c>
    </row>
    <row r="560" spans="1:10">
      <c r="A560" t="s">
        <v>646</v>
      </c>
      <c r="B560" s="96">
        <v>1</v>
      </c>
      <c r="C560" s="96">
        <v>118</v>
      </c>
      <c r="D560" s="97">
        <v>0.84745762711864403</v>
      </c>
      <c r="E560" s="96"/>
      <c r="F560" s="96"/>
      <c r="G560" s="98"/>
      <c r="H560" s="103">
        <f t="shared" si="24"/>
        <v>1</v>
      </c>
      <c r="I560" s="103">
        <f t="shared" si="25"/>
        <v>118</v>
      </c>
      <c r="J560" s="98">
        <f t="shared" si="26"/>
        <v>0.84745762711864403</v>
      </c>
    </row>
    <row r="561" spans="1:10">
      <c r="A561" t="s">
        <v>647</v>
      </c>
      <c r="B561" s="96">
        <v>1</v>
      </c>
      <c r="C561" s="96">
        <v>233</v>
      </c>
      <c r="D561" s="97">
        <v>0.42918454935622319</v>
      </c>
      <c r="E561" s="96">
        <v>1</v>
      </c>
      <c r="F561" s="96">
        <v>199</v>
      </c>
      <c r="G561" s="98">
        <v>0.50251256281407031</v>
      </c>
      <c r="H561" s="103">
        <f t="shared" si="24"/>
        <v>2</v>
      </c>
      <c r="I561" s="103">
        <f t="shared" si="25"/>
        <v>432</v>
      </c>
      <c r="J561" s="98">
        <f t="shared" si="26"/>
        <v>0.46296296296296291</v>
      </c>
    </row>
    <row r="562" spans="1:10">
      <c r="A562" t="s">
        <v>648</v>
      </c>
      <c r="B562" s="96"/>
      <c r="C562" s="96"/>
      <c r="D562" s="97"/>
      <c r="E562" s="96">
        <v>1</v>
      </c>
      <c r="F562" s="96">
        <v>1808</v>
      </c>
      <c r="G562" s="98">
        <v>5.5309734513274339E-2</v>
      </c>
      <c r="H562" s="103">
        <f t="shared" si="24"/>
        <v>1</v>
      </c>
      <c r="I562" s="103">
        <f t="shared" si="25"/>
        <v>1808</v>
      </c>
      <c r="J562" s="98">
        <f t="shared" si="26"/>
        <v>5.5309734513274339E-2</v>
      </c>
    </row>
    <row r="563" spans="1:10">
      <c r="A563" t="s">
        <v>649</v>
      </c>
      <c r="B563" s="96">
        <v>1</v>
      </c>
      <c r="C563" s="96">
        <v>973</v>
      </c>
      <c r="D563" s="97">
        <v>0.10277492291880781</v>
      </c>
      <c r="E563" s="96">
        <v>1</v>
      </c>
      <c r="F563" s="96">
        <v>970</v>
      </c>
      <c r="G563" s="98">
        <v>0.10309278350515465</v>
      </c>
      <c r="H563" s="103">
        <f t="shared" si="24"/>
        <v>2</v>
      </c>
      <c r="I563" s="103">
        <f t="shared" si="25"/>
        <v>1943</v>
      </c>
      <c r="J563" s="98">
        <f t="shared" si="26"/>
        <v>0.1029336078229542</v>
      </c>
    </row>
    <row r="564" spans="1:10">
      <c r="A564" t="s">
        <v>650</v>
      </c>
      <c r="B564" s="96"/>
      <c r="C564" s="96"/>
      <c r="D564" s="97"/>
      <c r="E564" s="96">
        <v>2</v>
      </c>
      <c r="F564" s="96">
        <v>5353</v>
      </c>
      <c r="G564" s="98">
        <v>3.7362226788716604E-2</v>
      </c>
      <c r="H564" s="103">
        <f t="shared" si="24"/>
        <v>2</v>
      </c>
      <c r="I564" s="103">
        <f t="shared" si="25"/>
        <v>5353</v>
      </c>
      <c r="J564" s="98">
        <f t="shared" si="26"/>
        <v>3.7362226788716604E-2</v>
      </c>
    </row>
    <row r="565" spans="1:10">
      <c r="A565" t="s">
        <v>652</v>
      </c>
      <c r="B565" s="96">
        <v>1</v>
      </c>
      <c r="C565" s="96">
        <v>78</v>
      </c>
      <c r="D565" s="97">
        <v>1.2820512820512819</v>
      </c>
      <c r="E565" s="96"/>
      <c r="F565" s="96"/>
      <c r="G565" s="98"/>
      <c r="H565" s="103">
        <f t="shared" si="24"/>
        <v>1</v>
      </c>
      <c r="I565" s="103">
        <f t="shared" si="25"/>
        <v>78</v>
      </c>
      <c r="J565" s="98">
        <f t="shared" si="26"/>
        <v>1.2820512820512819</v>
      </c>
    </row>
    <row r="566" spans="1:10">
      <c r="A566" t="s">
        <v>653</v>
      </c>
      <c r="B566" s="96">
        <v>1</v>
      </c>
      <c r="C566" s="96">
        <v>3431</v>
      </c>
      <c r="D566" s="97">
        <v>2.9146021568055961E-2</v>
      </c>
      <c r="E566" s="96"/>
      <c r="F566" s="96"/>
      <c r="G566" s="98"/>
      <c r="H566" s="103">
        <f t="shared" si="24"/>
        <v>1</v>
      </c>
      <c r="I566" s="103">
        <f t="shared" si="25"/>
        <v>3431</v>
      </c>
      <c r="J566" s="98">
        <f t="shared" si="26"/>
        <v>2.9146021568055961E-2</v>
      </c>
    </row>
    <row r="567" spans="1:10">
      <c r="A567" t="s">
        <v>654</v>
      </c>
      <c r="B567" s="96"/>
      <c r="C567" s="96"/>
      <c r="D567" s="97"/>
      <c r="E567" s="96">
        <v>1</v>
      </c>
      <c r="F567" s="96">
        <v>6791</v>
      </c>
      <c r="G567" s="98">
        <v>1.4725371815638344E-2</v>
      </c>
      <c r="H567" s="103">
        <f t="shared" si="24"/>
        <v>1</v>
      </c>
      <c r="I567" s="103">
        <f t="shared" si="25"/>
        <v>6791</v>
      </c>
      <c r="J567" s="98">
        <f t="shared" si="26"/>
        <v>1.4725371815638344E-2</v>
      </c>
    </row>
    <row r="568" spans="1:10">
      <c r="A568" t="s">
        <v>655</v>
      </c>
      <c r="B568" s="96">
        <v>1</v>
      </c>
      <c r="C568" s="96">
        <v>1181</v>
      </c>
      <c r="D568" s="97">
        <v>8.4674005080440304E-2</v>
      </c>
      <c r="E568" s="96">
        <v>1</v>
      </c>
      <c r="F568" s="96">
        <v>1508</v>
      </c>
      <c r="G568" s="98">
        <v>6.6312997347480099E-2</v>
      </c>
      <c r="H568" s="103">
        <f t="shared" si="24"/>
        <v>2</v>
      </c>
      <c r="I568" s="103">
        <f t="shared" si="25"/>
        <v>2689</v>
      </c>
      <c r="J568" s="98">
        <f t="shared" si="26"/>
        <v>7.4377091855708441E-2</v>
      </c>
    </row>
    <row r="569" spans="1:10">
      <c r="A569" t="s">
        <v>656</v>
      </c>
      <c r="B569" s="96"/>
      <c r="C569" s="96"/>
      <c r="D569" s="97"/>
      <c r="E569" s="96">
        <v>1</v>
      </c>
      <c r="F569" s="96">
        <v>1028</v>
      </c>
      <c r="G569" s="98">
        <v>9.727626459143969E-2</v>
      </c>
      <c r="H569" s="103">
        <f t="shared" si="24"/>
        <v>1</v>
      </c>
      <c r="I569" s="103">
        <f t="shared" si="25"/>
        <v>1028</v>
      </c>
      <c r="J569" s="98">
        <f t="shared" si="26"/>
        <v>9.727626459143969E-2</v>
      </c>
    </row>
    <row r="570" spans="1:10">
      <c r="A570" t="s">
        <v>657</v>
      </c>
      <c r="B570" s="96"/>
      <c r="C570" s="96"/>
      <c r="D570" s="97"/>
      <c r="E570" s="96">
        <v>1</v>
      </c>
      <c r="F570" s="96">
        <v>10213</v>
      </c>
      <c r="G570" s="98">
        <v>9.7914422794477627E-3</v>
      </c>
      <c r="H570" s="103">
        <f t="shared" si="24"/>
        <v>1</v>
      </c>
      <c r="I570" s="103">
        <f t="shared" si="25"/>
        <v>10213</v>
      </c>
      <c r="J570" s="98">
        <f t="shared" si="26"/>
        <v>9.7914422794477627E-3</v>
      </c>
    </row>
    <row r="571" spans="1:10">
      <c r="A571" t="s">
        <v>658</v>
      </c>
      <c r="B571" s="96">
        <v>1</v>
      </c>
      <c r="C571" s="96">
        <v>945</v>
      </c>
      <c r="D571" s="97">
        <v>0.10582010582010583</v>
      </c>
      <c r="E571" s="96">
        <v>1</v>
      </c>
      <c r="F571" s="96">
        <v>913</v>
      </c>
      <c r="G571" s="98">
        <v>0.10952902519167579</v>
      </c>
      <c r="H571" s="103">
        <f t="shared" si="24"/>
        <v>2</v>
      </c>
      <c r="I571" s="103">
        <f t="shared" si="25"/>
        <v>1858</v>
      </c>
      <c r="J571" s="98">
        <f t="shared" si="26"/>
        <v>0.1076426264800861</v>
      </c>
    </row>
    <row r="572" spans="1:10">
      <c r="A572" t="s">
        <v>659</v>
      </c>
      <c r="B572" s="96"/>
      <c r="C572" s="96"/>
      <c r="D572" s="97"/>
      <c r="E572" s="96">
        <v>1</v>
      </c>
      <c r="F572" s="96">
        <v>1561</v>
      </c>
      <c r="G572" s="98">
        <v>6.4061499039077513E-2</v>
      </c>
      <c r="H572" s="103">
        <f t="shared" si="24"/>
        <v>1</v>
      </c>
      <c r="I572" s="103">
        <f t="shared" si="25"/>
        <v>1561</v>
      </c>
      <c r="J572" s="98">
        <f t="shared" si="26"/>
        <v>6.4061499039077513E-2</v>
      </c>
    </row>
    <row r="573" spans="1:10">
      <c r="A573" t="s">
        <v>660</v>
      </c>
      <c r="B573" s="96"/>
      <c r="C573" s="96"/>
      <c r="D573" s="97"/>
      <c r="E573" s="96">
        <v>1</v>
      </c>
      <c r="F573" s="96">
        <v>1281</v>
      </c>
      <c r="G573" s="98">
        <v>7.8064012490242002E-2</v>
      </c>
      <c r="H573" s="103">
        <f t="shared" si="24"/>
        <v>1</v>
      </c>
      <c r="I573" s="103">
        <f t="shared" si="25"/>
        <v>1281</v>
      </c>
      <c r="J573" s="98">
        <f t="shared" si="26"/>
        <v>7.8064012490242002E-2</v>
      </c>
    </row>
    <row r="574" spans="1:10">
      <c r="A574" t="s">
        <v>802</v>
      </c>
      <c r="B574" s="96"/>
      <c r="C574" s="96"/>
      <c r="D574" s="97"/>
      <c r="E574" s="96">
        <v>1</v>
      </c>
      <c r="F574" s="96">
        <v>496</v>
      </c>
      <c r="G574" s="98">
        <v>0.20161290322580644</v>
      </c>
      <c r="H574" s="103">
        <f t="shared" si="24"/>
        <v>1</v>
      </c>
      <c r="I574" s="103">
        <f t="shared" si="25"/>
        <v>496</v>
      </c>
      <c r="J574" s="98">
        <f t="shared" si="26"/>
        <v>0.20161290322580644</v>
      </c>
    </row>
    <row r="575" spans="1:10">
      <c r="A575" t="s">
        <v>661</v>
      </c>
      <c r="B575" s="96"/>
      <c r="C575" s="96"/>
      <c r="D575" s="97"/>
      <c r="E575" s="96">
        <v>1</v>
      </c>
      <c r="F575" s="96">
        <v>626</v>
      </c>
      <c r="G575" s="98">
        <v>0.15974440894568689</v>
      </c>
      <c r="H575" s="103">
        <f t="shared" si="24"/>
        <v>1</v>
      </c>
      <c r="I575" s="103">
        <f t="shared" si="25"/>
        <v>626</v>
      </c>
      <c r="J575" s="98">
        <f t="shared" si="26"/>
        <v>0.15974440894568689</v>
      </c>
    </row>
    <row r="576" spans="1:10">
      <c r="A576" t="s">
        <v>662</v>
      </c>
      <c r="B576" s="96">
        <v>1</v>
      </c>
      <c r="C576" s="96">
        <v>279</v>
      </c>
      <c r="D576" s="97">
        <v>0.35842293906810035</v>
      </c>
      <c r="E576" s="96"/>
      <c r="F576" s="96"/>
      <c r="G576" s="98"/>
      <c r="H576" s="103">
        <f t="shared" si="24"/>
        <v>1</v>
      </c>
      <c r="I576" s="103">
        <f t="shared" si="25"/>
        <v>279</v>
      </c>
      <c r="J576" s="98">
        <f t="shared" si="26"/>
        <v>0.35842293906810035</v>
      </c>
    </row>
    <row r="577" spans="1:10">
      <c r="A577" t="s">
        <v>663</v>
      </c>
      <c r="B577" s="96">
        <v>1</v>
      </c>
      <c r="C577" s="96">
        <v>1554</v>
      </c>
      <c r="D577" s="97">
        <v>6.4350064350064351E-2</v>
      </c>
      <c r="E577" s="96">
        <v>1</v>
      </c>
      <c r="F577" s="96">
        <v>1473</v>
      </c>
      <c r="G577" s="98">
        <v>6.7888662593346902E-2</v>
      </c>
      <c r="H577" s="103">
        <f t="shared" si="24"/>
        <v>2</v>
      </c>
      <c r="I577" s="103">
        <f t="shared" si="25"/>
        <v>3027</v>
      </c>
      <c r="J577" s="98">
        <f t="shared" si="26"/>
        <v>6.6072018500165169E-2</v>
      </c>
    </row>
    <row r="578" spans="1:10">
      <c r="A578" t="s">
        <v>754</v>
      </c>
      <c r="B578" s="96"/>
      <c r="C578" s="96"/>
      <c r="D578" s="97"/>
      <c r="E578" s="96">
        <v>2</v>
      </c>
      <c r="F578" s="96">
        <v>5559</v>
      </c>
      <c r="G578" s="98">
        <v>3.5977693829825505E-2</v>
      </c>
      <c r="H578" s="103">
        <f t="shared" si="24"/>
        <v>2</v>
      </c>
      <c r="I578" s="103">
        <f t="shared" si="25"/>
        <v>5559</v>
      </c>
      <c r="J578" s="98">
        <f t="shared" si="26"/>
        <v>3.5977693829825505E-2</v>
      </c>
    </row>
    <row r="579" spans="1:10">
      <c r="A579" t="s">
        <v>664</v>
      </c>
      <c r="B579" s="96">
        <v>2</v>
      </c>
      <c r="C579" s="96">
        <v>551</v>
      </c>
      <c r="D579" s="97">
        <v>0.36297640653357532</v>
      </c>
      <c r="E579" s="96"/>
      <c r="F579" s="96"/>
      <c r="G579" s="98"/>
      <c r="H579" s="103">
        <f t="shared" si="24"/>
        <v>2</v>
      </c>
      <c r="I579" s="103">
        <f t="shared" si="25"/>
        <v>551</v>
      </c>
      <c r="J579" s="98">
        <f t="shared" si="26"/>
        <v>0.36297640653357532</v>
      </c>
    </row>
    <row r="580" spans="1:10">
      <c r="A580" t="s">
        <v>665</v>
      </c>
      <c r="B580" s="96"/>
      <c r="C580" s="96"/>
      <c r="D580" s="97"/>
      <c r="E580" s="96">
        <v>1</v>
      </c>
      <c r="F580" s="96">
        <v>2093</v>
      </c>
      <c r="G580" s="98">
        <v>4.7778308647873864E-2</v>
      </c>
      <c r="H580" s="103">
        <f t="shared" ref="H580:H643" si="27">SUM(B580,E580)</f>
        <v>1</v>
      </c>
      <c r="I580" s="103">
        <f t="shared" ref="I580:I643" si="28">SUM(C580,F580)</f>
        <v>2093</v>
      </c>
      <c r="J580" s="98">
        <f t="shared" ref="J580:J643" si="29">H580/I580*100</f>
        <v>4.7778308647873864E-2</v>
      </c>
    </row>
    <row r="581" spans="1:10">
      <c r="A581" t="s">
        <v>666</v>
      </c>
      <c r="B581" s="96">
        <v>1</v>
      </c>
      <c r="C581" s="96">
        <v>775</v>
      </c>
      <c r="D581" s="97">
        <v>0.12903225806451613</v>
      </c>
      <c r="E581" s="96"/>
      <c r="F581" s="96"/>
      <c r="G581" s="98"/>
      <c r="H581" s="103">
        <f t="shared" si="27"/>
        <v>1</v>
      </c>
      <c r="I581" s="103">
        <f t="shared" si="28"/>
        <v>775</v>
      </c>
      <c r="J581" s="98">
        <f t="shared" si="29"/>
        <v>0.12903225806451613</v>
      </c>
    </row>
    <row r="582" spans="1:10">
      <c r="A582" t="s">
        <v>667</v>
      </c>
      <c r="B582" s="96"/>
      <c r="C582" s="96"/>
      <c r="D582" s="97"/>
      <c r="E582" s="96">
        <v>2</v>
      </c>
      <c r="F582" s="96">
        <v>2496</v>
      </c>
      <c r="G582" s="98">
        <v>8.0128205128205121E-2</v>
      </c>
      <c r="H582" s="103">
        <f t="shared" si="27"/>
        <v>2</v>
      </c>
      <c r="I582" s="103">
        <f t="shared" si="28"/>
        <v>2496</v>
      </c>
      <c r="J582" s="98">
        <f t="shared" si="29"/>
        <v>8.0128205128205121E-2</v>
      </c>
    </row>
    <row r="583" spans="1:10">
      <c r="A583" t="s">
        <v>668</v>
      </c>
      <c r="B583" s="96">
        <v>1</v>
      </c>
      <c r="C583" s="96">
        <v>1502</v>
      </c>
      <c r="D583" s="97">
        <v>6.6577896138482029E-2</v>
      </c>
      <c r="E583" s="96"/>
      <c r="F583" s="96"/>
      <c r="G583" s="98"/>
      <c r="H583" s="103">
        <f t="shared" si="27"/>
        <v>1</v>
      </c>
      <c r="I583" s="103">
        <f t="shared" si="28"/>
        <v>1502</v>
      </c>
      <c r="J583" s="98">
        <f t="shared" si="29"/>
        <v>6.6577896138482029E-2</v>
      </c>
    </row>
    <row r="584" spans="1:10">
      <c r="A584" t="s">
        <v>669</v>
      </c>
      <c r="B584" s="96">
        <v>1</v>
      </c>
      <c r="C584" s="96">
        <v>958</v>
      </c>
      <c r="D584" s="97">
        <v>0.10438413361169101</v>
      </c>
      <c r="E584" s="96"/>
      <c r="F584" s="96"/>
      <c r="G584" s="98"/>
      <c r="H584" s="103">
        <f t="shared" si="27"/>
        <v>1</v>
      </c>
      <c r="I584" s="103">
        <f t="shared" si="28"/>
        <v>958</v>
      </c>
      <c r="J584" s="98">
        <f t="shared" si="29"/>
        <v>0.10438413361169101</v>
      </c>
    </row>
    <row r="585" spans="1:10">
      <c r="A585" t="s">
        <v>670</v>
      </c>
      <c r="B585" s="96"/>
      <c r="C585" s="96"/>
      <c r="D585" s="97"/>
      <c r="E585" s="96">
        <v>1</v>
      </c>
      <c r="F585" s="96">
        <v>569</v>
      </c>
      <c r="G585" s="98">
        <v>0.17574692442882248</v>
      </c>
      <c r="H585" s="103">
        <f t="shared" si="27"/>
        <v>1</v>
      </c>
      <c r="I585" s="103">
        <f t="shared" si="28"/>
        <v>569</v>
      </c>
      <c r="J585" s="98">
        <f t="shared" si="29"/>
        <v>0.17574692442882248</v>
      </c>
    </row>
    <row r="586" spans="1:10">
      <c r="A586" t="s">
        <v>771</v>
      </c>
      <c r="B586" s="96"/>
      <c r="C586" s="96"/>
      <c r="D586" s="97"/>
      <c r="E586" s="96">
        <v>1</v>
      </c>
      <c r="F586" s="96">
        <v>810</v>
      </c>
      <c r="G586" s="98">
        <v>0.12345679012345678</v>
      </c>
      <c r="H586" s="103">
        <f t="shared" si="27"/>
        <v>1</v>
      </c>
      <c r="I586" s="103">
        <f t="shared" si="28"/>
        <v>810</v>
      </c>
      <c r="J586" s="98">
        <f t="shared" si="29"/>
        <v>0.12345679012345678</v>
      </c>
    </row>
    <row r="587" spans="1:10">
      <c r="A587" t="s">
        <v>752</v>
      </c>
      <c r="B587" s="96">
        <v>1</v>
      </c>
      <c r="C587" s="96">
        <v>2064</v>
      </c>
      <c r="D587" s="97">
        <v>4.8449612403100778E-2</v>
      </c>
      <c r="E587" s="96"/>
      <c r="F587" s="96"/>
      <c r="G587" s="98"/>
      <c r="H587" s="103">
        <f t="shared" si="27"/>
        <v>1</v>
      </c>
      <c r="I587" s="103">
        <f t="shared" si="28"/>
        <v>2064</v>
      </c>
      <c r="J587" s="98">
        <f t="shared" si="29"/>
        <v>4.8449612403100778E-2</v>
      </c>
    </row>
    <row r="588" spans="1:10">
      <c r="A588" t="s">
        <v>671</v>
      </c>
      <c r="B588" s="96"/>
      <c r="C588" s="96"/>
      <c r="D588" s="97"/>
      <c r="E588" s="96">
        <v>1</v>
      </c>
      <c r="F588" s="96">
        <v>1515</v>
      </c>
      <c r="G588" s="98">
        <v>6.6006600660066E-2</v>
      </c>
      <c r="H588" s="103">
        <f t="shared" si="27"/>
        <v>1</v>
      </c>
      <c r="I588" s="103">
        <f t="shared" si="28"/>
        <v>1515</v>
      </c>
      <c r="J588" s="98">
        <f t="shared" si="29"/>
        <v>6.6006600660066E-2</v>
      </c>
    </row>
    <row r="589" spans="1:10">
      <c r="A589" t="s">
        <v>672</v>
      </c>
      <c r="B589" s="96"/>
      <c r="C589" s="96"/>
      <c r="D589" s="97"/>
      <c r="E589" s="96">
        <v>1</v>
      </c>
      <c r="F589" s="96">
        <v>1386</v>
      </c>
      <c r="G589" s="98">
        <v>7.2150072150072145E-2</v>
      </c>
      <c r="H589" s="103">
        <f t="shared" si="27"/>
        <v>1</v>
      </c>
      <c r="I589" s="103">
        <f t="shared" si="28"/>
        <v>1386</v>
      </c>
      <c r="J589" s="98">
        <f t="shared" si="29"/>
        <v>7.2150072150072145E-2</v>
      </c>
    </row>
    <row r="590" spans="1:10">
      <c r="A590" t="s">
        <v>673</v>
      </c>
      <c r="B590" s="96">
        <v>1</v>
      </c>
      <c r="C590" s="96">
        <v>1678</v>
      </c>
      <c r="D590" s="97">
        <v>5.9594755661501783E-2</v>
      </c>
      <c r="E590" s="96"/>
      <c r="F590" s="96"/>
      <c r="G590" s="98"/>
      <c r="H590" s="103">
        <f t="shared" si="27"/>
        <v>1</v>
      </c>
      <c r="I590" s="103">
        <f t="shared" si="28"/>
        <v>1678</v>
      </c>
      <c r="J590" s="98">
        <f t="shared" si="29"/>
        <v>5.9594755661501783E-2</v>
      </c>
    </row>
    <row r="591" spans="1:10">
      <c r="A591" t="s">
        <v>674</v>
      </c>
      <c r="B591" s="96">
        <v>1</v>
      </c>
      <c r="C591" s="96">
        <v>774</v>
      </c>
      <c r="D591" s="97">
        <v>0.12919896640826875</v>
      </c>
      <c r="E591" s="96"/>
      <c r="F591" s="96"/>
      <c r="G591" s="98"/>
      <c r="H591" s="103">
        <f t="shared" si="27"/>
        <v>1</v>
      </c>
      <c r="I591" s="103">
        <f t="shared" si="28"/>
        <v>774</v>
      </c>
      <c r="J591" s="98">
        <f t="shared" si="29"/>
        <v>0.12919896640826875</v>
      </c>
    </row>
    <row r="592" spans="1:10">
      <c r="A592" t="s">
        <v>675</v>
      </c>
      <c r="B592" s="96"/>
      <c r="C592" s="96"/>
      <c r="D592" s="97"/>
      <c r="E592" s="96">
        <v>1</v>
      </c>
      <c r="F592" s="96">
        <v>420</v>
      </c>
      <c r="G592" s="98">
        <v>0.23809523809523811</v>
      </c>
      <c r="H592" s="103">
        <f t="shared" si="27"/>
        <v>1</v>
      </c>
      <c r="I592" s="103">
        <f t="shared" si="28"/>
        <v>420</v>
      </c>
      <c r="J592" s="98">
        <f t="shared" si="29"/>
        <v>0.23809523809523811</v>
      </c>
    </row>
    <row r="593" spans="1:10">
      <c r="A593" t="s">
        <v>676</v>
      </c>
      <c r="B593" s="96">
        <v>1</v>
      </c>
      <c r="C593" s="96">
        <v>268</v>
      </c>
      <c r="D593" s="97">
        <v>0.37313432835820892</v>
      </c>
      <c r="E593" s="96"/>
      <c r="F593" s="96"/>
      <c r="G593" s="98"/>
      <c r="H593" s="103">
        <f t="shared" si="27"/>
        <v>1</v>
      </c>
      <c r="I593" s="103">
        <f t="shared" si="28"/>
        <v>268</v>
      </c>
      <c r="J593" s="98">
        <f t="shared" si="29"/>
        <v>0.37313432835820892</v>
      </c>
    </row>
    <row r="594" spans="1:10">
      <c r="A594" t="s">
        <v>750</v>
      </c>
      <c r="B594" s="96"/>
      <c r="C594" s="96"/>
      <c r="D594" s="97"/>
      <c r="E594" s="96">
        <v>1</v>
      </c>
      <c r="F594" s="96">
        <v>645</v>
      </c>
      <c r="G594" s="98">
        <v>0.15503875968992248</v>
      </c>
      <c r="H594" s="103">
        <f t="shared" si="27"/>
        <v>1</v>
      </c>
      <c r="I594" s="103">
        <f t="shared" si="28"/>
        <v>645</v>
      </c>
      <c r="J594" s="98">
        <f t="shared" si="29"/>
        <v>0.15503875968992248</v>
      </c>
    </row>
    <row r="595" spans="1:10">
      <c r="A595" t="s">
        <v>677</v>
      </c>
      <c r="B595" s="96"/>
      <c r="C595" s="96"/>
      <c r="D595" s="97"/>
      <c r="E595" s="96">
        <v>1</v>
      </c>
      <c r="F595" s="96">
        <v>336</v>
      </c>
      <c r="G595" s="98">
        <v>0.29761904761904762</v>
      </c>
      <c r="H595" s="103">
        <f t="shared" si="27"/>
        <v>1</v>
      </c>
      <c r="I595" s="103">
        <f t="shared" si="28"/>
        <v>336</v>
      </c>
      <c r="J595" s="98">
        <f t="shared" si="29"/>
        <v>0.29761904761904762</v>
      </c>
    </row>
    <row r="596" spans="1:10">
      <c r="A596" t="s">
        <v>678</v>
      </c>
      <c r="B596" s="96"/>
      <c r="C596" s="96"/>
      <c r="D596" s="97"/>
      <c r="E596" s="96">
        <v>1</v>
      </c>
      <c r="F596" s="96">
        <v>940</v>
      </c>
      <c r="G596" s="98">
        <v>0.10638297872340426</v>
      </c>
      <c r="H596" s="103">
        <f t="shared" si="27"/>
        <v>1</v>
      </c>
      <c r="I596" s="103">
        <f t="shared" si="28"/>
        <v>940</v>
      </c>
      <c r="J596" s="98">
        <f t="shared" si="29"/>
        <v>0.10638297872340426</v>
      </c>
    </row>
    <row r="597" spans="1:10">
      <c r="A597" t="s">
        <v>753</v>
      </c>
      <c r="B597" s="96"/>
      <c r="C597" s="96"/>
      <c r="D597" s="97"/>
      <c r="E597" s="96">
        <v>1</v>
      </c>
      <c r="F597" s="96">
        <v>711</v>
      </c>
      <c r="G597" s="98">
        <v>0.14064697609001406</v>
      </c>
      <c r="H597" s="103">
        <f t="shared" si="27"/>
        <v>1</v>
      </c>
      <c r="I597" s="103">
        <f t="shared" si="28"/>
        <v>711</v>
      </c>
      <c r="J597" s="98">
        <f t="shared" si="29"/>
        <v>0.14064697609001406</v>
      </c>
    </row>
    <row r="598" spans="1:10">
      <c r="A598" t="s">
        <v>743</v>
      </c>
      <c r="B598" s="96"/>
      <c r="C598" s="96"/>
      <c r="D598" s="97"/>
      <c r="E598" s="96">
        <v>1</v>
      </c>
      <c r="F598" s="96">
        <v>7623</v>
      </c>
      <c r="G598" s="98">
        <v>1.3118194936376755E-2</v>
      </c>
      <c r="H598" s="103">
        <f t="shared" si="27"/>
        <v>1</v>
      </c>
      <c r="I598" s="103">
        <f t="shared" si="28"/>
        <v>7623</v>
      </c>
      <c r="J598" s="98">
        <f t="shared" si="29"/>
        <v>1.3118194936376755E-2</v>
      </c>
    </row>
    <row r="599" spans="1:10">
      <c r="A599" t="s">
        <v>769</v>
      </c>
      <c r="B599" s="96">
        <v>1</v>
      </c>
      <c r="C599" s="96">
        <v>4071</v>
      </c>
      <c r="D599" s="97">
        <v>2.4563989191844753E-2</v>
      </c>
      <c r="E599" s="96">
        <v>1</v>
      </c>
      <c r="F599" s="96">
        <v>4901</v>
      </c>
      <c r="G599" s="98">
        <v>2.0403999183840033E-2</v>
      </c>
      <c r="H599" s="103">
        <f t="shared" si="27"/>
        <v>2</v>
      </c>
      <c r="I599" s="103">
        <f t="shared" si="28"/>
        <v>8972</v>
      </c>
      <c r="J599" s="98">
        <f t="shared" si="29"/>
        <v>2.229157378510923E-2</v>
      </c>
    </row>
    <row r="600" spans="1:10">
      <c r="A600" t="s">
        <v>679</v>
      </c>
      <c r="B600" s="96"/>
      <c r="C600" s="96"/>
      <c r="D600" s="97"/>
      <c r="E600" s="96">
        <v>1</v>
      </c>
      <c r="F600" s="96">
        <v>923</v>
      </c>
      <c r="G600" s="98">
        <v>0.10834236186348861</v>
      </c>
      <c r="H600" s="103">
        <f t="shared" si="27"/>
        <v>1</v>
      </c>
      <c r="I600" s="103">
        <f t="shared" si="28"/>
        <v>923</v>
      </c>
      <c r="J600" s="98">
        <f t="shared" si="29"/>
        <v>0.10834236186348861</v>
      </c>
    </row>
    <row r="601" spans="1:10">
      <c r="A601" t="s">
        <v>744</v>
      </c>
      <c r="B601" s="96"/>
      <c r="C601" s="96"/>
      <c r="D601" s="97"/>
      <c r="E601" s="96">
        <v>1</v>
      </c>
      <c r="F601" s="96">
        <v>476</v>
      </c>
      <c r="G601" s="98">
        <v>0.21008403361344538</v>
      </c>
      <c r="H601" s="103">
        <f t="shared" si="27"/>
        <v>1</v>
      </c>
      <c r="I601" s="103">
        <f t="shared" si="28"/>
        <v>476</v>
      </c>
      <c r="J601" s="98">
        <f t="shared" si="29"/>
        <v>0.21008403361344538</v>
      </c>
    </row>
    <row r="602" spans="1:10">
      <c r="A602" t="s">
        <v>680</v>
      </c>
      <c r="B602" s="96"/>
      <c r="C602" s="96"/>
      <c r="D602" s="97"/>
      <c r="E602" s="96">
        <v>1</v>
      </c>
      <c r="F602" s="96">
        <v>499</v>
      </c>
      <c r="G602" s="98">
        <v>0.20040080160320639</v>
      </c>
      <c r="H602" s="103">
        <f t="shared" si="27"/>
        <v>1</v>
      </c>
      <c r="I602" s="103">
        <f t="shared" si="28"/>
        <v>499</v>
      </c>
      <c r="J602" s="98">
        <f t="shared" si="29"/>
        <v>0.20040080160320639</v>
      </c>
    </row>
    <row r="603" spans="1:10">
      <c r="A603" t="s">
        <v>681</v>
      </c>
      <c r="B603" s="96">
        <v>1</v>
      </c>
      <c r="C603" s="96">
        <v>172</v>
      </c>
      <c r="D603" s="97">
        <v>0.58139534883720934</v>
      </c>
      <c r="E603" s="96">
        <v>1</v>
      </c>
      <c r="F603" s="96">
        <v>175</v>
      </c>
      <c r="G603" s="98">
        <v>0.5714285714285714</v>
      </c>
      <c r="H603" s="103">
        <f t="shared" si="27"/>
        <v>2</v>
      </c>
      <c r="I603" s="103">
        <f t="shared" si="28"/>
        <v>347</v>
      </c>
      <c r="J603" s="98">
        <f t="shared" si="29"/>
        <v>0.57636887608069165</v>
      </c>
    </row>
    <row r="604" spans="1:10">
      <c r="A604" t="s">
        <v>783</v>
      </c>
      <c r="B604" s="96">
        <v>2</v>
      </c>
      <c r="C604" s="96">
        <v>2123</v>
      </c>
      <c r="D604" s="97">
        <v>9.420631182289213E-2</v>
      </c>
      <c r="E604" s="96"/>
      <c r="F604" s="96"/>
      <c r="G604" s="98"/>
      <c r="H604" s="103">
        <f t="shared" si="27"/>
        <v>2</v>
      </c>
      <c r="I604" s="103">
        <f t="shared" si="28"/>
        <v>2123</v>
      </c>
      <c r="J604" s="98">
        <f t="shared" si="29"/>
        <v>9.420631182289213E-2</v>
      </c>
    </row>
    <row r="605" spans="1:10">
      <c r="A605" t="s">
        <v>682</v>
      </c>
      <c r="B605" s="96">
        <v>1</v>
      </c>
      <c r="C605" s="96">
        <v>708</v>
      </c>
      <c r="D605" s="97">
        <v>0.14124293785310735</v>
      </c>
      <c r="E605" s="96"/>
      <c r="F605" s="96"/>
      <c r="G605" s="98"/>
      <c r="H605" s="103">
        <f t="shared" si="27"/>
        <v>1</v>
      </c>
      <c r="I605" s="103">
        <f t="shared" si="28"/>
        <v>708</v>
      </c>
      <c r="J605" s="98">
        <f t="shared" si="29"/>
        <v>0.14124293785310735</v>
      </c>
    </row>
    <row r="606" spans="1:10">
      <c r="A606" t="s">
        <v>683</v>
      </c>
      <c r="B606" s="96"/>
      <c r="C606" s="96"/>
      <c r="D606" s="97"/>
      <c r="E606" s="96">
        <v>1</v>
      </c>
      <c r="F606" s="96">
        <v>216</v>
      </c>
      <c r="G606" s="98">
        <v>0.46296296296296291</v>
      </c>
      <c r="H606" s="103">
        <f t="shared" si="27"/>
        <v>1</v>
      </c>
      <c r="I606" s="103">
        <f t="shared" si="28"/>
        <v>216</v>
      </c>
      <c r="J606" s="98">
        <f t="shared" si="29"/>
        <v>0.46296296296296291</v>
      </c>
    </row>
    <row r="607" spans="1:10">
      <c r="A607" t="s">
        <v>684</v>
      </c>
      <c r="B607" s="96"/>
      <c r="C607" s="96"/>
      <c r="D607" s="97"/>
      <c r="E607" s="96">
        <v>4</v>
      </c>
      <c r="F607" s="96">
        <v>11781</v>
      </c>
      <c r="G607" s="98">
        <v>3.3952975129445721E-2</v>
      </c>
      <c r="H607" s="103">
        <f t="shared" si="27"/>
        <v>4</v>
      </c>
      <c r="I607" s="103">
        <f t="shared" si="28"/>
        <v>11781</v>
      </c>
      <c r="J607" s="98">
        <f t="shared" si="29"/>
        <v>3.3952975129445721E-2</v>
      </c>
    </row>
    <row r="608" spans="1:10">
      <c r="A608" t="s">
        <v>685</v>
      </c>
      <c r="B608" s="96">
        <v>2</v>
      </c>
      <c r="C608" s="96">
        <v>879</v>
      </c>
      <c r="D608" s="97">
        <v>0.22753128555176336</v>
      </c>
      <c r="E608" s="96"/>
      <c r="F608" s="96"/>
      <c r="G608" s="98"/>
      <c r="H608" s="103">
        <f t="shared" si="27"/>
        <v>2</v>
      </c>
      <c r="I608" s="103">
        <f t="shared" si="28"/>
        <v>879</v>
      </c>
      <c r="J608" s="98">
        <f t="shared" si="29"/>
        <v>0.22753128555176336</v>
      </c>
    </row>
    <row r="609" spans="1:10">
      <c r="A609" t="s">
        <v>686</v>
      </c>
      <c r="B609" s="96"/>
      <c r="C609" s="96"/>
      <c r="D609" s="97"/>
      <c r="E609" s="96">
        <v>1</v>
      </c>
      <c r="F609" s="96">
        <v>625</v>
      </c>
      <c r="G609" s="98">
        <v>0.16</v>
      </c>
      <c r="H609" s="103">
        <f t="shared" si="27"/>
        <v>1</v>
      </c>
      <c r="I609" s="103">
        <f t="shared" si="28"/>
        <v>625</v>
      </c>
      <c r="J609" s="98">
        <f t="shared" si="29"/>
        <v>0.16</v>
      </c>
    </row>
    <row r="610" spans="1:10">
      <c r="A610" t="s">
        <v>687</v>
      </c>
      <c r="B610" s="96">
        <v>1</v>
      </c>
      <c r="C610" s="96">
        <v>290</v>
      </c>
      <c r="D610" s="97">
        <v>0.34482758620689657</v>
      </c>
      <c r="E610" s="96"/>
      <c r="F610" s="96"/>
      <c r="G610" s="98"/>
      <c r="H610" s="103">
        <f t="shared" si="27"/>
        <v>1</v>
      </c>
      <c r="I610" s="103">
        <f t="shared" si="28"/>
        <v>290</v>
      </c>
      <c r="J610" s="98">
        <f t="shared" si="29"/>
        <v>0.34482758620689657</v>
      </c>
    </row>
    <row r="611" spans="1:10">
      <c r="A611" t="s">
        <v>688</v>
      </c>
      <c r="B611" s="96">
        <v>1</v>
      </c>
      <c r="C611" s="96">
        <v>537</v>
      </c>
      <c r="D611" s="97">
        <v>0.18621973929236499</v>
      </c>
      <c r="E611" s="96"/>
      <c r="F611" s="96"/>
      <c r="G611" s="98"/>
      <c r="H611" s="103">
        <f t="shared" si="27"/>
        <v>1</v>
      </c>
      <c r="I611" s="103">
        <f t="shared" si="28"/>
        <v>537</v>
      </c>
      <c r="J611" s="98">
        <f t="shared" si="29"/>
        <v>0.18621973929236499</v>
      </c>
    </row>
    <row r="612" spans="1:10">
      <c r="A612" t="s">
        <v>689</v>
      </c>
      <c r="B612" s="96">
        <v>1</v>
      </c>
      <c r="C612" s="96">
        <v>311</v>
      </c>
      <c r="D612" s="97">
        <v>0.32154340836012862</v>
      </c>
      <c r="E612" s="96">
        <v>2</v>
      </c>
      <c r="F612" s="96">
        <v>288</v>
      </c>
      <c r="G612" s="98">
        <v>0.69444444444444442</v>
      </c>
      <c r="H612" s="103">
        <f t="shared" si="27"/>
        <v>3</v>
      </c>
      <c r="I612" s="103">
        <f t="shared" si="28"/>
        <v>599</v>
      </c>
      <c r="J612" s="98">
        <f t="shared" si="29"/>
        <v>0.5008347245409015</v>
      </c>
    </row>
    <row r="613" spans="1:10">
      <c r="A613" t="s">
        <v>690</v>
      </c>
      <c r="B613" s="96">
        <v>2</v>
      </c>
      <c r="C613" s="96">
        <v>1427</v>
      </c>
      <c r="D613" s="97">
        <v>0.1401541695865452</v>
      </c>
      <c r="E613" s="96"/>
      <c r="F613" s="96"/>
      <c r="G613" s="98"/>
      <c r="H613" s="103">
        <f t="shared" si="27"/>
        <v>2</v>
      </c>
      <c r="I613" s="103">
        <f t="shared" si="28"/>
        <v>1427</v>
      </c>
      <c r="J613" s="98">
        <f t="shared" si="29"/>
        <v>0.1401541695865452</v>
      </c>
    </row>
    <row r="614" spans="1:10">
      <c r="A614" t="s">
        <v>691</v>
      </c>
      <c r="B614" s="96">
        <v>1</v>
      </c>
      <c r="C614" s="96">
        <v>314</v>
      </c>
      <c r="D614" s="97">
        <v>0.31847133757961787</v>
      </c>
      <c r="E614" s="96"/>
      <c r="F614" s="96"/>
      <c r="G614" s="98"/>
      <c r="H614" s="103">
        <f t="shared" si="27"/>
        <v>1</v>
      </c>
      <c r="I614" s="103">
        <f t="shared" si="28"/>
        <v>314</v>
      </c>
      <c r="J614" s="98">
        <f t="shared" si="29"/>
        <v>0.31847133757961787</v>
      </c>
    </row>
    <row r="615" spans="1:10">
      <c r="A615" t="s">
        <v>692</v>
      </c>
      <c r="B615" s="96">
        <v>1</v>
      </c>
      <c r="C615" s="96">
        <v>387</v>
      </c>
      <c r="D615" s="97">
        <v>0.2583979328165375</v>
      </c>
      <c r="E615" s="96"/>
      <c r="F615" s="96"/>
      <c r="G615" s="98"/>
      <c r="H615" s="103">
        <f t="shared" si="27"/>
        <v>1</v>
      </c>
      <c r="I615" s="103">
        <f t="shared" si="28"/>
        <v>387</v>
      </c>
      <c r="J615" s="98">
        <f t="shared" si="29"/>
        <v>0.2583979328165375</v>
      </c>
    </row>
    <row r="616" spans="1:10">
      <c r="A616" t="s">
        <v>693</v>
      </c>
      <c r="B616" s="96"/>
      <c r="C616" s="96"/>
      <c r="D616" s="97"/>
      <c r="E616" s="96">
        <v>1</v>
      </c>
      <c r="F616" s="96">
        <v>591</v>
      </c>
      <c r="G616" s="98">
        <v>0.16920473773265651</v>
      </c>
      <c r="H616" s="103">
        <f t="shared" si="27"/>
        <v>1</v>
      </c>
      <c r="I616" s="103">
        <f t="shared" si="28"/>
        <v>591</v>
      </c>
      <c r="J616" s="98">
        <f t="shared" si="29"/>
        <v>0.16920473773265651</v>
      </c>
    </row>
    <row r="617" spans="1:10">
      <c r="A617" t="s">
        <v>694</v>
      </c>
      <c r="B617" s="96"/>
      <c r="C617" s="96"/>
      <c r="D617" s="97"/>
      <c r="E617" s="96">
        <v>4</v>
      </c>
      <c r="F617" s="96">
        <v>1785</v>
      </c>
      <c r="G617" s="98">
        <v>0.22408963585434172</v>
      </c>
      <c r="H617" s="103">
        <f t="shared" si="27"/>
        <v>4</v>
      </c>
      <c r="I617" s="103">
        <f t="shared" si="28"/>
        <v>1785</v>
      </c>
      <c r="J617" s="98">
        <f t="shared" si="29"/>
        <v>0.22408963585434172</v>
      </c>
    </row>
    <row r="618" spans="1:10">
      <c r="A618" t="s">
        <v>695</v>
      </c>
      <c r="B618" s="96">
        <v>1</v>
      </c>
      <c r="C618" s="96">
        <v>764</v>
      </c>
      <c r="D618" s="97">
        <v>0.13089005235602094</v>
      </c>
      <c r="E618" s="96"/>
      <c r="F618" s="96"/>
      <c r="G618" s="98"/>
      <c r="H618" s="103">
        <f t="shared" si="27"/>
        <v>1</v>
      </c>
      <c r="I618" s="103">
        <f t="shared" si="28"/>
        <v>764</v>
      </c>
      <c r="J618" s="98">
        <f t="shared" si="29"/>
        <v>0.13089005235602094</v>
      </c>
    </row>
    <row r="619" spans="1:10">
      <c r="A619" t="s">
        <v>696</v>
      </c>
      <c r="B619" s="96"/>
      <c r="C619" s="96"/>
      <c r="D619" s="97"/>
      <c r="E619" s="96">
        <v>1</v>
      </c>
      <c r="F619" s="96">
        <v>630</v>
      </c>
      <c r="G619" s="98">
        <v>0.15873015873015872</v>
      </c>
      <c r="H619" s="103">
        <f t="shared" si="27"/>
        <v>1</v>
      </c>
      <c r="I619" s="103">
        <f t="shared" si="28"/>
        <v>630</v>
      </c>
      <c r="J619" s="98">
        <f t="shared" si="29"/>
        <v>0.15873015873015872</v>
      </c>
    </row>
    <row r="620" spans="1:10">
      <c r="A620" t="s">
        <v>697</v>
      </c>
      <c r="B620" s="96"/>
      <c r="C620" s="96"/>
      <c r="D620" s="97"/>
      <c r="E620" s="96">
        <v>1</v>
      </c>
      <c r="F620" s="96">
        <v>1243</v>
      </c>
      <c r="G620" s="98">
        <v>8.0450522928399035E-2</v>
      </c>
      <c r="H620" s="103">
        <f t="shared" si="27"/>
        <v>1</v>
      </c>
      <c r="I620" s="103">
        <f t="shared" si="28"/>
        <v>1243</v>
      </c>
      <c r="J620" s="98">
        <f t="shared" si="29"/>
        <v>8.0450522928399035E-2</v>
      </c>
    </row>
    <row r="621" spans="1:10">
      <c r="A621" t="s">
        <v>698</v>
      </c>
      <c r="B621" s="96"/>
      <c r="C621" s="96"/>
      <c r="D621" s="97"/>
      <c r="E621" s="96">
        <v>1</v>
      </c>
      <c r="F621" s="96">
        <v>1295</v>
      </c>
      <c r="G621" s="98">
        <v>7.7220077220077218E-2</v>
      </c>
      <c r="H621" s="103">
        <f t="shared" si="27"/>
        <v>1</v>
      </c>
      <c r="I621" s="103">
        <f t="shared" si="28"/>
        <v>1295</v>
      </c>
      <c r="J621" s="98">
        <f t="shared" si="29"/>
        <v>7.7220077220077218E-2</v>
      </c>
    </row>
    <row r="622" spans="1:10">
      <c r="A622" t="s">
        <v>699</v>
      </c>
      <c r="B622" s="96"/>
      <c r="C622" s="96"/>
      <c r="D622" s="97"/>
      <c r="E622" s="96">
        <v>1</v>
      </c>
      <c r="F622" s="96">
        <v>324</v>
      </c>
      <c r="G622" s="98">
        <v>0.30864197530864196</v>
      </c>
      <c r="H622" s="103">
        <f t="shared" si="27"/>
        <v>1</v>
      </c>
      <c r="I622" s="103">
        <f t="shared" si="28"/>
        <v>324</v>
      </c>
      <c r="J622" s="98">
        <f t="shared" si="29"/>
        <v>0.30864197530864196</v>
      </c>
    </row>
    <row r="623" spans="1:10">
      <c r="A623" t="s">
        <v>700</v>
      </c>
      <c r="B623" s="96">
        <v>1</v>
      </c>
      <c r="C623" s="96">
        <v>251</v>
      </c>
      <c r="D623" s="97">
        <v>0.39840637450199201</v>
      </c>
      <c r="E623" s="96"/>
      <c r="F623" s="96"/>
      <c r="G623" s="98"/>
      <c r="H623" s="103">
        <f t="shared" si="27"/>
        <v>1</v>
      </c>
      <c r="I623" s="103">
        <f t="shared" si="28"/>
        <v>251</v>
      </c>
      <c r="J623" s="98">
        <f t="shared" si="29"/>
        <v>0.39840637450199201</v>
      </c>
    </row>
    <row r="624" spans="1:10">
      <c r="A624" t="s">
        <v>701</v>
      </c>
      <c r="B624" s="96">
        <v>1</v>
      </c>
      <c r="C624" s="96">
        <v>588</v>
      </c>
      <c r="D624" s="97">
        <v>0.17006802721088435</v>
      </c>
      <c r="E624" s="96"/>
      <c r="F624" s="96"/>
      <c r="G624" s="98"/>
      <c r="H624" s="103">
        <f t="shared" si="27"/>
        <v>1</v>
      </c>
      <c r="I624" s="103">
        <f t="shared" si="28"/>
        <v>588</v>
      </c>
      <c r="J624" s="98">
        <f t="shared" si="29"/>
        <v>0.17006802721088435</v>
      </c>
    </row>
    <row r="625" spans="1:10">
      <c r="A625" t="s">
        <v>702</v>
      </c>
      <c r="B625" s="96"/>
      <c r="C625" s="96"/>
      <c r="D625" s="97"/>
      <c r="E625" s="96">
        <v>1</v>
      </c>
      <c r="F625" s="96">
        <v>514</v>
      </c>
      <c r="G625" s="98">
        <v>0.19455252918287938</v>
      </c>
      <c r="H625" s="103">
        <f t="shared" si="27"/>
        <v>1</v>
      </c>
      <c r="I625" s="103">
        <f t="shared" si="28"/>
        <v>514</v>
      </c>
      <c r="J625" s="98">
        <f t="shared" si="29"/>
        <v>0.19455252918287938</v>
      </c>
    </row>
    <row r="626" spans="1:10">
      <c r="A626" t="s">
        <v>703</v>
      </c>
      <c r="B626" s="96">
        <v>1</v>
      </c>
      <c r="C626" s="96">
        <v>6338</v>
      </c>
      <c r="D626" s="97">
        <v>1.5777847901546231E-2</v>
      </c>
      <c r="E626" s="96"/>
      <c r="F626" s="96"/>
      <c r="G626" s="98"/>
      <c r="H626" s="103">
        <f t="shared" si="27"/>
        <v>1</v>
      </c>
      <c r="I626" s="103">
        <f t="shared" si="28"/>
        <v>6338</v>
      </c>
      <c r="J626" s="98">
        <f t="shared" si="29"/>
        <v>1.5777847901546231E-2</v>
      </c>
    </row>
    <row r="627" spans="1:10">
      <c r="A627" t="s">
        <v>704</v>
      </c>
      <c r="B627" s="96">
        <v>3</v>
      </c>
      <c r="C627" s="96">
        <v>1537</v>
      </c>
      <c r="D627" s="97">
        <v>0.1951854261548471</v>
      </c>
      <c r="E627" s="96">
        <v>1</v>
      </c>
      <c r="F627" s="96">
        <v>1480</v>
      </c>
      <c r="G627" s="98">
        <v>6.7567567567567571E-2</v>
      </c>
      <c r="H627" s="103">
        <f t="shared" si="27"/>
        <v>4</v>
      </c>
      <c r="I627" s="103">
        <f t="shared" si="28"/>
        <v>3017</v>
      </c>
      <c r="J627" s="98">
        <f t="shared" si="29"/>
        <v>0.1325820351342393</v>
      </c>
    </row>
    <row r="628" spans="1:10">
      <c r="A628" t="s">
        <v>705</v>
      </c>
      <c r="B628" s="96">
        <v>1</v>
      </c>
      <c r="C628" s="96">
        <v>2646</v>
      </c>
      <c r="D628" s="97">
        <v>3.779289493575208E-2</v>
      </c>
      <c r="E628" s="96"/>
      <c r="F628" s="96"/>
      <c r="G628" s="98"/>
      <c r="H628" s="103">
        <f t="shared" si="27"/>
        <v>1</v>
      </c>
      <c r="I628" s="103">
        <f t="shared" si="28"/>
        <v>2646</v>
      </c>
      <c r="J628" s="98">
        <f t="shared" si="29"/>
        <v>3.779289493575208E-2</v>
      </c>
    </row>
    <row r="629" spans="1:10">
      <c r="A629" t="s">
        <v>706</v>
      </c>
      <c r="B629" s="96"/>
      <c r="C629" s="96"/>
      <c r="D629" s="97"/>
      <c r="E629" s="96">
        <v>1</v>
      </c>
      <c r="F629" s="96">
        <v>1932</v>
      </c>
      <c r="G629" s="98">
        <v>5.1759834368530024E-2</v>
      </c>
      <c r="H629" s="103">
        <f t="shared" si="27"/>
        <v>1</v>
      </c>
      <c r="I629" s="103">
        <f t="shared" si="28"/>
        <v>1932</v>
      </c>
      <c r="J629" s="98">
        <f t="shared" si="29"/>
        <v>5.1759834368530024E-2</v>
      </c>
    </row>
    <row r="630" spans="1:10">
      <c r="A630" t="s">
        <v>707</v>
      </c>
      <c r="B630" s="96">
        <v>1</v>
      </c>
      <c r="C630" s="96">
        <v>2959</v>
      </c>
      <c r="D630" s="97">
        <v>3.379520108144643E-2</v>
      </c>
      <c r="E630" s="96"/>
      <c r="F630" s="96"/>
      <c r="G630" s="98"/>
      <c r="H630" s="103">
        <f t="shared" si="27"/>
        <v>1</v>
      </c>
      <c r="I630" s="103">
        <f t="shared" si="28"/>
        <v>2959</v>
      </c>
      <c r="J630" s="98">
        <f t="shared" si="29"/>
        <v>3.379520108144643E-2</v>
      </c>
    </row>
    <row r="631" spans="1:10">
      <c r="A631" t="s">
        <v>708</v>
      </c>
      <c r="B631" s="96"/>
      <c r="C631" s="96"/>
      <c r="D631" s="97"/>
      <c r="E631" s="96">
        <v>1</v>
      </c>
      <c r="F631" s="96">
        <v>4971</v>
      </c>
      <c r="G631" s="98">
        <v>2.0116676725005028E-2</v>
      </c>
      <c r="H631" s="103">
        <f t="shared" si="27"/>
        <v>1</v>
      </c>
      <c r="I631" s="103">
        <f t="shared" si="28"/>
        <v>4971</v>
      </c>
      <c r="J631" s="98">
        <f t="shared" si="29"/>
        <v>2.0116676725005028E-2</v>
      </c>
    </row>
    <row r="632" spans="1:10">
      <c r="A632" t="s">
        <v>709</v>
      </c>
      <c r="B632" s="96">
        <v>1</v>
      </c>
      <c r="C632" s="96">
        <v>3461</v>
      </c>
      <c r="D632" s="97">
        <v>2.8893383415197923E-2</v>
      </c>
      <c r="E632" s="96"/>
      <c r="F632" s="96"/>
      <c r="G632" s="98"/>
      <c r="H632" s="103">
        <f t="shared" si="27"/>
        <v>1</v>
      </c>
      <c r="I632" s="103">
        <f t="shared" si="28"/>
        <v>3461</v>
      </c>
      <c r="J632" s="98">
        <f t="shared" si="29"/>
        <v>2.8893383415197923E-2</v>
      </c>
    </row>
    <row r="633" spans="1:10">
      <c r="A633" t="s">
        <v>710</v>
      </c>
      <c r="B633" s="96">
        <v>1</v>
      </c>
      <c r="C633" s="96">
        <v>627</v>
      </c>
      <c r="D633" s="97">
        <v>0.15948963317384371</v>
      </c>
      <c r="E633" s="96">
        <v>1</v>
      </c>
      <c r="F633" s="96">
        <v>653</v>
      </c>
      <c r="G633" s="98">
        <v>0.15313935681470139</v>
      </c>
      <c r="H633" s="103">
        <f t="shared" si="27"/>
        <v>2</v>
      </c>
      <c r="I633" s="103">
        <f t="shared" si="28"/>
        <v>1280</v>
      </c>
      <c r="J633" s="98">
        <f t="shared" si="29"/>
        <v>0.15625</v>
      </c>
    </row>
    <row r="634" spans="1:10">
      <c r="A634" t="s">
        <v>711</v>
      </c>
      <c r="B634" s="96">
        <v>1</v>
      </c>
      <c r="C634" s="96">
        <v>703</v>
      </c>
      <c r="D634" s="97">
        <v>0.14224751066856331</v>
      </c>
      <c r="E634" s="96"/>
      <c r="F634" s="96"/>
      <c r="G634" s="98"/>
      <c r="H634" s="103">
        <f t="shared" si="27"/>
        <v>1</v>
      </c>
      <c r="I634" s="103">
        <f t="shared" si="28"/>
        <v>703</v>
      </c>
      <c r="J634" s="98">
        <f t="shared" si="29"/>
        <v>0.14224751066856331</v>
      </c>
    </row>
    <row r="635" spans="1:10">
      <c r="A635" t="s">
        <v>712</v>
      </c>
      <c r="B635" s="96">
        <v>1</v>
      </c>
      <c r="C635" s="96">
        <v>625</v>
      </c>
      <c r="D635" s="97">
        <v>0.16</v>
      </c>
      <c r="E635" s="96">
        <v>1</v>
      </c>
      <c r="F635" s="96">
        <v>603</v>
      </c>
      <c r="G635" s="98">
        <v>0.16583747927031509</v>
      </c>
      <c r="H635" s="103">
        <f t="shared" si="27"/>
        <v>2</v>
      </c>
      <c r="I635" s="103">
        <f t="shared" si="28"/>
        <v>1228</v>
      </c>
      <c r="J635" s="98">
        <f t="shared" si="29"/>
        <v>0.16286644951140067</v>
      </c>
    </row>
    <row r="636" spans="1:10">
      <c r="A636" t="s">
        <v>713</v>
      </c>
      <c r="B636" s="96"/>
      <c r="C636" s="96"/>
      <c r="D636" s="97"/>
      <c r="E636" s="96">
        <v>1</v>
      </c>
      <c r="F636" s="96">
        <v>3128</v>
      </c>
      <c r="G636" s="98">
        <v>3.1969309462915603E-2</v>
      </c>
      <c r="H636" s="103">
        <f t="shared" si="27"/>
        <v>1</v>
      </c>
      <c r="I636" s="103">
        <f t="shared" si="28"/>
        <v>3128</v>
      </c>
      <c r="J636" s="98">
        <f t="shared" si="29"/>
        <v>3.1969309462915603E-2</v>
      </c>
    </row>
    <row r="637" spans="1:10">
      <c r="A637" t="s">
        <v>714</v>
      </c>
      <c r="B637" s="96">
        <v>2</v>
      </c>
      <c r="C637" s="96">
        <v>5401</v>
      </c>
      <c r="D637" s="97">
        <v>3.7030179596371046E-2</v>
      </c>
      <c r="E637" s="96"/>
      <c r="F637" s="96"/>
      <c r="G637" s="98"/>
      <c r="H637" s="103">
        <f t="shared" si="27"/>
        <v>2</v>
      </c>
      <c r="I637" s="103">
        <f t="shared" si="28"/>
        <v>5401</v>
      </c>
      <c r="J637" s="98">
        <f t="shared" si="29"/>
        <v>3.7030179596371046E-2</v>
      </c>
    </row>
    <row r="638" spans="1:10">
      <c r="A638" t="s">
        <v>715</v>
      </c>
      <c r="B638" s="96"/>
      <c r="C638" s="96"/>
      <c r="D638" s="97"/>
      <c r="E638" s="96">
        <v>3</v>
      </c>
      <c r="F638" s="96">
        <v>1529</v>
      </c>
      <c r="G638" s="98">
        <v>0.19620667102681491</v>
      </c>
      <c r="H638" s="103">
        <f t="shared" si="27"/>
        <v>3</v>
      </c>
      <c r="I638" s="103">
        <f t="shared" si="28"/>
        <v>1529</v>
      </c>
      <c r="J638" s="98">
        <f t="shared" si="29"/>
        <v>0.19620667102681491</v>
      </c>
    </row>
    <row r="639" spans="1:10">
      <c r="A639" t="s">
        <v>745</v>
      </c>
      <c r="B639" s="96"/>
      <c r="C639" s="96"/>
      <c r="D639" s="97"/>
      <c r="E639" s="96">
        <v>3</v>
      </c>
      <c r="F639" s="96">
        <v>521</v>
      </c>
      <c r="G639" s="98">
        <v>0.57581573896353166</v>
      </c>
      <c r="H639" s="103">
        <f t="shared" si="27"/>
        <v>3</v>
      </c>
      <c r="I639" s="103">
        <f t="shared" si="28"/>
        <v>521</v>
      </c>
      <c r="J639" s="98">
        <f t="shared" si="29"/>
        <v>0.57581573896353166</v>
      </c>
    </row>
    <row r="640" spans="1:10">
      <c r="A640" t="s">
        <v>716</v>
      </c>
      <c r="B640" s="96">
        <v>2</v>
      </c>
      <c r="C640" s="96">
        <v>965</v>
      </c>
      <c r="D640" s="97">
        <v>0.20725388601036268</v>
      </c>
      <c r="E640" s="96"/>
      <c r="F640" s="96"/>
      <c r="G640" s="98"/>
      <c r="H640" s="103">
        <f t="shared" si="27"/>
        <v>2</v>
      </c>
      <c r="I640" s="103">
        <f t="shared" si="28"/>
        <v>965</v>
      </c>
      <c r="J640" s="98">
        <f t="shared" si="29"/>
        <v>0.20725388601036268</v>
      </c>
    </row>
    <row r="641" spans="1:10">
      <c r="A641" t="s">
        <v>717</v>
      </c>
      <c r="B641" s="96">
        <v>1</v>
      </c>
      <c r="C641" s="96">
        <v>1301</v>
      </c>
      <c r="D641" s="97">
        <v>7.6863950807071479E-2</v>
      </c>
      <c r="E641" s="96"/>
      <c r="F641" s="96"/>
      <c r="G641" s="98"/>
      <c r="H641" s="103">
        <f t="shared" si="27"/>
        <v>1</v>
      </c>
      <c r="I641" s="103">
        <f t="shared" si="28"/>
        <v>1301</v>
      </c>
      <c r="J641" s="98">
        <f t="shared" si="29"/>
        <v>7.6863950807071479E-2</v>
      </c>
    </row>
    <row r="642" spans="1:10">
      <c r="A642" t="s">
        <v>718</v>
      </c>
      <c r="B642" s="96">
        <v>1</v>
      </c>
      <c r="C642" s="96">
        <v>1163</v>
      </c>
      <c r="D642" s="97">
        <v>8.5984522785898534E-2</v>
      </c>
      <c r="E642" s="96"/>
      <c r="F642" s="96"/>
      <c r="G642" s="98"/>
      <c r="H642" s="103">
        <f t="shared" si="27"/>
        <v>1</v>
      </c>
      <c r="I642" s="103">
        <f t="shared" si="28"/>
        <v>1163</v>
      </c>
      <c r="J642" s="98">
        <f t="shared" si="29"/>
        <v>8.5984522785898534E-2</v>
      </c>
    </row>
    <row r="643" spans="1:10">
      <c r="A643" t="s">
        <v>758</v>
      </c>
      <c r="B643" s="96"/>
      <c r="C643" s="96"/>
      <c r="D643" s="97"/>
      <c r="E643" s="96">
        <v>1</v>
      </c>
      <c r="F643" s="96">
        <v>1594</v>
      </c>
      <c r="G643" s="98">
        <v>6.2735257214554571E-2</v>
      </c>
      <c r="H643" s="103">
        <f t="shared" si="27"/>
        <v>1</v>
      </c>
      <c r="I643" s="103">
        <f t="shared" si="28"/>
        <v>1594</v>
      </c>
      <c r="J643" s="98">
        <f t="shared" si="29"/>
        <v>6.2735257214554571E-2</v>
      </c>
    </row>
    <row r="644" spans="1:10">
      <c r="A644" t="s">
        <v>803</v>
      </c>
      <c r="B644" s="96">
        <v>1</v>
      </c>
      <c r="C644" s="96">
        <v>2797</v>
      </c>
      <c r="D644" s="97">
        <v>3.5752592062924561E-2</v>
      </c>
      <c r="E644" s="96">
        <v>1</v>
      </c>
      <c r="F644" s="96">
        <v>2537</v>
      </c>
      <c r="G644" s="98">
        <v>3.9416633819471816E-2</v>
      </c>
      <c r="H644" s="103">
        <f t="shared" ref="H644:H664" si="30">SUM(B644,E644)</f>
        <v>2</v>
      </c>
      <c r="I644" s="103">
        <f t="shared" ref="I644:I664" si="31">SUM(C644,F644)</f>
        <v>5334</v>
      </c>
      <c r="J644" s="98">
        <f t="shared" ref="J644:J664" si="32">H644/I644*100</f>
        <v>3.7495313085864269E-2</v>
      </c>
    </row>
    <row r="645" spans="1:10">
      <c r="A645" t="s">
        <v>719</v>
      </c>
      <c r="B645" s="96"/>
      <c r="C645" s="96"/>
      <c r="D645" s="97"/>
      <c r="E645" s="96">
        <v>1</v>
      </c>
      <c r="F645" s="96">
        <v>2389</v>
      </c>
      <c r="G645" s="98">
        <v>4.1858518208455424E-2</v>
      </c>
      <c r="H645" s="103">
        <f t="shared" si="30"/>
        <v>1</v>
      </c>
      <c r="I645" s="103">
        <f t="shared" si="31"/>
        <v>2389</v>
      </c>
      <c r="J645" s="98">
        <f t="shared" si="32"/>
        <v>4.1858518208455424E-2</v>
      </c>
    </row>
    <row r="646" spans="1:10">
      <c r="A646" t="s">
        <v>720</v>
      </c>
      <c r="B646" s="96">
        <v>1</v>
      </c>
      <c r="C646" s="96">
        <v>723</v>
      </c>
      <c r="D646" s="97">
        <v>0.13831258644536654</v>
      </c>
      <c r="E646" s="96"/>
      <c r="F646" s="96"/>
      <c r="G646" s="98"/>
      <c r="H646" s="103">
        <f t="shared" si="30"/>
        <v>1</v>
      </c>
      <c r="I646" s="103">
        <f t="shared" si="31"/>
        <v>723</v>
      </c>
      <c r="J646" s="98">
        <f t="shared" si="32"/>
        <v>0.13831258644536654</v>
      </c>
    </row>
    <row r="647" spans="1:10">
      <c r="A647" t="s">
        <v>721</v>
      </c>
      <c r="B647" s="96">
        <v>3</v>
      </c>
      <c r="C647" s="96">
        <v>29508</v>
      </c>
      <c r="D647" s="97">
        <v>1.0166734444896299E-2</v>
      </c>
      <c r="E647" s="96">
        <v>1</v>
      </c>
      <c r="F647" s="96">
        <v>40961</v>
      </c>
      <c r="G647" s="98">
        <v>2.4413466468103805E-3</v>
      </c>
      <c r="H647" s="103">
        <f t="shared" si="30"/>
        <v>4</v>
      </c>
      <c r="I647" s="103">
        <f t="shared" si="31"/>
        <v>70469</v>
      </c>
      <c r="J647" s="98">
        <f t="shared" si="32"/>
        <v>5.67625480707829E-3</v>
      </c>
    </row>
    <row r="648" spans="1:10">
      <c r="A648" t="s">
        <v>722</v>
      </c>
      <c r="B648" s="96"/>
      <c r="C648" s="96"/>
      <c r="D648" s="97"/>
      <c r="E648" s="96">
        <v>1</v>
      </c>
      <c r="F648" s="96">
        <v>614</v>
      </c>
      <c r="G648" s="98">
        <v>0.16286644951140067</v>
      </c>
      <c r="H648" s="103">
        <f t="shared" si="30"/>
        <v>1</v>
      </c>
      <c r="I648" s="103">
        <f t="shared" si="31"/>
        <v>614</v>
      </c>
      <c r="J648" s="98">
        <f t="shared" si="32"/>
        <v>0.16286644951140067</v>
      </c>
    </row>
    <row r="649" spans="1:10">
      <c r="A649" t="s">
        <v>723</v>
      </c>
      <c r="B649" s="96">
        <v>1</v>
      </c>
      <c r="C649" s="96">
        <v>2723</v>
      </c>
      <c r="D649" s="97">
        <v>3.6724201248622843E-2</v>
      </c>
      <c r="E649" s="96">
        <v>1</v>
      </c>
      <c r="F649" s="96">
        <v>2786</v>
      </c>
      <c r="G649" s="98">
        <v>3.5893754486719311E-2</v>
      </c>
      <c r="H649" s="103">
        <f t="shared" si="30"/>
        <v>2</v>
      </c>
      <c r="I649" s="103">
        <f t="shared" si="31"/>
        <v>5509</v>
      </c>
      <c r="J649" s="98">
        <f t="shared" si="32"/>
        <v>3.6304229442730082E-2</v>
      </c>
    </row>
    <row r="650" spans="1:10">
      <c r="A650" t="s">
        <v>724</v>
      </c>
      <c r="B650" s="96">
        <v>1</v>
      </c>
      <c r="C650" s="96">
        <v>673</v>
      </c>
      <c r="D650" s="97">
        <v>0.14858841010401189</v>
      </c>
      <c r="E650" s="96">
        <v>2</v>
      </c>
      <c r="F650" s="96">
        <v>656</v>
      </c>
      <c r="G650" s="98">
        <v>0.3048780487804878</v>
      </c>
      <c r="H650" s="103">
        <f t="shared" si="30"/>
        <v>3</v>
      </c>
      <c r="I650" s="103">
        <f t="shared" si="31"/>
        <v>1329</v>
      </c>
      <c r="J650" s="98">
        <f t="shared" si="32"/>
        <v>0.22573363431151239</v>
      </c>
    </row>
    <row r="651" spans="1:10">
      <c r="A651" t="s">
        <v>725</v>
      </c>
      <c r="B651" s="96"/>
      <c r="C651" s="96"/>
      <c r="D651" s="97"/>
      <c r="E651" s="96">
        <v>1</v>
      </c>
      <c r="F651" s="96">
        <v>1055</v>
      </c>
      <c r="G651" s="98">
        <v>9.4786729857819912E-2</v>
      </c>
      <c r="H651" s="103">
        <f t="shared" si="30"/>
        <v>1</v>
      </c>
      <c r="I651" s="103">
        <f t="shared" si="31"/>
        <v>1055</v>
      </c>
      <c r="J651" s="98">
        <f t="shared" si="32"/>
        <v>9.4786729857819912E-2</v>
      </c>
    </row>
    <row r="652" spans="1:10">
      <c r="A652" t="s">
        <v>726</v>
      </c>
      <c r="B652" s="96"/>
      <c r="C652" s="96"/>
      <c r="D652" s="97"/>
      <c r="E652" s="96">
        <v>1</v>
      </c>
      <c r="F652" s="96">
        <v>2735</v>
      </c>
      <c r="G652" s="98">
        <v>3.6563071297989032E-2</v>
      </c>
      <c r="H652" s="103">
        <f t="shared" si="30"/>
        <v>1</v>
      </c>
      <c r="I652" s="103">
        <f t="shared" si="31"/>
        <v>2735</v>
      </c>
      <c r="J652" s="98">
        <f t="shared" si="32"/>
        <v>3.6563071297989032E-2</v>
      </c>
    </row>
    <row r="653" spans="1:10">
      <c r="A653" t="s">
        <v>727</v>
      </c>
      <c r="B653" s="96">
        <v>1</v>
      </c>
      <c r="C653" s="96">
        <v>687</v>
      </c>
      <c r="D653" s="97">
        <v>0.14556040756914121</v>
      </c>
      <c r="E653" s="96"/>
      <c r="F653" s="96"/>
      <c r="G653" s="98"/>
      <c r="H653" s="103">
        <f t="shared" si="30"/>
        <v>1</v>
      </c>
      <c r="I653" s="103">
        <f t="shared" si="31"/>
        <v>687</v>
      </c>
      <c r="J653" s="98">
        <f t="shared" si="32"/>
        <v>0.14556040756914121</v>
      </c>
    </row>
    <row r="654" spans="1:10">
      <c r="A654" t="s">
        <v>728</v>
      </c>
      <c r="B654" s="96">
        <v>1</v>
      </c>
      <c r="C654" s="96">
        <v>6275</v>
      </c>
      <c r="D654" s="97">
        <v>1.5936254980079681E-2</v>
      </c>
      <c r="E654" s="96"/>
      <c r="F654" s="96"/>
      <c r="G654" s="98"/>
      <c r="H654" s="103">
        <f t="shared" si="30"/>
        <v>1</v>
      </c>
      <c r="I654" s="103">
        <f t="shared" si="31"/>
        <v>6275</v>
      </c>
      <c r="J654" s="98">
        <f t="shared" si="32"/>
        <v>1.5936254980079681E-2</v>
      </c>
    </row>
    <row r="655" spans="1:10">
      <c r="A655" t="s">
        <v>729</v>
      </c>
      <c r="B655" s="96"/>
      <c r="C655" s="96"/>
      <c r="D655" s="97"/>
      <c r="E655" s="96">
        <v>1</v>
      </c>
      <c r="F655" s="96">
        <v>1187</v>
      </c>
      <c r="G655" s="98">
        <v>8.4245998315080034E-2</v>
      </c>
      <c r="H655" s="103">
        <f t="shared" si="30"/>
        <v>1</v>
      </c>
      <c r="I655" s="103">
        <f t="shared" si="31"/>
        <v>1187</v>
      </c>
      <c r="J655" s="98">
        <f t="shared" si="32"/>
        <v>8.4245998315080034E-2</v>
      </c>
    </row>
    <row r="656" spans="1:10">
      <c r="A656" t="s">
        <v>730</v>
      </c>
      <c r="B656" s="96"/>
      <c r="C656" s="96"/>
      <c r="D656" s="97"/>
      <c r="E656" s="96">
        <v>2</v>
      </c>
      <c r="F656" s="96">
        <v>901</v>
      </c>
      <c r="G656" s="98">
        <v>0.22197558268590456</v>
      </c>
      <c r="H656" s="103">
        <f t="shared" si="30"/>
        <v>2</v>
      </c>
      <c r="I656" s="103">
        <f t="shared" si="31"/>
        <v>901</v>
      </c>
      <c r="J656" s="98">
        <f t="shared" si="32"/>
        <v>0.22197558268590456</v>
      </c>
    </row>
    <row r="657" spans="1:23">
      <c r="A657" t="s">
        <v>53</v>
      </c>
      <c r="B657" s="96">
        <v>1</v>
      </c>
      <c r="C657" s="96">
        <v>5120</v>
      </c>
      <c r="D657" s="97">
        <v>1.953125E-2</v>
      </c>
      <c r="E657" s="96">
        <v>1</v>
      </c>
      <c r="F657" s="96">
        <v>6508</v>
      </c>
      <c r="G657" s="98">
        <v>1.5365703749231713E-2</v>
      </c>
      <c r="H657" s="103">
        <f t="shared" si="30"/>
        <v>2</v>
      </c>
      <c r="I657" s="103">
        <f t="shared" si="31"/>
        <v>11628</v>
      </c>
      <c r="J657" s="98">
        <f t="shared" si="32"/>
        <v>1.7199862401100791E-2</v>
      </c>
    </row>
    <row r="658" spans="1:23">
      <c r="A658" t="s">
        <v>54</v>
      </c>
      <c r="B658" s="96">
        <v>7</v>
      </c>
      <c r="C658" s="96">
        <v>103862</v>
      </c>
      <c r="D658" s="97">
        <v>6.7397123105659438E-3</v>
      </c>
      <c r="E658" s="96">
        <v>12</v>
      </c>
      <c r="F658" s="96">
        <v>168021</v>
      </c>
      <c r="G658" s="98">
        <v>7.1419643973074792E-3</v>
      </c>
      <c r="H658" s="103">
        <f t="shared" si="30"/>
        <v>19</v>
      </c>
      <c r="I658" s="103">
        <f t="shared" si="31"/>
        <v>271883</v>
      </c>
      <c r="J658" s="98">
        <f t="shared" si="32"/>
        <v>6.988300114387439E-3</v>
      </c>
    </row>
    <row r="659" spans="1:23">
      <c r="A659" t="s">
        <v>731</v>
      </c>
      <c r="B659" s="96"/>
      <c r="C659" s="96"/>
      <c r="D659" s="97"/>
      <c r="E659" s="96">
        <v>1</v>
      </c>
      <c r="F659" s="96">
        <v>1287</v>
      </c>
      <c r="G659" s="98">
        <v>7.7700077700077697E-2</v>
      </c>
      <c r="H659" s="103">
        <f t="shared" si="30"/>
        <v>1</v>
      </c>
      <c r="I659" s="103">
        <f t="shared" si="31"/>
        <v>1287</v>
      </c>
      <c r="J659" s="98">
        <f t="shared" si="32"/>
        <v>7.7700077700077697E-2</v>
      </c>
    </row>
    <row r="660" spans="1:23">
      <c r="A660" t="s">
        <v>732</v>
      </c>
      <c r="B660" s="96">
        <v>1</v>
      </c>
      <c r="C660" s="96">
        <v>655</v>
      </c>
      <c r="D660" s="97">
        <v>0.15267175572519084</v>
      </c>
      <c r="E660" s="96"/>
      <c r="F660" s="96"/>
      <c r="G660" s="98"/>
      <c r="H660" s="103">
        <f t="shared" si="30"/>
        <v>1</v>
      </c>
      <c r="I660" s="103">
        <f t="shared" si="31"/>
        <v>655</v>
      </c>
      <c r="J660" s="98">
        <f t="shared" si="32"/>
        <v>0.15267175572519084</v>
      </c>
    </row>
    <row r="661" spans="1:23">
      <c r="A661" t="s">
        <v>733</v>
      </c>
      <c r="B661" s="96"/>
      <c r="C661" s="96"/>
      <c r="D661" s="97"/>
      <c r="E661" s="96">
        <v>1</v>
      </c>
      <c r="F661" s="96">
        <v>294</v>
      </c>
      <c r="G661" s="98">
        <v>0.3401360544217687</v>
      </c>
      <c r="H661" s="103">
        <f t="shared" si="30"/>
        <v>1</v>
      </c>
      <c r="I661" s="103">
        <f t="shared" si="31"/>
        <v>294</v>
      </c>
      <c r="J661" s="98">
        <f t="shared" si="32"/>
        <v>0.3401360544217687</v>
      </c>
    </row>
    <row r="662" spans="1:23">
      <c r="A662" t="s">
        <v>734</v>
      </c>
      <c r="B662" s="96">
        <v>1</v>
      </c>
      <c r="C662" s="96">
        <v>1951</v>
      </c>
      <c r="D662" s="97">
        <v>5.1255766273705788E-2</v>
      </c>
      <c r="E662" s="96"/>
      <c r="F662" s="96"/>
      <c r="G662" s="98"/>
      <c r="H662" s="103">
        <f t="shared" si="30"/>
        <v>1</v>
      </c>
      <c r="I662" s="103">
        <f t="shared" si="31"/>
        <v>1951</v>
      </c>
      <c r="J662" s="98">
        <f t="shared" si="32"/>
        <v>5.1255766273705788E-2</v>
      </c>
    </row>
    <row r="663" spans="1:23">
      <c r="A663" t="s">
        <v>735</v>
      </c>
      <c r="B663" s="96">
        <v>1</v>
      </c>
      <c r="C663" s="96">
        <v>435</v>
      </c>
      <c r="D663" s="97">
        <v>0.22988505747126436</v>
      </c>
      <c r="E663" s="96"/>
      <c r="F663" s="96"/>
      <c r="G663" s="98"/>
      <c r="H663" s="103">
        <f t="shared" si="30"/>
        <v>1</v>
      </c>
      <c r="I663" s="103">
        <f t="shared" si="31"/>
        <v>435</v>
      </c>
      <c r="J663" s="98">
        <f t="shared" si="32"/>
        <v>0.22988505747126436</v>
      </c>
    </row>
    <row r="664" spans="1:23">
      <c r="A664" t="s">
        <v>2</v>
      </c>
      <c r="B664" s="96">
        <f>SUM(B3:B663)</f>
        <v>493</v>
      </c>
      <c r="C664" s="96">
        <f>SUM(C3:C663)</f>
        <v>1074604</v>
      </c>
      <c r="D664" s="97">
        <v>4.5877365057267611E-2</v>
      </c>
      <c r="E664" s="96">
        <f>SUM(E3:E663)</f>
        <v>563</v>
      </c>
      <c r="F664" s="96">
        <f>SUM(F3:F663)</f>
        <v>1396786</v>
      </c>
      <c r="G664" s="98">
        <v>4.0378411582017576E-2</v>
      </c>
      <c r="H664" s="103">
        <f t="shared" si="30"/>
        <v>1056</v>
      </c>
      <c r="I664" s="103">
        <f t="shared" si="31"/>
        <v>2471390</v>
      </c>
      <c r="J664" s="98">
        <f t="shared" si="32"/>
        <v>4.2728990568060884E-2</v>
      </c>
    </row>
    <row r="667" spans="1:23">
      <c r="A667" s="115" t="s">
        <v>1003</v>
      </c>
    </row>
    <row r="668" spans="1:23">
      <c r="A668" s="116" t="s">
        <v>1005</v>
      </c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8"/>
      <c r="S668" s="119"/>
      <c r="T668" s="119"/>
      <c r="U668" s="119"/>
      <c r="V668" s="119"/>
      <c r="W668" s="120"/>
    </row>
    <row r="669" spans="1:23">
      <c r="A669" s="121" t="s">
        <v>1006</v>
      </c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3"/>
      <c r="S669" s="124"/>
      <c r="T669" s="124"/>
      <c r="U669" s="124"/>
      <c r="V669" s="124"/>
      <c r="W669" s="125"/>
    </row>
  </sheetData>
  <mergeCells count="3">
    <mergeCell ref="B1:D1"/>
    <mergeCell ref="E1:G1"/>
    <mergeCell ref="H1:J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1B71-5025-FA41-A0D9-65024E9E215C}">
  <dimension ref="A1:J30"/>
  <sheetViews>
    <sheetView workbookViewId="0">
      <selection activeCell="J28" sqref="B3:J28"/>
    </sheetView>
  </sheetViews>
  <sheetFormatPr defaultColWidth="11.19921875" defaultRowHeight="15.6"/>
  <cols>
    <col min="1" max="1" width="15.5" customWidth="1"/>
    <col min="7" max="7" width="10.796875" style="68"/>
  </cols>
  <sheetData>
    <row r="1" spans="1:10" s="61" customFormat="1" ht="25.95" customHeight="1">
      <c r="B1" s="410" t="s">
        <v>993</v>
      </c>
      <c r="C1" s="410"/>
      <c r="D1" s="410"/>
      <c r="E1" s="423" t="s">
        <v>994</v>
      </c>
      <c r="F1" s="423"/>
      <c r="G1" s="423"/>
      <c r="H1" s="409" t="s">
        <v>2</v>
      </c>
      <c r="I1" s="409"/>
      <c r="J1" s="409"/>
    </row>
    <row r="2" spans="1:10" s="61" customFormat="1" ht="31.05" customHeight="1">
      <c r="A2" s="61" t="s">
        <v>992</v>
      </c>
      <c r="B2" s="107" t="s">
        <v>995</v>
      </c>
      <c r="C2" s="107" t="s">
        <v>996</v>
      </c>
      <c r="D2" s="108" t="s">
        <v>997</v>
      </c>
      <c r="E2" s="107" t="s">
        <v>995</v>
      </c>
      <c r="F2" s="107" t="s">
        <v>996</v>
      </c>
      <c r="G2" s="166" t="s">
        <v>997</v>
      </c>
      <c r="H2" s="107" t="s">
        <v>995</v>
      </c>
      <c r="I2" s="107" t="s">
        <v>996</v>
      </c>
      <c r="J2" s="108" t="s">
        <v>997</v>
      </c>
    </row>
    <row r="3" spans="1:10">
      <c r="A3" s="11" t="s">
        <v>30</v>
      </c>
      <c r="B3">
        <v>923</v>
      </c>
      <c r="C3">
        <v>2040</v>
      </c>
      <c r="D3">
        <v>2613</v>
      </c>
      <c r="E3">
        <v>1041</v>
      </c>
      <c r="F3">
        <v>2373</v>
      </c>
      <c r="G3" s="68">
        <v>2984</v>
      </c>
      <c r="H3">
        <f>SUM(B3,E3)</f>
        <v>1964</v>
      </c>
      <c r="I3">
        <f>SUM(C3,F3)</f>
        <v>4413</v>
      </c>
      <c r="J3">
        <f>SUM(D3,G3)</f>
        <v>5597</v>
      </c>
    </row>
    <row r="4" spans="1:10">
      <c r="A4" s="11" t="s">
        <v>31</v>
      </c>
      <c r="B4">
        <v>422</v>
      </c>
      <c r="C4">
        <v>1056</v>
      </c>
      <c r="D4">
        <v>1350</v>
      </c>
      <c r="E4">
        <v>281</v>
      </c>
      <c r="F4">
        <v>654</v>
      </c>
      <c r="G4" s="68">
        <v>887</v>
      </c>
      <c r="H4">
        <f t="shared" ref="H4:H27" si="0">SUM(B4,E4)</f>
        <v>703</v>
      </c>
      <c r="I4">
        <f t="shared" ref="I4:I28" si="1">SUM(C4,F4)</f>
        <v>1710</v>
      </c>
      <c r="J4">
        <f t="shared" ref="J4:J28" si="2">SUM(D4,G4)</f>
        <v>2237</v>
      </c>
    </row>
    <row r="5" spans="1:10">
      <c r="A5" s="11" t="s">
        <v>32</v>
      </c>
    </row>
    <row r="6" spans="1:10">
      <c r="A6" s="11" t="s">
        <v>33</v>
      </c>
      <c r="B6">
        <v>419</v>
      </c>
      <c r="C6">
        <v>1032</v>
      </c>
      <c r="D6">
        <v>1392</v>
      </c>
      <c r="E6">
        <v>496</v>
      </c>
      <c r="F6">
        <v>1391</v>
      </c>
      <c r="G6" s="68">
        <v>1777</v>
      </c>
      <c r="H6">
        <f t="shared" si="0"/>
        <v>915</v>
      </c>
      <c r="I6">
        <f t="shared" si="1"/>
        <v>2423</v>
      </c>
      <c r="J6">
        <f t="shared" si="2"/>
        <v>3169</v>
      </c>
    </row>
    <row r="7" spans="1:10">
      <c r="A7" s="11" t="s">
        <v>34</v>
      </c>
    </row>
    <row r="8" spans="1:10">
      <c r="A8" s="11" t="s">
        <v>35</v>
      </c>
      <c r="B8">
        <v>2772</v>
      </c>
      <c r="C8">
        <v>7427</v>
      </c>
      <c r="D8">
        <v>9842</v>
      </c>
      <c r="E8">
        <v>2622</v>
      </c>
      <c r="F8">
        <v>7341</v>
      </c>
      <c r="G8" s="68">
        <v>9756</v>
      </c>
      <c r="H8">
        <f t="shared" si="0"/>
        <v>5394</v>
      </c>
      <c r="I8">
        <f t="shared" si="1"/>
        <v>14768</v>
      </c>
      <c r="J8">
        <f t="shared" si="2"/>
        <v>19598</v>
      </c>
    </row>
    <row r="9" spans="1:10">
      <c r="A9" s="11" t="s">
        <v>36</v>
      </c>
    </row>
    <row r="10" spans="1:10">
      <c r="A10" s="11" t="s">
        <v>37</v>
      </c>
      <c r="B10">
        <v>336</v>
      </c>
      <c r="C10">
        <v>875</v>
      </c>
      <c r="D10">
        <v>1274</v>
      </c>
      <c r="E10">
        <v>346</v>
      </c>
      <c r="F10">
        <v>892</v>
      </c>
      <c r="G10" s="68">
        <v>1291</v>
      </c>
      <c r="H10">
        <f t="shared" si="0"/>
        <v>682</v>
      </c>
      <c r="I10">
        <f t="shared" si="1"/>
        <v>1767</v>
      </c>
      <c r="J10">
        <f t="shared" si="2"/>
        <v>2565</v>
      </c>
    </row>
    <row r="11" spans="1:10">
      <c r="A11" s="11" t="s">
        <v>38</v>
      </c>
    </row>
    <row r="12" spans="1:10">
      <c r="A12" s="11" t="s">
        <v>39</v>
      </c>
    </row>
    <row r="13" spans="1:10">
      <c r="A13" s="11" t="s">
        <v>40</v>
      </c>
    </row>
    <row r="14" spans="1:10">
      <c r="A14" s="11" t="s">
        <v>41</v>
      </c>
      <c r="B14">
        <v>566</v>
      </c>
      <c r="C14">
        <v>1576</v>
      </c>
      <c r="D14">
        <v>2112</v>
      </c>
      <c r="E14">
        <v>508</v>
      </c>
      <c r="F14">
        <v>1437</v>
      </c>
      <c r="G14" s="68">
        <v>1774</v>
      </c>
      <c r="H14">
        <f t="shared" si="0"/>
        <v>1074</v>
      </c>
      <c r="I14">
        <f t="shared" si="1"/>
        <v>3013</v>
      </c>
      <c r="J14">
        <f t="shared" si="2"/>
        <v>3886</v>
      </c>
    </row>
    <row r="15" spans="1:10">
      <c r="A15" s="11" t="s">
        <v>42</v>
      </c>
    </row>
    <row r="16" spans="1:10">
      <c r="A16" s="11" t="s">
        <v>43</v>
      </c>
    </row>
    <row r="17" spans="1:10">
      <c r="A17" s="11" t="s">
        <v>44</v>
      </c>
    </row>
    <row r="18" spans="1:10">
      <c r="A18" s="11" t="s">
        <v>45</v>
      </c>
    </row>
    <row r="19" spans="1:10">
      <c r="A19" s="11" t="s">
        <v>46</v>
      </c>
      <c r="B19">
        <v>521</v>
      </c>
      <c r="C19">
        <v>1329</v>
      </c>
      <c r="D19">
        <v>1681</v>
      </c>
      <c r="E19">
        <v>538</v>
      </c>
      <c r="F19">
        <v>1482</v>
      </c>
      <c r="G19" s="68">
        <v>1873</v>
      </c>
      <c r="H19">
        <f t="shared" si="0"/>
        <v>1059</v>
      </c>
      <c r="I19">
        <f t="shared" si="1"/>
        <v>2811</v>
      </c>
      <c r="J19">
        <f t="shared" si="2"/>
        <v>3554</v>
      </c>
    </row>
    <row r="20" spans="1:10">
      <c r="A20" s="11" t="s">
        <v>47</v>
      </c>
    </row>
    <row r="21" spans="1:10">
      <c r="A21" s="11" t="s">
        <v>48</v>
      </c>
    </row>
    <row r="22" spans="1:10">
      <c r="A22" s="11" t="s">
        <v>49</v>
      </c>
      <c r="B22">
        <v>518</v>
      </c>
      <c r="C22">
        <v>1222</v>
      </c>
      <c r="D22">
        <v>1656</v>
      </c>
      <c r="E22">
        <v>452</v>
      </c>
      <c r="F22">
        <v>1162</v>
      </c>
      <c r="G22" s="68">
        <v>1453</v>
      </c>
      <c r="H22">
        <f t="shared" si="0"/>
        <v>970</v>
      </c>
      <c r="I22">
        <f t="shared" si="1"/>
        <v>2384</v>
      </c>
      <c r="J22">
        <f t="shared" si="2"/>
        <v>3109</v>
      </c>
    </row>
    <row r="23" spans="1:10">
      <c r="A23" s="11" t="s">
        <v>50</v>
      </c>
    </row>
    <row r="24" spans="1:10">
      <c r="A24" s="11" t="s">
        <v>51</v>
      </c>
      <c r="B24">
        <v>1192</v>
      </c>
      <c r="C24">
        <v>3207</v>
      </c>
      <c r="D24">
        <v>4258</v>
      </c>
      <c r="E24">
        <v>1101</v>
      </c>
      <c r="F24">
        <v>3295</v>
      </c>
      <c r="G24" s="68">
        <v>4338</v>
      </c>
      <c r="H24">
        <f t="shared" si="0"/>
        <v>2293</v>
      </c>
      <c r="I24">
        <f t="shared" si="1"/>
        <v>6502</v>
      </c>
      <c r="J24">
        <f t="shared" si="2"/>
        <v>8596</v>
      </c>
    </row>
    <row r="25" spans="1:10">
      <c r="A25" s="11" t="s">
        <v>52</v>
      </c>
    </row>
    <row r="26" spans="1:10">
      <c r="A26" s="11" t="s">
        <v>53</v>
      </c>
    </row>
    <row r="27" spans="1:10">
      <c r="A27" s="11" t="s">
        <v>54</v>
      </c>
      <c r="B27">
        <v>1577</v>
      </c>
      <c r="C27">
        <v>3760</v>
      </c>
      <c r="D27">
        <v>4915</v>
      </c>
      <c r="E27">
        <v>1915</v>
      </c>
      <c r="F27">
        <v>5038</v>
      </c>
      <c r="G27" s="68">
        <v>6323</v>
      </c>
      <c r="H27">
        <f t="shared" si="0"/>
        <v>3492</v>
      </c>
      <c r="I27">
        <f t="shared" si="1"/>
        <v>8798</v>
      </c>
      <c r="J27">
        <f t="shared" si="2"/>
        <v>11238</v>
      </c>
    </row>
    <row r="28" spans="1:10">
      <c r="A28" s="9" t="s">
        <v>2</v>
      </c>
      <c r="B28">
        <f>SUM(B3:B27)</f>
        <v>9246</v>
      </c>
      <c r="C28">
        <f>SUM(C3:C27)</f>
        <v>23524</v>
      </c>
      <c r="D28" s="68">
        <f>SUM(D3:D26)</f>
        <v>26178</v>
      </c>
      <c r="E28">
        <f>SUM(E3:E26)</f>
        <v>7385</v>
      </c>
      <c r="F28">
        <f>SUM(F3:F27)</f>
        <v>25065</v>
      </c>
      <c r="G28" s="68">
        <f>SUM(G3:G27)</f>
        <v>32456</v>
      </c>
      <c r="H28">
        <f>SUM(B28,E28)</f>
        <v>16631</v>
      </c>
      <c r="I28">
        <f t="shared" si="1"/>
        <v>48589</v>
      </c>
      <c r="J28">
        <f t="shared" si="2"/>
        <v>58634</v>
      </c>
    </row>
    <row r="30" spans="1:10">
      <c r="A30" t="s">
        <v>1002</v>
      </c>
    </row>
  </sheetData>
  <mergeCells count="3">
    <mergeCell ref="B1:D1"/>
    <mergeCell ref="E1:G1"/>
    <mergeCell ref="H1:J1"/>
  </mergeCells>
  <phoneticPr fontId="17" type="noConversion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C32-6A2A-7D4D-B7FA-21A79D66C2E5}">
  <dimension ref="A1:AF2038"/>
  <sheetViews>
    <sheetView workbookViewId="0">
      <pane xSplit="1" topLeftCell="B1" activePane="topRight" state="frozen"/>
      <selection pane="topRight" activeCell="D7" sqref="D7"/>
    </sheetView>
  </sheetViews>
  <sheetFormatPr defaultColWidth="10.796875" defaultRowHeight="15.6"/>
  <cols>
    <col min="1" max="1" width="10.796875" style="332"/>
    <col min="2" max="2" width="21.69921875" style="332" customWidth="1"/>
    <col min="3" max="3" width="21.69921875" style="340" customWidth="1"/>
    <col min="4" max="4" width="21.69921875" style="332" customWidth="1"/>
    <col min="5" max="6" width="10.796875" style="332" customWidth="1"/>
    <col min="7" max="16384" width="10.796875" style="332"/>
  </cols>
  <sheetData>
    <row r="1" spans="1:32" s="365" customFormat="1" ht="62.4">
      <c r="B1" s="365" t="s">
        <v>1134</v>
      </c>
      <c r="C1" s="339" t="s">
        <v>1203</v>
      </c>
      <c r="D1" s="331" t="s">
        <v>1204</v>
      </c>
      <c r="E1" s="365" t="s">
        <v>1131</v>
      </c>
      <c r="F1" s="365" t="s">
        <v>1205</v>
      </c>
      <c r="G1" s="365" t="s">
        <v>1132</v>
      </c>
      <c r="H1" s="365" t="s">
        <v>1206</v>
      </c>
      <c r="I1" s="365" t="s">
        <v>1133</v>
      </c>
      <c r="J1" s="365" t="s">
        <v>1207</v>
      </c>
      <c r="K1" s="365" t="s">
        <v>1135</v>
      </c>
      <c r="L1" s="365" t="s">
        <v>1208</v>
      </c>
      <c r="M1" s="365" t="s">
        <v>1136</v>
      </c>
      <c r="N1" s="365" t="s">
        <v>1209</v>
      </c>
      <c r="O1" s="365">
        <v>1</v>
      </c>
      <c r="P1" s="365" t="s">
        <v>1210</v>
      </c>
      <c r="Q1" s="365" t="s">
        <v>1212</v>
      </c>
      <c r="R1" s="365" t="s">
        <v>1211</v>
      </c>
      <c r="S1" s="365" t="s">
        <v>1214</v>
      </c>
      <c r="T1" s="365" t="s">
        <v>1215</v>
      </c>
      <c r="U1" s="365" t="s">
        <v>1216</v>
      </c>
      <c r="V1" s="365" t="s">
        <v>1213</v>
      </c>
      <c r="W1" s="365" t="s">
        <v>1137</v>
      </c>
      <c r="X1" s="365" t="s">
        <v>1217</v>
      </c>
      <c r="Y1" s="365" t="s">
        <v>1138</v>
      </c>
      <c r="Z1" s="365" t="s">
        <v>1218</v>
      </c>
      <c r="AA1" s="365" t="s">
        <v>1139</v>
      </c>
      <c r="AB1" s="365" t="s">
        <v>1219</v>
      </c>
      <c r="AC1" s="365" t="s">
        <v>1140</v>
      </c>
      <c r="AD1" s="365" t="s">
        <v>1220</v>
      </c>
    </row>
    <row r="2" spans="1:32">
      <c r="A2" s="332">
        <v>1887</v>
      </c>
      <c r="B2" s="333" t="s">
        <v>21</v>
      </c>
      <c r="C2" s="357">
        <f>SUM(C3,C16,C47,C53,C54,C61,C62,C63,C64,C65,C73,C84,C88,C93,C100,C104,C106,C122,C178,C190,C199,C208,C228,C242,C249,)</f>
        <v>2917754</v>
      </c>
      <c r="D2" s="357">
        <f>SUM(D3,D16,D47,D53,D54,D61,D62,D63,D64,D65,D73,D84,D88,D93,D100,D104,D106,D122,D178,D190,D199,D208,D228,D242,D249,)</f>
        <v>3315443</v>
      </c>
      <c r="E2" s="191">
        <f>SUM(E3,E16,E47,E53,E54,E61,E62,E63,E64,E65,E73,E84,E88,E93,E100,E104,E106,E122,E178,E190,E199,E208,E228,E242,E249,)</f>
        <v>58936</v>
      </c>
      <c r="F2" s="191">
        <f>E2/C2*100</f>
        <v>2.0199098347564601</v>
      </c>
      <c r="G2" s="191">
        <f>SUM(G3,G16,G47,G53,G54,G61,G62,G63,G64,G65,G73,G84,G88,G93,G100,G104,G106,G122,G178,G190,G199,G208,G228,G242,G249,)</f>
        <v>30008</v>
      </c>
      <c r="H2" s="191">
        <v>1.0284623035389551</v>
      </c>
      <c r="I2" s="191">
        <f t="shared" ref="I2:AC2" si="0">SUM(I3,I16,I47,I53,I54,I61,I62,I63,I64,I65,I73,I84,I88,I93,I100,I104,I106,I122,I178,I190,I199,I208,I228,I242,I249,)</f>
        <v>28928</v>
      </c>
      <c r="J2" s="191">
        <v>0.99144753121750506</v>
      </c>
      <c r="K2" s="191">
        <f t="shared" si="0"/>
        <v>3824</v>
      </c>
      <c r="L2" s="191">
        <v>0.13105971236780073</v>
      </c>
      <c r="M2" s="204">
        <f t="shared" si="0"/>
        <v>7547</v>
      </c>
      <c r="N2" s="204">
        <v>0.25865785806479913</v>
      </c>
      <c r="O2" s="204">
        <f t="shared" si="0"/>
        <v>2018</v>
      </c>
      <c r="P2" s="204">
        <v>6.9162787541376003E-2</v>
      </c>
      <c r="Q2" s="204">
        <f t="shared" si="0"/>
        <v>2057</v>
      </c>
      <c r="R2" s="204">
        <v>7.0499432097428358E-2</v>
      </c>
      <c r="S2" s="204">
        <f t="shared" si="0"/>
        <v>2259</v>
      </c>
      <c r="T2" s="204">
        <v>7.7422565439032892E-2</v>
      </c>
      <c r="U2" s="204">
        <f t="shared" si="0"/>
        <v>1257</v>
      </c>
      <c r="V2" s="204">
        <v>4.308108222968763E-2</v>
      </c>
      <c r="W2" s="204">
        <f t="shared" si="0"/>
        <v>6662</v>
      </c>
      <c r="X2" s="204">
        <v>0.22832630852361097</v>
      </c>
      <c r="Y2" s="204">
        <f t="shared" si="0"/>
        <v>10714</v>
      </c>
      <c r="Z2" s="204">
        <v>0.3672002506037178</v>
      </c>
      <c r="AA2" s="204">
        <f t="shared" si="0"/>
        <v>17349</v>
      </c>
      <c r="AB2" s="204">
        <v>0.59460118981929244</v>
      </c>
      <c r="AC2" s="191">
        <f t="shared" si="0"/>
        <v>3447</v>
      </c>
      <c r="AD2" s="191">
        <v>0.11813881499262789</v>
      </c>
      <c r="AE2" s="191"/>
      <c r="AF2" s="191"/>
    </row>
    <row r="3" spans="1:32">
      <c r="A3" s="332">
        <v>1887</v>
      </c>
      <c r="B3" s="333" t="s">
        <v>1052</v>
      </c>
      <c r="C3" s="233">
        <v>337183</v>
      </c>
      <c r="D3" s="240">
        <v>431036</v>
      </c>
      <c r="E3" s="191">
        <v>5984</v>
      </c>
      <c r="F3" s="191">
        <f t="shared" ref="F3:F66" si="1">E3/C3*100</f>
        <v>1.7747039441490229</v>
      </c>
      <c r="G3" s="191">
        <v>3010</v>
      </c>
      <c r="H3" s="191">
        <v>0.89269031950009337</v>
      </c>
      <c r="I3" s="191">
        <v>2974</v>
      </c>
      <c r="J3" s="191">
        <v>0.88201362464892952</v>
      </c>
      <c r="K3" s="191">
        <v>531</v>
      </c>
      <c r="L3" s="191">
        <v>0.15748124905466765</v>
      </c>
      <c r="M3" s="191">
        <v>586</v>
      </c>
      <c r="N3" s="204">
        <v>0.17379286618839029</v>
      </c>
      <c r="O3" s="191">
        <v>145</v>
      </c>
      <c r="P3" s="204">
        <v>4.3003354261632404E-2</v>
      </c>
      <c r="Q3" s="191">
        <v>162</v>
      </c>
      <c r="R3" s="204">
        <v>4.8045126830237588E-2</v>
      </c>
      <c r="S3" s="191">
        <v>181</v>
      </c>
      <c r="T3" s="204">
        <v>5.3680049112796321E-2</v>
      </c>
      <c r="U3" s="191">
        <v>109</v>
      </c>
      <c r="V3" s="204">
        <v>3.23266594104685E-2</v>
      </c>
      <c r="W3" s="191">
        <v>768</v>
      </c>
      <c r="X3" s="204">
        <v>0.22776949015816339</v>
      </c>
      <c r="Y3" s="191">
        <v>1266</v>
      </c>
      <c r="Z3" s="204">
        <v>0.37546376893259742</v>
      </c>
      <c r="AA3" s="191">
        <v>1916</v>
      </c>
      <c r="AB3" s="204">
        <v>0.56823742596750126</v>
      </c>
      <c r="AC3" s="191">
        <v>320</v>
      </c>
      <c r="AD3" s="191">
        <v>9.4903954232568075E-2</v>
      </c>
      <c r="AE3" s="191"/>
      <c r="AF3" s="191"/>
    </row>
    <row r="4" spans="1:32">
      <c r="A4" s="332">
        <v>1887</v>
      </c>
      <c r="B4" s="334" t="s">
        <v>842</v>
      </c>
      <c r="C4" s="345">
        <v>12539</v>
      </c>
      <c r="D4" s="345">
        <v>13268</v>
      </c>
      <c r="E4" s="191">
        <v>192</v>
      </c>
      <c r="F4" s="191">
        <f t="shared" si="1"/>
        <v>1.5312225855331367</v>
      </c>
      <c r="G4" s="191">
        <v>93</v>
      </c>
      <c r="H4" s="191">
        <v>0.74168593986761311</v>
      </c>
      <c r="I4" s="191">
        <v>99</v>
      </c>
      <c r="J4" s="191">
        <v>0.78953664566552351</v>
      </c>
      <c r="K4" s="191">
        <v>23</v>
      </c>
      <c r="L4" s="191">
        <v>0.18342770555865698</v>
      </c>
      <c r="M4" s="191">
        <v>17</v>
      </c>
      <c r="N4" s="204">
        <v>0.13557699976074647</v>
      </c>
      <c r="O4" s="191">
        <v>2</v>
      </c>
      <c r="P4" s="204">
        <v>1.5950235265970173E-2</v>
      </c>
      <c r="Q4" s="191">
        <v>7</v>
      </c>
      <c r="R4" s="204">
        <v>5.5825823430895608E-2</v>
      </c>
      <c r="S4" s="191">
        <v>0</v>
      </c>
      <c r="T4" s="204">
        <v>0</v>
      </c>
      <c r="U4" s="191">
        <v>1</v>
      </c>
      <c r="V4" s="204">
        <v>7.9751176329850865E-3</v>
      </c>
      <c r="W4" s="191">
        <v>17</v>
      </c>
      <c r="X4" s="204">
        <v>0.13557699976074647</v>
      </c>
      <c r="Y4" s="191">
        <v>42</v>
      </c>
      <c r="Z4" s="204">
        <v>0.33495494058537362</v>
      </c>
      <c r="AA4" s="191">
        <v>74</v>
      </c>
      <c r="AB4" s="204">
        <v>0.59015870484089639</v>
      </c>
      <c r="AC4" s="191">
        <v>9</v>
      </c>
      <c r="AD4" s="191">
        <v>7.1776058696865777E-2</v>
      </c>
      <c r="AE4" s="191"/>
      <c r="AF4" s="191"/>
    </row>
    <row r="5" spans="1:32">
      <c r="A5" s="332">
        <v>1887</v>
      </c>
      <c r="B5" s="334" t="s">
        <v>843</v>
      </c>
      <c r="C5" s="345">
        <v>16793</v>
      </c>
      <c r="D5" s="345">
        <v>17440</v>
      </c>
      <c r="E5" s="191">
        <v>336</v>
      </c>
      <c r="F5" s="191">
        <f t="shared" si="1"/>
        <v>2.0008336807002918</v>
      </c>
      <c r="G5" s="191">
        <v>157</v>
      </c>
      <c r="H5" s="191">
        <v>0.93491335675579113</v>
      </c>
      <c r="I5" s="191">
        <v>179</v>
      </c>
      <c r="J5" s="191">
        <v>1.0659203239445001</v>
      </c>
      <c r="K5" s="191">
        <v>25</v>
      </c>
      <c r="L5" s="191">
        <v>0.1488715536235336</v>
      </c>
      <c r="M5" s="191">
        <v>24</v>
      </c>
      <c r="N5" s="204">
        <v>0.14291669147859226</v>
      </c>
      <c r="O5" s="191">
        <v>13</v>
      </c>
      <c r="P5" s="204">
        <v>7.7413207884237473E-2</v>
      </c>
      <c r="Q5" s="191">
        <v>9</v>
      </c>
      <c r="R5" s="204">
        <v>5.3593759304472098E-2</v>
      </c>
      <c r="S5" s="191">
        <v>15</v>
      </c>
      <c r="T5" s="204">
        <v>8.932293217412017E-2</v>
      </c>
      <c r="U5" s="191">
        <v>3</v>
      </c>
      <c r="V5" s="204">
        <v>1.7864586434824033E-2</v>
      </c>
      <c r="W5" s="191">
        <v>24</v>
      </c>
      <c r="X5" s="204">
        <v>0.14291669147859226</v>
      </c>
      <c r="Y5" s="191">
        <v>61</v>
      </c>
      <c r="Z5" s="204">
        <v>0.36324659084142202</v>
      </c>
      <c r="AA5" s="191">
        <v>130</v>
      </c>
      <c r="AB5" s="204">
        <v>0.77413207884237478</v>
      </c>
      <c r="AC5" s="191">
        <v>32</v>
      </c>
      <c r="AD5" s="191">
        <v>0.19055558863812302</v>
      </c>
      <c r="AE5" s="191"/>
      <c r="AF5" s="191"/>
    </row>
    <row r="6" spans="1:32">
      <c r="A6" s="332">
        <v>1887</v>
      </c>
      <c r="B6" s="334" t="s">
        <v>854</v>
      </c>
      <c r="C6" s="345">
        <v>20962</v>
      </c>
      <c r="D6" s="345">
        <v>21544</v>
      </c>
      <c r="E6" s="191">
        <v>349</v>
      </c>
      <c r="F6" s="191">
        <f t="shared" si="1"/>
        <v>1.664917469707089</v>
      </c>
      <c r="G6" s="191">
        <v>189</v>
      </c>
      <c r="H6" s="191">
        <v>0.90163152370956978</v>
      </c>
      <c r="I6" s="191">
        <v>160</v>
      </c>
      <c r="J6" s="191">
        <v>0.76328594599751931</v>
      </c>
      <c r="K6" s="191">
        <v>35</v>
      </c>
      <c r="L6" s="191">
        <v>0.16696880068695735</v>
      </c>
      <c r="M6" s="191">
        <v>42</v>
      </c>
      <c r="N6" s="204">
        <v>0.20036256082434883</v>
      </c>
      <c r="O6" s="191">
        <v>10</v>
      </c>
      <c r="P6" s="204">
        <v>4.7705371624844957E-2</v>
      </c>
      <c r="Q6" s="191">
        <v>8</v>
      </c>
      <c r="R6" s="204">
        <v>3.8164297299875964E-2</v>
      </c>
      <c r="S6" s="191">
        <v>8</v>
      </c>
      <c r="T6" s="204">
        <v>3.8164297299875964E-2</v>
      </c>
      <c r="U6" s="191">
        <v>6</v>
      </c>
      <c r="V6" s="204">
        <v>2.8623222974906975E-2</v>
      </c>
      <c r="W6" s="191">
        <v>24</v>
      </c>
      <c r="X6" s="204">
        <v>0.1144928918996279</v>
      </c>
      <c r="Y6" s="191">
        <v>61</v>
      </c>
      <c r="Z6" s="204">
        <v>0.29100276691155424</v>
      </c>
      <c r="AA6" s="191">
        <v>130</v>
      </c>
      <c r="AB6" s="204">
        <v>0.62016983112298441</v>
      </c>
      <c r="AC6" s="191">
        <v>25</v>
      </c>
      <c r="AD6" s="191">
        <v>0.11926342906211239</v>
      </c>
      <c r="AE6" s="191"/>
      <c r="AF6" s="191"/>
    </row>
    <row r="7" spans="1:32">
      <c r="A7" s="332">
        <v>1887</v>
      </c>
      <c r="B7" s="334" t="s">
        <v>855</v>
      </c>
      <c r="C7" s="345">
        <v>12681</v>
      </c>
      <c r="D7" s="345">
        <v>12509</v>
      </c>
      <c r="E7" s="191">
        <v>275</v>
      </c>
      <c r="F7" s="191">
        <f t="shared" si="1"/>
        <v>2.1685986909549722</v>
      </c>
      <c r="G7" s="191">
        <v>145</v>
      </c>
      <c r="H7" s="191">
        <v>1.1434429461398943</v>
      </c>
      <c r="I7" s="191">
        <v>130</v>
      </c>
      <c r="J7" s="191">
        <v>1.0251557448150777</v>
      </c>
      <c r="K7" s="191">
        <v>25</v>
      </c>
      <c r="L7" s="191">
        <v>0.1971453355413611</v>
      </c>
      <c r="M7" s="191">
        <v>33</v>
      </c>
      <c r="N7" s="204">
        <v>0.26023184291459661</v>
      </c>
      <c r="O7" s="191">
        <v>5</v>
      </c>
      <c r="P7" s="204">
        <v>3.9429067108272223E-2</v>
      </c>
      <c r="Q7" s="191">
        <v>4</v>
      </c>
      <c r="R7" s="204">
        <v>3.1543253686617777E-2</v>
      </c>
      <c r="S7" s="191">
        <v>5</v>
      </c>
      <c r="T7" s="204">
        <v>3.9429067108272223E-2</v>
      </c>
      <c r="U7" s="191">
        <v>3</v>
      </c>
      <c r="V7" s="204">
        <v>2.3657440264963331E-2</v>
      </c>
      <c r="W7" s="191">
        <v>24</v>
      </c>
      <c r="X7" s="204">
        <v>0.18925952211970665</v>
      </c>
      <c r="Y7" s="191">
        <v>38</v>
      </c>
      <c r="Z7" s="204">
        <v>0.29966091002286888</v>
      </c>
      <c r="AA7" s="191">
        <v>123</v>
      </c>
      <c r="AB7" s="204">
        <v>0.96995505086349654</v>
      </c>
      <c r="AC7" s="191">
        <v>15</v>
      </c>
      <c r="AD7" s="191">
        <v>0.11828720132481667</v>
      </c>
      <c r="AE7" s="191"/>
      <c r="AF7" s="191"/>
    </row>
    <row r="8" spans="1:32">
      <c r="A8" s="332">
        <v>1887</v>
      </c>
      <c r="B8" s="334" t="s">
        <v>856</v>
      </c>
      <c r="C8" s="345">
        <v>6692</v>
      </c>
      <c r="D8" s="345">
        <v>8468</v>
      </c>
      <c r="E8" s="191"/>
      <c r="F8" s="191">
        <f t="shared" si="1"/>
        <v>0</v>
      </c>
      <c r="G8" s="191"/>
      <c r="H8" s="191">
        <v>0</v>
      </c>
      <c r="I8" s="191"/>
      <c r="J8" s="191">
        <v>0</v>
      </c>
      <c r="K8" s="191">
        <v>0</v>
      </c>
      <c r="L8" s="191">
        <v>0</v>
      </c>
      <c r="M8" s="191">
        <v>0</v>
      </c>
      <c r="N8" s="204">
        <v>0</v>
      </c>
      <c r="O8" s="191">
        <v>0</v>
      </c>
      <c r="P8" s="204">
        <v>0</v>
      </c>
      <c r="Q8" s="191">
        <v>0</v>
      </c>
      <c r="R8" s="204">
        <v>0</v>
      </c>
      <c r="S8" s="191">
        <v>0</v>
      </c>
      <c r="T8" s="204">
        <v>0</v>
      </c>
      <c r="U8" s="191">
        <v>0</v>
      </c>
      <c r="V8" s="204">
        <v>0</v>
      </c>
      <c r="W8" s="191">
        <v>0</v>
      </c>
      <c r="X8" s="204">
        <v>0</v>
      </c>
      <c r="Y8" s="191">
        <v>0</v>
      </c>
      <c r="Z8" s="204">
        <v>0</v>
      </c>
      <c r="AA8" s="191">
        <v>0</v>
      </c>
      <c r="AB8" s="204">
        <v>0</v>
      </c>
      <c r="AC8" s="191">
        <v>0</v>
      </c>
      <c r="AD8" s="191">
        <v>0</v>
      </c>
      <c r="AE8" s="191"/>
      <c r="AF8" s="191"/>
    </row>
    <row r="9" spans="1:32">
      <c r="A9" s="332">
        <v>1887</v>
      </c>
      <c r="B9" s="334" t="s">
        <v>865</v>
      </c>
      <c r="C9" s="345">
        <v>31862</v>
      </c>
      <c r="D9" s="345">
        <v>33752</v>
      </c>
      <c r="E9" s="191">
        <v>576</v>
      </c>
      <c r="F9" s="191">
        <f t="shared" si="1"/>
        <v>1.8077961207708242</v>
      </c>
      <c r="G9" s="191">
        <v>287</v>
      </c>
      <c r="H9" s="191">
        <v>0.90075952545351834</v>
      </c>
      <c r="I9" s="191">
        <v>289</v>
      </c>
      <c r="J9" s="191">
        <v>0.90703659531730585</v>
      </c>
      <c r="K9" s="191">
        <v>51</v>
      </c>
      <c r="L9" s="191">
        <v>0.16006528152658339</v>
      </c>
      <c r="M9" s="191">
        <v>51</v>
      </c>
      <c r="N9" s="204">
        <v>0.16006528152658339</v>
      </c>
      <c r="O9" s="191">
        <v>14</v>
      </c>
      <c r="P9" s="204">
        <v>4.393948904651309E-2</v>
      </c>
      <c r="Q9" s="191">
        <v>14</v>
      </c>
      <c r="R9" s="204">
        <v>4.393948904651309E-2</v>
      </c>
      <c r="S9" s="191">
        <v>13</v>
      </c>
      <c r="T9" s="204">
        <v>4.0800954114619294E-2</v>
      </c>
      <c r="U9" s="191">
        <v>4</v>
      </c>
      <c r="V9" s="204">
        <v>1.2554139727575167E-2</v>
      </c>
      <c r="W9" s="191">
        <v>51</v>
      </c>
      <c r="X9" s="204">
        <v>0.16006528152658339</v>
      </c>
      <c r="Y9" s="191">
        <v>133</v>
      </c>
      <c r="Z9" s="204">
        <v>0.4174251459418743</v>
      </c>
      <c r="AA9" s="191">
        <v>210</v>
      </c>
      <c r="AB9" s="204">
        <v>0.65909233569769632</v>
      </c>
      <c r="AC9" s="191">
        <v>35</v>
      </c>
      <c r="AD9" s="191">
        <v>0.10984872261628272</v>
      </c>
      <c r="AE9" s="191"/>
      <c r="AF9" s="191"/>
    </row>
    <row r="10" spans="1:32">
      <c r="A10" s="332">
        <v>1887</v>
      </c>
      <c r="B10" s="334" t="s">
        <v>867</v>
      </c>
      <c r="C10" s="345">
        <v>30946</v>
      </c>
      <c r="D10" s="345">
        <v>39576</v>
      </c>
      <c r="E10" s="191">
        <v>541</v>
      </c>
      <c r="F10" s="191">
        <f t="shared" si="1"/>
        <v>1.7482065533509985</v>
      </c>
      <c r="G10" s="191">
        <v>258</v>
      </c>
      <c r="H10" s="191">
        <v>0.83371033413042073</v>
      </c>
      <c r="I10" s="191">
        <v>283</v>
      </c>
      <c r="J10" s="191">
        <v>0.91449621922057789</v>
      </c>
      <c r="K10" s="191">
        <v>52</v>
      </c>
      <c r="L10" s="191">
        <v>0.16803464098752666</v>
      </c>
      <c r="M10" s="191">
        <v>50</v>
      </c>
      <c r="N10" s="204">
        <v>0.1615717701803141</v>
      </c>
      <c r="O10" s="191">
        <v>16</v>
      </c>
      <c r="P10" s="204">
        <v>5.1702966457700512E-2</v>
      </c>
      <c r="Q10" s="191">
        <v>10</v>
      </c>
      <c r="R10" s="204">
        <v>3.2314354036062816E-2</v>
      </c>
      <c r="S10" s="191">
        <v>17</v>
      </c>
      <c r="T10" s="204">
        <v>5.4934401861306791E-2</v>
      </c>
      <c r="U10" s="191">
        <v>11</v>
      </c>
      <c r="V10" s="204">
        <v>3.5545789439669101E-2</v>
      </c>
      <c r="W10" s="191">
        <v>76</v>
      </c>
      <c r="X10" s="204">
        <v>0.24558909067407741</v>
      </c>
      <c r="Y10" s="191">
        <v>116</v>
      </c>
      <c r="Z10" s="204">
        <v>0.37484650681832871</v>
      </c>
      <c r="AA10" s="191">
        <v>167</v>
      </c>
      <c r="AB10" s="204">
        <v>0.53964971240224913</v>
      </c>
      <c r="AC10" s="191">
        <v>26</v>
      </c>
      <c r="AD10" s="191">
        <v>8.4017320493763328E-2</v>
      </c>
      <c r="AE10" s="191"/>
      <c r="AF10" s="191"/>
    </row>
    <row r="11" spans="1:32">
      <c r="A11" s="332">
        <v>1887</v>
      </c>
      <c r="B11" s="334" t="s">
        <v>876</v>
      </c>
      <c r="C11" s="345">
        <v>20519</v>
      </c>
      <c r="D11" s="345">
        <v>22987</v>
      </c>
      <c r="E11" s="191">
        <v>356</v>
      </c>
      <c r="F11" s="191">
        <f t="shared" si="1"/>
        <v>1.7349773380769045</v>
      </c>
      <c r="G11" s="191">
        <v>174</v>
      </c>
      <c r="H11" s="191">
        <v>0.84799454164432997</v>
      </c>
      <c r="I11" s="191">
        <v>182</v>
      </c>
      <c r="J11" s="191">
        <v>0.88698279643257461</v>
      </c>
      <c r="K11" s="191">
        <v>18</v>
      </c>
      <c r="L11" s="191">
        <v>8.7723573273551347E-2</v>
      </c>
      <c r="M11" s="191">
        <v>14</v>
      </c>
      <c r="N11" s="204">
        <v>6.8229445879428821E-2</v>
      </c>
      <c r="O11" s="191">
        <v>6</v>
      </c>
      <c r="P11" s="204">
        <v>2.9241191091183779E-2</v>
      </c>
      <c r="Q11" s="191">
        <v>8</v>
      </c>
      <c r="R11" s="204">
        <v>3.8988254788245046E-2</v>
      </c>
      <c r="S11" s="191">
        <v>7</v>
      </c>
      <c r="T11" s="204">
        <v>3.4114722939714411E-2</v>
      </c>
      <c r="U11" s="191">
        <v>3</v>
      </c>
      <c r="V11" s="204">
        <v>1.4620595545591889E-2</v>
      </c>
      <c r="W11" s="191">
        <v>55</v>
      </c>
      <c r="X11" s="204">
        <v>0.26804425166918466</v>
      </c>
      <c r="Y11" s="191">
        <v>62</v>
      </c>
      <c r="Z11" s="204">
        <v>0.30215897460889907</v>
      </c>
      <c r="AA11" s="191">
        <v>143</v>
      </c>
      <c r="AB11" s="204">
        <v>0.6969150543398801</v>
      </c>
      <c r="AC11" s="191">
        <v>40</v>
      </c>
      <c r="AD11" s="191">
        <v>0.19494127394122521</v>
      </c>
      <c r="AE11" s="191"/>
      <c r="AF11" s="191"/>
    </row>
    <row r="12" spans="1:32">
      <c r="A12" s="332">
        <v>1887</v>
      </c>
      <c r="B12" s="334" t="s">
        <v>884</v>
      </c>
      <c r="C12" s="345">
        <v>17386</v>
      </c>
      <c r="D12" s="345">
        <v>17520</v>
      </c>
      <c r="E12" s="191">
        <v>316</v>
      </c>
      <c r="F12" s="191">
        <f t="shared" si="1"/>
        <v>1.8175543540779937</v>
      </c>
      <c r="G12" s="191">
        <v>163</v>
      </c>
      <c r="H12" s="191">
        <v>0.93753594846428157</v>
      </c>
      <c r="I12" s="191">
        <v>153</v>
      </c>
      <c r="J12" s="191">
        <v>0.88001840561371214</v>
      </c>
      <c r="K12" s="191">
        <v>26</v>
      </c>
      <c r="L12" s="191">
        <v>0.14954561141148051</v>
      </c>
      <c r="M12" s="191">
        <v>29</v>
      </c>
      <c r="N12" s="204">
        <v>0.16680087426665133</v>
      </c>
      <c r="O12" s="191">
        <v>8</v>
      </c>
      <c r="P12" s="204">
        <v>4.6014034280455543E-2</v>
      </c>
      <c r="Q12" s="191">
        <v>4</v>
      </c>
      <c r="R12" s="204">
        <v>2.3007017140227772E-2</v>
      </c>
      <c r="S12" s="191">
        <v>6</v>
      </c>
      <c r="T12" s="204">
        <v>3.4510525710341654E-2</v>
      </c>
      <c r="U12" s="191">
        <v>7</v>
      </c>
      <c r="V12" s="204">
        <v>4.0262279995398595E-2</v>
      </c>
      <c r="W12" s="191">
        <v>31</v>
      </c>
      <c r="X12" s="204">
        <v>0.1783043828367652</v>
      </c>
      <c r="Y12" s="191">
        <v>66</v>
      </c>
      <c r="Z12" s="204">
        <v>0.37961578281375818</v>
      </c>
      <c r="AA12" s="191">
        <v>117</v>
      </c>
      <c r="AB12" s="204">
        <v>0.67295525135166223</v>
      </c>
      <c r="AC12" s="191">
        <v>22</v>
      </c>
      <c r="AD12" s="191">
        <v>0.12653859427125275</v>
      </c>
      <c r="AE12" s="191"/>
      <c r="AF12" s="191"/>
    </row>
    <row r="13" spans="1:32">
      <c r="A13" s="332">
        <v>1887</v>
      </c>
      <c r="B13" s="334" t="s">
        <v>903</v>
      </c>
      <c r="C13" s="345">
        <v>17592</v>
      </c>
      <c r="D13" s="345">
        <v>18682</v>
      </c>
      <c r="E13" s="191">
        <v>308</v>
      </c>
      <c r="F13" s="191">
        <f t="shared" si="1"/>
        <v>1.7507958162801274</v>
      </c>
      <c r="G13" s="191">
        <v>154</v>
      </c>
      <c r="H13" s="191">
        <v>0.87539790814006369</v>
      </c>
      <c r="I13" s="191">
        <v>154</v>
      </c>
      <c r="J13" s="191">
        <v>0.87539790814006369</v>
      </c>
      <c r="K13" s="191">
        <v>29</v>
      </c>
      <c r="L13" s="191">
        <v>0.1648476580263756</v>
      </c>
      <c r="M13" s="191">
        <v>36</v>
      </c>
      <c r="N13" s="204">
        <v>0.20463847203274216</v>
      </c>
      <c r="O13" s="191">
        <v>5</v>
      </c>
      <c r="P13" s="204">
        <v>2.8422010004547523E-2</v>
      </c>
      <c r="Q13" s="191">
        <v>4</v>
      </c>
      <c r="R13" s="204">
        <v>2.2737608003638016E-2</v>
      </c>
      <c r="S13" s="191">
        <v>12</v>
      </c>
      <c r="T13" s="204">
        <v>6.8212824010914053E-2</v>
      </c>
      <c r="U13" s="191">
        <v>11</v>
      </c>
      <c r="V13" s="204">
        <v>6.2528422010004539E-2</v>
      </c>
      <c r="W13" s="191">
        <v>30</v>
      </c>
      <c r="X13" s="204">
        <v>0.17053206002728513</v>
      </c>
      <c r="Y13" s="191">
        <v>56</v>
      </c>
      <c r="Z13" s="204">
        <v>0.31832651205093221</v>
      </c>
      <c r="AA13" s="191">
        <v>111</v>
      </c>
      <c r="AB13" s="204">
        <v>0.63096862210095506</v>
      </c>
      <c r="AC13" s="191">
        <v>14</v>
      </c>
      <c r="AD13" s="191">
        <v>7.9581628012733052E-2</v>
      </c>
      <c r="AE13" s="191"/>
      <c r="AF13" s="191"/>
    </row>
    <row r="14" spans="1:32">
      <c r="A14" s="332">
        <v>1887</v>
      </c>
      <c r="B14" s="334" t="s">
        <v>909</v>
      </c>
      <c r="C14" s="345">
        <v>45349</v>
      </c>
      <c r="D14" s="345">
        <v>57269</v>
      </c>
      <c r="E14" s="191">
        <v>768</v>
      </c>
      <c r="F14" s="191">
        <f t="shared" si="1"/>
        <v>1.6935323821914487</v>
      </c>
      <c r="G14" s="191">
        <v>385</v>
      </c>
      <c r="H14" s="191">
        <v>0.84897131138503612</v>
      </c>
      <c r="I14" s="191">
        <v>383</v>
      </c>
      <c r="J14" s="191">
        <v>0.84456107080641252</v>
      </c>
      <c r="K14" s="191">
        <v>65</v>
      </c>
      <c r="L14" s="191">
        <v>0.14333281880526583</v>
      </c>
      <c r="M14" s="191">
        <v>99</v>
      </c>
      <c r="N14" s="204">
        <v>0.21830690864186642</v>
      </c>
      <c r="O14" s="191">
        <v>17</v>
      </c>
      <c r="P14" s="204">
        <v>3.7487044918300294E-2</v>
      </c>
      <c r="Q14" s="191">
        <v>20</v>
      </c>
      <c r="R14" s="204">
        <v>4.4102405786235636E-2</v>
      </c>
      <c r="S14" s="191">
        <v>35</v>
      </c>
      <c r="T14" s="204">
        <v>7.7179210125912362E-2</v>
      </c>
      <c r="U14" s="191">
        <v>20</v>
      </c>
      <c r="V14" s="204">
        <v>4.4102405786235636E-2</v>
      </c>
      <c r="W14" s="191">
        <v>104</v>
      </c>
      <c r="X14" s="204">
        <v>0.22933251008842534</v>
      </c>
      <c r="Y14" s="191">
        <v>134</v>
      </c>
      <c r="Z14" s="204">
        <v>0.2954861187677788</v>
      </c>
      <c r="AA14" s="191">
        <v>234</v>
      </c>
      <c r="AB14" s="204">
        <v>0.51599814769895691</v>
      </c>
      <c r="AC14" s="191">
        <v>40</v>
      </c>
      <c r="AD14" s="191">
        <v>8.8204811572471273E-2</v>
      </c>
      <c r="AE14" s="191"/>
      <c r="AF14" s="191"/>
    </row>
    <row r="15" spans="1:32">
      <c r="A15" s="332">
        <v>1887</v>
      </c>
      <c r="B15" s="334" t="s">
        <v>911</v>
      </c>
      <c r="C15" s="345">
        <v>103862</v>
      </c>
      <c r="D15" s="345">
        <v>168021</v>
      </c>
      <c r="E15" s="191">
        <v>1967</v>
      </c>
      <c r="F15" s="191">
        <f t="shared" si="1"/>
        <v>1.8938591592690301</v>
      </c>
      <c r="G15" s="191">
        <v>1005</v>
      </c>
      <c r="H15" s="191">
        <v>0.96763012458839603</v>
      </c>
      <c r="I15" s="191">
        <v>962</v>
      </c>
      <c r="J15" s="191">
        <v>0.926229034680634</v>
      </c>
      <c r="K15" s="191">
        <v>182</v>
      </c>
      <c r="L15" s="191">
        <v>0.17523252007471452</v>
      </c>
      <c r="M15" s="191">
        <v>191</v>
      </c>
      <c r="N15" s="204">
        <v>0.18389786447401357</v>
      </c>
      <c r="O15" s="191">
        <v>49</v>
      </c>
      <c r="P15" s="204">
        <v>4.7177986173961607E-2</v>
      </c>
      <c r="Q15" s="191">
        <v>74</v>
      </c>
      <c r="R15" s="204">
        <v>7.1248387283125686E-2</v>
      </c>
      <c r="S15" s="191">
        <v>63</v>
      </c>
      <c r="T15" s="204">
        <v>6.0657410795093486E-2</v>
      </c>
      <c r="U15" s="191">
        <v>40</v>
      </c>
      <c r="V15" s="204">
        <v>3.8512641774662536E-2</v>
      </c>
      <c r="W15" s="191">
        <v>332</v>
      </c>
      <c r="X15" s="204">
        <v>0.31965492672969903</v>
      </c>
      <c r="Y15" s="191">
        <v>497</v>
      </c>
      <c r="Z15" s="204">
        <v>0.47851957405018197</v>
      </c>
      <c r="AA15" s="191">
        <v>477</v>
      </c>
      <c r="AB15" s="204">
        <v>0.45926325316285072</v>
      </c>
      <c r="AC15" s="191">
        <v>62</v>
      </c>
      <c r="AD15" s="191">
        <v>5.9694594750726922E-2</v>
      </c>
      <c r="AE15" s="191"/>
      <c r="AF15" s="191"/>
    </row>
    <row r="16" spans="1:32">
      <c r="A16" s="332">
        <v>1887</v>
      </c>
      <c r="B16" s="335" t="s">
        <v>1053</v>
      </c>
      <c r="C16" s="240">
        <v>536679</v>
      </c>
      <c r="D16" s="240">
        <v>589433</v>
      </c>
      <c r="E16" s="191">
        <v>11094</v>
      </c>
      <c r="F16" s="191">
        <f t="shared" si="1"/>
        <v>2.0671574628409162</v>
      </c>
      <c r="G16" s="191">
        <v>5779</v>
      </c>
      <c r="H16" s="191">
        <v>1.0768075516276956</v>
      </c>
      <c r="I16" s="191">
        <v>5315</v>
      </c>
      <c r="J16" s="191">
        <v>0.99034991121322058</v>
      </c>
      <c r="K16" s="191">
        <v>956</v>
      </c>
      <c r="L16" s="191">
        <v>0.17813255223327165</v>
      </c>
      <c r="M16" s="191">
        <v>1689</v>
      </c>
      <c r="N16" s="204">
        <v>0.31471326435355212</v>
      </c>
      <c r="O16" s="191">
        <v>437</v>
      </c>
      <c r="P16" s="204">
        <v>8.1426700131736113E-2</v>
      </c>
      <c r="Q16" s="191">
        <v>416</v>
      </c>
      <c r="R16" s="204">
        <v>7.7513746578494774E-2</v>
      </c>
      <c r="S16" s="191">
        <v>455</v>
      </c>
      <c r="T16" s="204">
        <v>8.4780660320228657E-2</v>
      </c>
      <c r="U16" s="191">
        <v>191</v>
      </c>
      <c r="V16" s="204">
        <v>3.5589244222337744E-2</v>
      </c>
      <c r="W16" s="191">
        <v>1238</v>
      </c>
      <c r="X16" s="204">
        <v>0.23067792851965513</v>
      </c>
      <c r="Y16" s="191">
        <v>2051</v>
      </c>
      <c r="Z16" s="204">
        <v>0.38216513036656918</v>
      </c>
      <c r="AA16" s="191">
        <v>3096</v>
      </c>
      <c r="AB16" s="204">
        <v>0.5768811524207208</v>
      </c>
      <c r="AC16" s="191">
        <v>565</v>
      </c>
      <c r="AD16" s="191">
        <v>0.10527708369434989</v>
      </c>
      <c r="AE16" s="191"/>
      <c r="AF16" s="191"/>
    </row>
    <row r="17" spans="1:32">
      <c r="A17" s="332">
        <v>1887</v>
      </c>
      <c r="B17" s="334" t="s">
        <v>823</v>
      </c>
      <c r="C17" s="345">
        <v>16788</v>
      </c>
      <c r="D17" s="345">
        <v>17424</v>
      </c>
      <c r="E17" s="191">
        <v>341</v>
      </c>
      <c r="F17" s="191">
        <f t="shared" si="1"/>
        <v>2.0312127710269237</v>
      </c>
      <c r="G17" s="191">
        <v>177</v>
      </c>
      <c r="H17" s="191">
        <v>1.0543245175125089</v>
      </c>
      <c r="I17" s="191">
        <v>164</v>
      </c>
      <c r="J17" s="191">
        <v>0.97688825351441511</v>
      </c>
      <c r="K17" s="191">
        <v>31</v>
      </c>
      <c r="L17" s="191">
        <v>0.18465570645699309</v>
      </c>
      <c r="M17" s="191">
        <v>50</v>
      </c>
      <c r="N17" s="204">
        <v>0.29783178460805337</v>
      </c>
      <c r="O17" s="191">
        <v>14</v>
      </c>
      <c r="P17" s="204">
        <v>8.3392899690254943E-2</v>
      </c>
      <c r="Q17" s="191">
        <v>16</v>
      </c>
      <c r="R17" s="204">
        <v>9.5306171074577076E-2</v>
      </c>
      <c r="S17" s="191">
        <v>15</v>
      </c>
      <c r="T17" s="204">
        <v>8.9349535382416009E-2</v>
      </c>
      <c r="U17" s="191">
        <v>2</v>
      </c>
      <c r="V17" s="204">
        <v>1.1913271384322134E-2</v>
      </c>
      <c r="W17" s="191">
        <v>29</v>
      </c>
      <c r="X17" s="204">
        <v>0.17274243507267095</v>
      </c>
      <c r="Y17" s="191">
        <v>62</v>
      </c>
      <c r="Z17" s="204">
        <v>0.36931141291398617</v>
      </c>
      <c r="AA17" s="191">
        <v>105</v>
      </c>
      <c r="AB17" s="204">
        <v>0.625446747676912</v>
      </c>
      <c r="AC17" s="191">
        <v>17</v>
      </c>
      <c r="AD17" s="191">
        <v>0.10126280676673814</v>
      </c>
      <c r="AE17" s="191"/>
      <c r="AF17" s="191"/>
    </row>
    <row r="18" spans="1:32">
      <c r="A18" s="332">
        <v>1887</v>
      </c>
      <c r="B18" s="334" t="s">
        <v>824</v>
      </c>
      <c r="C18" s="345">
        <v>26757</v>
      </c>
      <c r="D18" s="345">
        <v>26808</v>
      </c>
      <c r="E18" s="191">
        <v>596</v>
      </c>
      <c r="F18" s="191">
        <f t="shared" si="1"/>
        <v>2.2274544978884028</v>
      </c>
      <c r="G18" s="191">
        <v>321</v>
      </c>
      <c r="H18" s="191">
        <v>1.1996860634600293</v>
      </c>
      <c r="I18" s="191">
        <v>275</v>
      </c>
      <c r="J18" s="191">
        <v>1.027768434428374</v>
      </c>
      <c r="K18" s="191">
        <v>48</v>
      </c>
      <c r="L18" s="191">
        <v>0.17939230855477073</v>
      </c>
      <c r="M18" s="191">
        <v>91</v>
      </c>
      <c r="N18" s="204">
        <v>0.34009791830175279</v>
      </c>
      <c r="O18" s="191">
        <v>22</v>
      </c>
      <c r="P18" s="204">
        <v>8.2221474754269913E-2</v>
      </c>
      <c r="Q18" s="191">
        <v>27</v>
      </c>
      <c r="R18" s="204">
        <v>0.10090817356205853</v>
      </c>
      <c r="S18" s="191">
        <v>30</v>
      </c>
      <c r="T18" s="204">
        <v>0.11212019284673169</v>
      </c>
      <c r="U18" s="191">
        <v>11</v>
      </c>
      <c r="V18" s="204">
        <v>4.1110737377134957E-2</v>
      </c>
      <c r="W18" s="191">
        <v>43</v>
      </c>
      <c r="X18" s="204">
        <v>0.16070560974698209</v>
      </c>
      <c r="Y18" s="191">
        <v>100</v>
      </c>
      <c r="Z18" s="204">
        <v>0.37373397615577231</v>
      </c>
      <c r="AA18" s="191">
        <v>195</v>
      </c>
      <c r="AB18" s="204">
        <v>0.72878125350375611</v>
      </c>
      <c r="AC18" s="191">
        <v>29</v>
      </c>
      <c r="AD18" s="191">
        <v>0.10838285308517398</v>
      </c>
      <c r="AE18" s="191"/>
      <c r="AF18" s="191"/>
    </row>
    <row r="19" spans="1:32">
      <c r="A19" s="332">
        <v>1887</v>
      </c>
      <c r="B19" s="334" t="s">
        <v>825</v>
      </c>
      <c r="C19" s="345">
        <v>71697</v>
      </c>
      <c r="D19" s="345">
        <v>92385</v>
      </c>
      <c r="E19" s="191">
        <v>1698</v>
      </c>
      <c r="F19" s="191">
        <f t="shared" si="1"/>
        <v>2.3682999288673163</v>
      </c>
      <c r="G19" s="191">
        <v>874</v>
      </c>
      <c r="H19" s="191">
        <v>1.219018926872812</v>
      </c>
      <c r="I19" s="191">
        <v>824</v>
      </c>
      <c r="J19" s="191">
        <v>1.1492810019945046</v>
      </c>
      <c r="K19" s="191">
        <v>139</v>
      </c>
      <c r="L19" s="191">
        <v>0.19387143116169434</v>
      </c>
      <c r="M19" s="191">
        <v>253</v>
      </c>
      <c r="N19" s="204">
        <v>0.35287389988423506</v>
      </c>
      <c r="O19" s="191">
        <v>88</v>
      </c>
      <c r="P19" s="204">
        <v>0.12273874778582089</v>
      </c>
      <c r="Q19" s="191">
        <v>66</v>
      </c>
      <c r="R19" s="204">
        <v>9.2054060839365653E-2</v>
      </c>
      <c r="S19" s="191">
        <v>59</v>
      </c>
      <c r="T19" s="204">
        <v>8.2290751356402639E-2</v>
      </c>
      <c r="U19" s="191">
        <v>23</v>
      </c>
      <c r="V19" s="204">
        <v>3.2079445444021366E-2</v>
      </c>
      <c r="W19" s="191">
        <v>217</v>
      </c>
      <c r="X19" s="204">
        <v>0.30266259397185374</v>
      </c>
      <c r="Y19" s="191">
        <v>397</v>
      </c>
      <c r="Z19" s="204">
        <v>0.55371912353376018</v>
      </c>
      <c r="AA19" s="191">
        <v>406</v>
      </c>
      <c r="AB19" s="204">
        <v>0.56627195001185537</v>
      </c>
      <c r="AC19" s="191">
        <v>50</v>
      </c>
      <c r="AD19" s="191">
        <v>6.9737924878307322E-2</v>
      </c>
      <c r="AE19" s="191"/>
      <c r="AF19" s="191"/>
    </row>
    <row r="20" spans="1:32">
      <c r="A20" s="332">
        <v>1887</v>
      </c>
      <c r="B20" s="334" t="s">
        <v>826</v>
      </c>
      <c r="C20" s="345">
        <v>21630</v>
      </c>
      <c r="D20" s="345">
        <v>30117</v>
      </c>
      <c r="E20" s="191">
        <v>388</v>
      </c>
      <c r="F20" s="191">
        <f t="shared" si="1"/>
        <v>1.7938049006010173</v>
      </c>
      <c r="G20" s="191">
        <v>213</v>
      </c>
      <c r="H20" s="191">
        <v>0.98474341192787795</v>
      </c>
      <c r="I20" s="191">
        <v>175</v>
      </c>
      <c r="J20" s="191">
        <v>0.8090614886731391</v>
      </c>
      <c r="K20" s="191">
        <v>35</v>
      </c>
      <c r="L20" s="191">
        <v>0.16181229773462785</v>
      </c>
      <c r="M20" s="191">
        <v>83</v>
      </c>
      <c r="N20" s="204">
        <v>0.38372630605640312</v>
      </c>
      <c r="O20" s="191">
        <v>24</v>
      </c>
      <c r="P20" s="204">
        <v>0.11095700416088765</v>
      </c>
      <c r="Q20" s="191">
        <v>17</v>
      </c>
      <c r="R20" s="204">
        <v>7.8594544613962092E-2</v>
      </c>
      <c r="S20" s="191">
        <v>14</v>
      </c>
      <c r="T20" s="204">
        <v>6.4724919093851127E-2</v>
      </c>
      <c r="U20" s="191">
        <v>10</v>
      </c>
      <c r="V20" s="204">
        <v>4.6232085067036521E-2</v>
      </c>
      <c r="W20" s="191">
        <v>64</v>
      </c>
      <c r="X20" s="204">
        <v>0.29588534442903375</v>
      </c>
      <c r="Y20" s="191">
        <v>75</v>
      </c>
      <c r="Z20" s="204">
        <v>0.34674063800277394</v>
      </c>
      <c r="AA20" s="191">
        <v>49</v>
      </c>
      <c r="AB20" s="204">
        <v>0.22653721682847897</v>
      </c>
      <c r="AC20" s="191">
        <v>17</v>
      </c>
      <c r="AD20" s="191">
        <v>7.8594544613962092E-2</v>
      </c>
      <c r="AE20" s="191"/>
      <c r="AF20" s="191"/>
    </row>
    <row r="21" spans="1:32">
      <c r="A21" s="332">
        <v>1887</v>
      </c>
      <c r="B21" s="334" t="s">
        <v>827</v>
      </c>
      <c r="C21" s="345">
        <v>9712</v>
      </c>
      <c r="D21" s="345">
        <v>10980</v>
      </c>
      <c r="E21" s="191">
        <v>190</v>
      </c>
      <c r="F21" s="191">
        <f t="shared" si="1"/>
        <v>1.9563426688632619</v>
      </c>
      <c r="G21" s="191">
        <v>97</v>
      </c>
      <c r="H21" s="191">
        <v>0.99876441515650738</v>
      </c>
      <c r="I21" s="191">
        <v>93</v>
      </c>
      <c r="J21" s="191">
        <v>0.95757825370675442</v>
      </c>
      <c r="K21" s="191">
        <v>11</v>
      </c>
      <c r="L21" s="191">
        <v>0.11326194398682042</v>
      </c>
      <c r="M21" s="191">
        <v>32</v>
      </c>
      <c r="N21" s="204">
        <v>0.32948929159802309</v>
      </c>
      <c r="O21" s="191">
        <v>8</v>
      </c>
      <c r="P21" s="204">
        <v>8.2372322899505773E-2</v>
      </c>
      <c r="Q21" s="191">
        <v>9</v>
      </c>
      <c r="R21" s="204">
        <v>9.2668863261943984E-2</v>
      </c>
      <c r="S21" s="191">
        <v>5</v>
      </c>
      <c r="T21" s="204">
        <v>5.1482701812191105E-2</v>
      </c>
      <c r="U21" s="191">
        <v>3</v>
      </c>
      <c r="V21" s="204">
        <v>3.0889621087314661E-2</v>
      </c>
      <c r="W21" s="191">
        <v>25</v>
      </c>
      <c r="X21" s="204">
        <v>0.2574135090609555</v>
      </c>
      <c r="Y21" s="191">
        <v>29</v>
      </c>
      <c r="Z21" s="204">
        <v>0.2985996705107084</v>
      </c>
      <c r="AA21" s="191">
        <v>60</v>
      </c>
      <c r="AB21" s="204">
        <v>0.61779242174629323</v>
      </c>
      <c r="AC21" s="191">
        <v>8</v>
      </c>
      <c r="AD21" s="191">
        <v>8.2372322899505773E-2</v>
      </c>
      <c r="AE21" s="191"/>
      <c r="AF21" s="191"/>
    </row>
    <row r="22" spans="1:32">
      <c r="A22" s="332">
        <v>1887</v>
      </c>
      <c r="B22" s="334" t="s">
        <v>828</v>
      </c>
      <c r="C22" s="345">
        <v>29498</v>
      </c>
      <c r="D22" s="345">
        <v>30598</v>
      </c>
      <c r="E22" s="191">
        <v>568</v>
      </c>
      <c r="F22" s="191">
        <f t="shared" si="1"/>
        <v>1.9255542748660925</v>
      </c>
      <c r="G22" s="191">
        <v>298</v>
      </c>
      <c r="H22" s="191">
        <v>1.0102379822360836</v>
      </c>
      <c r="I22" s="191">
        <v>270</v>
      </c>
      <c r="J22" s="191">
        <v>0.9153162926300088</v>
      </c>
      <c r="K22" s="191">
        <v>47</v>
      </c>
      <c r="L22" s="191">
        <v>0.15933283612448301</v>
      </c>
      <c r="M22" s="191">
        <v>76</v>
      </c>
      <c r="N22" s="204">
        <v>0.25764458607363211</v>
      </c>
      <c r="O22" s="191">
        <v>20</v>
      </c>
      <c r="P22" s="204">
        <v>6.7801206861482138E-2</v>
      </c>
      <c r="Q22" s="191">
        <v>14</v>
      </c>
      <c r="R22" s="204">
        <v>4.7460844803037493E-2</v>
      </c>
      <c r="S22" s="191">
        <v>16</v>
      </c>
      <c r="T22" s="204">
        <v>5.4240965489185708E-2</v>
      </c>
      <c r="U22" s="191">
        <v>12</v>
      </c>
      <c r="V22" s="204">
        <v>4.0680724116889284E-2</v>
      </c>
      <c r="W22" s="191">
        <v>66</v>
      </c>
      <c r="X22" s="204">
        <v>0.22374398264289105</v>
      </c>
      <c r="Y22" s="191">
        <v>124</v>
      </c>
      <c r="Z22" s="204">
        <v>0.42036748254118927</v>
      </c>
      <c r="AA22" s="191">
        <v>168</v>
      </c>
      <c r="AB22" s="204">
        <v>0.56953013763644988</v>
      </c>
      <c r="AC22" s="191">
        <v>25</v>
      </c>
      <c r="AD22" s="191">
        <v>8.4751508576852666E-2</v>
      </c>
      <c r="AE22" s="191"/>
      <c r="AF22" s="191"/>
    </row>
    <row r="23" spans="1:32">
      <c r="A23" s="332">
        <v>1887</v>
      </c>
      <c r="B23" s="334" t="s">
        <v>932</v>
      </c>
      <c r="C23" s="345">
        <v>27003</v>
      </c>
      <c r="D23" s="345">
        <v>27538</v>
      </c>
      <c r="E23" s="191">
        <v>567</v>
      </c>
      <c r="F23" s="191">
        <f t="shared" si="1"/>
        <v>2.099766692589712</v>
      </c>
      <c r="G23" s="191">
        <v>305</v>
      </c>
      <c r="H23" s="191">
        <v>1.1295041291708328</v>
      </c>
      <c r="I23" s="191">
        <v>262</v>
      </c>
      <c r="J23" s="191">
        <v>0.97026256341887951</v>
      </c>
      <c r="K23" s="191">
        <v>66</v>
      </c>
      <c r="L23" s="191">
        <v>0.24441728696811466</v>
      </c>
      <c r="M23" s="191">
        <v>124</v>
      </c>
      <c r="N23" s="204">
        <v>0.45920823612191242</v>
      </c>
      <c r="O23" s="191">
        <v>21</v>
      </c>
      <c r="P23" s="204">
        <v>7.7769136762581945E-2</v>
      </c>
      <c r="Q23" s="191">
        <v>25</v>
      </c>
      <c r="R23" s="204">
        <v>9.2582305669740406E-2</v>
      </c>
      <c r="S23" s="191">
        <v>21</v>
      </c>
      <c r="T23" s="204">
        <v>7.7769136762581945E-2</v>
      </c>
      <c r="U23" s="191">
        <v>12</v>
      </c>
      <c r="V23" s="204">
        <v>4.4439506721475397E-2</v>
      </c>
      <c r="W23" s="191">
        <v>87</v>
      </c>
      <c r="X23" s="204">
        <v>0.32218642373069656</v>
      </c>
      <c r="Y23" s="191">
        <v>93</v>
      </c>
      <c r="Z23" s="204">
        <v>0.34440617709143428</v>
      </c>
      <c r="AA23" s="191">
        <v>98</v>
      </c>
      <c r="AB23" s="204">
        <v>0.3629226382253824</v>
      </c>
      <c r="AC23" s="191">
        <v>20</v>
      </c>
      <c r="AD23" s="191">
        <v>7.4065844535792319E-2</v>
      </c>
      <c r="AE23" s="191"/>
      <c r="AF23" s="191"/>
    </row>
    <row r="24" spans="1:32">
      <c r="A24" s="332">
        <v>1887</v>
      </c>
      <c r="B24" s="334" t="s">
        <v>933</v>
      </c>
      <c r="C24" s="345">
        <v>16385</v>
      </c>
      <c r="D24" s="345">
        <v>19143</v>
      </c>
      <c r="E24" s="191">
        <v>352</v>
      </c>
      <c r="F24" s="191">
        <f t="shared" si="1"/>
        <v>2.148306377784559</v>
      </c>
      <c r="G24" s="191">
        <v>182</v>
      </c>
      <c r="H24" s="191">
        <v>1.1107720476045162</v>
      </c>
      <c r="I24" s="191">
        <v>170</v>
      </c>
      <c r="J24" s="191">
        <v>1.0375343301800428</v>
      </c>
      <c r="K24" s="191">
        <v>27</v>
      </c>
      <c r="L24" s="191">
        <v>0.16478486420506561</v>
      </c>
      <c r="M24" s="191">
        <v>57</v>
      </c>
      <c r="N24" s="204">
        <v>0.34787915776624961</v>
      </c>
      <c r="O24" s="191">
        <v>13</v>
      </c>
      <c r="P24" s="204">
        <v>7.9340860543179736E-2</v>
      </c>
      <c r="Q24" s="191">
        <v>12</v>
      </c>
      <c r="R24" s="204">
        <v>7.3237717424473603E-2</v>
      </c>
      <c r="S24" s="191">
        <v>14</v>
      </c>
      <c r="T24" s="204">
        <v>8.544400366188587E-2</v>
      </c>
      <c r="U24" s="191">
        <v>12</v>
      </c>
      <c r="V24" s="204">
        <v>7.3237717424473603E-2</v>
      </c>
      <c r="W24" s="191">
        <v>44</v>
      </c>
      <c r="X24" s="204">
        <v>0.26853829722306988</v>
      </c>
      <c r="Y24" s="191">
        <v>57</v>
      </c>
      <c r="Z24" s="204">
        <v>0.34787915776624961</v>
      </c>
      <c r="AA24" s="191">
        <v>86</v>
      </c>
      <c r="AB24" s="204">
        <v>0.52487030820872749</v>
      </c>
      <c r="AC24" s="191">
        <v>30</v>
      </c>
      <c r="AD24" s="191">
        <v>0.18309429356118401</v>
      </c>
      <c r="AE24" s="191"/>
      <c r="AF24" s="191"/>
    </row>
    <row r="25" spans="1:32">
      <c r="A25" s="332">
        <v>1887</v>
      </c>
      <c r="B25" s="334" t="s">
        <v>829</v>
      </c>
      <c r="C25" s="345">
        <v>6534</v>
      </c>
      <c r="D25" s="345">
        <v>7066</v>
      </c>
      <c r="E25" s="191">
        <v>135</v>
      </c>
      <c r="F25" s="191">
        <f t="shared" si="1"/>
        <v>2.0661157024793391</v>
      </c>
      <c r="G25" s="191">
        <v>75</v>
      </c>
      <c r="H25" s="191">
        <v>1.1478420569329659</v>
      </c>
      <c r="I25" s="191">
        <v>60</v>
      </c>
      <c r="J25" s="191">
        <v>0.91827364554637281</v>
      </c>
      <c r="K25" s="191">
        <v>13</v>
      </c>
      <c r="L25" s="191">
        <v>0.19895928986838077</v>
      </c>
      <c r="M25" s="191">
        <v>22</v>
      </c>
      <c r="N25" s="204">
        <v>0.33670033670033667</v>
      </c>
      <c r="O25" s="191">
        <v>3</v>
      </c>
      <c r="P25" s="204">
        <v>4.5913682277318638E-2</v>
      </c>
      <c r="Q25" s="191">
        <v>3</v>
      </c>
      <c r="R25" s="204">
        <v>4.5913682277318638E-2</v>
      </c>
      <c r="S25" s="191">
        <v>9</v>
      </c>
      <c r="T25" s="204">
        <v>0.13774104683195593</v>
      </c>
      <c r="U25" s="191">
        <v>3</v>
      </c>
      <c r="V25" s="204">
        <v>4.5913682277318638E-2</v>
      </c>
      <c r="W25" s="191">
        <v>10</v>
      </c>
      <c r="X25" s="204">
        <v>0.15304560759106214</v>
      </c>
      <c r="Y25" s="191">
        <v>26</v>
      </c>
      <c r="Z25" s="204">
        <v>0.39791857973676154</v>
      </c>
      <c r="AA25" s="191">
        <v>37</v>
      </c>
      <c r="AB25" s="204">
        <v>0.56626874808692984</v>
      </c>
      <c r="AC25" s="191">
        <v>9</v>
      </c>
      <c r="AD25" s="191">
        <v>0.13774104683195593</v>
      </c>
      <c r="AE25" s="191"/>
      <c r="AF25" s="191"/>
    </row>
    <row r="26" spans="1:32">
      <c r="A26" s="332">
        <v>1887</v>
      </c>
      <c r="B26" s="334" t="s">
        <v>959</v>
      </c>
      <c r="C26" s="345">
        <v>11997</v>
      </c>
      <c r="D26" s="345">
        <v>11854</v>
      </c>
      <c r="E26" s="191">
        <v>229</v>
      </c>
      <c r="F26" s="191">
        <f t="shared" si="1"/>
        <v>1.9088105359673251</v>
      </c>
      <c r="G26" s="191">
        <v>127</v>
      </c>
      <c r="H26" s="191">
        <v>1.0585979828290406</v>
      </c>
      <c r="I26" s="191">
        <v>102</v>
      </c>
      <c r="J26" s="191">
        <v>0.85021255313828448</v>
      </c>
      <c r="K26" s="191">
        <v>21</v>
      </c>
      <c r="L26" s="191">
        <v>0.17504376094023505</v>
      </c>
      <c r="M26" s="191">
        <v>39</v>
      </c>
      <c r="N26" s="204">
        <v>0.32508127031757938</v>
      </c>
      <c r="O26" s="191">
        <v>10</v>
      </c>
      <c r="P26" s="204">
        <v>8.335417187630241E-2</v>
      </c>
      <c r="Q26" s="191">
        <v>11</v>
      </c>
      <c r="R26" s="204">
        <v>9.1689589063932653E-2</v>
      </c>
      <c r="S26" s="191">
        <v>6</v>
      </c>
      <c r="T26" s="204">
        <v>5.0012503125781448E-2</v>
      </c>
      <c r="U26" s="191">
        <v>1</v>
      </c>
      <c r="V26" s="204">
        <v>8.3354171876302407E-3</v>
      </c>
      <c r="W26" s="191">
        <v>23</v>
      </c>
      <c r="X26" s="204">
        <v>0.19171459531549553</v>
      </c>
      <c r="Y26" s="191">
        <v>38</v>
      </c>
      <c r="Z26" s="204">
        <v>0.31674585312994913</v>
      </c>
      <c r="AA26" s="191">
        <v>62</v>
      </c>
      <c r="AB26" s="204">
        <v>0.516795865633075</v>
      </c>
      <c r="AC26" s="191">
        <v>18</v>
      </c>
      <c r="AD26" s="191">
        <v>0.15003750937734434</v>
      </c>
      <c r="AE26" s="191"/>
      <c r="AF26" s="191"/>
    </row>
    <row r="27" spans="1:32">
      <c r="A27" s="332">
        <v>1887</v>
      </c>
      <c r="B27" s="334" t="s">
        <v>830</v>
      </c>
      <c r="C27" s="345">
        <v>12973</v>
      </c>
      <c r="D27" s="345">
        <v>13434</v>
      </c>
      <c r="E27" s="191">
        <v>270</v>
      </c>
      <c r="F27" s="191">
        <f t="shared" si="1"/>
        <v>2.0812456640715333</v>
      </c>
      <c r="G27" s="191">
        <v>139</v>
      </c>
      <c r="H27" s="191">
        <v>1.0714561011331227</v>
      </c>
      <c r="I27" s="191">
        <v>131</v>
      </c>
      <c r="J27" s="191">
        <v>1.0097895629384104</v>
      </c>
      <c r="K27" s="191">
        <v>15</v>
      </c>
      <c r="L27" s="191">
        <v>0.11562475911508519</v>
      </c>
      <c r="M27" s="191">
        <v>47</v>
      </c>
      <c r="N27" s="204">
        <v>0.36229091189393353</v>
      </c>
      <c r="O27" s="191">
        <v>9</v>
      </c>
      <c r="P27" s="204">
        <v>6.9374855469051103E-2</v>
      </c>
      <c r="Q27" s="191">
        <v>13</v>
      </c>
      <c r="R27" s="204">
        <v>0.10020812456640715</v>
      </c>
      <c r="S27" s="191">
        <v>9</v>
      </c>
      <c r="T27" s="204">
        <v>6.9374855469051103E-2</v>
      </c>
      <c r="U27" s="191">
        <v>3</v>
      </c>
      <c r="V27" s="204">
        <v>2.3124951823017034E-2</v>
      </c>
      <c r="W27" s="191">
        <v>20</v>
      </c>
      <c r="X27" s="204">
        <v>0.15416634548678024</v>
      </c>
      <c r="Y27" s="191">
        <v>55</v>
      </c>
      <c r="Z27" s="204">
        <v>0.42395745008864566</v>
      </c>
      <c r="AA27" s="191">
        <v>85</v>
      </c>
      <c r="AB27" s="204">
        <v>0.65520696831881609</v>
      </c>
      <c r="AC27" s="191">
        <v>14</v>
      </c>
      <c r="AD27" s="191">
        <v>0.10791644184074617</v>
      </c>
      <c r="AE27" s="191"/>
      <c r="AF27" s="191"/>
    </row>
    <row r="28" spans="1:32">
      <c r="A28" s="332">
        <v>1887</v>
      </c>
      <c r="B28" s="334" t="s">
        <v>965</v>
      </c>
      <c r="C28" s="345">
        <v>10801</v>
      </c>
      <c r="D28" s="345">
        <v>11166</v>
      </c>
      <c r="E28" s="191">
        <v>212</v>
      </c>
      <c r="F28" s="191">
        <f t="shared" si="1"/>
        <v>1.9627812239607443</v>
      </c>
      <c r="G28" s="191">
        <v>102</v>
      </c>
      <c r="H28" s="191">
        <v>0.94435700398111289</v>
      </c>
      <c r="I28" s="191">
        <v>110</v>
      </c>
      <c r="J28" s="191">
        <v>1.0184242199796314</v>
      </c>
      <c r="K28" s="191">
        <v>16</v>
      </c>
      <c r="L28" s="191">
        <v>0.14813443199703732</v>
      </c>
      <c r="M28" s="191">
        <v>27</v>
      </c>
      <c r="N28" s="204">
        <v>0.24997685399500047</v>
      </c>
      <c r="O28" s="191">
        <v>6</v>
      </c>
      <c r="P28" s="204">
        <v>5.5550411998888986E-2</v>
      </c>
      <c r="Q28" s="191">
        <v>5</v>
      </c>
      <c r="R28" s="204">
        <v>4.6292009999074159E-2</v>
      </c>
      <c r="S28" s="191">
        <v>16</v>
      </c>
      <c r="T28" s="204">
        <v>0.14813443199703732</v>
      </c>
      <c r="U28" s="191">
        <v>3</v>
      </c>
      <c r="V28" s="204">
        <v>2.7775205999444493E-2</v>
      </c>
      <c r="W28" s="191">
        <v>23</v>
      </c>
      <c r="X28" s="204">
        <v>0.21294324599574113</v>
      </c>
      <c r="Y28" s="191">
        <v>44</v>
      </c>
      <c r="Z28" s="204">
        <v>0.40736968799185258</v>
      </c>
      <c r="AA28" s="191">
        <v>63</v>
      </c>
      <c r="AB28" s="204">
        <v>0.58327932598833443</v>
      </c>
      <c r="AC28" s="191">
        <v>9</v>
      </c>
      <c r="AD28" s="191">
        <v>8.332561799833349E-2</v>
      </c>
      <c r="AE28" s="191"/>
      <c r="AF28" s="191"/>
    </row>
    <row r="29" spans="1:32">
      <c r="A29" s="332">
        <v>1887</v>
      </c>
      <c r="B29" s="334" t="s">
        <v>831</v>
      </c>
      <c r="C29" s="345">
        <v>24120</v>
      </c>
      <c r="D29" s="345">
        <v>26990</v>
      </c>
      <c r="E29" s="191">
        <v>503</v>
      </c>
      <c r="F29" s="191">
        <f t="shared" si="1"/>
        <v>2.0854063018242122</v>
      </c>
      <c r="G29" s="191">
        <v>248</v>
      </c>
      <c r="H29" s="191">
        <v>1.0281923714759535</v>
      </c>
      <c r="I29" s="191">
        <v>255</v>
      </c>
      <c r="J29" s="191">
        <v>1.0572139303482588</v>
      </c>
      <c r="K29" s="191">
        <v>40</v>
      </c>
      <c r="L29" s="191">
        <v>0.16583747927031509</v>
      </c>
      <c r="M29" s="191">
        <v>70</v>
      </c>
      <c r="N29" s="204">
        <v>0.29021558872305137</v>
      </c>
      <c r="O29" s="191">
        <v>21</v>
      </c>
      <c r="P29" s="204">
        <v>8.7064676616915429E-2</v>
      </c>
      <c r="Q29" s="191">
        <v>29</v>
      </c>
      <c r="R29" s="204">
        <v>0.12023217247097845</v>
      </c>
      <c r="S29" s="191">
        <v>28</v>
      </c>
      <c r="T29" s="204">
        <v>0.11608623548922056</v>
      </c>
      <c r="U29" s="191">
        <v>9</v>
      </c>
      <c r="V29" s="204">
        <v>3.7313432835820899E-2</v>
      </c>
      <c r="W29" s="191">
        <v>59</v>
      </c>
      <c r="X29" s="204">
        <v>0.24461028192371476</v>
      </c>
      <c r="Y29" s="191">
        <v>85</v>
      </c>
      <c r="Z29" s="204">
        <v>0.35240464344941957</v>
      </c>
      <c r="AA29" s="191">
        <v>131</v>
      </c>
      <c r="AB29" s="204">
        <v>0.54311774461028195</v>
      </c>
      <c r="AC29" s="191">
        <v>31</v>
      </c>
      <c r="AD29" s="191">
        <v>0.12852404643449419</v>
      </c>
      <c r="AE29" s="191"/>
      <c r="AF29" s="191"/>
    </row>
    <row r="30" spans="1:32">
      <c r="A30" s="332">
        <v>1887</v>
      </c>
      <c r="B30" s="334" t="s">
        <v>832</v>
      </c>
      <c r="C30" s="345">
        <v>25783</v>
      </c>
      <c r="D30" s="345">
        <v>27869</v>
      </c>
      <c r="E30" s="191">
        <v>460</v>
      </c>
      <c r="F30" s="191">
        <f t="shared" si="1"/>
        <v>1.784121320249777</v>
      </c>
      <c r="G30" s="191">
        <v>232</v>
      </c>
      <c r="H30" s="191">
        <v>0.8998177093433658</v>
      </c>
      <c r="I30" s="191">
        <v>228</v>
      </c>
      <c r="J30" s="191">
        <v>0.88430361090641119</v>
      </c>
      <c r="K30" s="191">
        <v>46</v>
      </c>
      <c r="L30" s="191">
        <v>0.17841213202497772</v>
      </c>
      <c r="M30" s="191">
        <v>56</v>
      </c>
      <c r="N30" s="204">
        <v>0.21719737811736417</v>
      </c>
      <c r="O30" s="191">
        <v>15</v>
      </c>
      <c r="P30" s="204">
        <v>5.8177869138579683E-2</v>
      </c>
      <c r="Q30" s="191">
        <v>21</v>
      </c>
      <c r="R30" s="204">
        <v>8.144901679401155E-2</v>
      </c>
      <c r="S30" s="191">
        <v>22</v>
      </c>
      <c r="T30" s="204">
        <v>8.5327541403250204E-2</v>
      </c>
      <c r="U30" s="191">
        <v>6</v>
      </c>
      <c r="V30" s="204">
        <v>2.3271147655431874E-2</v>
      </c>
      <c r="W30" s="191">
        <v>40</v>
      </c>
      <c r="X30" s="204">
        <v>0.15514098436954582</v>
      </c>
      <c r="Y30" s="191">
        <v>80</v>
      </c>
      <c r="Z30" s="204">
        <v>0.31028196873909164</v>
      </c>
      <c r="AA30" s="191">
        <v>144</v>
      </c>
      <c r="AB30" s="204">
        <v>0.55850754373036504</v>
      </c>
      <c r="AC30" s="191">
        <v>30</v>
      </c>
      <c r="AD30" s="191">
        <v>0.11635573827715937</v>
      </c>
      <c r="AE30" s="191"/>
      <c r="AF30" s="191"/>
    </row>
    <row r="31" spans="1:32">
      <c r="A31" s="332">
        <v>1887</v>
      </c>
      <c r="B31" s="334" t="s">
        <v>870</v>
      </c>
      <c r="C31" s="345">
        <v>6314</v>
      </c>
      <c r="D31" s="345">
        <v>7766</v>
      </c>
      <c r="E31" s="191">
        <v>124</v>
      </c>
      <c r="F31" s="191">
        <f t="shared" si="1"/>
        <v>1.9638897687678176</v>
      </c>
      <c r="G31" s="191">
        <v>58</v>
      </c>
      <c r="H31" s="191">
        <v>0.9185936015204309</v>
      </c>
      <c r="I31" s="191">
        <v>66</v>
      </c>
      <c r="J31" s="191">
        <v>1.0452961672473868</v>
      </c>
      <c r="K31" s="191">
        <v>9</v>
      </c>
      <c r="L31" s="191">
        <v>0.14254038644282546</v>
      </c>
      <c r="M31" s="191">
        <v>24</v>
      </c>
      <c r="N31" s="204">
        <v>0.3801076971808679</v>
      </c>
      <c r="O31" s="191">
        <v>3</v>
      </c>
      <c r="P31" s="204">
        <v>4.7513462147608487E-2</v>
      </c>
      <c r="Q31" s="191">
        <v>4</v>
      </c>
      <c r="R31" s="204">
        <v>6.3351282863477992E-2</v>
      </c>
      <c r="S31" s="191">
        <v>7</v>
      </c>
      <c r="T31" s="204">
        <v>0.11086474501108648</v>
      </c>
      <c r="U31" s="191">
        <v>4</v>
      </c>
      <c r="V31" s="204">
        <v>6.3351282863477992E-2</v>
      </c>
      <c r="W31" s="191">
        <v>12</v>
      </c>
      <c r="X31" s="204">
        <v>0.19005384859043395</v>
      </c>
      <c r="Y31" s="191">
        <v>23</v>
      </c>
      <c r="Z31" s="204">
        <v>0.36426987646499842</v>
      </c>
      <c r="AA31" s="191">
        <v>33</v>
      </c>
      <c r="AB31" s="204">
        <v>0.52264808362369342</v>
      </c>
      <c r="AC31" s="191">
        <v>5</v>
      </c>
      <c r="AD31" s="191">
        <v>7.9189103579347483E-2</v>
      </c>
      <c r="AE31" s="191"/>
      <c r="AF31" s="191"/>
    </row>
    <row r="32" spans="1:32">
      <c r="A32" s="332">
        <v>1887</v>
      </c>
      <c r="B32" s="334" t="s">
        <v>833</v>
      </c>
      <c r="C32" s="345">
        <v>8958</v>
      </c>
      <c r="D32" s="345">
        <v>9053</v>
      </c>
      <c r="E32" s="191">
        <v>154</v>
      </c>
      <c r="F32" s="191">
        <f t="shared" si="1"/>
        <v>1.7191337352087519</v>
      </c>
      <c r="G32" s="191">
        <v>84</v>
      </c>
      <c r="H32" s="191">
        <v>0.93770931011386471</v>
      </c>
      <c r="I32" s="191">
        <v>70</v>
      </c>
      <c r="J32" s="191">
        <v>0.7814244250948873</v>
      </c>
      <c r="K32" s="191">
        <v>9</v>
      </c>
      <c r="L32" s="191">
        <v>0.10046885465505692</v>
      </c>
      <c r="M32" s="191">
        <v>26</v>
      </c>
      <c r="N32" s="204">
        <v>0.2902433578923867</v>
      </c>
      <c r="O32" s="191">
        <v>5</v>
      </c>
      <c r="P32" s="204">
        <v>5.5816030363920521E-2</v>
      </c>
      <c r="Q32" s="191">
        <v>6</v>
      </c>
      <c r="R32" s="204">
        <v>6.6979236436704614E-2</v>
      </c>
      <c r="S32" s="191">
        <v>3</v>
      </c>
      <c r="T32" s="204">
        <v>3.3489618218352307E-2</v>
      </c>
      <c r="U32" s="191">
        <v>4</v>
      </c>
      <c r="V32" s="204">
        <v>4.4652824291136414E-2</v>
      </c>
      <c r="W32" s="191">
        <v>11</v>
      </c>
      <c r="X32" s="204">
        <v>0.12279526680062515</v>
      </c>
      <c r="Y32" s="191">
        <v>31</v>
      </c>
      <c r="Z32" s="204">
        <v>0.34605938825630722</v>
      </c>
      <c r="AA32" s="191">
        <v>55</v>
      </c>
      <c r="AB32" s="204">
        <v>0.61397633400312568</v>
      </c>
      <c r="AC32" s="191">
        <v>4</v>
      </c>
      <c r="AD32" s="191">
        <v>4.4652824291136414E-2</v>
      </c>
      <c r="AE32" s="191"/>
      <c r="AF32" s="191"/>
    </row>
    <row r="33" spans="1:32">
      <c r="A33" s="332">
        <v>1887</v>
      </c>
      <c r="B33" s="334" t="s">
        <v>949</v>
      </c>
      <c r="C33" s="345">
        <v>11907</v>
      </c>
      <c r="D33" s="345">
        <v>14593</v>
      </c>
      <c r="E33" s="191">
        <v>343</v>
      </c>
      <c r="F33" s="191">
        <f t="shared" si="1"/>
        <v>2.880658436213992</v>
      </c>
      <c r="G33" s="191">
        <v>175</v>
      </c>
      <c r="H33" s="191">
        <v>1.4697236919459142</v>
      </c>
      <c r="I33" s="191">
        <v>168</v>
      </c>
      <c r="J33" s="191">
        <v>1.4109347442680775</v>
      </c>
      <c r="K33" s="191">
        <v>33</v>
      </c>
      <c r="L33" s="191">
        <v>0.27714789619551522</v>
      </c>
      <c r="M33" s="191">
        <v>64</v>
      </c>
      <c r="N33" s="204">
        <v>0.53749895019736282</v>
      </c>
      <c r="O33" s="191">
        <v>20</v>
      </c>
      <c r="P33" s="204">
        <v>0.16796842193667591</v>
      </c>
      <c r="Q33" s="191">
        <v>11</v>
      </c>
      <c r="R33" s="204">
        <v>9.2382632065171749E-2</v>
      </c>
      <c r="S33" s="191">
        <v>18</v>
      </c>
      <c r="T33" s="204">
        <v>0.15117157974300832</v>
      </c>
      <c r="U33" s="191">
        <v>11</v>
      </c>
      <c r="V33" s="204">
        <v>9.2382632065171749E-2</v>
      </c>
      <c r="W33" s="191">
        <v>41</v>
      </c>
      <c r="X33" s="204">
        <v>0.34433526497018557</v>
      </c>
      <c r="Y33" s="191">
        <v>46</v>
      </c>
      <c r="Z33" s="204">
        <v>0.38632737045435461</v>
      </c>
      <c r="AA33" s="191">
        <v>84</v>
      </c>
      <c r="AB33" s="204">
        <v>0.70546737213403876</v>
      </c>
      <c r="AC33" s="191">
        <v>15</v>
      </c>
      <c r="AD33" s="191">
        <v>0.12597631645250693</v>
      </c>
      <c r="AE33" s="191"/>
      <c r="AF33" s="191"/>
    </row>
    <row r="34" spans="1:32">
      <c r="A34" s="332">
        <v>1887</v>
      </c>
      <c r="B34" s="334" t="s">
        <v>939</v>
      </c>
      <c r="C34" s="345">
        <v>4473</v>
      </c>
      <c r="D34" s="345">
        <v>4269</v>
      </c>
      <c r="E34" s="191">
        <v>103</v>
      </c>
      <c r="F34" s="191">
        <f t="shared" si="1"/>
        <v>2.3027051196065282</v>
      </c>
      <c r="G34" s="191">
        <v>52</v>
      </c>
      <c r="H34" s="191">
        <v>1.1625307399955287</v>
      </c>
      <c r="I34" s="191">
        <v>51</v>
      </c>
      <c r="J34" s="191">
        <v>1.1401743796109993</v>
      </c>
      <c r="K34" s="191">
        <v>12</v>
      </c>
      <c r="L34" s="191">
        <v>0.2682763246143528</v>
      </c>
      <c r="M34" s="191">
        <v>16</v>
      </c>
      <c r="N34" s="204">
        <v>0.3577017661524704</v>
      </c>
      <c r="O34" s="191">
        <v>10</v>
      </c>
      <c r="P34" s="204">
        <v>0.22356360384529397</v>
      </c>
      <c r="Q34" s="191">
        <v>7</v>
      </c>
      <c r="R34" s="204">
        <v>0.1564945226917058</v>
      </c>
      <c r="S34" s="191">
        <v>4</v>
      </c>
      <c r="T34" s="204">
        <v>8.94254415381176E-2</v>
      </c>
      <c r="U34" s="191">
        <v>1</v>
      </c>
      <c r="V34" s="204">
        <v>2.23563603845294E-2</v>
      </c>
      <c r="W34" s="191">
        <v>12</v>
      </c>
      <c r="X34" s="204">
        <v>0.2682763246143528</v>
      </c>
      <c r="Y34" s="191">
        <v>14</v>
      </c>
      <c r="Z34" s="204">
        <v>0.3129890453834116</v>
      </c>
      <c r="AA34" s="191">
        <v>19</v>
      </c>
      <c r="AB34" s="204">
        <v>0.42477084730605857</v>
      </c>
      <c r="AC34" s="191">
        <v>8</v>
      </c>
      <c r="AD34" s="191">
        <v>0.1788508830762352</v>
      </c>
      <c r="AE34" s="191"/>
      <c r="AF34" s="191"/>
    </row>
    <row r="35" spans="1:32">
      <c r="A35" s="332">
        <v>1887</v>
      </c>
      <c r="B35" s="334" t="s">
        <v>966</v>
      </c>
      <c r="C35" s="345">
        <v>11755</v>
      </c>
      <c r="D35" s="345">
        <v>12698</v>
      </c>
      <c r="E35" s="191">
        <v>325</v>
      </c>
      <c r="F35" s="191">
        <f t="shared" si="1"/>
        <v>2.7647809442790305</v>
      </c>
      <c r="G35" s="191">
        <v>176</v>
      </c>
      <c r="H35" s="191">
        <v>1.497235219055721</v>
      </c>
      <c r="I35" s="191">
        <v>149</v>
      </c>
      <c r="J35" s="191">
        <v>1.2675457252233093</v>
      </c>
      <c r="K35" s="191">
        <v>33</v>
      </c>
      <c r="L35" s="191">
        <v>0.28073160357294769</v>
      </c>
      <c r="M35" s="191">
        <v>64</v>
      </c>
      <c r="N35" s="204">
        <v>0.54444917056571673</v>
      </c>
      <c r="O35" s="191">
        <v>16</v>
      </c>
      <c r="P35" s="204">
        <v>0.13611229264142918</v>
      </c>
      <c r="Q35" s="191">
        <v>15</v>
      </c>
      <c r="R35" s="204">
        <v>0.12760527435133986</v>
      </c>
      <c r="S35" s="191">
        <v>17</v>
      </c>
      <c r="T35" s="204">
        <v>0.1446193109315185</v>
      </c>
      <c r="U35" s="191">
        <v>7</v>
      </c>
      <c r="V35" s="204">
        <v>5.9549128030625266E-2</v>
      </c>
      <c r="W35" s="191">
        <v>31</v>
      </c>
      <c r="X35" s="204">
        <v>0.26371756699276905</v>
      </c>
      <c r="Y35" s="191">
        <v>49</v>
      </c>
      <c r="Z35" s="204">
        <v>0.41684389621437684</v>
      </c>
      <c r="AA35" s="191">
        <v>74</v>
      </c>
      <c r="AB35" s="204">
        <v>0.62951935346660992</v>
      </c>
      <c r="AC35" s="191">
        <v>19</v>
      </c>
      <c r="AD35" s="191">
        <v>0.16163334751169717</v>
      </c>
      <c r="AE35" s="191"/>
      <c r="AF35" s="191"/>
    </row>
    <row r="36" spans="1:32">
      <c r="A36" s="332">
        <v>1887</v>
      </c>
      <c r="B36" s="336" t="s">
        <v>1054</v>
      </c>
      <c r="C36" s="345"/>
      <c r="D36" s="345"/>
      <c r="E36" s="191">
        <v>124</v>
      </c>
      <c r="F36" s="191"/>
      <c r="G36" s="191">
        <v>57</v>
      </c>
      <c r="H36" s="191"/>
      <c r="I36" s="191">
        <v>67</v>
      </c>
      <c r="J36" s="191"/>
      <c r="K36" s="191">
        <v>7</v>
      </c>
      <c r="L36" s="191"/>
      <c r="M36" s="191">
        <v>10</v>
      </c>
      <c r="N36" s="204"/>
      <c r="O36" s="191">
        <v>5</v>
      </c>
      <c r="P36" s="204"/>
      <c r="Q36" s="191">
        <v>3</v>
      </c>
      <c r="R36" s="204"/>
      <c r="S36" s="191">
        <v>7</v>
      </c>
      <c r="T36" s="204"/>
      <c r="U36" s="191">
        <v>2</v>
      </c>
      <c r="V36" s="204"/>
      <c r="W36" s="191">
        <v>14</v>
      </c>
      <c r="X36" s="204"/>
      <c r="Y36" s="191">
        <v>25</v>
      </c>
      <c r="Z36" s="204"/>
      <c r="AA36" s="191">
        <v>38</v>
      </c>
      <c r="AB36" s="204"/>
      <c r="AC36" s="191">
        <v>13</v>
      </c>
      <c r="AD36" s="191"/>
      <c r="AE36" s="191"/>
      <c r="AF36" s="191"/>
    </row>
    <row r="37" spans="1:32">
      <c r="A37" s="332">
        <v>1887</v>
      </c>
      <c r="B37" s="334" t="s">
        <v>953</v>
      </c>
      <c r="C37" s="345">
        <v>25419</v>
      </c>
      <c r="D37" s="345">
        <v>26578</v>
      </c>
      <c r="E37" s="191">
        <v>633</v>
      </c>
      <c r="F37" s="191">
        <f t="shared" si="1"/>
        <v>2.4902631889531452</v>
      </c>
      <c r="G37" s="191">
        <v>340</v>
      </c>
      <c r="H37" s="191">
        <v>1.3375821236083245</v>
      </c>
      <c r="I37" s="191">
        <v>293</v>
      </c>
      <c r="J37" s="191">
        <v>1.1526810653448207</v>
      </c>
      <c r="K37" s="191">
        <v>85</v>
      </c>
      <c r="L37" s="191">
        <v>0.33439553090208113</v>
      </c>
      <c r="M37" s="191">
        <v>119</v>
      </c>
      <c r="N37" s="204">
        <v>0.46815374326291359</v>
      </c>
      <c r="O37" s="191">
        <v>16</v>
      </c>
      <c r="P37" s="204">
        <v>6.2945041110979982E-2</v>
      </c>
      <c r="Q37" s="191">
        <v>27</v>
      </c>
      <c r="R37" s="204">
        <v>0.10621975687477871</v>
      </c>
      <c r="S37" s="191">
        <v>29</v>
      </c>
      <c r="T37" s="204">
        <v>0.1140878870136512</v>
      </c>
      <c r="U37" s="191">
        <v>8</v>
      </c>
      <c r="V37" s="204">
        <v>3.1472520555489991E-2</v>
      </c>
      <c r="W37" s="191">
        <v>90</v>
      </c>
      <c r="X37" s="204">
        <v>0.35406585624926235</v>
      </c>
      <c r="Y37" s="191">
        <v>80</v>
      </c>
      <c r="Z37" s="204">
        <v>0.31472520555489986</v>
      </c>
      <c r="AA37" s="191">
        <v>141</v>
      </c>
      <c r="AB37" s="204">
        <v>0.55470317479051101</v>
      </c>
      <c r="AC37" s="191">
        <v>38</v>
      </c>
      <c r="AD37" s="191">
        <v>0.14949447263857746</v>
      </c>
      <c r="AE37" s="191"/>
      <c r="AF37" s="191"/>
    </row>
    <row r="38" spans="1:32">
      <c r="A38" s="332">
        <v>1887</v>
      </c>
      <c r="B38" s="334" t="s">
        <v>967</v>
      </c>
      <c r="C38" s="345">
        <v>5101</v>
      </c>
      <c r="D38" s="345">
        <v>5019</v>
      </c>
      <c r="E38" s="191">
        <v>117</v>
      </c>
      <c r="F38" s="191">
        <f t="shared" si="1"/>
        <v>2.2936679082532838</v>
      </c>
      <c r="G38" s="191">
        <v>52</v>
      </c>
      <c r="H38" s="191">
        <v>1.0194079592236818</v>
      </c>
      <c r="I38" s="191">
        <v>65</v>
      </c>
      <c r="J38" s="191">
        <v>1.274259949029602</v>
      </c>
      <c r="K38" s="191">
        <v>9</v>
      </c>
      <c r="L38" s="191">
        <v>0.17643599294256027</v>
      </c>
      <c r="M38" s="191">
        <v>15</v>
      </c>
      <c r="N38" s="204">
        <v>0.29405998823760049</v>
      </c>
      <c r="O38" s="191">
        <v>4</v>
      </c>
      <c r="P38" s="204">
        <v>7.8415996863360121E-2</v>
      </c>
      <c r="Q38" s="191">
        <v>4</v>
      </c>
      <c r="R38" s="204">
        <v>7.8415996863360121E-2</v>
      </c>
      <c r="S38" s="191">
        <v>7</v>
      </c>
      <c r="T38" s="204">
        <v>0.13722799451088022</v>
      </c>
      <c r="U38" s="191">
        <v>0</v>
      </c>
      <c r="V38" s="204">
        <v>0</v>
      </c>
      <c r="W38" s="191">
        <v>10</v>
      </c>
      <c r="X38" s="204">
        <v>0.19603999215840029</v>
      </c>
      <c r="Y38" s="191">
        <v>18</v>
      </c>
      <c r="Z38" s="204">
        <v>0.35287198588512053</v>
      </c>
      <c r="AA38" s="191">
        <v>41</v>
      </c>
      <c r="AB38" s="204">
        <v>0.80376396784944126</v>
      </c>
      <c r="AC38" s="191">
        <v>9</v>
      </c>
      <c r="AD38" s="191">
        <v>0.17643599294256027</v>
      </c>
      <c r="AE38" s="191"/>
      <c r="AF38" s="191"/>
    </row>
    <row r="39" spans="1:32">
      <c r="A39" s="332">
        <v>1887</v>
      </c>
      <c r="B39" s="334" t="s">
        <v>968</v>
      </c>
      <c r="C39" s="345">
        <v>11023</v>
      </c>
      <c r="D39" s="345">
        <v>10960</v>
      </c>
      <c r="E39" s="191">
        <v>206</v>
      </c>
      <c r="F39" s="191">
        <f t="shared" si="1"/>
        <v>1.868819740542502</v>
      </c>
      <c r="G39" s="191">
        <v>105</v>
      </c>
      <c r="H39" s="191">
        <v>0.95255375124739183</v>
      </c>
      <c r="I39" s="191">
        <v>101</v>
      </c>
      <c r="J39" s="191">
        <v>0.91626598929511016</v>
      </c>
      <c r="K39" s="191">
        <v>18</v>
      </c>
      <c r="L39" s="191">
        <v>0.16329492878526716</v>
      </c>
      <c r="M39" s="191">
        <v>29</v>
      </c>
      <c r="N39" s="204">
        <v>0.26308627415404151</v>
      </c>
      <c r="O39" s="191">
        <v>14</v>
      </c>
      <c r="P39" s="204">
        <v>0.12700716683298557</v>
      </c>
      <c r="Q39" s="191">
        <v>7</v>
      </c>
      <c r="R39" s="204">
        <v>6.3503583416492787E-2</v>
      </c>
      <c r="S39" s="191">
        <v>4</v>
      </c>
      <c r="T39" s="204">
        <v>3.6287761952281589E-2</v>
      </c>
      <c r="U39" s="191">
        <v>4</v>
      </c>
      <c r="V39" s="204">
        <v>3.6287761952281589E-2</v>
      </c>
      <c r="W39" s="191">
        <v>19</v>
      </c>
      <c r="X39" s="204">
        <v>0.17236686927333758</v>
      </c>
      <c r="Y39" s="191">
        <v>32</v>
      </c>
      <c r="Z39" s="204">
        <v>0.29030209561825271</v>
      </c>
      <c r="AA39" s="191">
        <v>71</v>
      </c>
      <c r="AB39" s="204">
        <v>0.64410777465299829</v>
      </c>
      <c r="AC39" s="191">
        <v>8</v>
      </c>
      <c r="AD39" s="191">
        <v>7.2575523904563177E-2</v>
      </c>
      <c r="AE39" s="191"/>
      <c r="AF39" s="191"/>
    </row>
    <row r="40" spans="1:32">
      <c r="A40" s="332">
        <v>1887</v>
      </c>
      <c r="B40" s="334" t="s">
        <v>836</v>
      </c>
      <c r="C40" s="345">
        <v>19417</v>
      </c>
      <c r="D40" s="345">
        <v>19503</v>
      </c>
      <c r="E40" s="191">
        <v>356</v>
      </c>
      <c r="F40" s="191">
        <f t="shared" si="1"/>
        <v>1.8334449194005251</v>
      </c>
      <c r="G40" s="191">
        <v>186</v>
      </c>
      <c r="H40" s="191">
        <v>0.9579234691249936</v>
      </c>
      <c r="I40" s="191">
        <v>170</v>
      </c>
      <c r="J40" s="191">
        <v>0.87552145027553174</v>
      </c>
      <c r="K40" s="191">
        <v>21</v>
      </c>
      <c r="L40" s="191">
        <v>0.10815264973991863</v>
      </c>
      <c r="M40" s="191">
        <v>39</v>
      </c>
      <c r="N40" s="204">
        <v>0.20085492094556318</v>
      </c>
      <c r="O40" s="191">
        <v>8</v>
      </c>
      <c r="P40" s="204">
        <v>4.1201009424730907E-2</v>
      </c>
      <c r="Q40" s="191">
        <v>5</v>
      </c>
      <c r="R40" s="204">
        <v>2.5750630890456816E-2</v>
      </c>
      <c r="S40" s="191">
        <v>13</v>
      </c>
      <c r="T40" s="204">
        <v>6.6951640315187716E-2</v>
      </c>
      <c r="U40" s="191">
        <v>6</v>
      </c>
      <c r="V40" s="204">
        <v>3.0900757068548182E-2</v>
      </c>
      <c r="W40" s="191">
        <v>38</v>
      </c>
      <c r="X40" s="204">
        <v>0.19570479476747182</v>
      </c>
      <c r="Y40" s="191">
        <v>69</v>
      </c>
      <c r="Z40" s="204">
        <v>0.35535870628830407</v>
      </c>
      <c r="AA40" s="191">
        <v>135</v>
      </c>
      <c r="AB40" s="204">
        <v>0.69526703404233403</v>
      </c>
      <c r="AC40" s="191">
        <v>22</v>
      </c>
      <c r="AD40" s="191">
        <v>0.11330277591800998</v>
      </c>
      <c r="AE40" s="191"/>
      <c r="AF40" s="191"/>
    </row>
    <row r="41" spans="1:32">
      <c r="A41" s="332">
        <v>1887</v>
      </c>
      <c r="B41" s="334" t="s">
        <v>837</v>
      </c>
      <c r="C41" s="345">
        <v>24813</v>
      </c>
      <c r="D41" s="345">
        <v>25047</v>
      </c>
      <c r="E41" s="191">
        <v>498</v>
      </c>
      <c r="F41" s="191">
        <f t="shared" si="1"/>
        <v>2.0070124531495583</v>
      </c>
      <c r="G41" s="191">
        <v>288</v>
      </c>
      <c r="H41" s="191">
        <v>1.1606819006166122</v>
      </c>
      <c r="I41" s="191">
        <v>210</v>
      </c>
      <c r="J41" s="191">
        <v>0.84633055253294653</v>
      </c>
      <c r="K41" s="191">
        <v>49</v>
      </c>
      <c r="L41" s="191">
        <v>0.19747712892435415</v>
      </c>
      <c r="M41" s="191">
        <v>61</v>
      </c>
      <c r="N41" s="204">
        <v>0.24583887478337968</v>
      </c>
      <c r="O41" s="191">
        <v>22</v>
      </c>
      <c r="P41" s="204">
        <v>8.8663200741546766E-2</v>
      </c>
      <c r="Q41" s="191">
        <v>17</v>
      </c>
      <c r="R41" s="204">
        <v>6.8512473300286134E-2</v>
      </c>
      <c r="S41" s="191">
        <v>16</v>
      </c>
      <c r="T41" s="204">
        <v>6.4482327812034015E-2</v>
      </c>
      <c r="U41" s="191">
        <v>7</v>
      </c>
      <c r="V41" s="204">
        <v>2.8211018417764879E-2</v>
      </c>
      <c r="W41" s="191">
        <v>39</v>
      </c>
      <c r="X41" s="204">
        <v>0.15717567404183291</v>
      </c>
      <c r="Y41" s="191">
        <v>88</v>
      </c>
      <c r="Z41" s="204">
        <v>0.35465280296618706</v>
      </c>
      <c r="AA41" s="191">
        <v>173</v>
      </c>
      <c r="AB41" s="204">
        <v>0.69721516946761775</v>
      </c>
      <c r="AC41" s="191">
        <v>26</v>
      </c>
      <c r="AD41" s="191">
        <v>0.10478378269455527</v>
      </c>
      <c r="AE41" s="191"/>
      <c r="AF41" s="191"/>
    </row>
    <row r="42" spans="1:32">
      <c r="A42" s="332">
        <v>1887</v>
      </c>
      <c r="B42" s="334" t="s">
        <v>834</v>
      </c>
      <c r="C42" s="345">
        <v>9991</v>
      </c>
      <c r="D42" s="345">
        <v>11222</v>
      </c>
      <c r="E42" s="191">
        <v>188</v>
      </c>
      <c r="F42" s="191">
        <f t="shared" si="1"/>
        <v>1.8816935241717545</v>
      </c>
      <c r="G42" s="191">
        <v>98</v>
      </c>
      <c r="H42" s="191">
        <v>0.98088279451506355</v>
      </c>
      <c r="I42" s="191">
        <v>90</v>
      </c>
      <c r="J42" s="191">
        <v>0.90081072965669096</v>
      </c>
      <c r="K42" s="191">
        <v>15</v>
      </c>
      <c r="L42" s="191">
        <v>0.1501351216094485</v>
      </c>
      <c r="M42" s="191">
        <v>19</v>
      </c>
      <c r="N42" s="204">
        <v>0.19017115403863477</v>
      </c>
      <c r="O42" s="191">
        <v>3</v>
      </c>
      <c r="P42" s="204">
        <v>3.0027024321889702E-2</v>
      </c>
      <c r="Q42" s="191">
        <v>3</v>
      </c>
      <c r="R42" s="204">
        <v>3.0027024321889702E-2</v>
      </c>
      <c r="S42" s="191">
        <v>7</v>
      </c>
      <c r="T42" s="204">
        <v>7.0063056751075964E-2</v>
      </c>
      <c r="U42" s="191">
        <v>4</v>
      </c>
      <c r="V42" s="204">
        <v>4.0036032429186269E-2</v>
      </c>
      <c r="W42" s="191">
        <v>19</v>
      </c>
      <c r="X42" s="204">
        <v>0.19017115403863477</v>
      </c>
      <c r="Y42" s="191">
        <v>40</v>
      </c>
      <c r="Z42" s="204">
        <v>0.40036032429186269</v>
      </c>
      <c r="AA42" s="191">
        <v>66</v>
      </c>
      <c r="AB42" s="204">
        <v>0.6605945350815734</v>
      </c>
      <c r="AC42" s="191">
        <v>12</v>
      </c>
      <c r="AD42" s="191">
        <v>0.12010809728755881</v>
      </c>
      <c r="AE42" s="191"/>
      <c r="AF42" s="191"/>
    </row>
    <row r="43" spans="1:32">
      <c r="A43" s="332">
        <v>1887</v>
      </c>
      <c r="B43" s="334" t="s">
        <v>835</v>
      </c>
      <c r="C43" s="345">
        <v>7278</v>
      </c>
      <c r="D43" s="345">
        <v>7156</v>
      </c>
      <c r="E43" s="191">
        <v>127</v>
      </c>
      <c r="F43" s="191">
        <f t="shared" si="1"/>
        <v>1.7449848859576806</v>
      </c>
      <c r="G43" s="191">
        <v>65</v>
      </c>
      <c r="H43" s="191">
        <v>0.89310250068700192</v>
      </c>
      <c r="I43" s="191">
        <v>62</v>
      </c>
      <c r="J43" s="191">
        <v>0.85188238527067872</v>
      </c>
      <c r="K43" s="191">
        <v>3</v>
      </c>
      <c r="L43" s="191">
        <v>4.1220115416323165E-2</v>
      </c>
      <c r="M43" s="191">
        <v>20</v>
      </c>
      <c r="N43" s="204">
        <v>0.27480076944215442</v>
      </c>
      <c r="O43" s="191">
        <v>4</v>
      </c>
      <c r="P43" s="204">
        <v>5.4960153888430882E-2</v>
      </c>
      <c r="Q43" s="191">
        <v>4</v>
      </c>
      <c r="R43" s="204">
        <v>5.4960153888430882E-2</v>
      </c>
      <c r="S43" s="191">
        <v>1</v>
      </c>
      <c r="T43" s="204">
        <v>1.3740038472107721E-2</v>
      </c>
      <c r="U43" s="191">
        <v>0</v>
      </c>
      <c r="V43" s="204">
        <v>0</v>
      </c>
      <c r="W43" s="191">
        <v>12</v>
      </c>
      <c r="X43" s="204">
        <v>0.16488046166529266</v>
      </c>
      <c r="Y43" s="191">
        <v>30</v>
      </c>
      <c r="Z43" s="204">
        <v>0.41220115416323161</v>
      </c>
      <c r="AA43" s="191">
        <v>38</v>
      </c>
      <c r="AB43" s="204">
        <v>0.52212146194009346</v>
      </c>
      <c r="AC43" s="191">
        <v>15</v>
      </c>
      <c r="AD43" s="191">
        <v>0.2061005770816158</v>
      </c>
      <c r="AE43" s="191"/>
      <c r="AF43" s="191"/>
    </row>
    <row r="44" spans="1:32">
      <c r="A44" s="332">
        <v>1887</v>
      </c>
      <c r="B44" s="334" t="s">
        <v>838</v>
      </c>
      <c r="C44" s="345">
        <v>30198</v>
      </c>
      <c r="D44" s="345">
        <v>33473</v>
      </c>
      <c r="E44" s="191">
        <v>520</v>
      </c>
      <c r="F44" s="191">
        <f t="shared" si="1"/>
        <v>1.7219683422743228</v>
      </c>
      <c r="G44" s="191">
        <v>254</v>
      </c>
      <c r="H44" s="191">
        <v>0.84111530564938075</v>
      </c>
      <c r="I44" s="191">
        <v>266</v>
      </c>
      <c r="J44" s="191">
        <v>0.88085303662494197</v>
      </c>
      <c r="K44" s="191">
        <v>34</v>
      </c>
      <c r="L44" s="191">
        <v>0.11259023776409034</v>
      </c>
      <c r="M44" s="191">
        <v>57</v>
      </c>
      <c r="N44" s="204">
        <v>0.18875422213391616</v>
      </c>
      <c r="O44" s="191">
        <v>11</v>
      </c>
      <c r="P44" s="204">
        <v>3.6426253394264523E-2</v>
      </c>
      <c r="Q44" s="191">
        <v>11</v>
      </c>
      <c r="R44" s="204">
        <v>3.6426253394264523E-2</v>
      </c>
      <c r="S44" s="191">
        <v>26</v>
      </c>
      <c r="T44" s="204">
        <v>8.6098417113716144E-2</v>
      </c>
      <c r="U44" s="191">
        <v>10</v>
      </c>
      <c r="V44" s="204">
        <v>3.3114775812967748E-2</v>
      </c>
      <c r="W44" s="191">
        <v>66</v>
      </c>
      <c r="X44" s="204">
        <v>0.21855752036558712</v>
      </c>
      <c r="Y44" s="191">
        <v>121</v>
      </c>
      <c r="Z44" s="204">
        <v>0.40068878733690971</v>
      </c>
      <c r="AA44" s="191">
        <v>165</v>
      </c>
      <c r="AB44" s="204">
        <v>0.54639380091396783</v>
      </c>
      <c r="AC44" s="191">
        <v>19</v>
      </c>
      <c r="AD44" s="191">
        <v>6.2918074044638714E-2</v>
      </c>
      <c r="AE44" s="191"/>
      <c r="AF44" s="191"/>
    </row>
    <row r="45" spans="1:32">
      <c r="A45" s="332">
        <v>1887</v>
      </c>
      <c r="B45" s="334" t="s">
        <v>839</v>
      </c>
      <c r="C45" s="345">
        <v>24017</v>
      </c>
      <c r="D45" s="345">
        <v>23731</v>
      </c>
      <c r="E45" s="191">
        <v>467</v>
      </c>
      <c r="F45" s="191">
        <f t="shared" si="1"/>
        <v>1.9444560103260191</v>
      </c>
      <c r="G45" s="191">
        <v>229</v>
      </c>
      <c r="H45" s="191">
        <v>0.95349127701211644</v>
      </c>
      <c r="I45" s="191">
        <v>238</v>
      </c>
      <c r="J45" s="191">
        <v>0.99096473331390278</v>
      </c>
      <c r="K45" s="191">
        <v>38</v>
      </c>
      <c r="L45" s="191">
        <v>0.15822125994087521</v>
      </c>
      <c r="M45" s="191">
        <v>50</v>
      </c>
      <c r="N45" s="204">
        <v>0.20818586834325686</v>
      </c>
      <c r="O45" s="191">
        <v>14</v>
      </c>
      <c r="P45" s="204">
        <v>5.8292043136111922E-2</v>
      </c>
      <c r="Q45" s="191">
        <v>14</v>
      </c>
      <c r="R45" s="204">
        <v>5.8292043136111922E-2</v>
      </c>
      <c r="S45" s="191">
        <v>23</v>
      </c>
      <c r="T45" s="204">
        <v>9.5765499437898152E-2</v>
      </c>
      <c r="U45" s="191">
        <v>9</v>
      </c>
      <c r="V45" s="204">
        <v>3.7473456301786237E-2</v>
      </c>
      <c r="W45" s="191">
        <v>47</v>
      </c>
      <c r="X45" s="204">
        <v>0.19569471624266144</v>
      </c>
      <c r="Y45" s="191">
        <v>63</v>
      </c>
      <c r="Z45" s="204">
        <v>0.26231419411250362</v>
      </c>
      <c r="AA45" s="191">
        <v>185</v>
      </c>
      <c r="AB45" s="204">
        <v>0.77028771287005038</v>
      </c>
      <c r="AC45" s="191">
        <v>24</v>
      </c>
      <c r="AD45" s="191">
        <v>9.9929216804763299E-2</v>
      </c>
      <c r="AE45" s="191"/>
      <c r="AF45" s="191"/>
    </row>
    <row r="46" spans="1:32">
      <c r="A46" s="332">
        <v>1887</v>
      </c>
      <c r="B46" s="334" t="s">
        <v>840</v>
      </c>
      <c r="C46" s="345">
        <v>17177</v>
      </c>
      <c r="D46" s="345">
        <v>17985</v>
      </c>
      <c r="E46" s="191">
        <v>300</v>
      </c>
      <c r="F46" s="191">
        <f t="shared" si="1"/>
        <v>1.746521511323281</v>
      </c>
      <c r="G46" s="191">
        <v>170</v>
      </c>
      <c r="H46" s="191">
        <v>0.98969552308319275</v>
      </c>
      <c r="I46" s="191">
        <v>130</v>
      </c>
      <c r="J46" s="191">
        <v>0.75682598824008851</v>
      </c>
      <c r="K46" s="191">
        <v>26</v>
      </c>
      <c r="L46" s="191">
        <v>0.1513651976480177</v>
      </c>
      <c r="M46" s="191">
        <v>49</v>
      </c>
      <c r="N46" s="204">
        <v>0.28526518018280256</v>
      </c>
      <c r="O46" s="191">
        <v>8</v>
      </c>
      <c r="P46" s="204">
        <v>4.6573906968620828E-2</v>
      </c>
      <c r="Q46" s="191">
        <v>10</v>
      </c>
      <c r="R46" s="204">
        <v>5.8217383710776033E-2</v>
      </c>
      <c r="S46" s="191">
        <v>9</v>
      </c>
      <c r="T46" s="204">
        <v>5.2395645339698434E-2</v>
      </c>
      <c r="U46" s="191">
        <v>4</v>
      </c>
      <c r="V46" s="204">
        <v>2.3286953484310414E-2</v>
      </c>
      <c r="W46" s="191">
        <v>27</v>
      </c>
      <c r="X46" s="204">
        <v>0.15718693601909531</v>
      </c>
      <c r="Y46" s="191">
        <v>57</v>
      </c>
      <c r="Z46" s="204">
        <v>0.33183908715142341</v>
      </c>
      <c r="AA46" s="191">
        <v>89</v>
      </c>
      <c r="AB46" s="204">
        <v>0.5181347150259068</v>
      </c>
      <c r="AC46" s="191">
        <v>21</v>
      </c>
      <c r="AD46" s="191">
        <v>0.12225650579262969</v>
      </c>
      <c r="AE46" s="191"/>
      <c r="AF46" s="191"/>
    </row>
    <row r="47" spans="1:32">
      <c r="A47" s="332">
        <v>1887</v>
      </c>
      <c r="B47" s="335" t="s">
        <v>1055</v>
      </c>
      <c r="C47" s="240">
        <v>135360</v>
      </c>
      <c r="D47" s="246">
        <v>146519</v>
      </c>
      <c r="E47" s="191">
        <v>2758</v>
      </c>
      <c r="F47" s="191">
        <f t="shared" si="1"/>
        <v>2.0375295508274234</v>
      </c>
      <c r="G47" s="191">
        <v>1353</v>
      </c>
      <c r="H47" s="191">
        <v>0.99955673758865249</v>
      </c>
      <c r="I47" s="191">
        <v>1405</v>
      </c>
      <c r="J47" s="191">
        <v>1.0379728132387707</v>
      </c>
      <c r="K47" s="191">
        <v>216</v>
      </c>
      <c r="L47" s="191">
        <v>0.15957446808510636</v>
      </c>
      <c r="M47" s="191">
        <v>177</v>
      </c>
      <c r="N47" s="204">
        <v>0.13076241134751773</v>
      </c>
      <c r="O47" s="191">
        <v>48</v>
      </c>
      <c r="P47" s="204">
        <v>3.5460992907801421E-2</v>
      </c>
      <c r="Q47" s="191">
        <v>83</v>
      </c>
      <c r="R47" s="204">
        <v>6.1317966903073284E-2</v>
      </c>
      <c r="S47" s="191">
        <v>124</v>
      </c>
      <c r="T47" s="204">
        <v>9.1607565011820338E-2</v>
      </c>
      <c r="U47" s="191">
        <v>51</v>
      </c>
      <c r="V47" s="204">
        <v>3.7677304964539006E-2</v>
      </c>
      <c r="W47" s="191">
        <v>261</v>
      </c>
      <c r="X47" s="204">
        <v>0.19281914893617022</v>
      </c>
      <c r="Y47" s="191">
        <v>604</v>
      </c>
      <c r="Z47" s="204">
        <v>0.44621749408983458</v>
      </c>
      <c r="AA47" s="191">
        <v>1021</v>
      </c>
      <c r="AB47" s="204">
        <v>0.75428486997635935</v>
      </c>
      <c r="AC47" s="191">
        <v>173</v>
      </c>
      <c r="AD47" s="191">
        <v>0.12780732860520094</v>
      </c>
      <c r="AE47" s="191"/>
      <c r="AF47" s="191"/>
    </row>
    <row r="48" spans="1:32">
      <c r="A48" s="332">
        <v>1887</v>
      </c>
      <c r="B48" s="334" t="s">
        <v>818</v>
      </c>
      <c r="C48" s="345">
        <v>16684</v>
      </c>
      <c r="D48" s="345">
        <v>16227</v>
      </c>
      <c r="E48" s="191">
        <v>344</v>
      </c>
      <c r="F48" s="191">
        <f t="shared" si="1"/>
        <v>2.0618556701030926</v>
      </c>
      <c r="G48" s="191">
        <v>159</v>
      </c>
      <c r="H48" s="191">
        <v>0.95300887077439456</v>
      </c>
      <c r="I48" s="191">
        <v>185</v>
      </c>
      <c r="J48" s="191">
        <v>1.1088467993286981</v>
      </c>
      <c r="K48" s="191">
        <v>31</v>
      </c>
      <c r="L48" s="191">
        <v>0.18580676096859267</v>
      </c>
      <c r="M48" s="191">
        <v>30</v>
      </c>
      <c r="N48" s="204">
        <v>0.17981299448573482</v>
      </c>
      <c r="O48" s="191">
        <v>3</v>
      </c>
      <c r="P48" s="204">
        <v>1.7981299448573483E-2</v>
      </c>
      <c r="Q48" s="191">
        <v>8</v>
      </c>
      <c r="R48" s="204">
        <v>4.7950131862862622E-2</v>
      </c>
      <c r="S48" s="191">
        <v>16</v>
      </c>
      <c r="T48" s="204">
        <v>9.5900263725725243E-2</v>
      </c>
      <c r="U48" s="191">
        <v>7</v>
      </c>
      <c r="V48" s="204">
        <v>4.1956365380004801E-2</v>
      </c>
      <c r="W48" s="191">
        <v>22</v>
      </c>
      <c r="X48" s="204">
        <v>0.13186286262287222</v>
      </c>
      <c r="Y48" s="191">
        <v>56</v>
      </c>
      <c r="Z48" s="204">
        <v>0.33565092304003841</v>
      </c>
      <c r="AA48" s="191">
        <v>140</v>
      </c>
      <c r="AB48" s="204">
        <v>0.8391273076000958</v>
      </c>
      <c r="AC48" s="191">
        <v>31</v>
      </c>
      <c r="AD48" s="191">
        <v>0.18580676096859267</v>
      </c>
      <c r="AE48" s="191"/>
      <c r="AF48" s="191"/>
    </row>
    <row r="49" spans="1:32">
      <c r="A49" s="332">
        <v>1887</v>
      </c>
      <c r="B49" s="334" t="s">
        <v>819</v>
      </c>
      <c r="C49" s="345">
        <v>16234</v>
      </c>
      <c r="D49" s="345">
        <v>17432</v>
      </c>
      <c r="E49" s="191">
        <v>281</v>
      </c>
      <c r="F49" s="191">
        <f t="shared" si="1"/>
        <v>1.7309350745349266</v>
      </c>
      <c r="G49" s="191">
        <v>115</v>
      </c>
      <c r="H49" s="191">
        <v>0.70838979918689171</v>
      </c>
      <c r="I49" s="191">
        <v>166</v>
      </c>
      <c r="J49" s="191">
        <v>1.0225452753480351</v>
      </c>
      <c r="K49" s="191">
        <v>26</v>
      </c>
      <c r="L49" s="191">
        <v>0.16015769372921029</v>
      </c>
      <c r="M49" s="191">
        <v>13</v>
      </c>
      <c r="N49" s="204">
        <v>8.0078846864605147E-2</v>
      </c>
      <c r="O49" s="191">
        <v>2</v>
      </c>
      <c r="P49" s="204">
        <v>1.2319822594554638E-2</v>
      </c>
      <c r="Q49" s="191">
        <v>8</v>
      </c>
      <c r="R49" s="204">
        <v>4.927929037821855E-2</v>
      </c>
      <c r="S49" s="191">
        <v>13</v>
      </c>
      <c r="T49" s="204">
        <v>8.0078846864605147E-2</v>
      </c>
      <c r="U49" s="191">
        <v>4</v>
      </c>
      <c r="V49" s="204">
        <v>2.4639645189109275E-2</v>
      </c>
      <c r="W49" s="191">
        <v>28</v>
      </c>
      <c r="X49" s="204">
        <v>0.17247751632376493</v>
      </c>
      <c r="Y49" s="191">
        <v>50</v>
      </c>
      <c r="Z49" s="204">
        <v>0.30799556486386598</v>
      </c>
      <c r="AA49" s="191">
        <v>116</v>
      </c>
      <c r="AB49" s="204">
        <v>0.71454971048416904</v>
      </c>
      <c r="AC49" s="191">
        <v>21</v>
      </c>
      <c r="AD49" s="191">
        <v>0.12935813724282369</v>
      </c>
      <c r="AE49" s="191"/>
      <c r="AF49" s="191"/>
    </row>
    <row r="50" spans="1:32">
      <c r="A50" s="332">
        <v>1887</v>
      </c>
      <c r="B50" s="334" t="s">
        <v>820</v>
      </c>
      <c r="C50" s="345">
        <v>42712</v>
      </c>
      <c r="D50" s="345">
        <v>54339</v>
      </c>
      <c r="E50" s="191">
        <v>819</v>
      </c>
      <c r="F50" s="191">
        <f t="shared" si="1"/>
        <v>1.9174939127177375</v>
      </c>
      <c r="G50" s="191">
        <v>420</v>
      </c>
      <c r="H50" s="191">
        <v>0.98333021165012169</v>
      </c>
      <c r="I50" s="191">
        <v>399</v>
      </c>
      <c r="J50" s="191">
        <v>0.93416370106761559</v>
      </c>
      <c r="K50" s="191">
        <v>57</v>
      </c>
      <c r="L50" s="191">
        <v>0.13345195729537368</v>
      </c>
      <c r="M50" s="191">
        <v>55</v>
      </c>
      <c r="N50" s="204">
        <v>0.12876943247799214</v>
      </c>
      <c r="O50" s="191">
        <v>17</v>
      </c>
      <c r="P50" s="204">
        <v>3.9801460947743027E-2</v>
      </c>
      <c r="Q50" s="191">
        <v>28</v>
      </c>
      <c r="R50" s="204">
        <v>6.5555347443341447E-2</v>
      </c>
      <c r="S50" s="191">
        <v>41</v>
      </c>
      <c r="T50" s="204">
        <v>9.5991758756321419E-2</v>
      </c>
      <c r="U50" s="191">
        <v>20</v>
      </c>
      <c r="V50" s="204">
        <v>4.6825248173815323E-2</v>
      </c>
      <c r="W50" s="191">
        <v>111</v>
      </c>
      <c r="X50" s="204">
        <v>0.25988012736467503</v>
      </c>
      <c r="Y50" s="191">
        <v>214</v>
      </c>
      <c r="Z50" s="204">
        <v>0.50103015545982399</v>
      </c>
      <c r="AA50" s="191">
        <v>248</v>
      </c>
      <c r="AB50" s="204">
        <v>0.58063307735531</v>
      </c>
      <c r="AC50" s="191">
        <v>28</v>
      </c>
      <c r="AD50" s="191">
        <v>6.5555347443341447E-2</v>
      </c>
      <c r="AE50" s="191"/>
      <c r="AF50" s="191"/>
    </row>
    <row r="51" spans="1:32">
      <c r="A51" s="332">
        <v>1887</v>
      </c>
      <c r="B51" s="334" t="s">
        <v>821</v>
      </c>
      <c r="C51" s="345">
        <v>28943</v>
      </c>
      <c r="D51" s="345">
        <v>28990</v>
      </c>
      <c r="E51" s="191">
        <v>642</v>
      </c>
      <c r="F51" s="191">
        <f t="shared" si="1"/>
        <v>2.2181529212590263</v>
      </c>
      <c r="G51" s="191">
        <v>328</v>
      </c>
      <c r="H51" s="191">
        <v>1.1332619286183188</v>
      </c>
      <c r="I51" s="191">
        <v>314</v>
      </c>
      <c r="J51" s="191">
        <v>1.0848909926407075</v>
      </c>
      <c r="K51" s="191">
        <v>47</v>
      </c>
      <c r="L51" s="191">
        <v>0.16238814221055178</v>
      </c>
      <c r="M51" s="191">
        <v>30</v>
      </c>
      <c r="N51" s="204">
        <v>0.10365200566630965</v>
      </c>
      <c r="O51" s="191">
        <v>10</v>
      </c>
      <c r="P51" s="204">
        <v>3.4550668555436551E-2</v>
      </c>
      <c r="Q51" s="191">
        <v>19</v>
      </c>
      <c r="R51" s="204">
        <v>6.5646270255329445E-2</v>
      </c>
      <c r="S51" s="191">
        <v>24</v>
      </c>
      <c r="T51" s="204">
        <v>8.2921604533047713E-2</v>
      </c>
      <c r="U51" s="191">
        <v>8</v>
      </c>
      <c r="V51" s="204">
        <v>2.7640534844349241E-2</v>
      </c>
      <c r="W51" s="191">
        <v>49</v>
      </c>
      <c r="X51" s="204">
        <v>0.1692982759216391</v>
      </c>
      <c r="Y51" s="191">
        <v>145</v>
      </c>
      <c r="Z51" s="204">
        <v>0.50098469405382995</v>
      </c>
      <c r="AA51" s="191">
        <v>259</v>
      </c>
      <c r="AB51" s="204">
        <v>0.89486231558580653</v>
      </c>
      <c r="AC51" s="191">
        <v>51</v>
      </c>
      <c r="AD51" s="191">
        <v>0.17620840963272641</v>
      </c>
      <c r="AE51" s="191"/>
      <c r="AF51" s="191"/>
    </row>
    <row r="52" spans="1:32">
      <c r="A52" s="332">
        <v>1887</v>
      </c>
      <c r="B52" s="334" t="s">
        <v>822</v>
      </c>
      <c r="C52" s="345">
        <v>30787</v>
      </c>
      <c r="D52" s="345">
        <v>29531</v>
      </c>
      <c r="E52" s="191">
        <v>672</v>
      </c>
      <c r="F52" s="191">
        <f t="shared" si="1"/>
        <v>2.1827394679572549</v>
      </c>
      <c r="G52" s="191">
        <v>331</v>
      </c>
      <c r="H52" s="191">
        <v>1.0751291129372786</v>
      </c>
      <c r="I52" s="191">
        <v>341</v>
      </c>
      <c r="J52" s="191">
        <v>1.1076103550199758</v>
      </c>
      <c r="K52" s="191">
        <v>55</v>
      </c>
      <c r="L52" s="191">
        <v>0.17864683145483484</v>
      </c>
      <c r="M52" s="191">
        <v>49</v>
      </c>
      <c r="N52" s="204">
        <v>0.15915808620521649</v>
      </c>
      <c r="O52" s="191">
        <v>16</v>
      </c>
      <c r="P52" s="204">
        <v>5.1969987332315587E-2</v>
      </c>
      <c r="Q52" s="191">
        <v>20</v>
      </c>
      <c r="R52" s="204">
        <v>6.4962484165394477E-2</v>
      </c>
      <c r="S52" s="191">
        <v>30</v>
      </c>
      <c r="T52" s="204">
        <v>9.7443726248091736E-2</v>
      </c>
      <c r="U52" s="191">
        <v>12</v>
      </c>
      <c r="V52" s="204">
        <v>3.897749049923669E-2</v>
      </c>
      <c r="W52" s="191">
        <v>51</v>
      </c>
      <c r="X52" s="204">
        <v>0.16565433462175594</v>
      </c>
      <c r="Y52" s="191">
        <v>139</v>
      </c>
      <c r="Z52" s="204">
        <v>0.45148926494949165</v>
      </c>
      <c r="AA52" s="191">
        <v>258</v>
      </c>
      <c r="AB52" s="204">
        <v>0.8380160457335889</v>
      </c>
      <c r="AC52" s="191">
        <v>42</v>
      </c>
      <c r="AD52" s="191">
        <v>0.13642121674732843</v>
      </c>
      <c r="AE52" s="191"/>
      <c r="AF52" s="191"/>
    </row>
    <row r="53" spans="1:32">
      <c r="A53" s="332">
        <v>1887</v>
      </c>
      <c r="B53" s="335" t="s">
        <v>1056</v>
      </c>
      <c r="C53" s="233">
        <v>17249</v>
      </c>
      <c r="D53" s="246">
        <v>19700</v>
      </c>
      <c r="E53" s="191">
        <v>394</v>
      </c>
      <c r="F53" s="191">
        <f t="shared" si="1"/>
        <v>2.2841903878485708</v>
      </c>
      <c r="G53" s="191">
        <v>188</v>
      </c>
      <c r="H53" s="191">
        <v>1.0899182561307901</v>
      </c>
      <c r="I53" s="191">
        <v>206</v>
      </c>
      <c r="J53" s="191">
        <v>1.1942721317177809</v>
      </c>
      <c r="K53" s="191">
        <v>44</v>
      </c>
      <c r="L53" s="191">
        <v>0.25508725143486577</v>
      </c>
      <c r="M53" s="191">
        <v>57</v>
      </c>
      <c r="N53" s="204">
        <v>0.33045393935880341</v>
      </c>
      <c r="O53" s="191">
        <v>24</v>
      </c>
      <c r="P53" s="204">
        <v>0.13913850078265405</v>
      </c>
      <c r="Q53" s="191">
        <v>24</v>
      </c>
      <c r="R53" s="204">
        <v>0.13913850078265405</v>
      </c>
      <c r="S53" s="191">
        <v>31</v>
      </c>
      <c r="T53" s="204">
        <v>0.17972056351092816</v>
      </c>
      <c r="U53" s="191">
        <v>5</v>
      </c>
      <c r="V53" s="204">
        <v>2.8987187663052933E-2</v>
      </c>
      <c r="W53" s="191">
        <v>37</v>
      </c>
      <c r="X53" s="204">
        <v>0.21450518870659172</v>
      </c>
      <c r="Y53" s="191">
        <v>63</v>
      </c>
      <c r="Z53" s="204">
        <v>0.3652385645544669</v>
      </c>
      <c r="AA53" s="191">
        <v>81</v>
      </c>
      <c r="AB53" s="204">
        <v>0.46959244014145751</v>
      </c>
      <c r="AC53" s="191">
        <v>28</v>
      </c>
      <c r="AD53" s="191">
        <v>0.16232825091309641</v>
      </c>
      <c r="AE53" s="191"/>
      <c r="AF53" s="191"/>
    </row>
    <row r="54" spans="1:32">
      <c r="A54" s="332">
        <v>1887</v>
      </c>
      <c r="B54" s="335" t="s">
        <v>1057</v>
      </c>
      <c r="C54" s="343">
        <v>50307</v>
      </c>
      <c r="D54" s="246">
        <v>55385</v>
      </c>
      <c r="E54" s="191">
        <v>959</v>
      </c>
      <c r="F54" s="191">
        <f t="shared" si="1"/>
        <v>1.9062953465720476</v>
      </c>
      <c r="G54" s="191">
        <v>499</v>
      </c>
      <c r="H54" s="191">
        <v>0.99190967459796853</v>
      </c>
      <c r="I54" s="191">
        <v>460</v>
      </c>
      <c r="J54" s="191">
        <v>0.91438567197407916</v>
      </c>
      <c r="K54" s="191">
        <v>120</v>
      </c>
      <c r="L54" s="191">
        <v>0.23853539268889024</v>
      </c>
      <c r="M54" s="191">
        <v>93</v>
      </c>
      <c r="N54" s="204">
        <v>0.18486492933388993</v>
      </c>
      <c r="O54" s="191">
        <v>16</v>
      </c>
      <c r="P54" s="204">
        <v>3.1804719025185363E-2</v>
      </c>
      <c r="Q54" s="191">
        <v>27</v>
      </c>
      <c r="R54" s="204">
        <v>5.3670463355000295E-2</v>
      </c>
      <c r="S54" s="191">
        <v>46</v>
      </c>
      <c r="T54" s="204">
        <v>9.1438567197407908E-2</v>
      </c>
      <c r="U54" s="191">
        <v>27</v>
      </c>
      <c r="V54" s="204">
        <v>5.3670463355000295E-2</v>
      </c>
      <c r="W54" s="191">
        <v>86</v>
      </c>
      <c r="X54" s="204">
        <v>0.17095036476037134</v>
      </c>
      <c r="Y54" s="191">
        <v>191</v>
      </c>
      <c r="Z54" s="204">
        <v>0.37966883336315027</v>
      </c>
      <c r="AA54" s="191">
        <v>307</v>
      </c>
      <c r="AB54" s="204">
        <v>0.61025304629574417</v>
      </c>
      <c r="AC54" s="191">
        <v>46</v>
      </c>
      <c r="AD54" s="191">
        <v>9.1438567197407908E-2</v>
      </c>
      <c r="AE54" s="191"/>
      <c r="AF54" s="191"/>
    </row>
    <row r="55" spans="1:32">
      <c r="A55" s="332">
        <v>1887</v>
      </c>
      <c r="B55" s="334" t="s">
        <v>858</v>
      </c>
      <c r="C55" s="345">
        <v>8506</v>
      </c>
      <c r="D55" s="345">
        <v>8496</v>
      </c>
      <c r="E55" s="191">
        <v>171</v>
      </c>
      <c r="F55" s="191">
        <f t="shared" si="1"/>
        <v>2.0103456383729132</v>
      </c>
      <c r="G55" s="191">
        <v>91</v>
      </c>
      <c r="H55" s="191">
        <v>1.0698330590171643</v>
      </c>
      <c r="I55" s="191">
        <v>80</v>
      </c>
      <c r="J55" s="191">
        <v>0.94051257935574895</v>
      </c>
      <c r="K55" s="191">
        <v>13</v>
      </c>
      <c r="L55" s="191">
        <v>0.15283329414530919</v>
      </c>
      <c r="M55" s="191">
        <v>28</v>
      </c>
      <c r="N55" s="204">
        <v>0.32917940277451213</v>
      </c>
      <c r="O55" s="191">
        <v>4</v>
      </c>
      <c r="P55" s="204">
        <v>4.7025628967787447E-2</v>
      </c>
      <c r="Q55" s="191">
        <v>6</v>
      </c>
      <c r="R55" s="204">
        <v>7.0538443451681157E-2</v>
      </c>
      <c r="S55" s="191">
        <v>14</v>
      </c>
      <c r="T55" s="204">
        <v>0.16458970138725607</v>
      </c>
      <c r="U55" s="191">
        <v>6</v>
      </c>
      <c r="V55" s="204">
        <v>7.0538443451681157E-2</v>
      </c>
      <c r="W55" s="191">
        <v>16</v>
      </c>
      <c r="X55" s="204">
        <v>0.18810251587114979</v>
      </c>
      <c r="Y55" s="191">
        <v>34</v>
      </c>
      <c r="Z55" s="204">
        <v>0.39971784622619322</v>
      </c>
      <c r="AA55" s="191">
        <v>46</v>
      </c>
      <c r="AB55" s="204">
        <v>0.54079473312955562</v>
      </c>
      <c r="AC55" s="191">
        <v>4</v>
      </c>
      <c r="AD55" s="191">
        <v>4.7025628967787447E-2</v>
      </c>
      <c r="AE55" s="191"/>
      <c r="AF55" s="191"/>
    </row>
    <row r="56" spans="1:32">
      <c r="A56" s="332">
        <v>1887</v>
      </c>
      <c r="B56" s="334" t="s">
        <v>980</v>
      </c>
      <c r="C56" s="345">
        <v>1846</v>
      </c>
      <c r="D56" s="345">
        <v>1887</v>
      </c>
      <c r="E56" s="191">
        <v>25</v>
      </c>
      <c r="F56" s="191">
        <f t="shared" si="1"/>
        <v>1.3542795232936078</v>
      </c>
      <c r="G56" s="191">
        <v>9</v>
      </c>
      <c r="H56" s="191">
        <v>0.48754062838569878</v>
      </c>
      <c r="I56" s="191">
        <v>16</v>
      </c>
      <c r="J56" s="191">
        <v>0.8667388949079089</v>
      </c>
      <c r="K56" s="191">
        <v>4</v>
      </c>
      <c r="L56" s="191">
        <v>0.21668472372697722</v>
      </c>
      <c r="M56" s="191">
        <v>1</v>
      </c>
      <c r="N56" s="204">
        <v>5.4171180931744306E-2</v>
      </c>
      <c r="O56" s="191">
        <v>0</v>
      </c>
      <c r="P56" s="204">
        <v>0</v>
      </c>
      <c r="Q56" s="191">
        <v>0</v>
      </c>
      <c r="R56" s="204">
        <v>0</v>
      </c>
      <c r="S56" s="191">
        <v>0</v>
      </c>
      <c r="T56" s="204">
        <v>0</v>
      </c>
      <c r="U56" s="191">
        <v>1</v>
      </c>
      <c r="V56" s="204">
        <v>5.4171180931744306E-2</v>
      </c>
      <c r="W56" s="191">
        <v>3</v>
      </c>
      <c r="X56" s="204">
        <v>0.16251354279523295</v>
      </c>
      <c r="Y56" s="191">
        <v>5</v>
      </c>
      <c r="Z56" s="204">
        <v>0.27085590465872156</v>
      </c>
      <c r="AA56" s="191">
        <v>11</v>
      </c>
      <c r="AB56" s="204">
        <v>0.59588299024918745</v>
      </c>
      <c r="AC56" s="191">
        <v>0</v>
      </c>
      <c r="AD56" s="191">
        <v>0</v>
      </c>
      <c r="AE56" s="191"/>
      <c r="AF56" s="191"/>
    </row>
    <row r="57" spans="1:32">
      <c r="A57" s="332">
        <v>1887</v>
      </c>
      <c r="B57" s="334" t="s">
        <v>866</v>
      </c>
      <c r="C57" s="345">
        <v>4850</v>
      </c>
      <c r="D57" s="345">
        <v>5005</v>
      </c>
      <c r="E57" s="191">
        <v>93</v>
      </c>
      <c r="F57" s="191">
        <f t="shared" si="1"/>
        <v>1.9175257731958761</v>
      </c>
      <c r="G57" s="191">
        <v>56</v>
      </c>
      <c r="H57" s="191">
        <v>1.1546391752577319</v>
      </c>
      <c r="I57" s="191">
        <v>37</v>
      </c>
      <c r="J57" s="191">
        <v>0.7628865979381444</v>
      </c>
      <c r="K57" s="191">
        <v>17</v>
      </c>
      <c r="L57" s="191">
        <v>0.35051546391752575</v>
      </c>
      <c r="M57" s="191">
        <v>9</v>
      </c>
      <c r="N57" s="204">
        <v>0.18556701030927836</v>
      </c>
      <c r="O57" s="191">
        <v>0</v>
      </c>
      <c r="P57" s="204">
        <v>0</v>
      </c>
      <c r="Q57" s="191">
        <v>2</v>
      </c>
      <c r="R57" s="204">
        <v>4.1237113402061855E-2</v>
      </c>
      <c r="S57" s="191">
        <v>1</v>
      </c>
      <c r="T57" s="204">
        <v>2.0618556701030927E-2</v>
      </c>
      <c r="U57" s="191">
        <v>2</v>
      </c>
      <c r="V57" s="204">
        <v>4.1237113402061855E-2</v>
      </c>
      <c r="W57" s="191">
        <v>10</v>
      </c>
      <c r="X57" s="204">
        <v>0.2061855670103093</v>
      </c>
      <c r="Y57" s="191">
        <v>21</v>
      </c>
      <c r="Z57" s="204">
        <v>0.4329896907216495</v>
      </c>
      <c r="AA57" s="191">
        <v>30</v>
      </c>
      <c r="AB57" s="204">
        <v>0.61855670103092786</v>
      </c>
      <c r="AC57" s="191">
        <v>1</v>
      </c>
      <c r="AD57" s="191">
        <v>2.0618556701030927E-2</v>
      </c>
      <c r="AE57" s="191"/>
      <c r="AF57" s="191"/>
    </row>
    <row r="58" spans="1:32">
      <c r="A58" s="332">
        <v>1887</v>
      </c>
      <c r="B58" s="334" t="s">
        <v>981</v>
      </c>
      <c r="C58" s="345">
        <v>2924</v>
      </c>
      <c r="D58" s="345">
        <v>3562</v>
      </c>
      <c r="E58" s="191">
        <v>51</v>
      </c>
      <c r="F58" s="191">
        <f t="shared" si="1"/>
        <v>1.7441860465116279</v>
      </c>
      <c r="G58" s="191">
        <v>26</v>
      </c>
      <c r="H58" s="191">
        <v>0.8891928864569083</v>
      </c>
      <c r="I58" s="191">
        <v>25</v>
      </c>
      <c r="J58" s="191">
        <v>0.85499316005471959</v>
      </c>
      <c r="K58" s="191">
        <v>10</v>
      </c>
      <c r="L58" s="191">
        <v>0.34199726402188779</v>
      </c>
      <c r="M58" s="191">
        <v>2</v>
      </c>
      <c r="N58" s="204">
        <v>6.8399452804377564E-2</v>
      </c>
      <c r="O58" s="191">
        <v>0</v>
      </c>
      <c r="P58" s="204">
        <v>0</v>
      </c>
      <c r="Q58" s="191">
        <v>1</v>
      </c>
      <c r="R58" s="204">
        <v>3.4199726402188782E-2</v>
      </c>
      <c r="S58" s="191">
        <v>1</v>
      </c>
      <c r="T58" s="204">
        <v>3.4199726402188782E-2</v>
      </c>
      <c r="U58" s="191">
        <v>1</v>
      </c>
      <c r="V58" s="204">
        <v>3.4199726402188782E-2</v>
      </c>
      <c r="W58" s="191">
        <v>5</v>
      </c>
      <c r="X58" s="204">
        <v>0.1709986320109439</v>
      </c>
      <c r="Y58" s="191">
        <v>10</v>
      </c>
      <c r="Z58" s="204">
        <v>0.34199726402188779</v>
      </c>
      <c r="AA58" s="191">
        <v>15</v>
      </c>
      <c r="AB58" s="204">
        <v>0.51299589603283169</v>
      </c>
      <c r="AC58" s="191">
        <v>6</v>
      </c>
      <c r="AD58" s="191">
        <v>0.20519835841313269</v>
      </c>
      <c r="AE58" s="191"/>
      <c r="AF58" s="191"/>
    </row>
    <row r="59" spans="1:32">
      <c r="A59" s="332">
        <v>1887</v>
      </c>
      <c r="B59" s="337" t="s">
        <v>875</v>
      </c>
      <c r="C59" s="347">
        <v>11277</v>
      </c>
      <c r="D59" s="347">
        <v>11473</v>
      </c>
      <c r="E59" s="191">
        <v>234</v>
      </c>
      <c r="F59" s="191">
        <f t="shared" si="1"/>
        <v>2.0750199521149244</v>
      </c>
      <c r="G59" s="191">
        <v>126</v>
      </c>
      <c r="H59" s="191">
        <v>1.1173184357541899</v>
      </c>
      <c r="I59" s="191">
        <v>108</v>
      </c>
      <c r="J59" s="191">
        <v>0.9577015163607342</v>
      </c>
      <c r="K59" s="191">
        <v>23</v>
      </c>
      <c r="L59" s="191">
        <v>0.20395495255830454</v>
      </c>
      <c r="M59" s="191">
        <v>29</v>
      </c>
      <c r="N59" s="204">
        <v>0.2571605923561231</v>
      </c>
      <c r="O59" s="191">
        <v>4</v>
      </c>
      <c r="P59" s="204">
        <v>3.5470426531879047E-2</v>
      </c>
      <c r="Q59" s="191">
        <v>9</v>
      </c>
      <c r="R59" s="204">
        <v>7.9808459696727854E-2</v>
      </c>
      <c r="S59" s="191">
        <v>12</v>
      </c>
      <c r="T59" s="204">
        <v>0.10641127959563715</v>
      </c>
      <c r="U59" s="191">
        <v>10</v>
      </c>
      <c r="V59" s="204">
        <v>8.8676066329697614E-2</v>
      </c>
      <c r="W59" s="191">
        <v>19</v>
      </c>
      <c r="X59" s="204">
        <v>0.16848452602642547</v>
      </c>
      <c r="Y59" s="191">
        <v>39</v>
      </c>
      <c r="Z59" s="204">
        <v>0.3458366586858207</v>
      </c>
      <c r="AA59" s="191">
        <v>74</v>
      </c>
      <c r="AB59" s="204">
        <v>0.65620289083976235</v>
      </c>
      <c r="AC59" s="191">
        <v>15</v>
      </c>
      <c r="AD59" s="191">
        <v>0.13301409949454643</v>
      </c>
      <c r="AE59" s="191"/>
      <c r="AF59" s="191"/>
    </row>
    <row r="60" spans="1:32">
      <c r="A60" s="332">
        <v>1887</v>
      </c>
      <c r="B60" s="334" t="s">
        <v>891</v>
      </c>
      <c r="C60" s="345">
        <v>20904</v>
      </c>
      <c r="D60" s="345">
        <v>24962</v>
      </c>
      <c r="E60" s="191">
        <v>385</v>
      </c>
      <c r="F60" s="191">
        <f t="shared" si="1"/>
        <v>1.8417527745885953</v>
      </c>
      <c r="G60" s="191">
        <v>191</v>
      </c>
      <c r="H60" s="191">
        <v>0.91370072713356298</v>
      </c>
      <c r="I60" s="191">
        <v>194</v>
      </c>
      <c r="J60" s="191">
        <v>0.92805204745503245</v>
      </c>
      <c r="K60" s="191">
        <v>53</v>
      </c>
      <c r="L60" s="191">
        <v>0.25353999234596247</v>
      </c>
      <c r="M60" s="191">
        <v>24</v>
      </c>
      <c r="N60" s="204">
        <v>0.11481056257175661</v>
      </c>
      <c r="O60" s="191">
        <v>8</v>
      </c>
      <c r="P60" s="204">
        <v>3.8270187523918871E-2</v>
      </c>
      <c r="Q60" s="191">
        <v>9</v>
      </c>
      <c r="R60" s="204">
        <v>4.3053960964408722E-2</v>
      </c>
      <c r="S60" s="191">
        <v>18</v>
      </c>
      <c r="T60" s="204">
        <v>8.6107921928817444E-2</v>
      </c>
      <c r="U60" s="191">
        <v>7</v>
      </c>
      <c r="V60" s="204">
        <v>3.3486414083429006E-2</v>
      </c>
      <c r="W60" s="191">
        <v>33</v>
      </c>
      <c r="X60" s="204">
        <v>0.15786452353616531</v>
      </c>
      <c r="Y60" s="191">
        <v>82</v>
      </c>
      <c r="Z60" s="204">
        <v>0.39226942212016835</v>
      </c>
      <c r="AA60" s="191">
        <v>131</v>
      </c>
      <c r="AB60" s="204">
        <v>0.62667432070417139</v>
      </c>
      <c r="AC60" s="191">
        <v>20</v>
      </c>
      <c r="AD60" s="191">
        <v>9.5675468809797173E-2</v>
      </c>
      <c r="AE60" s="191"/>
      <c r="AF60" s="191"/>
    </row>
    <row r="61" spans="1:32">
      <c r="A61" s="332">
        <v>1887</v>
      </c>
      <c r="B61" s="335" t="s">
        <v>1058</v>
      </c>
      <c r="C61" s="343">
        <v>15043</v>
      </c>
      <c r="D61" s="246">
        <v>15260</v>
      </c>
      <c r="E61" s="191">
        <v>329</v>
      </c>
      <c r="F61" s="191">
        <f t="shared" si="1"/>
        <v>2.1870637505816659</v>
      </c>
      <c r="G61" s="191">
        <v>169</v>
      </c>
      <c r="H61" s="191">
        <v>1.1234461211194575</v>
      </c>
      <c r="I61" s="191">
        <v>160</v>
      </c>
      <c r="J61" s="191">
        <v>1.0636176294622082</v>
      </c>
      <c r="K61" s="191">
        <v>22</v>
      </c>
      <c r="L61" s="191">
        <v>0.14624742405105365</v>
      </c>
      <c r="M61" s="191">
        <v>26</v>
      </c>
      <c r="N61" s="204">
        <v>0.17283786478760885</v>
      </c>
      <c r="O61" s="191">
        <v>10</v>
      </c>
      <c r="P61" s="204">
        <v>6.6476101841388011E-2</v>
      </c>
      <c r="Q61" s="191">
        <v>6</v>
      </c>
      <c r="R61" s="204">
        <v>3.9885661104832812E-2</v>
      </c>
      <c r="S61" s="191">
        <v>16</v>
      </c>
      <c r="T61" s="204">
        <v>0.10636176294622082</v>
      </c>
      <c r="U61" s="191">
        <v>5</v>
      </c>
      <c r="V61" s="204">
        <v>3.3238050920694005E-2</v>
      </c>
      <c r="W61" s="191">
        <v>40</v>
      </c>
      <c r="X61" s="204">
        <v>0.26590440736555204</v>
      </c>
      <c r="Y61" s="191">
        <v>64</v>
      </c>
      <c r="Z61" s="204">
        <v>0.42544705178488329</v>
      </c>
      <c r="AA61" s="191">
        <v>114</v>
      </c>
      <c r="AB61" s="204">
        <v>0.75782756099182347</v>
      </c>
      <c r="AC61" s="191">
        <v>26</v>
      </c>
      <c r="AD61" s="191">
        <v>0.17283786478760885</v>
      </c>
      <c r="AE61" s="191"/>
      <c r="AF61" s="191"/>
    </row>
    <row r="62" spans="1:32">
      <c r="A62" s="332">
        <v>1887</v>
      </c>
      <c r="B62" s="335" t="s">
        <v>1059</v>
      </c>
      <c r="C62" s="233">
        <v>12538</v>
      </c>
      <c r="D62" s="240">
        <v>13070</v>
      </c>
      <c r="E62" s="191">
        <v>290</v>
      </c>
      <c r="F62" s="191">
        <f t="shared" si="1"/>
        <v>2.3129685755303875</v>
      </c>
      <c r="G62" s="191">
        <v>135</v>
      </c>
      <c r="H62" s="191">
        <v>1.076726750677939</v>
      </c>
      <c r="I62" s="191">
        <v>155</v>
      </c>
      <c r="J62" s="191">
        <v>1.2362418248524485</v>
      </c>
      <c r="K62" s="191">
        <v>21</v>
      </c>
      <c r="L62" s="191">
        <v>0.16749082788323497</v>
      </c>
      <c r="M62" s="191">
        <v>24</v>
      </c>
      <c r="N62" s="204">
        <v>0.1914180890094114</v>
      </c>
      <c r="O62" s="191">
        <v>14</v>
      </c>
      <c r="P62" s="204">
        <v>0.11166055192215665</v>
      </c>
      <c r="Q62" s="191">
        <v>12</v>
      </c>
      <c r="R62" s="204">
        <v>9.5709044504705701E-2</v>
      </c>
      <c r="S62" s="191">
        <v>13</v>
      </c>
      <c r="T62" s="204">
        <v>0.10368479821343116</v>
      </c>
      <c r="U62" s="191">
        <v>6</v>
      </c>
      <c r="V62" s="204">
        <v>4.785452225235285E-2</v>
      </c>
      <c r="W62" s="191">
        <v>39</v>
      </c>
      <c r="X62" s="204">
        <v>0.3110543946402935</v>
      </c>
      <c r="Y62" s="191">
        <v>48</v>
      </c>
      <c r="Z62" s="204">
        <v>0.3828361780188228</v>
      </c>
      <c r="AA62" s="191">
        <v>95</v>
      </c>
      <c r="AB62" s="204">
        <v>0.75769660232892</v>
      </c>
      <c r="AC62" s="191">
        <v>18</v>
      </c>
      <c r="AD62" s="191">
        <v>0.14356356675705853</v>
      </c>
      <c r="AE62" s="191"/>
      <c r="AF62" s="191"/>
    </row>
    <row r="63" spans="1:32">
      <c r="A63" s="332">
        <v>1887</v>
      </c>
      <c r="B63" s="335" t="s">
        <v>1060</v>
      </c>
      <c r="C63" s="240">
        <v>33825</v>
      </c>
      <c r="D63" s="246">
        <v>32349</v>
      </c>
      <c r="E63" s="191">
        <v>573</v>
      </c>
      <c r="F63" s="191">
        <f t="shared" si="1"/>
        <v>1.6940133037694014</v>
      </c>
      <c r="G63" s="191">
        <v>282</v>
      </c>
      <c r="H63" s="191">
        <v>0.83370288248337032</v>
      </c>
      <c r="I63" s="191">
        <v>291</v>
      </c>
      <c r="J63" s="191">
        <v>0.86031042128603108</v>
      </c>
      <c r="K63" s="191">
        <v>42</v>
      </c>
      <c r="L63" s="191">
        <v>0.12416851441241686</v>
      </c>
      <c r="M63" s="191">
        <v>60</v>
      </c>
      <c r="N63" s="204">
        <v>0.17738359201773835</v>
      </c>
      <c r="O63" s="191">
        <v>18</v>
      </c>
      <c r="P63" s="204">
        <v>5.3215077605321508E-2</v>
      </c>
      <c r="Q63" s="191">
        <v>14</v>
      </c>
      <c r="R63" s="204">
        <v>4.138950480413895E-2</v>
      </c>
      <c r="S63" s="191">
        <v>13</v>
      </c>
      <c r="T63" s="204">
        <v>3.8433111603843315E-2</v>
      </c>
      <c r="U63" s="191">
        <v>12</v>
      </c>
      <c r="V63" s="204">
        <v>3.5476718403547672E-2</v>
      </c>
      <c r="W63" s="191">
        <v>71</v>
      </c>
      <c r="X63" s="204">
        <v>0.20990391722099039</v>
      </c>
      <c r="Y63" s="191">
        <v>125</v>
      </c>
      <c r="Z63" s="204">
        <v>0.36954915003695493</v>
      </c>
      <c r="AA63" s="191">
        <v>177</v>
      </c>
      <c r="AB63" s="204">
        <v>0.52328159645232819</v>
      </c>
      <c r="AC63" s="191">
        <v>41</v>
      </c>
      <c r="AD63" s="191">
        <v>0.12121212121212122</v>
      </c>
      <c r="AE63" s="191"/>
      <c r="AF63" s="191"/>
    </row>
    <row r="64" spans="1:32">
      <c r="A64" s="332">
        <v>1887</v>
      </c>
      <c r="B64" s="335" t="s">
        <v>1061</v>
      </c>
      <c r="C64" s="246">
        <v>23029</v>
      </c>
      <c r="D64" s="246">
        <v>25093</v>
      </c>
      <c r="E64" s="191">
        <v>474</v>
      </c>
      <c r="F64" s="191">
        <f t="shared" si="1"/>
        <v>2.0582743497329452</v>
      </c>
      <c r="G64" s="191">
        <v>242</v>
      </c>
      <c r="H64" s="191">
        <v>1.050848929610491</v>
      </c>
      <c r="I64" s="191">
        <v>232</v>
      </c>
      <c r="J64" s="191">
        <v>1.0074254201224544</v>
      </c>
      <c r="K64" s="191">
        <v>49</v>
      </c>
      <c r="L64" s="191">
        <v>0.21277519649138044</v>
      </c>
      <c r="M64" s="191">
        <v>31</v>
      </c>
      <c r="N64" s="204">
        <v>0.13461287941291417</v>
      </c>
      <c r="O64" s="191">
        <v>14</v>
      </c>
      <c r="P64" s="204">
        <v>6.0792913283251551E-2</v>
      </c>
      <c r="Q64" s="191">
        <v>11</v>
      </c>
      <c r="R64" s="204">
        <v>4.7765860436840502E-2</v>
      </c>
      <c r="S64" s="191">
        <v>13</v>
      </c>
      <c r="T64" s="204">
        <v>5.6450562334447868E-2</v>
      </c>
      <c r="U64" s="191">
        <v>11</v>
      </c>
      <c r="V64" s="204">
        <v>4.7765860436840502E-2</v>
      </c>
      <c r="W64" s="191">
        <v>74</v>
      </c>
      <c r="X64" s="204">
        <v>0.32133397021147247</v>
      </c>
      <c r="Y64" s="191">
        <v>116</v>
      </c>
      <c r="Z64" s="204">
        <v>0.5037127100612272</v>
      </c>
      <c r="AA64" s="191">
        <v>137</v>
      </c>
      <c r="AB64" s="204">
        <v>0.59490207998610445</v>
      </c>
      <c r="AC64" s="191">
        <v>18</v>
      </c>
      <c r="AD64" s="191">
        <v>7.8162317078466284E-2</v>
      </c>
      <c r="AE64" s="191"/>
      <c r="AF64" s="191"/>
    </row>
    <row r="65" spans="1:32">
      <c r="A65" s="332">
        <v>1887</v>
      </c>
      <c r="B65" s="335" t="s">
        <v>1062</v>
      </c>
      <c r="C65" s="240">
        <v>119155</v>
      </c>
      <c r="D65" s="240">
        <v>127951</v>
      </c>
      <c r="E65" s="191">
        <v>2585</v>
      </c>
      <c r="F65" s="191">
        <f t="shared" si="1"/>
        <v>2.1694431622676347</v>
      </c>
      <c r="G65" s="191">
        <v>1347</v>
      </c>
      <c r="H65" s="191">
        <v>1.1304603247870419</v>
      </c>
      <c r="I65" s="191">
        <v>1238</v>
      </c>
      <c r="J65" s="191">
        <v>1.0389828374805925</v>
      </c>
      <c r="K65" s="191">
        <v>347</v>
      </c>
      <c r="L65" s="191">
        <v>0.29121732197557804</v>
      </c>
      <c r="M65" s="191">
        <v>407</v>
      </c>
      <c r="N65" s="204">
        <v>0.34157190214426586</v>
      </c>
      <c r="O65" s="191">
        <v>85</v>
      </c>
      <c r="P65" s="204">
        <v>7.1335655238974449E-2</v>
      </c>
      <c r="Q65" s="191">
        <v>61</v>
      </c>
      <c r="R65" s="204">
        <v>5.1193823171499307E-2</v>
      </c>
      <c r="S65" s="191">
        <v>65</v>
      </c>
      <c r="T65" s="204">
        <v>5.4550795182745165E-2</v>
      </c>
      <c r="U65" s="191">
        <v>50</v>
      </c>
      <c r="V65" s="204">
        <v>4.1962150140573203E-2</v>
      </c>
      <c r="W65" s="191">
        <v>255</v>
      </c>
      <c r="X65" s="204">
        <v>0.21400696571692332</v>
      </c>
      <c r="Y65" s="191">
        <v>430</v>
      </c>
      <c r="Z65" s="204">
        <v>0.3608744912089295</v>
      </c>
      <c r="AA65" s="191">
        <v>740</v>
      </c>
      <c r="AB65" s="204">
        <v>0.62103982208048347</v>
      </c>
      <c r="AC65" s="191">
        <v>145</v>
      </c>
      <c r="AD65" s="191">
        <v>0.12169023540766227</v>
      </c>
      <c r="AE65" s="191"/>
      <c r="AF65" s="191"/>
    </row>
    <row r="66" spans="1:32">
      <c r="A66" s="332">
        <v>1887</v>
      </c>
      <c r="B66" s="334" t="s">
        <v>935</v>
      </c>
      <c r="C66" s="345">
        <v>14820</v>
      </c>
      <c r="D66" s="345">
        <v>14786</v>
      </c>
      <c r="E66" s="191">
        <v>326</v>
      </c>
      <c r="F66" s="191">
        <f t="shared" si="1"/>
        <v>2.1997300944669362</v>
      </c>
      <c r="G66" s="191">
        <v>171</v>
      </c>
      <c r="H66" s="191">
        <v>1.153846153846154</v>
      </c>
      <c r="I66" s="191">
        <v>155</v>
      </c>
      <c r="J66" s="191">
        <v>1.0458839406207827</v>
      </c>
      <c r="K66" s="191">
        <v>45</v>
      </c>
      <c r="L66" s="191">
        <v>0.30364372469635625</v>
      </c>
      <c r="M66" s="191">
        <v>45</v>
      </c>
      <c r="N66" s="204">
        <v>0.30364372469635625</v>
      </c>
      <c r="O66" s="191">
        <v>6</v>
      </c>
      <c r="P66" s="204">
        <v>4.048582995951417E-2</v>
      </c>
      <c r="Q66" s="191">
        <v>11</v>
      </c>
      <c r="R66" s="204">
        <v>7.4224021592442652E-2</v>
      </c>
      <c r="S66" s="191">
        <v>7</v>
      </c>
      <c r="T66" s="204">
        <v>4.723346828609986E-2</v>
      </c>
      <c r="U66" s="191">
        <v>10</v>
      </c>
      <c r="V66" s="204">
        <v>6.7476383265856948E-2</v>
      </c>
      <c r="W66" s="191">
        <v>31</v>
      </c>
      <c r="X66" s="204">
        <v>0.20917678812415655</v>
      </c>
      <c r="Y66" s="191">
        <v>55</v>
      </c>
      <c r="Z66" s="204">
        <v>0.37112010796221323</v>
      </c>
      <c r="AA66" s="191">
        <v>103</v>
      </c>
      <c r="AB66" s="204">
        <v>0.69500674763832659</v>
      </c>
      <c r="AC66" s="191">
        <v>13</v>
      </c>
      <c r="AD66" s="191">
        <v>8.771929824561403E-2</v>
      </c>
      <c r="AE66" s="191"/>
      <c r="AF66" s="191"/>
    </row>
    <row r="67" spans="1:32">
      <c r="A67" s="332">
        <v>1887</v>
      </c>
      <c r="B67" s="337" t="s">
        <v>937</v>
      </c>
      <c r="C67" s="347">
        <v>13864</v>
      </c>
      <c r="D67" s="347">
        <v>14306</v>
      </c>
      <c r="E67" s="191">
        <v>286</v>
      </c>
      <c r="F67" s="191">
        <f t="shared" ref="F67:F130" si="2">E67/C67*100</f>
        <v>2.0628967109059433</v>
      </c>
      <c r="G67" s="191">
        <v>146</v>
      </c>
      <c r="H67" s="191">
        <v>1.0530871321407964</v>
      </c>
      <c r="I67" s="191">
        <v>140</v>
      </c>
      <c r="J67" s="191">
        <v>1.0098095787651471</v>
      </c>
      <c r="K67" s="191">
        <v>54</v>
      </c>
      <c r="L67" s="191">
        <v>0.38949798038084243</v>
      </c>
      <c r="M67" s="191">
        <v>43</v>
      </c>
      <c r="N67" s="204">
        <v>0.3101557991921523</v>
      </c>
      <c r="O67" s="191">
        <v>8</v>
      </c>
      <c r="P67" s="204">
        <v>5.770340450086555E-2</v>
      </c>
      <c r="Q67" s="191">
        <v>1</v>
      </c>
      <c r="R67" s="204">
        <v>7.2129255626081938E-3</v>
      </c>
      <c r="S67" s="191">
        <v>9</v>
      </c>
      <c r="T67" s="204">
        <v>6.4916330063473748E-2</v>
      </c>
      <c r="U67" s="191">
        <v>3</v>
      </c>
      <c r="V67" s="204">
        <v>2.163877668782458E-2</v>
      </c>
      <c r="W67" s="191">
        <v>18</v>
      </c>
      <c r="X67" s="204">
        <v>0.1298326601269475</v>
      </c>
      <c r="Y67" s="191">
        <v>45</v>
      </c>
      <c r="Z67" s="204">
        <v>0.32458165031736869</v>
      </c>
      <c r="AA67" s="191">
        <v>77</v>
      </c>
      <c r="AB67" s="204">
        <v>0.55539526832083097</v>
      </c>
      <c r="AC67" s="191">
        <v>28</v>
      </c>
      <c r="AD67" s="191">
        <v>0.20196191575302941</v>
      </c>
      <c r="AE67" s="191"/>
      <c r="AF67" s="191"/>
    </row>
    <row r="68" spans="1:32">
      <c r="A68" s="332">
        <v>1887</v>
      </c>
      <c r="B68" s="337" t="s">
        <v>938</v>
      </c>
      <c r="C68" s="347">
        <v>21342</v>
      </c>
      <c r="D68" s="347">
        <v>23111</v>
      </c>
      <c r="E68" s="191">
        <v>511</v>
      </c>
      <c r="F68" s="191">
        <f t="shared" si="2"/>
        <v>2.3943397994564708</v>
      </c>
      <c r="G68" s="191">
        <v>276</v>
      </c>
      <c r="H68" s="191">
        <v>1.29322462749508</v>
      </c>
      <c r="I68" s="191">
        <v>235</v>
      </c>
      <c r="J68" s="191">
        <v>1.1011151719613907</v>
      </c>
      <c r="K68" s="191">
        <v>70</v>
      </c>
      <c r="L68" s="191">
        <v>0.32799175335020148</v>
      </c>
      <c r="M68" s="191">
        <v>71</v>
      </c>
      <c r="N68" s="204">
        <v>0.33267734982663288</v>
      </c>
      <c r="O68" s="191">
        <v>15</v>
      </c>
      <c r="P68" s="204">
        <v>7.0283947146471751E-2</v>
      </c>
      <c r="Q68" s="191">
        <v>14</v>
      </c>
      <c r="R68" s="204">
        <v>6.5598350670040301E-2</v>
      </c>
      <c r="S68" s="191">
        <v>12</v>
      </c>
      <c r="T68" s="204">
        <v>5.6227157717177394E-2</v>
      </c>
      <c r="U68" s="191">
        <v>12</v>
      </c>
      <c r="V68" s="204">
        <v>5.6227157717177394E-2</v>
      </c>
      <c r="W68" s="191">
        <v>55</v>
      </c>
      <c r="X68" s="204">
        <v>0.25770780620372974</v>
      </c>
      <c r="Y68" s="191">
        <v>80</v>
      </c>
      <c r="Z68" s="204">
        <v>0.37484771811451595</v>
      </c>
      <c r="AA68" s="191">
        <v>140</v>
      </c>
      <c r="AB68" s="204">
        <v>0.65598350670040295</v>
      </c>
      <c r="AC68" s="191">
        <v>42</v>
      </c>
      <c r="AD68" s="191">
        <v>0.1967950520101209</v>
      </c>
      <c r="AE68" s="191"/>
      <c r="AF68" s="191"/>
    </row>
    <row r="69" spans="1:32">
      <c r="A69" s="332">
        <v>1887</v>
      </c>
      <c r="B69" s="337" t="s">
        <v>940</v>
      </c>
      <c r="C69" s="347">
        <v>28053</v>
      </c>
      <c r="D69" s="347">
        <v>33190</v>
      </c>
      <c r="E69" s="191">
        <v>640</v>
      </c>
      <c r="F69" s="191">
        <f t="shared" si="2"/>
        <v>2.2813959291341392</v>
      </c>
      <c r="G69" s="191">
        <v>327</v>
      </c>
      <c r="H69" s="191">
        <v>1.165650732541974</v>
      </c>
      <c r="I69" s="191">
        <v>313</v>
      </c>
      <c r="J69" s="191">
        <v>1.115745196592165</v>
      </c>
      <c r="K69" s="191">
        <v>77</v>
      </c>
      <c r="L69" s="191">
        <v>0.27448044772395108</v>
      </c>
      <c r="M69" s="191">
        <v>99</v>
      </c>
      <c r="N69" s="204">
        <v>0.35290343278793712</v>
      </c>
      <c r="O69" s="191">
        <v>25</v>
      </c>
      <c r="P69" s="204">
        <v>8.9117028481802307E-2</v>
      </c>
      <c r="Q69" s="191">
        <v>13</v>
      </c>
      <c r="R69" s="204">
        <v>4.6340854810537194E-2</v>
      </c>
      <c r="S69" s="191">
        <v>18</v>
      </c>
      <c r="T69" s="204">
        <v>6.4164260506897663E-2</v>
      </c>
      <c r="U69" s="191">
        <v>11</v>
      </c>
      <c r="V69" s="204">
        <v>3.9211492531993013E-2</v>
      </c>
      <c r="W69" s="191">
        <v>62</v>
      </c>
      <c r="X69" s="204">
        <v>0.22101023063486971</v>
      </c>
      <c r="Y69" s="191">
        <v>116</v>
      </c>
      <c r="Z69" s="204">
        <v>0.41350301215556273</v>
      </c>
      <c r="AA69" s="191">
        <v>190</v>
      </c>
      <c r="AB69" s="204">
        <v>0.67728941646169749</v>
      </c>
      <c r="AC69" s="191">
        <v>29</v>
      </c>
      <c r="AD69" s="191">
        <v>0.10337575303889068</v>
      </c>
      <c r="AE69" s="191"/>
      <c r="AF69" s="191"/>
    </row>
    <row r="70" spans="1:32">
      <c r="A70" s="332">
        <v>1887</v>
      </c>
      <c r="B70" s="334" t="s">
        <v>892</v>
      </c>
      <c r="C70" s="345">
        <v>15062</v>
      </c>
      <c r="D70" s="345">
        <v>15388</v>
      </c>
      <c r="E70" s="191">
        <v>299</v>
      </c>
      <c r="F70" s="191">
        <f t="shared" si="2"/>
        <v>1.9851281370335945</v>
      </c>
      <c r="G70" s="191">
        <v>163</v>
      </c>
      <c r="H70" s="191">
        <v>1.0821935997875449</v>
      </c>
      <c r="I70" s="191">
        <v>136</v>
      </c>
      <c r="J70" s="191">
        <v>0.90293453724604955</v>
      </c>
      <c r="K70" s="191">
        <v>35</v>
      </c>
      <c r="L70" s="191">
        <v>0.23237285885008632</v>
      </c>
      <c r="M70" s="191">
        <v>51</v>
      </c>
      <c r="N70" s="204">
        <v>0.33860045146726864</v>
      </c>
      <c r="O70" s="191">
        <v>11</v>
      </c>
      <c r="P70" s="204">
        <v>7.3031469924312836E-2</v>
      </c>
      <c r="Q70" s="191">
        <v>9</v>
      </c>
      <c r="R70" s="204">
        <v>5.975302084716505E-2</v>
      </c>
      <c r="S70" s="191">
        <v>9</v>
      </c>
      <c r="T70" s="204">
        <v>5.975302084716505E-2</v>
      </c>
      <c r="U70" s="191">
        <v>5</v>
      </c>
      <c r="V70" s="204">
        <v>3.3196122692869472E-2</v>
      </c>
      <c r="W70" s="191">
        <v>35</v>
      </c>
      <c r="X70" s="204">
        <v>0.23237285885008632</v>
      </c>
      <c r="Y70" s="191">
        <v>53</v>
      </c>
      <c r="Z70" s="204">
        <v>0.35187890054441645</v>
      </c>
      <c r="AA70" s="191">
        <v>78</v>
      </c>
      <c r="AB70" s="204">
        <v>0.51785951400876384</v>
      </c>
      <c r="AC70" s="191">
        <v>13</v>
      </c>
      <c r="AD70" s="191">
        <v>8.6309919001460622E-2</v>
      </c>
      <c r="AE70" s="191"/>
      <c r="AF70" s="191"/>
    </row>
    <row r="71" spans="1:32">
      <c r="A71" s="332">
        <v>1887</v>
      </c>
      <c r="B71" s="337" t="s">
        <v>893</v>
      </c>
      <c r="C71" s="347">
        <v>18224</v>
      </c>
      <c r="D71" s="347">
        <v>18768</v>
      </c>
      <c r="E71" s="191">
        <v>371</v>
      </c>
      <c r="F71" s="191">
        <f t="shared" si="2"/>
        <v>2.0357769973661108</v>
      </c>
      <c r="G71" s="191">
        <v>188</v>
      </c>
      <c r="H71" s="191">
        <v>1.0316066725197541</v>
      </c>
      <c r="I71" s="191">
        <v>183</v>
      </c>
      <c r="J71" s="191">
        <v>1.0041703248463565</v>
      </c>
      <c r="K71" s="191">
        <v>45</v>
      </c>
      <c r="L71" s="191">
        <v>0.24692712906057945</v>
      </c>
      <c r="M71" s="191">
        <v>69</v>
      </c>
      <c r="N71" s="204">
        <v>0.37862159789288852</v>
      </c>
      <c r="O71" s="191">
        <v>17</v>
      </c>
      <c r="P71" s="204">
        <v>9.3283582089552231E-2</v>
      </c>
      <c r="Q71" s="191">
        <v>7</v>
      </c>
      <c r="R71" s="204">
        <v>3.8410886742756806E-2</v>
      </c>
      <c r="S71" s="191">
        <v>7</v>
      </c>
      <c r="T71" s="204">
        <v>3.8410886742756806E-2</v>
      </c>
      <c r="U71" s="191">
        <v>6</v>
      </c>
      <c r="V71" s="204">
        <v>3.2923617208077259E-2</v>
      </c>
      <c r="W71" s="191">
        <v>36</v>
      </c>
      <c r="X71" s="204">
        <v>0.19754170324846357</v>
      </c>
      <c r="Y71" s="191">
        <v>63</v>
      </c>
      <c r="Z71" s="204">
        <v>0.34569798068481122</v>
      </c>
      <c r="AA71" s="191">
        <v>109</v>
      </c>
      <c r="AB71" s="204">
        <v>0.59811237928007022</v>
      </c>
      <c r="AC71" s="191">
        <v>12</v>
      </c>
      <c r="AD71" s="191">
        <v>6.5847234416154518E-2</v>
      </c>
      <c r="AE71" s="191"/>
      <c r="AF71" s="191"/>
    </row>
    <row r="72" spans="1:32">
      <c r="A72" s="332">
        <v>1887</v>
      </c>
      <c r="B72" s="337" t="s">
        <v>942</v>
      </c>
      <c r="C72" s="347">
        <v>7790</v>
      </c>
      <c r="D72" s="347">
        <v>8402</v>
      </c>
      <c r="E72" s="191">
        <v>152</v>
      </c>
      <c r="F72" s="191">
        <f t="shared" si="2"/>
        <v>1.9512195121951219</v>
      </c>
      <c r="G72" s="191">
        <v>76</v>
      </c>
      <c r="H72" s="191">
        <v>0.97560975609756095</v>
      </c>
      <c r="I72" s="191">
        <v>76</v>
      </c>
      <c r="J72" s="191">
        <v>0.97560975609756095</v>
      </c>
      <c r="K72" s="191">
        <v>21</v>
      </c>
      <c r="L72" s="191">
        <v>0.26957637997432604</v>
      </c>
      <c r="M72" s="191">
        <v>29</v>
      </c>
      <c r="N72" s="204">
        <v>0.37227214377406931</v>
      </c>
      <c r="O72" s="191">
        <v>3</v>
      </c>
      <c r="P72" s="204">
        <v>3.8510911424903725E-2</v>
      </c>
      <c r="Q72" s="191">
        <v>6</v>
      </c>
      <c r="R72" s="204">
        <v>7.702182284980745E-2</v>
      </c>
      <c r="S72" s="191">
        <v>3</v>
      </c>
      <c r="T72" s="204">
        <v>3.8510911424903725E-2</v>
      </c>
      <c r="U72" s="191">
        <v>3</v>
      </c>
      <c r="V72" s="204">
        <v>3.8510911424903725E-2</v>
      </c>
      <c r="W72" s="191">
        <v>18</v>
      </c>
      <c r="X72" s="204">
        <v>0.23106546854942236</v>
      </c>
      <c r="Y72" s="191">
        <v>18</v>
      </c>
      <c r="Z72" s="204">
        <v>0.23106546854942236</v>
      </c>
      <c r="AA72" s="191">
        <v>43</v>
      </c>
      <c r="AB72" s="204">
        <v>0.5519897304236201</v>
      </c>
      <c r="AC72" s="191">
        <v>8</v>
      </c>
      <c r="AD72" s="191">
        <v>0.10269576379974327</v>
      </c>
      <c r="AE72" s="191"/>
      <c r="AF72" s="191"/>
    </row>
    <row r="73" spans="1:32">
      <c r="A73" s="332">
        <v>1887</v>
      </c>
      <c r="B73" s="338" t="s">
        <v>1063</v>
      </c>
      <c r="C73" s="343">
        <v>85621</v>
      </c>
      <c r="D73" s="246">
        <v>100762</v>
      </c>
      <c r="E73" s="191">
        <v>1784</v>
      </c>
      <c r="F73" s="191">
        <f t="shared" si="2"/>
        <v>2.0836009857394795</v>
      </c>
      <c r="G73" s="191">
        <v>938</v>
      </c>
      <c r="H73" s="191">
        <v>1.0955256303944125</v>
      </c>
      <c r="I73" s="191">
        <v>846</v>
      </c>
      <c r="J73" s="191">
        <v>0.98807535534506719</v>
      </c>
      <c r="K73" s="191">
        <v>193</v>
      </c>
      <c r="L73" s="191">
        <v>0.22541199004917017</v>
      </c>
      <c r="M73" s="191">
        <v>314</v>
      </c>
      <c r="N73" s="204">
        <v>0.36673246049450486</v>
      </c>
      <c r="O73" s="191">
        <v>51</v>
      </c>
      <c r="P73" s="204">
        <v>5.9564826386050151E-2</v>
      </c>
      <c r="Q73" s="191">
        <v>62</v>
      </c>
      <c r="R73" s="204">
        <v>7.2412141881080583E-2</v>
      </c>
      <c r="S73" s="191">
        <v>87</v>
      </c>
      <c r="T73" s="204">
        <v>0.10161058618796789</v>
      </c>
      <c r="U73" s="191">
        <v>37</v>
      </c>
      <c r="V73" s="204">
        <v>4.3213697574193244E-2</v>
      </c>
      <c r="W73" s="191">
        <v>180</v>
      </c>
      <c r="X73" s="204">
        <v>0.21022879900958877</v>
      </c>
      <c r="Y73" s="191">
        <v>283</v>
      </c>
      <c r="Z73" s="204">
        <v>0.33052638955396457</v>
      </c>
      <c r="AA73" s="191">
        <v>462</v>
      </c>
      <c r="AB73" s="204">
        <v>0.53958725079127778</v>
      </c>
      <c r="AC73" s="191">
        <v>115</v>
      </c>
      <c r="AD73" s="191">
        <v>0.13431284381168171</v>
      </c>
      <c r="AE73" s="191"/>
      <c r="AF73" s="191"/>
    </row>
    <row r="74" spans="1:32">
      <c r="A74" s="332">
        <v>1887</v>
      </c>
      <c r="B74" s="334" t="s">
        <v>860</v>
      </c>
      <c r="C74" s="345">
        <v>5531</v>
      </c>
      <c r="D74" s="345">
        <v>5911</v>
      </c>
      <c r="E74" s="191"/>
      <c r="F74" s="191">
        <f t="shared" si="2"/>
        <v>0</v>
      </c>
      <c r="G74" s="191"/>
      <c r="H74" s="191">
        <v>0</v>
      </c>
      <c r="I74" s="191"/>
      <c r="J74" s="191">
        <v>0</v>
      </c>
      <c r="K74" s="191">
        <v>0</v>
      </c>
      <c r="L74" s="191">
        <v>0</v>
      </c>
      <c r="M74" s="191">
        <v>0</v>
      </c>
      <c r="N74" s="204">
        <v>0</v>
      </c>
      <c r="O74" s="191">
        <v>0</v>
      </c>
      <c r="P74" s="204">
        <v>0</v>
      </c>
      <c r="Q74" s="191">
        <v>0</v>
      </c>
      <c r="R74" s="204">
        <v>0</v>
      </c>
      <c r="S74" s="191">
        <v>0</v>
      </c>
      <c r="T74" s="204">
        <v>0</v>
      </c>
      <c r="U74" s="191">
        <v>0</v>
      </c>
      <c r="V74" s="204">
        <v>0</v>
      </c>
      <c r="W74" s="191">
        <v>0</v>
      </c>
      <c r="X74" s="204">
        <v>0</v>
      </c>
      <c r="Y74" s="191">
        <v>0</v>
      </c>
      <c r="Z74" s="204">
        <v>0</v>
      </c>
      <c r="AA74" s="191">
        <v>0</v>
      </c>
      <c r="AB74" s="204">
        <v>0</v>
      </c>
      <c r="AC74" s="191">
        <v>0</v>
      </c>
      <c r="AD74" s="191">
        <v>0</v>
      </c>
      <c r="AE74" s="191"/>
      <c r="AF74" s="191"/>
    </row>
    <row r="75" spans="1:32">
      <c r="A75" s="332">
        <v>1887</v>
      </c>
      <c r="B75" s="334" t="s">
        <v>898</v>
      </c>
      <c r="C75" s="345">
        <v>6982</v>
      </c>
      <c r="D75" s="345">
        <v>8434</v>
      </c>
      <c r="E75" s="191">
        <v>278</v>
      </c>
      <c r="F75" s="191">
        <f t="shared" si="2"/>
        <v>3.9816671440847897</v>
      </c>
      <c r="G75" s="191">
        <v>142</v>
      </c>
      <c r="H75" s="191">
        <v>2.0338012030936694</v>
      </c>
      <c r="I75" s="191">
        <v>136</v>
      </c>
      <c r="J75" s="191">
        <v>1.9478659409911201</v>
      </c>
      <c r="K75" s="191">
        <v>35</v>
      </c>
      <c r="L75" s="191">
        <v>0.50128902893153826</v>
      </c>
      <c r="M75" s="191">
        <v>69</v>
      </c>
      <c r="N75" s="204">
        <v>0.98825551417931823</v>
      </c>
      <c r="O75" s="191">
        <v>9</v>
      </c>
      <c r="P75" s="204">
        <v>0.12890289315382414</v>
      </c>
      <c r="Q75" s="191">
        <v>11</v>
      </c>
      <c r="R75" s="204">
        <v>0.15754798052134061</v>
      </c>
      <c r="S75" s="191">
        <v>10</v>
      </c>
      <c r="T75" s="204">
        <v>0.14322543683758235</v>
      </c>
      <c r="U75" s="191">
        <v>9</v>
      </c>
      <c r="V75" s="204">
        <v>0.12890289315382414</v>
      </c>
      <c r="W75" s="191">
        <v>15</v>
      </c>
      <c r="X75" s="204">
        <v>0.21483815525637351</v>
      </c>
      <c r="Y75" s="191">
        <v>36</v>
      </c>
      <c r="Z75" s="204">
        <v>0.51561157261529655</v>
      </c>
      <c r="AA75" s="191">
        <v>67</v>
      </c>
      <c r="AB75" s="204">
        <v>0.95961042681180186</v>
      </c>
      <c r="AC75" s="191">
        <v>17</v>
      </c>
      <c r="AD75" s="191">
        <v>0.24348324262389001</v>
      </c>
      <c r="AE75" s="191"/>
      <c r="AF75" s="191"/>
    </row>
    <row r="76" spans="1:32">
      <c r="A76" s="332">
        <v>1887</v>
      </c>
      <c r="B76" s="337" t="s">
        <v>853</v>
      </c>
      <c r="C76" s="347">
        <v>6262</v>
      </c>
      <c r="D76" s="347">
        <v>5875</v>
      </c>
      <c r="E76" s="191">
        <v>320</v>
      </c>
      <c r="F76" s="191">
        <f t="shared" si="2"/>
        <v>5.1101884381986586</v>
      </c>
      <c r="G76" s="191">
        <v>159</v>
      </c>
      <c r="H76" s="191">
        <v>2.5391248802299584</v>
      </c>
      <c r="I76" s="191">
        <v>161</v>
      </c>
      <c r="J76" s="191">
        <v>2.5710635579687002</v>
      </c>
      <c r="K76" s="191">
        <v>37</v>
      </c>
      <c r="L76" s="191">
        <v>0.59086553816671994</v>
      </c>
      <c r="M76" s="191">
        <v>67</v>
      </c>
      <c r="N76" s="204">
        <v>1.0699457042478442</v>
      </c>
      <c r="O76" s="191">
        <v>15</v>
      </c>
      <c r="P76" s="204">
        <v>0.23954008304056212</v>
      </c>
      <c r="Q76" s="191">
        <v>8</v>
      </c>
      <c r="R76" s="204">
        <v>0.12775471095496646</v>
      </c>
      <c r="S76" s="191">
        <v>19</v>
      </c>
      <c r="T76" s="204">
        <v>0.30341743851804537</v>
      </c>
      <c r="U76" s="191">
        <v>5</v>
      </c>
      <c r="V76" s="204">
        <v>7.9846694346854041E-2</v>
      </c>
      <c r="W76" s="191">
        <v>33</v>
      </c>
      <c r="X76" s="204">
        <v>0.52698818268923664</v>
      </c>
      <c r="Y76" s="191">
        <v>44</v>
      </c>
      <c r="Z76" s="204">
        <v>0.70265091025231552</v>
      </c>
      <c r="AA76" s="191">
        <v>71</v>
      </c>
      <c r="AB76" s="204">
        <v>1.1338230597253274</v>
      </c>
      <c r="AC76" s="191">
        <v>21</v>
      </c>
      <c r="AD76" s="191">
        <v>0.33535611625678696</v>
      </c>
      <c r="AE76" s="191"/>
      <c r="AF76" s="191"/>
    </row>
    <row r="77" spans="1:32">
      <c r="A77" s="332">
        <v>1887</v>
      </c>
      <c r="B77" s="337" t="s">
        <v>857</v>
      </c>
      <c r="C77" s="347">
        <v>6411</v>
      </c>
      <c r="D77" s="347">
        <v>6788</v>
      </c>
      <c r="E77" s="191">
        <v>274</v>
      </c>
      <c r="F77" s="191">
        <f t="shared" si="2"/>
        <v>4.2739042271096555</v>
      </c>
      <c r="G77" s="191">
        <v>151</v>
      </c>
      <c r="H77" s="191">
        <v>2.3553267820932771</v>
      </c>
      <c r="I77" s="191">
        <v>123</v>
      </c>
      <c r="J77" s="191">
        <v>1.9185774450163779</v>
      </c>
      <c r="K77" s="191">
        <v>35</v>
      </c>
      <c r="L77" s="191">
        <v>0.54593667134612378</v>
      </c>
      <c r="M77" s="191">
        <v>46</v>
      </c>
      <c r="N77" s="204">
        <v>0.71751676805490561</v>
      </c>
      <c r="O77" s="191">
        <v>7</v>
      </c>
      <c r="P77" s="204">
        <v>0.10918733426922478</v>
      </c>
      <c r="Q77" s="191">
        <v>7</v>
      </c>
      <c r="R77" s="204">
        <v>0.10918733426922478</v>
      </c>
      <c r="S77" s="191">
        <v>12</v>
      </c>
      <c r="T77" s="204">
        <v>0.18717828731867103</v>
      </c>
      <c r="U77" s="191">
        <v>5</v>
      </c>
      <c r="V77" s="204">
        <v>7.7990953049446268E-2</v>
      </c>
      <c r="W77" s="191">
        <v>20</v>
      </c>
      <c r="X77" s="204">
        <v>0.31196381219778507</v>
      </c>
      <c r="Y77" s="191">
        <v>41</v>
      </c>
      <c r="Z77" s="204">
        <v>0.63952581500545935</v>
      </c>
      <c r="AA77" s="191">
        <v>85</v>
      </c>
      <c r="AB77" s="204">
        <v>1.3258462018405865</v>
      </c>
      <c r="AC77" s="191">
        <v>16</v>
      </c>
      <c r="AD77" s="191">
        <v>0.24957104975822805</v>
      </c>
      <c r="AE77" s="191"/>
      <c r="AF77" s="191"/>
    </row>
    <row r="78" spans="1:32">
      <c r="A78" s="332">
        <v>1887</v>
      </c>
      <c r="B78" s="334" t="s">
        <v>862</v>
      </c>
      <c r="C78" s="345">
        <v>7819</v>
      </c>
      <c r="D78" s="345">
        <v>8818</v>
      </c>
      <c r="E78" s="191"/>
      <c r="F78" s="191">
        <f t="shared" si="2"/>
        <v>0</v>
      </c>
      <c r="G78" s="191"/>
      <c r="H78" s="191">
        <v>0</v>
      </c>
      <c r="I78" s="191"/>
      <c r="J78" s="191">
        <v>0</v>
      </c>
      <c r="K78" s="191">
        <v>0</v>
      </c>
      <c r="L78" s="191">
        <v>0</v>
      </c>
      <c r="M78" s="191">
        <v>0</v>
      </c>
      <c r="N78" s="204">
        <v>0</v>
      </c>
      <c r="O78" s="191">
        <v>0</v>
      </c>
      <c r="P78" s="204">
        <v>0</v>
      </c>
      <c r="Q78" s="191">
        <v>0</v>
      </c>
      <c r="R78" s="204">
        <v>0</v>
      </c>
      <c r="S78" s="191">
        <v>0</v>
      </c>
      <c r="T78" s="204">
        <v>0</v>
      </c>
      <c r="U78" s="191">
        <v>0</v>
      </c>
      <c r="V78" s="204">
        <v>0</v>
      </c>
      <c r="W78" s="191">
        <v>0</v>
      </c>
      <c r="X78" s="204">
        <v>0</v>
      </c>
      <c r="Y78" s="191">
        <v>0</v>
      </c>
      <c r="Z78" s="204">
        <v>0</v>
      </c>
      <c r="AA78" s="191">
        <v>0</v>
      </c>
      <c r="AB78" s="204">
        <v>0</v>
      </c>
      <c r="AC78" s="191">
        <v>0</v>
      </c>
      <c r="AD78" s="191">
        <v>0</v>
      </c>
      <c r="AE78" s="191"/>
      <c r="AF78" s="191"/>
    </row>
    <row r="79" spans="1:32">
      <c r="A79" s="332">
        <v>1887</v>
      </c>
      <c r="B79" s="334" t="s">
        <v>1064</v>
      </c>
      <c r="C79" s="345">
        <v>11239</v>
      </c>
      <c r="D79" s="345">
        <v>16333</v>
      </c>
      <c r="E79" s="191"/>
      <c r="F79" s="191">
        <f t="shared" si="2"/>
        <v>0</v>
      </c>
      <c r="G79" s="191"/>
      <c r="H79" s="191">
        <v>0</v>
      </c>
      <c r="I79" s="191"/>
      <c r="J79" s="191">
        <v>0</v>
      </c>
      <c r="K79" s="191">
        <v>0</v>
      </c>
      <c r="L79" s="191">
        <v>0</v>
      </c>
      <c r="M79" s="191">
        <v>0</v>
      </c>
      <c r="N79" s="204">
        <v>0</v>
      </c>
      <c r="O79" s="191">
        <v>0</v>
      </c>
      <c r="P79" s="204">
        <v>0</v>
      </c>
      <c r="Q79" s="191">
        <v>0</v>
      </c>
      <c r="R79" s="204">
        <v>0</v>
      </c>
      <c r="S79" s="191">
        <v>0</v>
      </c>
      <c r="T79" s="204">
        <v>0</v>
      </c>
      <c r="U79" s="191">
        <v>0</v>
      </c>
      <c r="V79" s="204">
        <v>0</v>
      </c>
      <c r="W79" s="191">
        <v>0</v>
      </c>
      <c r="X79" s="204">
        <v>0</v>
      </c>
      <c r="Y79" s="191">
        <v>0</v>
      </c>
      <c r="Z79" s="204">
        <v>0</v>
      </c>
      <c r="AA79" s="191">
        <v>0</v>
      </c>
      <c r="AB79" s="204">
        <v>0</v>
      </c>
      <c r="AC79" s="191">
        <v>0</v>
      </c>
      <c r="AD79" s="191">
        <v>0</v>
      </c>
      <c r="AE79" s="191"/>
      <c r="AF79" s="191"/>
    </row>
    <row r="80" spans="1:32">
      <c r="A80" s="332">
        <v>1887</v>
      </c>
      <c r="B80" s="334" t="s">
        <v>872</v>
      </c>
      <c r="C80" s="345">
        <v>12505</v>
      </c>
      <c r="D80" s="345">
        <v>14544</v>
      </c>
      <c r="E80" s="191"/>
      <c r="F80" s="191">
        <f t="shared" si="2"/>
        <v>0</v>
      </c>
      <c r="G80" s="191"/>
      <c r="H80" s="191">
        <v>0</v>
      </c>
      <c r="I80" s="191"/>
      <c r="J80" s="191">
        <v>0</v>
      </c>
      <c r="K80" s="191">
        <v>0</v>
      </c>
      <c r="L80" s="191">
        <v>0</v>
      </c>
      <c r="M80" s="191">
        <v>0</v>
      </c>
      <c r="N80" s="204">
        <v>0</v>
      </c>
      <c r="O80" s="191">
        <v>0</v>
      </c>
      <c r="P80" s="204">
        <v>0</v>
      </c>
      <c r="Q80" s="191">
        <v>0</v>
      </c>
      <c r="R80" s="204">
        <v>0</v>
      </c>
      <c r="S80" s="191">
        <v>0</v>
      </c>
      <c r="T80" s="204">
        <v>0</v>
      </c>
      <c r="U80" s="191">
        <v>0</v>
      </c>
      <c r="V80" s="204">
        <v>0</v>
      </c>
      <c r="W80" s="191">
        <v>0</v>
      </c>
      <c r="X80" s="204">
        <v>0</v>
      </c>
      <c r="Y80" s="191">
        <v>0</v>
      </c>
      <c r="Z80" s="204">
        <v>0</v>
      </c>
      <c r="AA80" s="191">
        <v>0</v>
      </c>
      <c r="AB80" s="204">
        <v>0</v>
      </c>
      <c r="AC80" s="191">
        <v>0</v>
      </c>
      <c r="AD80" s="191">
        <v>0</v>
      </c>
      <c r="AE80" s="191"/>
      <c r="AF80" s="191"/>
    </row>
    <row r="81" spans="1:32">
      <c r="A81" s="332">
        <v>1887</v>
      </c>
      <c r="B81" s="334" t="s">
        <v>883</v>
      </c>
      <c r="C81" s="345">
        <v>14257</v>
      </c>
      <c r="D81" s="345">
        <v>17764</v>
      </c>
      <c r="E81" s="191">
        <v>413</v>
      </c>
      <c r="F81" s="191">
        <f t="shared" si="2"/>
        <v>2.8968226134530406</v>
      </c>
      <c r="G81" s="191">
        <v>222</v>
      </c>
      <c r="H81" s="191">
        <v>1.5571298309602302</v>
      </c>
      <c r="I81" s="191">
        <v>191</v>
      </c>
      <c r="J81" s="191">
        <v>1.3396927824928107</v>
      </c>
      <c r="K81" s="191">
        <v>46</v>
      </c>
      <c r="L81" s="191">
        <v>0.32264852353229995</v>
      </c>
      <c r="M81" s="191">
        <v>46</v>
      </c>
      <c r="N81" s="204">
        <v>0.32264852353229995</v>
      </c>
      <c r="O81" s="191">
        <v>7</v>
      </c>
      <c r="P81" s="204">
        <v>4.9098688363610865E-2</v>
      </c>
      <c r="Q81" s="191">
        <v>12</v>
      </c>
      <c r="R81" s="204">
        <v>8.4169180051904324E-2</v>
      </c>
      <c r="S81" s="191">
        <v>27</v>
      </c>
      <c r="T81" s="204">
        <v>0.18938065511678473</v>
      </c>
      <c r="U81" s="191">
        <v>9</v>
      </c>
      <c r="V81" s="204">
        <v>6.3126885038928243E-2</v>
      </c>
      <c r="W81" s="191">
        <v>50</v>
      </c>
      <c r="X81" s="204">
        <v>0.3507049168829347</v>
      </c>
      <c r="Y81" s="191">
        <v>66</v>
      </c>
      <c r="Z81" s="204">
        <v>0.46293049028547378</v>
      </c>
      <c r="AA81" s="191">
        <v>122</v>
      </c>
      <c r="AB81" s="204">
        <v>0.85571999719436065</v>
      </c>
      <c r="AC81" s="191">
        <v>28</v>
      </c>
      <c r="AD81" s="191">
        <v>0.19639475345444346</v>
      </c>
      <c r="AE81" s="191"/>
      <c r="AF81" s="191"/>
    </row>
    <row r="82" spans="1:32">
      <c r="A82" s="332">
        <v>1887</v>
      </c>
      <c r="B82" s="337" t="s">
        <v>895</v>
      </c>
      <c r="C82" s="347">
        <v>8317</v>
      </c>
      <c r="D82" s="347">
        <v>10025</v>
      </c>
      <c r="E82" s="191">
        <v>499</v>
      </c>
      <c r="F82" s="191">
        <f t="shared" si="2"/>
        <v>5.9997595286762051</v>
      </c>
      <c r="G82" s="191">
        <v>264</v>
      </c>
      <c r="H82" s="191">
        <v>3.1742214740892152</v>
      </c>
      <c r="I82" s="191">
        <v>235</v>
      </c>
      <c r="J82" s="191">
        <v>2.8255380545869904</v>
      </c>
      <c r="K82" s="191">
        <v>40</v>
      </c>
      <c r="L82" s="191">
        <v>0.48094264758927502</v>
      </c>
      <c r="M82" s="191">
        <v>86</v>
      </c>
      <c r="N82" s="204">
        <v>1.0340266923169412</v>
      </c>
      <c r="O82" s="191">
        <v>13</v>
      </c>
      <c r="P82" s="204">
        <v>0.15630636046651436</v>
      </c>
      <c r="Q82" s="191">
        <v>24</v>
      </c>
      <c r="R82" s="204">
        <v>0.28856558855356501</v>
      </c>
      <c r="S82" s="191">
        <v>19</v>
      </c>
      <c r="T82" s="204">
        <v>0.22844775760490563</v>
      </c>
      <c r="U82" s="191">
        <v>9</v>
      </c>
      <c r="V82" s="204">
        <v>0.10821209570758686</v>
      </c>
      <c r="W82" s="191">
        <v>62</v>
      </c>
      <c r="X82" s="204">
        <v>0.74546110376337626</v>
      </c>
      <c r="Y82" s="191">
        <v>96</v>
      </c>
      <c r="Z82" s="204">
        <v>1.15426235421426</v>
      </c>
      <c r="AA82" s="191">
        <v>117</v>
      </c>
      <c r="AB82" s="204">
        <v>1.4067572441986294</v>
      </c>
      <c r="AC82" s="191">
        <v>33</v>
      </c>
      <c r="AD82" s="191">
        <v>0.3967776842611519</v>
      </c>
      <c r="AE82" s="191"/>
      <c r="AF82" s="191"/>
    </row>
    <row r="83" spans="1:32">
      <c r="A83" s="332">
        <v>1887</v>
      </c>
      <c r="B83" s="334" t="s">
        <v>899</v>
      </c>
      <c r="C83" s="345">
        <v>6298</v>
      </c>
      <c r="D83" s="345">
        <v>6270</v>
      </c>
      <c r="E83" s="191"/>
      <c r="F83" s="191">
        <f t="shared" si="2"/>
        <v>0</v>
      </c>
      <c r="G83" s="191"/>
      <c r="H83" s="191">
        <v>0</v>
      </c>
      <c r="I83" s="191"/>
      <c r="J83" s="191">
        <v>0</v>
      </c>
      <c r="K83" s="191">
        <v>0</v>
      </c>
      <c r="L83" s="191">
        <v>0</v>
      </c>
      <c r="M83" s="191">
        <v>0</v>
      </c>
      <c r="N83" s="204">
        <v>0</v>
      </c>
      <c r="O83" s="191">
        <v>0</v>
      </c>
      <c r="P83" s="204">
        <v>0</v>
      </c>
      <c r="Q83" s="191">
        <v>0</v>
      </c>
      <c r="R83" s="204">
        <v>0</v>
      </c>
      <c r="S83" s="191">
        <v>0</v>
      </c>
      <c r="T83" s="204">
        <v>0</v>
      </c>
      <c r="U83" s="191">
        <v>0</v>
      </c>
      <c r="V83" s="204">
        <v>0</v>
      </c>
      <c r="W83" s="191">
        <v>0</v>
      </c>
      <c r="X83" s="204">
        <v>0</v>
      </c>
      <c r="Y83" s="191">
        <v>0</v>
      </c>
      <c r="Z83" s="204">
        <v>0</v>
      </c>
      <c r="AA83" s="191">
        <v>0</v>
      </c>
      <c r="AB83" s="204">
        <v>0</v>
      </c>
      <c r="AC83" s="191">
        <v>0</v>
      </c>
      <c r="AD83" s="191">
        <v>0</v>
      </c>
      <c r="AE83" s="191"/>
      <c r="AF83" s="191"/>
    </row>
    <row r="84" spans="1:32">
      <c r="A84" s="332">
        <v>1887</v>
      </c>
      <c r="B84" s="335" t="s">
        <v>1065</v>
      </c>
      <c r="C84" s="240">
        <v>73749</v>
      </c>
      <c r="D84" s="246">
        <v>112227</v>
      </c>
      <c r="E84" s="191">
        <v>1460</v>
      </c>
      <c r="F84" s="191">
        <f t="shared" si="2"/>
        <v>1.9796878601743753</v>
      </c>
      <c r="G84" s="191">
        <v>744</v>
      </c>
      <c r="H84" s="191">
        <v>1.0088272383354351</v>
      </c>
      <c r="I84" s="191">
        <v>716</v>
      </c>
      <c r="J84" s="191">
        <v>0.97086062183894017</v>
      </c>
      <c r="K84" s="191">
        <v>168</v>
      </c>
      <c r="L84" s="191">
        <v>0.22779969897896921</v>
      </c>
      <c r="M84" s="191">
        <v>207</v>
      </c>
      <c r="N84" s="204">
        <v>0.2806817719562299</v>
      </c>
      <c r="O84" s="191">
        <v>68</v>
      </c>
      <c r="P84" s="204">
        <v>9.2204640062916107E-2</v>
      </c>
      <c r="Q84" s="191">
        <v>79</v>
      </c>
      <c r="R84" s="204">
        <v>0.10712009654368194</v>
      </c>
      <c r="S84" s="191">
        <v>60</v>
      </c>
      <c r="T84" s="204">
        <v>8.1357035349631859E-2</v>
      </c>
      <c r="U84" s="191">
        <v>38</v>
      </c>
      <c r="V84" s="204">
        <v>5.1526122388100178E-2</v>
      </c>
      <c r="W84" s="191">
        <v>224</v>
      </c>
      <c r="X84" s="204">
        <v>0.30373293197195894</v>
      </c>
      <c r="Y84" s="191">
        <v>279</v>
      </c>
      <c r="Z84" s="204">
        <v>0.37831021437578816</v>
      </c>
      <c r="AA84" s="191">
        <v>290</v>
      </c>
      <c r="AB84" s="204">
        <v>0.39322567085655397</v>
      </c>
      <c r="AC84" s="191">
        <v>47</v>
      </c>
      <c r="AD84" s="191">
        <v>6.3729677690544953E-2</v>
      </c>
      <c r="AE84" s="191"/>
      <c r="AF84" s="191"/>
    </row>
    <row r="85" spans="1:32">
      <c r="A85" s="332">
        <v>1887</v>
      </c>
      <c r="B85" s="334" t="s">
        <v>848</v>
      </c>
      <c r="C85" s="345"/>
      <c r="D85" s="345"/>
      <c r="E85" s="191"/>
      <c r="F85" s="191"/>
      <c r="G85" s="191"/>
      <c r="H85" s="191"/>
      <c r="I85" s="191"/>
      <c r="J85" s="191"/>
      <c r="K85" s="191">
        <v>0</v>
      </c>
      <c r="L85" s="191"/>
      <c r="M85" s="191">
        <v>0</v>
      </c>
      <c r="N85" s="204"/>
      <c r="O85" s="191">
        <v>0</v>
      </c>
      <c r="P85" s="204"/>
      <c r="Q85" s="191">
        <v>0</v>
      </c>
      <c r="R85" s="204"/>
      <c r="S85" s="191">
        <v>0</v>
      </c>
      <c r="T85" s="204"/>
      <c r="U85" s="191">
        <v>0</v>
      </c>
      <c r="V85" s="204"/>
      <c r="W85" s="191">
        <v>0</v>
      </c>
      <c r="X85" s="204"/>
      <c r="Y85" s="191">
        <v>0</v>
      </c>
      <c r="Z85" s="204"/>
      <c r="AA85" s="191">
        <v>0</v>
      </c>
      <c r="AB85" s="204"/>
      <c r="AC85" s="191">
        <v>0</v>
      </c>
      <c r="AD85" s="191"/>
      <c r="AE85" s="191"/>
      <c r="AF85" s="191"/>
    </row>
    <row r="86" spans="1:32">
      <c r="A86" s="332">
        <v>1887</v>
      </c>
      <c r="B86" s="336" t="s">
        <v>1066</v>
      </c>
      <c r="C86" s="346"/>
      <c r="D86" s="346"/>
      <c r="E86" s="191">
        <v>1377</v>
      </c>
      <c r="F86" s="191"/>
      <c r="G86" s="191">
        <v>705</v>
      </c>
      <c r="H86" s="191"/>
      <c r="I86" s="191">
        <v>672</v>
      </c>
      <c r="J86" s="191"/>
      <c r="K86" s="191">
        <v>160</v>
      </c>
      <c r="L86" s="191"/>
      <c r="M86" s="191">
        <v>196</v>
      </c>
      <c r="N86" s="204"/>
      <c r="O86" s="191">
        <v>66</v>
      </c>
      <c r="P86" s="204"/>
      <c r="Q86" s="191">
        <v>78</v>
      </c>
      <c r="R86" s="204"/>
      <c r="S86" s="191">
        <v>55</v>
      </c>
      <c r="T86" s="204"/>
      <c r="U86" s="191">
        <v>33</v>
      </c>
      <c r="V86" s="204"/>
      <c r="W86" s="191">
        <v>209</v>
      </c>
      <c r="X86" s="204"/>
      <c r="Y86" s="191">
        <v>265</v>
      </c>
      <c r="Z86" s="204"/>
      <c r="AA86" s="191">
        <v>270</v>
      </c>
      <c r="AB86" s="204"/>
      <c r="AC86" s="191">
        <v>45</v>
      </c>
      <c r="AD86" s="191"/>
      <c r="AE86" s="191"/>
      <c r="AF86" s="191"/>
    </row>
    <row r="87" spans="1:32">
      <c r="A87" s="332">
        <v>1887</v>
      </c>
      <c r="B87" s="336" t="s">
        <v>1067</v>
      </c>
      <c r="C87" s="346"/>
      <c r="D87" s="346"/>
      <c r="E87" s="191">
        <v>83</v>
      </c>
      <c r="F87" s="191"/>
      <c r="G87" s="191">
        <v>39</v>
      </c>
      <c r="H87" s="191"/>
      <c r="I87" s="191">
        <v>44</v>
      </c>
      <c r="J87" s="191"/>
      <c r="K87" s="191">
        <v>8</v>
      </c>
      <c r="L87" s="191"/>
      <c r="M87" s="191">
        <v>11</v>
      </c>
      <c r="N87" s="204"/>
      <c r="O87" s="191">
        <v>2</v>
      </c>
      <c r="P87" s="204"/>
      <c r="Q87" s="191">
        <v>1</v>
      </c>
      <c r="R87" s="204"/>
      <c r="S87" s="191">
        <v>5</v>
      </c>
      <c r="T87" s="204"/>
      <c r="U87" s="191">
        <v>5</v>
      </c>
      <c r="V87" s="204"/>
      <c r="W87" s="191">
        <v>15</v>
      </c>
      <c r="X87" s="204"/>
      <c r="Y87" s="191">
        <v>14</v>
      </c>
      <c r="Z87" s="204"/>
      <c r="AA87" s="191">
        <v>20</v>
      </c>
      <c r="AB87" s="204"/>
      <c r="AC87" s="191">
        <v>2</v>
      </c>
      <c r="AD87" s="191"/>
      <c r="AE87" s="191"/>
      <c r="AF87" s="191"/>
    </row>
    <row r="88" spans="1:32">
      <c r="A88" s="332">
        <v>1887</v>
      </c>
      <c r="B88" s="333" t="s">
        <v>1068</v>
      </c>
      <c r="C88" s="240">
        <v>61941</v>
      </c>
      <c r="D88" s="240">
        <v>68497</v>
      </c>
      <c r="E88" s="191">
        <v>1271</v>
      </c>
      <c r="F88" s="191">
        <f t="shared" si="2"/>
        <v>2.0519526646324731</v>
      </c>
      <c r="G88" s="191">
        <v>633</v>
      </c>
      <c r="H88" s="191">
        <v>1.0219402334479586</v>
      </c>
      <c r="I88" s="191">
        <v>638</v>
      </c>
      <c r="J88" s="191">
        <v>1.0300124311845142</v>
      </c>
      <c r="K88" s="191">
        <v>132</v>
      </c>
      <c r="L88" s="191">
        <v>0.21310602024507191</v>
      </c>
      <c r="M88" s="191">
        <v>215</v>
      </c>
      <c r="N88" s="204">
        <v>0.34710450267189746</v>
      </c>
      <c r="O88" s="191">
        <v>72</v>
      </c>
      <c r="P88" s="204">
        <v>0.11623964740640287</v>
      </c>
      <c r="Q88" s="191">
        <v>70</v>
      </c>
      <c r="R88" s="204">
        <v>0.11301076831178056</v>
      </c>
      <c r="S88" s="191">
        <v>47</v>
      </c>
      <c r="T88" s="204">
        <v>7.5878658723624093E-2</v>
      </c>
      <c r="U88" s="191">
        <v>32</v>
      </c>
      <c r="V88" s="204">
        <v>5.1662065513956835E-2</v>
      </c>
      <c r="W88" s="191">
        <v>138</v>
      </c>
      <c r="X88" s="204">
        <v>0.22279265752893884</v>
      </c>
      <c r="Y88" s="191">
        <v>182</v>
      </c>
      <c r="Z88" s="204">
        <v>0.29382799761062944</v>
      </c>
      <c r="AA88" s="191">
        <v>318</v>
      </c>
      <c r="AB88" s="204">
        <v>0.51339177604494601</v>
      </c>
      <c r="AC88" s="191">
        <v>65</v>
      </c>
      <c r="AD88" s="191">
        <v>0.10493857057522482</v>
      </c>
      <c r="AE88" s="191"/>
      <c r="AF88" s="191"/>
    </row>
    <row r="89" spans="1:32">
      <c r="A89" s="332">
        <v>1887</v>
      </c>
      <c r="B89" s="334" t="s">
        <v>846</v>
      </c>
      <c r="C89" s="345">
        <v>21903</v>
      </c>
      <c r="D89" s="345">
        <v>26439</v>
      </c>
      <c r="E89" s="191">
        <v>419</v>
      </c>
      <c r="F89" s="191">
        <f t="shared" si="2"/>
        <v>1.9129799570835044</v>
      </c>
      <c r="G89" s="191">
        <v>208</v>
      </c>
      <c r="H89" s="191">
        <v>0.94964160160708566</v>
      </c>
      <c r="I89" s="191">
        <v>211</v>
      </c>
      <c r="J89" s="191">
        <v>0.96333835547641877</v>
      </c>
      <c r="K89" s="191">
        <v>41</v>
      </c>
      <c r="L89" s="191">
        <v>0.18718896954755057</v>
      </c>
      <c r="M89" s="191">
        <v>94</v>
      </c>
      <c r="N89" s="204">
        <v>0.42916495457243303</v>
      </c>
      <c r="O89" s="191">
        <v>35</v>
      </c>
      <c r="P89" s="204">
        <v>0.15979546180888463</v>
      </c>
      <c r="Q89" s="191">
        <v>28</v>
      </c>
      <c r="R89" s="204">
        <v>0.12783636944710769</v>
      </c>
      <c r="S89" s="191">
        <v>15</v>
      </c>
      <c r="T89" s="204">
        <v>6.8483769346664836E-2</v>
      </c>
      <c r="U89" s="191">
        <v>9</v>
      </c>
      <c r="V89" s="204">
        <v>4.1090261607998904E-2</v>
      </c>
      <c r="W89" s="191">
        <v>42</v>
      </c>
      <c r="X89" s="204">
        <v>0.19175455417066153</v>
      </c>
      <c r="Y89" s="191">
        <v>61</v>
      </c>
      <c r="Z89" s="204">
        <v>0.27850066200977036</v>
      </c>
      <c r="AA89" s="191">
        <v>78</v>
      </c>
      <c r="AB89" s="204">
        <v>0.35611560060265718</v>
      </c>
      <c r="AC89" s="191">
        <v>16</v>
      </c>
      <c r="AD89" s="191">
        <v>7.3049353969775827E-2</v>
      </c>
      <c r="AE89" s="191"/>
      <c r="AF89" s="191"/>
    </row>
    <row r="90" spans="1:32">
      <c r="A90" s="332">
        <v>1887</v>
      </c>
      <c r="B90" s="337" t="s">
        <v>874</v>
      </c>
      <c r="C90" s="347">
        <v>14753</v>
      </c>
      <c r="D90" s="347">
        <v>16115</v>
      </c>
      <c r="E90" s="191">
        <v>377</v>
      </c>
      <c r="F90" s="191">
        <f t="shared" si="2"/>
        <v>2.5554124584830205</v>
      </c>
      <c r="G90" s="191">
        <v>195</v>
      </c>
      <c r="H90" s="191">
        <v>1.3217650647325967</v>
      </c>
      <c r="I90" s="191">
        <v>182</v>
      </c>
      <c r="J90" s="191">
        <v>1.2336473937504235</v>
      </c>
      <c r="K90" s="191">
        <v>35</v>
      </c>
      <c r="L90" s="191">
        <v>0.23723988341354299</v>
      </c>
      <c r="M90" s="191">
        <v>44</v>
      </c>
      <c r="N90" s="204">
        <v>0.29824442486273978</v>
      </c>
      <c r="O90" s="191">
        <v>15</v>
      </c>
      <c r="P90" s="204">
        <v>0.1016742357486613</v>
      </c>
      <c r="Q90" s="191">
        <v>8</v>
      </c>
      <c r="R90" s="204">
        <v>5.4226259065952687E-2</v>
      </c>
      <c r="S90" s="191">
        <v>11</v>
      </c>
      <c r="T90" s="204">
        <v>7.4561106215684944E-2</v>
      </c>
      <c r="U90" s="191">
        <v>12</v>
      </c>
      <c r="V90" s="204">
        <v>8.133938859892903E-2</v>
      </c>
      <c r="W90" s="191">
        <v>50</v>
      </c>
      <c r="X90" s="204">
        <v>0.33891411916220426</v>
      </c>
      <c r="Y90" s="191">
        <v>71</v>
      </c>
      <c r="Z90" s="204">
        <v>0.48125804921033011</v>
      </c>
      <c r="AA90" s="191">
        <v>110</v>
      </c>
      <c r="AB90" s="204">
        <v>0.74561106215684947</v>
      </c>
      <c r="AC90" s="191">
        <v>21</v>
      </c>
      <c r="AD90" s="191">
        <v>0.14234393004812579</v>
      </c>
      <c r="AE90" s="191"/>
      <c r="AF90" s="191"/>
    </row>
    <row r="91" spans="1:32">
      <c r="A91" s="332">
        <v>1887</v>
      </c>
      <c r="B91" s="334" t="s">
        <v>894</v>
      </c>
      <c r="C91" s="345">
        <v>15701</v>
      </c>
      <c r="D91" s="345">
        <v>16563</v>
      </c>
      <c r="E91" s="191">
        <v>324</v>
      </c>
      <c r="F91" s="191">
        <f t="shared" si="2"/>
        <v>2.0635628303929687</v>
      </c>
      <c r="G91" s="191">
        <v>163</v>
      </c>
      <c r="H91" s="191">
        <v>1.0381504362779441</v>
      </c>
      <c r="I91" s="191">
        <v>161</v>
      </c>
      <c r="J91" s="191">
        <v>1.0254123941150244</v>
      </c>
      <c r="K91" s="191">
        <v>33</v>
      </c>
      <c r="L91" s="191">
        <v>0.21017769568817271</v>
      </c>
      <c r="M91" s="191">
        <v>58</v>
      </c>
      <c r="N91" s="204">
        <v>0.36940322272466725</v>
      </c>
      <c r="O91" s="191">
        <v>18</v>
      </c>
      <c r="P91" s="204">
        <v>0.11464237946627605</v>
      </c>
      <c r="Q91" s="191">
        <v>25</v>
      </c>
      <c r="R91" s="204">
        <v>0.15922552703649451</v>
      </c>
      <c r="S91" s="191">
        <v>15</v>
      </c>
      <c r="T91" s="204">
        <v>9.5535316221896691E-2</v>
      </c>
      <c r="U91" s="191">
        <v>7</v>
      </c>
      <c r="V91" s="204">
        <v>4.4583147570218459E-2</v>
      </c>
      <c r="W91" s="191">
        <v>32</v>
      </c>
      <c r="X91" s="204">
        <v>0.20380867460671298</v>
      </c>
      <c r="Y91" s="191">
        <v>36</v>
      </c>
      <c r="Z91" s="204">
        <v>0.2292847589325521</v>
      </c>
      <c r="AA91" s="191">
        <v>82</v>
      </c>
      <c r="AB91" s="204">
        <v>0.52225972867970194</v>
      </c>
      <c r="AC91" s="191">
        <v>18</v>
      </c>
      <c r="AD91" s="191">
        <v>0.11464237946627605</v>
      </c>
      <c r="AE91" s="191"/>
      <c r="AF91" s="191"/>
    </row>
    <row r="92" spans="1:32">
      <c r="A92" s="332">
        <v>1887</v>
      </c>
      <c r="B92" s="334" t="s">
        <v>905</v>
      </c>
      <c r="C92" s="345">
        <v>9584</v>
      </c>
      <c r="D92" s="345">
        <v>9380</v>
      </c>
      <c r="E92" s="191">
        <v>151</v>
      </c>
      <c r="F92" s="191">
        <f t="shared" si="2"/>
        <v>1.575542570951586</v>
      </c>
      <c r="G92" s="191">
        <v>67</v>
      </c>
      <c r="H92" s="191">
        <v>0.69908180300500833</v>
      </c>
      <c r="I92" s="191">
        <v>84</v>
      </c>
      <c r="J92" s="191">
        <v>0.87646076794657757</v>
      </c>
      <c r="K92" s="191">
        <v>23</v>
      </c>
      <c r="L92" s="191">
        <v>0.23998330550918195</v>
      </c>
      <c r="M92" s="191">
        <v>19</v>
      </c>
      <c r="N92" s="204">
        <v>0.19824707846410683</v>
      </c>
      <c r="O92" s="191">
        <v>4</v>
      </c>
      <c r="P92" s="204">
        <v>4.1736227045075125E-2</v>
      </c>
      <c r="Q92" s="191">
        <v>9</v>
      </c>
      <c r="R92" s="204">
        <v>9.3906510851419031E-2</v>
      </c>
      <c r="S92" s="191">
        <v>6</v>
      </c>
      <c r="T92" s="204">
        <v>6.2604340567612687E-2</v>
      </c>
      <c r="U92" s="191">
        <v>4</v>
      </c>
      <c r="V92" s="204">
        <v>4.1736227045075125E-2</v>
      </c>
      <c r="W92" s="191">
        <v>14</v>
      </c>
      <c r="X92" s="204">
        <v>0.14607679465776294</v>
      </c>
      <c r="Y92" s="191">
        <v>14</v>
      </c>
      <c r="Z92" s="204">
        <v>0.14607679465776294</v>
      </c>
      <c r="AA92" s="191">
        <v>48</v>
      </c>
      <c r="AB92" s="204">
        <v>0.5008347245409015</v>
      </c>
      <c r="AC92" s="191">
        <v>10</v>
      </c>
      <c r="AD92" s="191">
        <v>0.10434056761268781</v>
      </c>
      <c r="AE92" s="191"/>
      <c r="AF92" s="191"/>
    </row>
    <row r="93" spans="1:32">
      <c r="A93" s="332">
        <v>1887</v>
      </c>
      <c r="B93" s="335" t="s">
        <v>1069</v>
      </c>
      <c r="C93" s="246">
        <v>37783</v>
      </c>
      <c r="D93" s="240">
        <v>41514</v>
      </c>
      <c r="E93" s="191">
        <v>724</v>
      </c>
      <c r="F93" s="191">
        <f t="shared" si="2"/>
        <v>1.9162057009766298</v>
      </c>
      <c r="G93" s="191">
        <v>350</v>
      </c>
      <c r="H93" s="191">
        <v>0.92634253500251429</v>
      </c>
      <c r="I93" s="191">
        <v>374</v>
      </c>
      <c r="J93" s="191">
        <v>0.98986316597411539</v>
      </c>
      <c r="K93" s="191">
        <v>61</v>
      </c>
      <c r="L93" s="191">
        <v>0.1614482703861525</v>
      </c>
      <c r="M93" s="191">
        <v>98</v>
      </c>
      <c r="N93" s="204">
        <v>0.25937590980070402</v>
      </c>
      <c r="O93" s="191">
        <v>23</v>
      </c>
      <c r="P93" s="204">
        <v>6.087393801445095E-2</v>
      </c>
      <c r="Q93" s="191">
        <v>19</v>
      </c>
      <c r="R93" s="204">
        <v>5.028716618585078E-2</v>
      </c>
      <c r="S93" s="191">
        <v>23</v>
      </c>
      <c r="T93" s="204">
        <v>6.087393801445095E-2</v>
      </c>
      <c r="U93" s="191">
        <v>18</v>
      </c>
      <c r="V93" s="204">
        <v>4.7640473228700742E-2</v>
      </c>
      <c r="W93" s="191">
        <v>76</v>
      </c>
      <c r="X93" s="204">
        <v>0.20114866474340312</v>
      </c>
      <c r="Y93" s="191">
        <v>113</v>
      </c>
      <c r="Z93" s="204">
        <v>0.29907630415795461</v>
      </c>
      <c r="AA93" s="191">
        <v>240</v>
      </c>
      <c r="AB93" s="204">
        <v>0.63520630971600989</v>
      </c>
      <c r="AC93" s="191">
        <v>53</v>
      </c>
      <c r="AD93" s="191">
        <v>0.14027472672895216</v>
      </c>
      <c r="AE93" s="191"/>
      <c r="AF93" s="191"/>
    </row>
    <row r="94" spans="1:32">
      <c r="A94" s="332">
        <v>1887</v>
      </c>
      <c r="B94" s="334" t="s">
        <v>881</v>
      </c>
      <c r="C94" s="345">
        <v>3556</v>
      </c>
      <c r="D94" s="345">
        <v>3289</v>
      </c>
      <c r="E94" s="191">
        <v>71</v>
      </c>
      <c r="F94" s="191">
        <f t="shared" si="2"/>
        <v>1.9966254218222723</v>
      </c>
      <c r="G94" s="191">
        <v>32</v>
      </c>
      <c r="H94" s="191">
        <v>0.89988751406074252</v>
      </c>
      <c r="I94" s="191">
        <v>39</v>
      </c>
      <c r="J94" s="191">
        <v>1.0967379077615298</v>
      </c>
      <c r="K94" s="191">
        <v>3</v>
      </c>
      <c r="L94" s="191">
        <v>8.4364454443194598E-2</v>
      </c>
      <c r="M94" s="191">
        <v>9</v>
      </c>
      <c r="N94" s="204">
        <v>0.25309336332958382</v>
      </c>
      <c r="O94" s="191">
        <v>4</v>
      </c>
      <c r="P94" s="204">
        <v>0.11248593925759282</v>
      </c>
      <c r="Q94" s="191">
        <v>1</v>
      </c>
      <c r="R94" s="204">
        <v>2.8121484814398204E-2</v>
      </c>
      <c r="S94" s="191">
        <v>2</v>
      </c>
      <c r="T94" s="204">
        <v>5.6242969628796408E-2</v>
      </c>
      <c r="U94" s="191">
        <v>0</v>
      </c>
      <c r="V94" s="204">
        <v>0</v>
      </c>
      <c r="W94" s="191">
        <v>6</v>
      </c>
      <c r="X94" s="204">
        <v>0.1687289088863892</v>
      </c>
      <c r="Y94" s="191">
        <v>7</v>
      </c>
      <c r="Z94" s="204">
        <v>0.19685039370078738</v>
      </c>
      <c r="AA94" s="191">
        <v>28</v>
      </c>
      <c r="AB94" s="204">
        <v>0.78740157480314954</v>
      </c>
      <c r="AC94" s="191">
        <v>11</v>
      </c>
      <c r="AD94" s="191">
        <v>0.3093363329583802</v>
      </c>
      <c r="AE94" s="191"/>
      <c r="AF94" s="191"/>
    </row>
    <row r="95" spans="1:32">
      <c r="A95" s="332">
        <v>1887</v>
      </c>
      <c r="B95" s="334" t="s">
        <v>900</v>
      </c>
      <c r="C95" s="345">
        <v>4375</v>
      </c>
      <c r="D95" s="345">
        <v>3792</v>
      </c>
      <c r="E95" s="191">
        <v>94</v>
      </c>
      <c r="F95" s="191">
        <f t="shared" si="2"/>
        <v>2.1485714285714286</v>
      </c>
      <c r="G95" s="191">
        <v>43</v>
      </c>
      <c r="H95" s="191">
        <v>0.98285714285714276</v>
      </c>
      <c r="I95" s="191">
        <v>51</v>
      </c>
      <c r="J95" s="191">
        <v>1.1657142857142857</v>
      </c>
      <c r="K95" s="191">
        <v>7</v>
      </c>
      <c r="L95" s="191">
        <v>0.16</v>
      </c>
      <c r="M95" s="191">
        <v>10</v>
      </c>
      <c r="N95" s="204">
        <v>0.22857142857142859</v>
      </c>
      <c r="O95" s="191">
        <v>2</v>
      </c>
      <c r="P95" s="204">
        <v>4.5714285714285714E-2</v>
      </c>
      <c r="Q95" s="191">
        <v>3</v>
      </c>
      <c r="R95" s="204">
        <v>6.8571428571428575E-2</v>
      </c>
      <c r="S95" s="191">
        <v>2</v>
      </c>
      <c r="T95" s="204">
        <v>4.5714285714285714E-2</v>
      </c>
      <c r="U95" s="191">
        <v>1</v>
      </c>
      <c r="V95" s="204">
        <v>2.2857142857142857E-2</v>
      </c>
      <c r="W95" s="191">
        <v>7</v>
      </c>
      <c r="X95" s="204">
        <v>0.16</v>
      </c>
      <c r="Y95" s="191">
        <v>13</v>
      </c>
      <c r="Z95" s="204">
        <v>0.29714285714285715</v>
      </c>
      <c r="AA95" s="191">
        <v>42</v>
      </c>
      <c r="AB95" s="204">
        <v>0.96</v>
      </c>
      <c r="AC95" s="191">
        <v>7</v>
      </c>
      <c r="AD95" s="191">
        <v>0.16</v>
      </c>
      <c r="AE95" s="191"/>
      <c r="AF95" s="191"/>
    </row>
    <row r="96" spans="1:32">
      <c r="A96" s="332">
        <v>1887</v>
      </c>
      <c r="B96" s="337" t="s">
        <v>885</v>
      </c>
      <c r="C96" s="347">
        <v>3357</v>
      </c>
      <c r="D96" s="347">
        <v>3509</v>
      </c>
      <c r="E96" s="191">
        <v>64</v>
      </c>
      <c r="F96" s="191">
        <f t="shared" si="2"/>
        <v>1.9064641048555258</v>
      </c>
      <c r="G96" s="191">
        <v>31</v>
      </c>
      <c r="H96" s="191">
        <v>0.92344355078939533</v>
      </c>
      <c r="I96" s="191">
        <v>33</v>
      </c>
      <c r="J96" s="191">
        <v>0.98302055406613054</v>
      </c>
      <c r="K96" s="191">
        <v>4</v>
      </c>
      <c r="L96" s="191">
        <v>0.11915400655347036</v>
      </c>
      <c r="M96" s="191">
        <v>12</v>
      </c>
      <c r="N96" s="204">
        <v>0.35746201966041108</v>
      </c>
      <c r="O96" s="191">
        <v>0</v>
      </c>
      <c r="P96" s="204">
        <v>0</v>
      </c>
      <c r="Q96" s="191">
        <v>1</v>
      </c>
      <c r="R96" s="204">
        <v>2.978850163836759E-2</v>
      </c>
      <c r="S96" s="191">
        <v>0</v>
      </c>
      <c r="T96" s="204">
        <v>0</v>
      </c>
      <c r="U96" s="191">
        <v>3</v>
      </c>
      <c r="V96" s="204">
        <v>8.936550491510277E-2</v>
      </c>
      <c r="W96" s="191">
        <v>6</v>
      </c>
      <c r="X96" s="204">
        <v>0.17873100983020554</v>
      </c>
      <c r="Y96" s="191">
        <v>7</v>
      </c>
      <c r="Z96" s="204">
        <v>0.20851951146857312</v>
      </c>
      <c r="AA96" s="191">
        <v>28</v>
      </c>
      <c r="AB96" s="204">
        <v>0.83407804587429246</v>
      </c>
      <c r="AC96" s="191">
        <v>3</v>
      </c>
      <c r="AD96" s="191">
        <v>8.936550491510277E-2</v>
      </c>
      <c r="AE96" s="191"/>
      <c r="AF96" s="191"/>
    </row>
    <row r="97" spans="1:32">
      <c r="A97" s="332">
        <v>1887</v>
      </c>
      <c r="B97" s="334" t="s">
        <v>889</v>
      </c>
      <c r="C97" s="345">
        <v>18934</v>
      </c>
      <c r="D97" s="345">
        <v>23821</v>
      </c>
      <c r="E97" s="191">
        <v>354</v>
      </c>
      <c r="F97" s="191">
        <f t="shared" si="2"/>
        <v>1.8696524770254568</v>
      </c>
      <c r="G97" s="191">
        <v>176</v>
      </c>
      <c r="H97" s="191">
        <v>0.92954473434034013</v>
      </c>
      <c r="I97" s="191">
        <v>178</v>
      </c>
      <c r="J97" s="191">
        <v>0.94010774268511677</v>
      </c>
      <c r="K97" s="191">
        <v>30</v>
      </c>
      <c r="L97" s="191">
        <v>0.15844512517164888</v>
      </c>
      <c r="M97" s="191">
        <v>48</v>
      </c>
      <c r="N97" s="204">
        <v>0.25351220027463822</v>
      </c>
      <c r="O97" s="191">
        <v>14</v>
      </c>
      <c r="P97" s="204">
        <v>7.394105841343615E-2</v>
      </c>
      <c r="Q97" s="191">
        <v>9</v>
      </c>
      <c r="R97" s="204">
        <v>4.753353755149467E-2</v>
      </c>
      <c r="S97" s="191">
        <v>15</v>
      </c>
      <c r="T97" s="204">
        <v>7.9222562585824441E-2</v>
      </c>
      <c r="U97" s="191">
        <v>11</v>
      </c>
      <c r="V97" s="204">
        <v>5.8096545896271258E-2</v>
      </c>
      <c r="W97" s="191">
        <v>47</v>
      </c>
      <c r="X97" s="204">
        <v>0.2482306961022499</v>
      </c>
      <c r="Y97" s="191">
        <v>65</v>
      </c>
      <c r="Z97" s="204">
        <v>0.34329777120523924</v>
      </c>
      <c r="AA97" s="191">
        <v>98</v>
      </c>
      <c r="AB97" s="204">
        <v>0.51758740889405297</v>
      </c>
      <c r="AC97" s="191">
        <v>17</v>
      </c>
      <c r="AD97" s="191">
        <v>8.9785570930601036E-2</v>
      </c>
      <c r="AE97" s="191"/>
      <c r="AF97" s="191"/>
    </row>
    <row r="98" spans="1:32">
      <c r="A98" s="332">
        <v>1887</v>
      </c>
      <c r="B98" s="334" t="s">
        <v>890</v>
      </c>
      <c r="C98" s="345">
        <v>4043</v>
      </c>
      <c r="D98" s="345">
        <v>3352</v>
      </c>
      <c r="E98" s="191">
        <v>70</v>
      </c>
      <c r="F98" s="191">
        <f t="shared" si="2"/>
        <v>1.7313875834776158</v>
      </c>
      <c r="G98" s="191">
        <v>34</v>
      </c>
      <c r="H98" s="191">
        <v>0.84095968340341332</v>
      </c>
      <c r="I98" s="191">
        <v>36</v>
      </c>
      <c r="J98" s="191">
        <v>0.89042790007420236</v>
      </c>
      <c r="K98" s="191">
        <v>9</v>
      </c>
      <c r="L98" s="191">
        <v>0.22260697501855059</v>
      </c>
      <c r="M98" s="191">
        <v>11</v>
      </c>
      <c r="N98" s="204">
        <v>0.27207519168933958</v>
      </c>
      <c r="O98" s="191">
        <v>3</v>
      </c>
      <c r="P98" s="204">
        <v>7.4202325006183525E-2</v>
      </c>
      <c r="Q98" s="191">
        <v>2</v>
      </c>
      <c r="R98" s="204">
        <v>4.9468216670789017E-2</v>
      </c>
      <c r="S98" s="191">
        <v>2</v>
      </c>
      <c r="T98" s="204">
        <v>4.9468216670789017E-2</v>
      </c>
      <c r="U98" s="191">
        <v>2</v>
      </c>
      <c r="V98" s="204">
        <v>4.9468216670789017E-2</v>
      </c>
      <c r="W98" s="191">
        <v>4</v>
      </c>
      <c r="X98" s="204">
        <v>9.8936433341578034E-2</v>
      </c>
      <c r="Y98" s="191">
        <v>8</v>
      </c>
      <c r="Z98" s="204">
        <v>0.19787286668315607</v>
      </c>
      <c r="AA98" s="191">
        <v>20</v>
      </c>
      <c r="AB98" s="204">
        <v>0.49468216670789023</v>
      </c>
      <c r="AC98" s="191">
        <v>9</v>
      </c>
      <c r="AD98" s="191">
        <v>0.22260697501855059</v>
      </c>
      <c r="AE98" s="191"/>
      <c r="AF98" s="191"/>
    </row>
    <row r="99" spans="1:32">
      <c r="A99" s="332">
        <v>1887</v>
      </c>
      <c r="B99" s="334" t="s">
        <v>979</v>
      </c>
      <c r="C99" s="345">
        <v>3518</v>
      </c>
      <c r="D99" s="345">
        <v>3751</v>
      </c>
      <c r="E99" s="191">
        <v>71</v>
      </c>
      <c r="F99" s="191">
        <f t="shared" si="2"/>
        <v>2.0181921546333146</v>
      </c>
      <c r="G99" s="191">
        <v>34</v>
      </c>
      <c r="H99" s="191">
        <v>0.96645821489482664</v>
      </c>
      <c r="I99" s="191">
        <v>37</v>
      </c>
      <c r="J99" s="191">
        <v>1.0517339397384877</v>
      </c>
      <c r="K99" s="191">
        <v>8</v>
      </c>
      <c r="L99" s="191">
        <v>0.22740193291642977</v>
      </c>
      <c r="M99" s="191">
        <v>8</v>
      </c>
      <c r="N99" s="204">
        <v>0.22740193291642977</v>
      </c>
      <c r="O99" s="191">
        <v>0</v>
      </c>
      <c r="P99" s="204">
        <v>0</v>
      </c>
      <c r="Q99" s="191">
        <v>3</v>
      </c>
      <c r="R99" s="204">
        <v>8.5275724843661166E-2</v>
      </c>
      <c r="S99" s="191">
        <v>2</v>
      </c>
      <c r="T99" s="204">
        <v>5.6850483229107442E-2</v>
      </c>
      <c r="U99" s="191">
        <v>1</v>
      </c>
      <c r="V99" s="204">
        <v>2.8425241614553721E-2</v>
      </c>
      <c r="W99" s="191">
        <v>6</v>
      </c>
      <c r="X99" s="204">
        <v>0.17055144968732233</v>
      </c>
      <c r="Y99" s="191">
        <v>13</v>
      </c>
      <c r="Z99" s="204">
        <v>0.36952814098919839</v>
      </c>
      <c r="AA99" s="191">
        <v>24</v>
      </c>
      <c r="AB99" s="204">
        <v>0.68220579874928933</v>
      </c>
      <c r="AC99" s="191">
        <v>6</v>
      </c>
      <c r="AD99" s="191">
        <v>0.17055144968732233</v>
      </c>
      <c r="AE99" s="191"/>
      <c r="AF99" s="191"/>
    </row>
    <row r="100" spans="1:32">
      <c r="A100" s="332">
        <v>1887</v>
      </c>
      <c r="B100" s="335" t="s">
        <v>1070</v>
      </c>
      <c r="C100" s="343">
        <v>54109</v>
      </c>
      <c r="D100" s="246">
        <v>55281</v>
      </c>
      <c r="E100" s="191">
        <v>1109</v>
      </c>
      <c r="F100" s="191">
        <f t="shared" si="2"/>
        <v>2.0495666155353085</v>
      </c>
      <c r="G100" s="191">
        <v>548</v>
      </c>
      <c r="H100" s="191">
        <v>1.0127705187676728</v>
      </c>
      <c r="I100" s="191">
        <v>561</v>
      </c>
      <c r="J100" s="191">
        <v>1.0367960967676357</v>
      </c>
      <c r="K100" s="191">
        <v>149</v>
      </c>
      <c r="L100" s="191">
        <v>0.27537008630726867</v>
      </c>
      <c r="M100" s="191">
        <v>178</v>
      </c>
      <c r="N100" s="204">
        <v>0.3289656064610324</v>
      </c>
      <c r="O100" s="191">
        <v>46</v>
      </c>
      <c r="P100" s="204">
        <v>8.5013583692176903E-2</v>
      </c>
      <c r="Q100" s="191">
        <v>39</v>
      </c>
      <c r="R100" s="204">
        <v>7.2076733999889106E-2</v>
      </c>
      <c r="S100" s="191">
        <v>31</v>
      </c>
      <c r="T100" s="204">
        <v>5.7291762922988786E-2</v>
      </c>
      <c r="U100" s="191">
        <v>20</v>
      </c>
      <c r="V100" s="204">
        <v>3.6962427692250832E-2</v>
      </c>
      <c r="W100" s="191">
        <v>109</v>
      </c>
      <c r="X100" s="204">
        <v>0.20144523092276703</v>
      </c>
      <c r="Y100" s="191">
        <v>202</v>
      </c>
      <c r="Z100" s="204">
        <v>0.37332051969173335</v>
      </c>
      <c r="AA100" s="191">
        <v>292</v>
      </c>
      <c r="AB100" s="204">
        <v>0.53965144430686207</v>
      </c>
      <c r="AC100" s="191">
        <v>43</v>
      </c>
      <c r="AD100" s="191">
        <v>7.9469219538339284E-2</v>
      </c>
      <c r="AE100" s="191"/>
      <c r="AF100" s="191"/>
    </row>
    <row r="101" spans="1:32">
      <c r="A101" s="332">
        <v>1887</v>
      </c>
      <c r="B101" s="337" t="s">
        <v>864</v>
      </c>
      <c r="C101" s="347">
        <v>23869</v>
      </c>
      <c r="D101" s="347">
        <v>23926</v>
      </c>
      <c r="E101" s="191">
        <v>497</v>
      </c>
      <c r="F101" s="191">
        <f t="shared" si="2"/>
        <v>2.0821986677280151</v>
      </c>
      <c r="G101" s="191">
        <v>260</v>
      </c>
      <c r="H101" s="191">
        <v>1.0892789811051993</v>
      </c>
      <c r="I101" s="191">
        <v>237</v>
      </c>
      <c r="J101" s="191">
        <v>0.99291968662281616</v>
      </c>
      <c r="K101" s="191">
        <v>76</v>
      </c>
      <c r="L101" s="191">
        <v>0.31840462524613516</v>
      </c>
      <c r="M101" s="191">
        <v>80</v>
      </c>
      <c r="N101" s="204">
        <v>0.33516276341698437</v>
      </c>
      <c r="O101" s="191">
        <v>20</v>
      </c>
      <c r="P101" s="204">
        <v>8.3790690854246092E-2</v>
      </c>
      <c r="Q101" s="191">
        <v>19</v>
      </c>
      <c r="R101" s="204">
        <v>7.9601156311533791E-2</v>
      </c>
      <c r="S101" s="191">
        <v>11</v>
      </c>
      <c r="T101" s="204">
        <v>4.6084879969835353E-2</v>
      </c>
      <c r="U101" s="191">
        <v>10</v>
      </c>
      <c r="V101" s="204">
        <v>4.1895345427123046E-2</v>
      </c>
      <c r="W101" s="191">
        <v>46</v>
      </c>
      <c r="X101" s="204">
        <v>0.19271858896476601</v>
      </c>
      <c r="Y101" s="191">
        <v>92</v>
      </c>
      <c r="Z101" s="204">
        <v>0.38543717792953203</v>
      </c>
      <c r="AA101" s="191">
        <v>122</v>
      </c>
      <c r="AB101" s="204">
        <v>0.51112321421090112</v>
      </c>
      <c r="AC101" s="191">
        <v>21</v>
      </c>
      <c r="AD101" s="191">
        <v>8.7980225396958406E-2</v>
      </c>
      <c r="AE101" s="191"/>
      <c r="AF101" s="191"/>
    </row>
    <row r="102" spans="1:32">
      <c r="A102" s="332">
        <v>1887</v>
      </c>
      <c r="B102" s="334" t="s">
        <v>877</v>
      </c>
      <c r="C102" s="345">
        <v>14187</v>
      </c>
      <c r="D102" s="345">
        <v>14611</v>
      </c>
      <c r="E102" s="191">
        <v>269</v>
      </c>
      <c r="F102" s="191">
        <f t="shared" si="2"/>
        <v>1.8961020652710228</v>
      </c>
      <c r="G102" s="191">
        <v>120</v>
      </c>
      <c r="H102" s="191">
        <v>0.84584478748149716</v>
      </c>
      <c r="I102" s="191">
        <v>149</v>
      </c>
      <c r="J102" s="191">
        <v>1.0502572777895256</v>
      </c>
      <c r="K102" s="191">
        <v>28</v>
      </c>
      <c r="L102" s="191">
        <v>0.1973637837456827</v>
      </c>
      <c r="M102" s="191">
        <v>38</v>
      </c>
      <c r="N102" s="204">
        <v>0.26785084936914078</v>
      </c>
      <c r="O102" s="191">
        <v>9</v>
      </c>
      <c r="P102" s="204">
        <v>6.3438359061112282E-2</v>
      </c>
      <c r="Q102" s="191">
        <v>7</v>
      </c>
      <c r="R102" s="204">
        <v>4.9340945936420674E-2</v>
      </c>
      <c r="S102" s="191">
        <v>7</v>
      </c>
      <c r="T102" s="204">
        <v>4.9340945936420674E-2</v>
      </c>
      <c r="U102" s="191">
        <v>4</v>
      </c>
      <c r="V102" s="204">
        <v>2.8194826249383242E-2</v>
      </c>
      <c r="W102" s="191">
        <v>29</v>
      </c>
      <c r="X102" s="204">
        <v>0.20441249030802847</v>
      </c>
      <c r="Y102" s="191">
        <v>54</v>
      </c>
      <c r="Z102" s="204">
        <v>0.38063015436667375</v>
      </c>
      <c r="AA102" s="191">
        <v>84</v>
      </c>
      <c r="AB102" s="204">
        <v>0.59209135123704804</v>
      </c>
      <c r="AC102" s="191">
        <v>9</v>
      </c>
      <c r="AD102" s="191">
        <v>6.3438359061112282E-2</v>
      </c>
      <c r="AE102" s="191"/>
      <c r="AF102" s="191"/>
    </row>
    <row r="103" spans="1:32">
      <c r="A103" s="332">
        <v>1887</v>
      </c>
      <c r="B103" s="334" t="s">
        <v>964</v>
      </c>
      <c r="C103" s="345">
        <v>16053</v>
      </c>
      <c r="D103" s="345">
        <v>16744</v>
      </c>
      <c r="E103" s="191">
        <v>346</v>
      </c>
      <c r="F103" s="191">
        <f t="shared" si="2"/>
        <v>2.1553603687784215</v>
      </c>
      <c r="G103" s="191">
        <v>171</v>
      </c>
      <c r="H103" s="191">
        <v>1.0652214539338443</v>
      </c>
      <c r="I103" s="191">
        <v>175</v>
      </c>
      <c r="J103" s="191">
        <v>1.0901389148445775</v>
      </c>
      <c r="K103" s="191">
        <v>45</v>
      </c>
      <c r="L103" s="191">
        <v>0.28032143524574848</v>
      </c>
      <c r="M103" s="191">
        <v>60</v>
      </c>
      <c r="N103" s="204">
        <v>0.37376191366099798</v>
      </c>
      <c r="O103" s="191">
        <v>17</v>
      </c>
      <c r="P103" s="204">
        <v>0.10589920887061609</v>
      </c>
      <c r="Q103" s="191">
        <v>16</v>
      </c>
      <c r="R103" s="204">
        <v>9.9669843642932784E-2</v>
      </c>
      <c r="S103" s="191">
        <v>13</v>
      </c>
      <c r="T103" s="204">
        <v>8.0981747959882888E-2</v>
      </c>
      <c r="U103" s="191">
        <v>6</v>
      </c>
      <c r="V103" s="204">
        <v>3.7376191366099792E-2</v>
      </c>
      <c r="W103" s="191">
        <v>34</v>
      </c>
      <c r="X103" s="204">
        <v>0.21179841774123218</v>
      </c>
      <c r="Y103" s="191">
        <v>56</v>
      </c>
      <c r="Z103" s="204">
        <v>0.34884445275026471</v>
      </c>
      <c r="AA103" s="191">
        <v>86</v>
      </c>
      <c r="AB103" s="204">
        <v>0.53572540958076376</v>
      </c>
      <c r="AC103" s="191">
        <v>13</v>
      </c>
      <c r="AD103" s="191">
        <v>8.0981747959882888E-2</v>
      </c>
      <c r="AE103" s="191"/>
      <c r="AF103" s="191"/>
    </row>
    <row r="104" spans="1:32">
      <c r="A104" s="332">
        <v>1887</v>
      </c>
      <c r="B104" s="335" t="s">
        <v>1071</v>
      </c>
      <c r="C104" s="343">
        <v>12888</v>
      </c>
      <c r="D104" s="240">
        <v>13499</v>
      </c>
      <c r="E104" s="191">
        <v>324</v>
      </c>
      <c r="F104" s="191">
        <f t="shared" si="2"/>
        <v>2.5139664804469275</v>
      </c>
      <c r="G104" s="191">
        <v>166</v>
      </c>
      <c r="H104" s="191">
        <v>1.288019863438858</v>
      </c>
      <c r="I104" s="191">
        <v>158</v>
      </c>
      <c r="J104" s="191">
        <v>1.2259466170080695</v>
      </c>
      <c r="K104" s="191">
        <v>55</v>
      </c>
      <c r="L104" s="191">
        <v>0.42675356921166974</v>
      </c>
      <c r="M104" s="191">
        <v>52</v>
      </c>
      <c r="N104" s="204">
        <v>0.40347610180012417</v>
      </c>
      <c r="O104" s="191">
        <v>13</v>
      </c>
      <c r="P104" s="204">
        <v>0.10086902545003104</v>
      </c>
      <c r="Q104" s="191">
        <v>10</v>
      </c>
      <c r="R104" s="204">
        <v>7.7591558038485414E-2</v>
      </c>
      <c r="S104" s="191">
        <v>8</v>
      </c>
      <c r="T104" s="204">
        <v>6.2073246430788327E-2</v>
      </c>
      <c r="U104" s="191">
        <v>6</v>
      </c>
      <c r="V104" s="204">
        <v>4.6554934823091247E-2</v>
      </c>
      <c r="W104" s="191">
        <v>34</v>
      </c>
      <c r="X104" s="204">
        <v>0.2638112973308504</v>
      </c>
      <c r="Y104" s="191">
        <v>66</v>
      </c>
      <c r="Z104" s="204">
        <v>0.51210428305400368</v>
      </c>
      <c r="AA104" s="191">
        <v>68</v>
      </c>
      <c r="AB104" s="204">
        <v>0.52762259466170081</v>
      </c>
      <c r="AC104" s="191">
        <v>12</v>
      </c>
      <c r="AD104" s="191">
        <v>9.3109869646182494E-2</v>
      </c>
      <c r="AE104" s="191"/>
      <c r="AF104" s="191"/>
    </row>
    <row r="105" spans="1:32">
      <c r="A105" s="332">
        <v>1887</v>
      </c>
      <c r="B105" s="334" t="s">
        <v>844</v>
      </c>
      <c r="C105" s="345"/>
      <c r="D105" s="345"/>
      <c r="E105" s="191"/>
      <c r="F105" s="191"/>
      <c r="G105" s="191"/>
      <c r="H105" s="191"/>
      <c r="I105" s="191"/>
      <c r="J105" s="191"/>
      <c r="K105" s="191">
        <v>0</v>
      </c>
      <c r="L105" s="191"/>
      <c r="M105" s="191">
        <v>0</v>
      </c>
      <c r="N105" s="204"/>
      <c r="O105" s="191">
        <v>0</v>
      </c>
      <c r="P105" s="204"/>
      <c r="Q105" s="191">
        <v>0</v>
      </c>
      <c r="R105" s="204"/>
      <c r="S105" s="191">
        <v>0</v>
      </c>
      <c r="T105" s="204"/>
      <c r="U105" s="191">
        <v>0</v>
      </c>
      <c r="V105" s="204"/>
      <c r="W105" s="191">
        <v>0</v>
      </c>
      <c r="X105" s="204"/>
      <c r="Y105" s="191">
        <v>0</v>
      </c>
      <c r="Z105" s="204"/>
      <c r="AA105" s="191">
        <v>0</v>
      </c>
      <c r="AB105" s="204"/>
      <c r="AC105" s="191">
        <v>0</v>
      </c>
      <c r="AD105" s="191"/>
      <c r="AE105" s="191"/>
      <c r="AF105" s="191"/>
    </row>
    <row r="106" spans="1:32">
      <c r="A106" s="332">
        <v>1887</v>
      </c>
      <c r="B106" s="335" t="s">
        <v>1072</v>
      </c>
      <c r="C106" s="233">
        <v>228174</v>
      </c>
      <c r="D106" s="246">
        <v>250285</v>
      </c>
      <c r="E106" s="191">
        <v>4420</v>
      </c>
      <c r="F106" s="191">
        <f t="shared" si="2"/>
        <v>1.9371181642080169</v>
      </c>
      <c r="G106" s="191">
        <v>2244</v>
      </c>
      <c r="H106" s="191">
        <v>0.9834599910594547</v>
      </c>
      <c r="I106" s="191">
        <v>2176</v>
      </c>
      <c r="J106" s="191">
        <v>0.95365817314856205</v>
      </c>
      <c r="K106" s="191">
        <v>548</v>
      </c>
      <c r="L106" s="191">
        <v>0.24016759139954594</v>
      </c>
      <c r="M106" s="191">
        <v>601</v>
      </c>
      <c r="N106" s="204">
        <v>0.26339547888891812</v>
      </c>
      <c r="O106" s="191">
        <v>115</v>
      </c>
      <c r="P106" s="204">
        <v>5.0400133231656548E-2</v>
      </c>
      <c r="Q106" s="191">
        <v>144</v>
      </c>
      <c r="R106" s="204">
        <v>6.310973204659602E-2</v>
      </c>
      <c r="S106" s="191">
        <v>123</v>
      </c>
      <c r="T106" s="204">
        <v>5.3906229456467426E-2</v>
      </c>
      <c r="U106" s="191">
        <v>93</v>
      </c>
      <c r="V106" s="204">
        <v>4.075836861342659E-2</v>
      </c>
      <c r="W106" s="191">
        <v>481</v>
      </c>
      <c r="X106" s="204">
        <v>0.21080403551675475</v>
      </c>
      <c r="Y106" s="191">
        <v>774</v>
      </c>
      <c r="Z106" s="204">
        <v>0.33921480975045359</v>
      </c>
      <c r="AA106" s="191">
        <v>1297</v>
      </c>
      <c r="AB106" s="204">
        <v>0.56842585044746552</v>
      </c>
      <c r="AC106" s="191">
        <v>244</v>
      </c>
      <c r="AD106" s="191">
        <v>0.10693593485673214</v>
      </c>
      <c r="AE106" s="191"/>
      <c r="AF106" s="191"/>
    </row>
    <row r="107" spans="1:32">
      <c r="A107" s="332">
        <v>1887</v>
      </c>
      <c r="B107" s="334" t="s">
        <v>976</v>
      </c>
      <c r="C107" s="345">
        <v>7214</v>
      </c>
      <c r="D107" s="345">
        <v>7301</v>
      </c>
      <c r="E107" s="191">
        <v>146</v>
      </c>
      <c r="F107" s="191">
        <f t="shared" si="2"/>
        <v>2.0238425284169672</v>
      </c>
      <c r="G107" s="191">
        <v>74</v>
      </c>
      <c r="H107" s="191">
        <v>1.0257831993346271</v>
      </c>
      <c r="I107" s="191">
        <v>72</v>
      </c>
      <c r="J107" s="191">
        <v>0.99805932908233996</v>
      </c>
      <c r="K107" s="191">
        <v>12</v>
      </c>
      <c r="L107" s="191">
        <v>0.16634322151372333</v>
      </c>
      <c r="M107" s="191">
        <v>16</v>
      </c>
      <c r="N107" s="204">
        <v>0.22179096201829776</v>
      </c>
      <c r="O107" s="191">
        <v>3</v>
      </c>
      <c r="P107" s="204">
        <v>4.1585805378430832E-2</v>
      </c>
      <c r="Q107" s="191">
        <v>7</v>
      </c>
      <c r="R107" s="204">
        <v>9.7033545883005265E-2</v>
      </c>
      <c r="S107" s="191">
        <v>0</v>
      </c>
      <c r="T107" s="204">
        <v>0</v>
      </c>
      <c r="U107" s="191">
        <v>1</v>
      </c>
      <c r="V107" s="204">
        <v>1.386193512614361E-2</v>
      </c>
      <c r="W107" s="191">
        <v>20</v>
      </c>
      <c r="X107" s="204">
        <v>0.27723870252287219</v>
      </c>
      <c r="Y107" s="191">
        <v>31</v>
      </c>
      <c r="Z107" s="204">
        <v>0.42971998891045188</v>
      </c>
      <c r="AA107" s="191">
        <v>52</v>
      </c>
      <c r="AB107" s="204">
        <v>0.72082062655946777</v>
      </c>
      <c r="AC107" s="191">
        <v>4</v>
      </c>
      <c r="AD107" s="191">
        <v>5.544774050457444E-2</v>
      </c>
      <c r="AE107" s="191"/>
      <c r="AF107" s="191"/>
    </row>
    <row r="108" spans="1:32">
      <c r="A108" s="332">
        <v>1887</v>
      </c>
      <c r="B108" s="334" t="s">
        <v>863</v>
      </c>
      <c r="C108" s="345">
        <v>11246</v>
      </c>
      <c r="D108" s="345">
        <v>12122</v>
      </c>
      <c r="E108" s="191">
        <v>359</v>
      </c>
      <c r="F108" s="191">
        <f t="shared" si="2"/>
        <v>3.1922461319580293</v>
      </c>
      <c r="G108" s="191">
        <v>197</v>
      </c>
      <c r="H108" s="191">
        <v>1.7517339498488351</v>
      </c>
      <c r="I108" s="191">
        <v>162</v>
      </c>
      <c r="J108" s="191">
        <v>1.4405121821091944</v>
      </c>
      <c r="K108" s="191">
        <v>68</v>
      </c>
      <c r="L108" s="191">
        <v>0.60465943446558779</v>
      </c>
      <c r="M108" s="191">
        <v>64</v>
      </c>
      <c r="N108" s="204">
        <v>0.56909123243820026</v>
      </c>
      <c r="O108" s="191">
        <v>9</v>
      </c>
      <c r="P108" s="204">
        <v>8.0028454561621915E-2</v>
      </c>
      <c r="Q108" s="191">
        <v>11</v>
      </c>
      <c r="R108" s="204">
        <v>9.7812555575315666E-2</v>
      </c>
      <c r="S108" s="191">
        <v>6</v>
      </c>
      <c r="T108" s="204">
        <v>5.3352303041081267E-2</v>
      </c>
      <c r="U108" s="191">
        <v>10</v>
      </c>
      <c r="V108" s="204">
        <v>8.8920505068468797E-2</v>
      </c>
      <c r="W108" s="191">
        <v>50</v>
      </c>
      <c r="X108" s="204">
        <v>0.44460252534234396</v>
      </c>
      <c r="Y108" s="191">
        <v>57</v>
      </c>
      <c r="Z108" s="204">
        <v>0.50684687889027213</v>
      </c>
      <c r="AA108" s="191">
        <v>71</v>
      </c>
      <c r="AB108" s="204">
        <v>0.63133558598612838</v>
      </c>
      <c r="AC108" s="191">
        <v>13</v>
      </c>
      <c r="AD108" s="191">
        <v>0.11559665658900943</v>
      </c>
      <c r="AE108" s="191"/>
      <c r="AF108" s="191"/>
    </row>
    <row r="109" spans="1:32">
      <c r="A109" s="332">
        <v>1887</v>
      </c>
      <c r="B109" s="334" t="s">
        <v>975</v>
      </c>
      <c r="C109" s="345">
        <v>17543</v>
      </c>
      <c r="D109" s="345">
        <v>18114</v>
      </c>
      <c r="E109" s="191">
        <v>374</v>
      </c>
      <c r="F109" s="191">
        <f t="shared" si="2"/>
        <v>2.1319044633187025</v>
      </c>
      <c r="G109" s="191">
        <v>190</v>
      </c>
      <c r="H109" s="191">
        <v>1.0830530696004104</v>
      </c>
      <c r="I109" s="191">
        <v>184</v>
      </c>
      <c r="J109" s="191">
        <v>1.0488513937182922</v>
      </c>
      <c r="K109" s="191">
        <v>44</v>
      </c>
      <c r="L109" s="191">
        <v>0.25081228980220027</v>
      </c>
      <c r="M109" s="191">
        <v>75</v>
      </c>
      <c r="N109" s="204">
        <v>0.42752094852647782</v>
      </c>
      <c r="O109" s="191">
        <v>10</v>
      </c>
      <c r="P109" s="204">
        <v>5.7002793136863704E-2</v>
      </c>
      <c r="Q109" s="191">
        <v>10</v>
      </c>
      <c r="R109" s="204">
        <v>5.7002793136863704E-2</v>
      </c>
      <c r="S109" s="191">
        <v>7</v>
      </c>
      <c r="T109" s="204">
        <v>3.9901955195804598E-2</v>
      </c>
      <c r="U109" s="191">
        <v>14</v>
      </c>
      <c r="V109" s="204">
        <v>7.9803910391609195E-2</v>
      </c>
      <c r="W109" s="191">
        <v>35</v>
      </c>
      <c r="X109" s="204">
        <v>0.19950977597902297</v>
      </c>
      <c r="Y109" s="191">
        <v>46</v>
      </c>
      <c r="Z109" s="204">
        <v>0.26221284842957304</v>
      </c>
      <c r="AA109" s="191">
        <v>110</v>
      </c>
      <c r="AB109" s="204">
        <v>0.62703072450550079</v>
      </c>
      <c r="AC109" s="191">
        <v>23</v>
      </c>
      <c r="AD109" s="191">
        <v>0.13110642421478652</v>
      </c>
      <c r="AE109" s="191"/>
      <c r="AF109" s="191"/>
    </row>
    <row r="110" spans="1:32">
      <c r="A110" s="332">
        <v>1887</v>
      </c>
      <c r="B110" s="337" t="s">
        <v>901</v>
      </c>
      <c r="C110" s="347">
        <v>15613</v>
      </c>
      <c r="D110" s="347">
        <v>16793</v>
      </c>
      <c r="E110" s="191">
        <v>334</v>
      </c>
      <c r="F110" s="191">
        <f t="shared" si="2"/>
        <v>2.1392429385768268</v>
      </c>
      <c r="G110" s="191">
        <v>162</v>
      </c>
      <c r="H110" s="191">
        <v>1.037596874399539</v>
      </c>
      <c r="I110" s="191">
        <v>172</v>
      </c>
      <c r="J110" s="191">
        <v>1.1016460641772883</v>
      </c>
      <c r="K110" s="191">
        <v>36</v>
      </c>
      <c r="L110" s="191">
        <v>0.23057708319989753</v>
      </c>
      <c r="M110" s="191">
        <v>59</v>
      </c>
      <c r="N110" s="204">
        <v>0.37789021968872094</v>
      </c>
      <c r="O110" s="191">
        <v>8</v>
      </c>
      <c r="P110" s="204">
        <v>5.123935182219945E-2</v>
      </c>
      <c r="Q110" s="191">
        <v>22</v>
      </c>
      <c r="R110" s="204">
        <v>0.14090821751104848</v>
      </c>
      <c r="S110" s="191">
        <v>6</v>
      </c>
      <c r="T110" s="204">
        <v>3.8429513866649584E-2</v>
      </c>
      <c r="U110" s="191">
        <v>8</v>
      </c>
      <c r="V110" s="204">
        <v>5.123935182219945E-2</v>
      </c>
      <c r="W110" s="191">
        <v>28</v>
      </c>
      <c r="X110" s="204">
        <v>0.1793377313776981</v>
      </c>
      <c r="Y110" s="191">
        <v>58</v>
      </c>
      <c r="Z110" s="204">
        <v>0.37148530071094599</v>
      </c>
      <c r="AA110" s="191">
        <v>93</v>
      </c>
      <c r="AB110" s="204">
        <v>0.59565746493306859</v>
      </c>
      <c r="AC110" s="191">
        <v>16</v>
      </c>
      <c r="AD110" s="191">
        <v>0.1024787036443989</v>
      </c>
      <c r="AE110" s="191"/>
      <c r="AF110" s="191"/>
    </row>
    <row r="111" spans="1:32">
      <c r="A111" s="332">
        <v>1887</v>
      </c>
      <c r="B111" s="337" t="s">
        <v>887</v>
      </c>
      <c r="C111" s="347">
        <v>14747</v>
      </c>
      <c r="D111" s="347">
        <v>19306</v>
      </c>
      <c r="E111" s="191">
        <v>258</v>
      </c>
      <c r="F111" s="191">
        <f t="shared" si="2"/>
        <v>1.7495083745846611</v>
      </c>
      <c r="G111" s="191">
        <v>131</v>
      </c>
      <c r="H111" s="191">
        <v>0.88831626771546757</v>
      </c>
      <c r="I111" s="191">
        <v>127</v>
      </c>
      <c r="J111" s="191">
        <v>0.86119210686919379</v>
      </c>
      <c r="K111" s="191">
        <v>42</v>
      </c>
      <c r="L111" s="191">
        <v>0.28480368888587509</v>
      </c>
      <c r="M111" s="191">
        <v>33</v>
      </c>
      <c r="N111" s="204">
        <v>0.223774326981759</v>
      </c>
      <c r="O111" s="191">
        <v>7</v>
      </c>
      <c r="P111" s="204">
        <v>4.746728148097918E-2</v>
      </c>
      <c r="Q111" s="191">
        <v>8</v>
      </c>
      <c r="R111" s="204">
        <v>5.4248321692547632E-2</v>
      </c>
      <c r="S111" s="191">
        <v>8</v>
      </c>
      <c r="T111" s="204">
        <v>5.4248321692547632E-2</v>
      </c>
      <c r="U111" s="191">
        <v>5</v>
      </c>
      <c r="V111" s="204">
        <v>3.3905201057842276E-2</v>
      </c>
      <c r="W111" s="191">
        <v>25</v>
      </c>
      <c r="X111" s="204">
        <v>0.16952600528921138</v>
      </c>
      <c r="Y111" s="191">
        <v>41</v>
      </c>
      <c r="Z111" s="204">
        <v>0.27802264867430659</v>
      </c>
      <c r="AA111" s="191">
        <v>74</v>
      </c>
      <c r="AB111" s="204">
        <v>0.50179697565606562</v>
      </c>
      <c r="AC111" s="191">
        <v>15</v>
      </c>
      <c r="AD111" s="191">
        <v>0.10171560317352682</v>
      </c>
      <c r="AE111" s="191"/>
      <c r="AF111" s="191"/>
    </row>
    <row r="112" spans="1:32">
      <c r="A112" s="332">
        <v>1887</v>
      </c>
      <c r="B112" s="334" t="s">
        <v>896</v>
      </c>
      <c r="C112" s="345">
        <v>47086</v>
      </c>
      <c r="D112" s="345">
        <v>57631</v>
      </c>
      <c r="E112" s="191">
        <v>816</v>
      </c>
      <c r="F112" s="191">
        <f t="shared" si="2"/>
        <v>1.7329991929660622</v>
      </c>
      <c r="G112" s="191">
        <v>440</v>
      </c>
      <c r="H112" s="191">
        <v>0.93446034914836684</v>
      </c>
      <c r="I112" s="191">
        <v>376</v>
      </c>
      <c r="J112" s="191">
        <v>0.79853884381769524</v>
      </c>
      <c r="K112" s="191">
        <v>132</v>
      </c>
      <c r="L112" s="191">
        <v>0.28033810474451004</v>
      </c>
      <c r="M112" s="191">
        <v>121</v>
      </c>
      <c r="N112" s="204">
        <v>0.25697659601580086</v>
      </c>
      <c r="O112" s="191">
        <v>20</v>
      </c>
      <c r="P112" s="204">
        <v>4.2475470415834854E-2</v>
      </c>
      <c r="Q112" s="191">
        <v>18</v>
      </c>
      <c r="R112" s="204">
        <v>3.822792337425137E-2</v>
      </c>
      <c r="S112" s="191">
        <v>22</v>
      </c>
      <c r="T112" s="204">
        <v>4.6723017457418338E-2</v>
      </c>
      <c r="U112" s="191">
        <v>20</v>
      </c>
      <c r="V112" s="204">
        <v>4.2475470415834854E-2</v>
      </c>
      <c r="W112" s="191">
        <v>116</v>
      </c>
      <c r="X112" s="204">
        <v>0.24635772841184217</v>
      </c>
      <c r="Y112" s="191">
        <v>148</v>
      </c>
      <c r="Z112" s="204">
        <v>0.31431848107717791</v>
      </c>
      <c r="AA112" s="191">
        <v>191</v>
      </c>
      <c r="AB112" s="204">
        <v>0.40564074247122284</v>
      </c>
      <c r="AC112" s="191">
        <v>28</v>
      </c>
      <c r="AD112" s="191">
        <v>5.9465658582168797E-2</v>
      </c>
      <c r="AE112" s="191"/>
      <c r="AF112" s="191"/>
    </row>
    <row r="113" spans="1:32">
      <c r="A113" s="332">
        <v>1887</v>
      </c>
      <c r="B113" s="334" t="s">
        <v>888</v>
      </c>
      <c r="C113" s="345">
        <v>18134</v>
      </c>
      <c r="D113" s="345">
        <v>18828</v>
      </c>
      <c r="E113" s="191">
        <v>345</v>
      </c>
      <c r="F113" s="191">
        <f t="shared" si="2"/>
        <v>1.902503584427043</v>
      </c>
      <c r="G113" s="191">
        <v>179</v>
      </c>
      <c r="H113" s="191">
        <v>0.98709606264475569</v>
      </c>
      <c r="I113" s="191">
        <v>166</v>
      </c>
      <c r="J113" s="191">
        <v>0.91540752178228735</v>
      </c>
      <c r="K113" s="191">
        <v>37</v>
      </c>
      <c r="L113" s="191">
        <v>0.2040366163008713</v>
      </c>
      <c r="M113" s="191">
        <v>35</v>
      </c>
      <c r="N113" s="204">
        <v>0.19300761001433769</v>
      </c>
      <c r="O113" s="191">
        <v>8</v>
      </c>
      <c r="P113" s="204">
        <v>4.4116025146134337E-2</v>
      </c>
      <c r="Q113" s="191">
        <v>14</v>
      </c>
      <c r="R113" s="204">
        <v>7.7203044005735091E-2</v>
      </c>
      <c r="S113" s="191">
        <v>12</v>
      </c>
      <c r="T113" s="204">
        <v>6.6174037719201495E-2</v>
      </c>
      <c r="U113" s="191">
        <v>2</v>
      </c>
      <c r="V113" s="204">
        <v>1.1029006286533584E-2</v>
      </c>
      <c r="W113" s="191">
        <v>37</v>
      </c>
      <c r="X113" s="204">
        <v>0.2040366163008713</v>
      </c>
      <c r="Y113" s="191">
        <v>60</v>
      </c>
      <c r="Z113" s="204">
        <v>0.33087018859600753</v>
      </c>
      <c r="AA113" s="191">
        <v>124</v>
      </c>
      <c r="AB113" s="204">
        <v>0.68379838976508212</v>
      </c>
      <c r="AC113" s="191">
        <v>16</v>
      </c>
      <c r="AD113" s="191">
        <v>8.8232050292268674E-2</v>
      </c>
      <c r="AE113" s="191"/>
      <c r="AF113" s="191"/>
    </row>
    <row r="114" spans="1:32">
      <c r="A114" s="332">
        <v>1887</v>
      </c>
      <c r="B114" s="337" t="s">
        <v>977</v>
      </c>
      <c r="C114" s="347">
        <v>13989</v>
      </c>
      <c r="D114" s="347">
        <v>14700</v>
      </c>
      <c r="E114" s="191">
        <v>278</v>
      </c>
      <c r="F114" s="191">
        <f t="shared" si="2"/>
        <v>1.9872757166344983</v>
      </c>
      <c r="G114" s="191">
        <v>129</v>
      </c>
      <c r="H114" s="191">
        <v>0.92215312030881402</v>
      </c>
      <c r="I114" s="191">
        <v>149</v>
      </c>
      <c r="J114" s="191">
        <v>1.0651225963256845</v>
      </c>
      <c r="K114" s="191">
        <v>29</v>
      </c>
      <c r="L114" s="191">
        <v>0.2073057402244621</v>
      </c>
      <c r="M114" s="191">
        <v>32</v>
      </c>
      <c r="N114" s="204">
        <v>0.22875116162699266</v>
      </c>
      <c r="O114" s="191">
        <v>6</v>
      </c>
      <c r="P114" s="204">
        <v>4.289084280506112E-2</v>
      </c>
      <c r="Q114" s="191">
        <v>6</v>
      </c>
      <c r="R114" s="204">
        <v>4.289084280506112E-2</v>
      </c>
      <c r="S114" s="191">
        <v>10</v>
      </c>
      <c r="T114" s="204">
        <v>7.1484738008435203E-2</v>
      </c>
      <c r="U114" s="191">
        <v>2</v>
      </c>
      <c r="V114" s="204">
        <v>1.4296947601687041E-2</v>
      </c>
      <c r="W114" s="191">
        <v>22</v>
      </c>
      <c r="X114" s="204">
        <v>0.15726642361855744</v>
      </c>
      <c r="Y114" s="191">
        <v>73</v>
      </c>
      <c r="Z114" s="204">
        <v>0.52183858746157696</v>
      </c>
      <c r="AA114" s="191">
        <v>84</v>
      </c>
      <c r="AB114" s="204">
        <v>0.6004717992708557</v>
      </c>
      <c r="AC114" s="191">
        <v>14</v>
      </c>
      <c r="AD114" s="191">
        <v>0.10007863321180928</v>
      </c>
      <c r="AE114" s="191"/>
      <c r="AF114" s="191"/>
    </row>
    <row r="115" spans="1:32">
      <c r="A115" s="332">
        <v>1887</v>
      </c>
      <c r="B115" s="332" t="s">
        <v>1073</v>
      </c>
      <c r="C115" s="346"/>
      <c r="D115" s="346"/>
      <c r="E115" s="191"/>
      <c r="F115" s="191"/>
      <c r="G115" s="191"/>
      <c r="H115" s="191"/>
      <c r="I115" s="191"/>
      <c r="J115" s="191"/>
      <c r="K115" s="191">
        <v>0</v>
      </c>
      <c r="L115" s="191"/>
      <c r="M115" s="191">
        <v>0</v>
      </c>
      <c r="N115" s="204"/>
      <c r="O115" s="191">
        <v>0</v>
      </c>
      <c r="P115" s="204"/>
      <c r="Q115" s="191">
        <v>0</v>
      </c>
      <c r="R115" s="204"/>
      <c r="S115" s="191">
        <v>0</v>
      </c>
      <c r="T115" s="204"/>
      <c r="U115" s="191">
        <v>0</v>
      </c>
      <c r="V115" s="204"/>
      <c r="W115" s="191">
        <v>0</v>
      </c>
      <c r="X115" s="204"/>
      <c r="Y115" s="191">
        <v>0</v>
      </c>
      <c r="Z115" s="204"/>
      <c r="AA115" s="191">
        <v>0</v>
      </c>
      <c r="AB115" s="204"/>
      <c r="AC115" s="191">
        <v>0</v>
      </c>
      <c r="AD115" s="191"/>
      <c r="AE115" s="191"/>
      <c r="AF115" s="191"/>
    </row>
    <row r="116" spans="1:32">
      <c r="A116" s="332">
        <v>1887</v>
      </c>
      <c r="B116" s="334" t="s">
        <v>978</v>
      </c>
      <c r="C116" s="345">
        <v>11693</v>
      </c>
      <c r="D116" s="345">
        <v>11834</v>
      </c>
      <c r="E116" s="191">
        <v>224</v>
      </c>
      <c r="F116" s="191">
        <f t="shared" si="2"/>
        <v>1.9156760454973061</v>
      </c>
      <c r="G116" s="191">
        <v>101</v>
      </c>
      <c r="H116" s="191">
        <v>0.86376464551441035</v>
      </c>
      <c r="I116" s="191">
        <v>123</v>
      </c>
      <c r="J116" s="191">
        <v>1.0519113999828957</v>
      </c>
      <c r="K116" s="191">
        <v>27</v>
      </c>
      <c r="L116" s="191">
        <v>0.2309073804840503</v>
      </c>
      <c r="M116" s="191">
        <v>25</v>
      </c>
      <c r="N116" s="204">
        <v>0.21380313007782434</v>
      </c>
      <c r="O116" s="191">
        <v>4</v>
      </c>
      <c r="P116" s="204">
        <v>3.4208500812451893E-2</v>
      </c>
      <c r="Q116" s="191">
        <v>4</v>
      </c>
      <c r="R116" s="204">
        <v>3.4208500812451893E-2</v>
      </c>
      <c r="S116" s="191">
        <v>5</v>
      </c>
      <c r="T116" s="204">
        <v>4.2760626015564865E-2</v>
      </c>
      <c r="U116" s="191">
        <v>3</v>
      </c>
      <c r="V116" s="204">
        <v>2.5656375609338918E-2</v>
      </c>
      <c r="W116" s="191">
        <v>18</v>
      </c>
      <c r="X116" s="204">
        <v>0.15393825365603353</v>
      </c>
      <c r="Y116" s="191">
        <v>47</v>
      </c>
      <c r="Z116" s="204">
        <v>0.40194988454630975</v>
      </c>
      <c r="AA116" s="191">
        <v>81</v>
      </c>
      <c r="AB116" s="204">
        <v>0.69272214145215083</v>
      </c>
      <c r="AC116" s="191">
        <v>10</v>
      </c>
      <c r="AD116" s="191">
        <v>8.552125203112973E-2</v>
      </c>
      <c r="AE116" s="191"/>
      <c r="AF116" s="191"/>
    </row>
    <row r="117" spans="1:32">
      <c r="A117" s="332">
        <v>1887</v>
      </c>
      <c r="B117" s="334" t="s">
        <v>880</v>
      </c>
      <c r="C117" s="345">
        <v>11990</v>
      </c>
      <c r="D117" s="345">
        <v>11148</v>
      </c>
      <c r="E117" s="191">
        <v>238</v>
      </c>
      <c r="F117" s="191">
        <f t="shared" si="2"/>
        <v>1.9849874895746455</v>
      </c>
      <c r="G117" s="191">
        <v>116</v>
      </c>
      <c r="H117" s="191">
        <v>0.96747289407839854</v>
      </c>
      <c r="I117" s="191">
        <v>122</v>
      </c>
      <c r="J117" s="191">
        <v>1.0175145954962468</v>
      </c>
      <c r="K117" s="191">
        <v>27</v>
      </c>
      <c r="L117" s="191">
        <v>0.22518765638031693</v>
      </c>
      <c r="M117" s="191">
        <v>26</v>
      </c>
      <c r="N117" s="204">
        <v>0.21684737281067556</v>
      </c>
      <c r="O117" s="191">
        <v>4</v>
      </c>
      <c r="P117" s="204">
        <v>3.336113427856547E-2</v>
      </c>
      <c r="Q117" s="191">
        <v>4</v>
      </c>
      <c r="R117" s="204">
        <v>3.336113427856547E-2</v>
      </c>
      <c r="S117" s="191">
        <v>7</v>
      </c>
      <c r="T117" s="204">
        <v>5.8381984987489581E-2</v>
      </c>
      <c r="U117" s="191">
        <v>5</v>
      </c>
      <c r="V117" s="204">
        <v>4.1701417848206836E-2</v>
      </c>
      <c r="W117" s="191">
        <v>29</v>
      </c>
      <c r="X117" s="204">
        <v>0.24186822351959963</v>
      </c>
      <c r="Y117" s="191">
        <v>42</v>
      </c>
      <c r="Z117" s="204">
        <v>0.35029190992493747</v>
      </c>
      <c r="AA117" s="191">
        <v>74</v>
      </c>
      <c r="AB117" s="204">
        <v>0.61718098415346123</v>
      </c>
      <c r="AC117" s="191">
        <v>20</v>
      </c>
      <c r="AD117" s="191">
        <v>0.16680567139282734</v>
      </c>
      <c r="AE117" s="191"/>
      <c r="AF117" s="191"/>
    </row>
    <row r="118" spans="1:32">
      <c r="A118" s="332">
        <v>1887</v>
      </c>
      <c r="B118" s="334" t="s">
        <v>882</v>
      </c>
      <c r="C118" s="345">
        <v>11931</v>
      </c>
      <c r="D118" s="345">
        <v>11612</v>
      </c>
      <c r="E118" s="191">
        <v>175</v>
      </c>
      <c r="F118" s="191">
        <f t="shared" si="2"/>
        <v>1.4667672449920375</v>
      </c>
      <c r="G118" s="191">
        <v>80</v>
      </c>
      <c r="H118" s="191">
        <v>0.67052216913921714</v>
      </c>
      <c r="I118" s="191">
        <v>95</v>
      </c>
      <c r="J118" s="191">
        <v>0.79624507585282034</v>
      </c>
      <c r="K118" s="191">
        <v>10</v>
      </c>
      <c r="L118" s="191">
        <v>8.3815271142402142E-2</v>
      </c>
      <c r="M118" s="191">
        <v>16</v>
      </c>
      <c r="N118" s="204">
        <v>0.13410443382784343</v>
      </c>
      <c r="O118" s="191">
        <v>2</v>
      </c>
      <c r="P118" s="204">
        <v>1.6763054228480428E-2</v>
      </c>
      <c r="Q118" s="191">
        <v>7</v>
      </c>
      <c r="R118" s="204">
        <v>5.86706897996815E-2</v>
      </c>
      <c r="S118" s="191">
        <v>8</v>
      </c>
      <c r="T118" s="204">
        <v>6.7052216913921714E-2</v>
      </c>
      <c r="U118" s="191">
        <v>4</v>
      </c>
      <c r="V118" s="204">
        <v>3.3526108456960857E-2</v>
      </c>
      <c r="W118" s="191">
        <v>20</v>
      </c>
      <c r="X118" s="204">
        <v>0.16763054228480428</v>
      </c>
      <c r="Y118" s="191">
        <v>26</v>
      </c>
      <c r="Z118" s="204">
        <v>0.21791970497024557</v>
      </c>
      <c r="AA118" s="191">
        <v>61</v>
      </c>
      <c r="AB118" s="204">
        <v>0.51127315396865314</v>
      </c>
      <c r="AC118" s="191">
        <v>21</v>
      </c>
      <c r="AD118" s="191">
        <v>0.17601206939904449</v>
      </c>
      <c r="AE118" s="191"/>
      <c r="AF118" s="191"/>
    </row>
    <row r="119" spans="1:32">
      <c r="A119" s="332">
        <v>1887</v>
      </c>
      <c r="B119" s="334" t="s">
        <v>902</v>
      </c>
      <c r="C119" s="345">
        <v>19811</v>
      </c>
      <c r="D119" s="345">
        <v>21430</v>
      </c>
      <c r="E119" s="191">
        <v>330</v>
      </c>
      <c r="F119" s="191">
        <f t="shared" si="2"/>
        <v>1.6657412548584118</v>
      </c>
      <c r="G119" s="191">
        <v>178</v>
      </c>
      <c r="H119" s="191">
        <v>0.89849073746908292</v>
      </c>
      <c r="I119" s="191">
        <v>152</v>
      </c>
      <c r="J119" s="191">
        <v>0.76725051738932915</v>
      </c>
      <c r="K119" s="191">
        <v>28</v>
      </c>
      <c r="L119" s="191">
        <v>0.14133562162435012</v>
      </c>
      <c r="M119" s="191">
        <v>43</v>
      </c>
      <c r="N119" s="204">
        <v>0.21705113320882335</v>
      </c>
      <c r="O119" s="191">
        <v>11</v>
      </c>
      <c r="P119" s="204">
        <v>5.5524708495280406E-2</v>
      </c>
      <c r="Q119" s="191">
        <v>14</v>
      </c>
      <c r="R119" s="204">
        <v>7.0667810812175061E-2</v>
      </c>
      <c r="S119" s="191">
        <v>8</v>
      </c>
      <c r="T119" s="204">
        <v>4.0381606178385744E-2</v>
      </c>
      <c r="U119" s="191">
        <v>9</v>
      </c>
      <c r="V119" s="204">
        <v>4.5429306950683958E-2</v>
      </c>
      <c r="W119" s="191">
        <v>26</v>
      </c>
      <c r="X119" s="204">
        <v>0.13124022007975367</v>
      </c>
      <c r="Y119" s="191">
        <v>65</v>
      </c>
      <c r="Z119" s="204">
        <v>0.32810055019938417</v>
      </c>
      <c r="AA119" s="191">
        <v>112</v>
      </c>
      <c r="AB119" s="204">
        <v>0.56534248649740049</v>
      </c>
      <c r="AC119" s="191">
        <v>14</v>
      </c>
      <c r="AD119" s="191">
        <v>7.0667810812175061E-2</v>
      </c>
      <c r="AE119" s="191"/>
      <c r="AF119" s="191"/>
    </row>
    <row r="120" spans="1:32">
      <c r="A120" s="332">
        <v>1887</v>
      </c>
      <c r="B120" s="334" t="s">
        <v>907</v>
      </c>
      <c r="C120" s="345">
        <v>17254</v>
      </c>
      <c r="D120" s="345">
        <v>18204</v>
      </c>
      <c r="E120" s="191">
        <v>347</v>
      </c>
      <c r="F120" s="191">
        <f t="shared" si="2"/>
        <v>2.0111278544105717</v>
      </c>
      <c r="G120" s="191">
        <v>171</v>
      </c>
      <c r="H120" s="191">
        <v>0.99107453344152074</v>
      </c>
      <c r="I120" s="191">
        <v>176</v>
      </c>
      <c r="J120" s="191">
        <v>1.0200533209690505</v>
      </c>
      <c r="K120" s="191">
        <v>31</v>
      </c>
      <c r="L120" s="191">
        <v>0.17966848267068505</v>
      </c>
      <c r="M120" s="191">
        <v>37</v>
      </c>
      <c r="N120" s="204">
        <v>0.2144430277037209</v>
      </c>
      <c r="O120" s="191">
        <v>20</v>
      </c>
      <c r="P120" s="204">
        <v>0.11591515011011939</v>
      </c>
      <c r="Q120" s="191">
        <v>16</v>
      </c>
      <c r="R120" s="204">
        <v>9.2732120088095518E-2</v>
      </c>
      <c r="S120" s="191">
        <v>20</v>
      </c>
      <c r="T120" s="204">
        <v>0.11591515011011939</v>
      </c>
      <c r="U120" s="191">
        <v>5</v>
      </c>
      <c r="V120" s="204">
        <v>2.8978787527529849E-2</v>
      </c>
      <c r="W120" s="191">
        <v>40</v>
      </c>
      <c r="X120" s="204">
        <v>0.23183030022023879</v>
      </c>
      <c r="Y120" s="191">
        <v>47</v>
      </c>
      <c r="Z120" s="204">
        <v>0.27240060275878059</v>
      </c>
      <c r="AA120" s="191">
        <v>102</v>
      </c>
      <c r="AB120" s="204">
        <v>0.59116726556160892</v>
      </c>
      <c r="AC120" s="191">
        <v>29</v>
      </c>
      <c r="AD120" s="191">
        <v>0.16807696765967312</v>
      </c>
      <c r="AE120" s="191"/>
      <c r="AF120" s="191"/>
    </row>
    <row r="121" spans="1:32">
      <c r="A121" s="332">
        <v>1887</v>
      </c>
      <c r="B121" s="334" t="s">
        <v>908</v>
      </c>
      <c r="C121" s="345">
        <v>9923</v>
      </c>
      <c r="D121" s="345">
        <v>11262</v>
      </c>
      <c r="E121" s="191">
        <v>193</v>
      </c>
      <c r="F121" s="191">
        <f t="shared" si="2"/>
        <v>1.9449763176458732</v>
      </c>
      <c r="G121" s="191">
        <v>96</v>
      </c>
      <c r="H121" s="191">
        <v>0.96744936007255866</v>
      </c>
      <c r="I121" s="191">
        <v>97</v>
      </c>
      <c r="J121" s="191">
        <v>0.97752695757331454</v>
      </c>
      <c r="K121" s="191">
        <v>25</v>
      </c>
      <c r="L121" s="191">
        <v>0.25193993751889548</v>
      </c>
      <c r="M121" s="191">
        <v>19</v>
      </c>
      <c r="N121" s="204">
        <v>0.19147435251436057</v>
      </c>
      <c r="O121" s="191">
        <v>3</v>
      </c>
      <c r="P121" s="204">
        <v>3.0232792502267458E-2</v>
      </c>
      <c r="Q121" s="191">
        <v>3</v>
      </c>
      <c r="R121" s="204">
        <v>3.0232792502267458E-2</v>
      </c>
      <c r="S121" s="191">
        <v>4</v>
      </c>
      <c r="T121" s="204">
        <v>4.0310390003023278E-2</v>
      </c>
      <c r="U121" s="191">
        <v>5</v>
      </c>
      <c r="V121" s="204">
        <v>5.0387987503779097E-2</v>
      </c>
      <c r="W121" s="191">
        <v>15</v>
      </c>
      <c r="X121" s="204">
        <v>0.15116396251133729</v>
      </c>
      <c r="Y121" s="191">
        <v>33</v>
      </c>
      <c r="Z121" s="204">
        <v>0.33256071752494204</v>
      </c>
      <c r="AA121" s="191">
        <v>65</v>
      </c>
      <c r="AB121" s="204">
        <v>0.65504383754912832</v>
      </c>
      <c r="AC121" s="191">
        <v>21</v>
      </c>
      <c r="AD121" s="191">
        <v>0.21162954751587221</v>
      </c>
      <c r="AE121" s="191"/>
      <c r="AF121" s="191"/>
    </row>
    <row r="122" spans="1:32">
      <c r="A122" s="332">
        <v>1887</v>
      </c>
      <c r="B122" s="335" t="s">
        <v>1074</v>
      </c>
      <c r="C122" s="343">
        <v>94810</v>
      </c>
      <c r="D122" s="246">
        <v>104520</v>
      </c>
      <c r="E122" s="191">
        <v>2164</v>
      </c>
      <c r="F122" s="191">
        <f t="shared" si="2"/>
        <v>2.2824596561544142</v>
      </c>
      <c r="G122" s="191">
        <v>1036</v>
      </c>
      <c r="H122" s="191">
        <v>1.0927117392680097</v>
      </c>
      <c r="I122" s="191">
        <v>1128</v>
      </c>
      <c r="J122" s="191">
        <v>1.1897479168864042</v>
      </c>
      <c r="K122" s="191">
        <v>170</v>
      </c>
      <c r="L122" s="191">
        <v>0.17930598038181628</v>
      </c>
      <c r="M122" s="191">
        <v>202</v>
      </c>
      <c r="N122" s="204">
        <v>0.21305769433604049</v>
      </c>
      <c r="O122" s="191">
        <v>86</v>
      </c>
      <c r="P122" s="204">
        <v>9.0707731251977633E-2</v>
      </c>
      <c r="Q122" s="191">
        <v>109</v>
      </c>
      <c r="R122" s="204">
        <v>0.11496677565657631</v>
      </c>
      <c r="S122" s="191">
        <v>117</v>
      </c>
      <c r="T122" s="204">
        <v>0.12340470414513238</v>
      </c>
      <c r="U122" s="191">
        <v>45</v>
      </c>
      <c r="V122" s="204">
        <v>4.7463347748127833E-2</v>
      </c>
      <c r="W122" s="191">
        <v>263</v>
      </c>
      <c r="X122" s="204">
        <v>0.27739689906128046</v>
      </c>
      <c r="Y122" s="191">
        <v>330</v>
      </c>
      <c r="Z122" s="204">
        <v>0.34806455015293747</v>
      </c>
      <c r="AA122" s="191">
        <v>673</v>
      </c>
      <c r="AB122" s="204">
        <v>0.70984073409977844</v>
      </c>
      <c r="AC122" s="191">
        <v>169</v>
      </c>
      <c r="AD122" s="191">
        <v>0.17825123932074677</v>
      </c>
      <c r="AE122" s="191"/>
      <c r="AF122" s="191"/>
    </row>
    <row r="123" spans="1:32">
      <c r="A123" s="332">
        <v>1887</v>
      </c>
      <c r="B123" s="334" t="s">
        <v>969</v>
      </c>
      <c r="C123" s="345">
        <v>6209</v>
      </c>
      <c r="D123" s="345">
        <v>7841</v>
      </c>
      <c r="E123" s="191">
        <v>157</v>
      </c>
      <c r="F123" s="191">
        <f t="shared" si="2"/>
        <v>2.5285875342245125</v>
      </c>
      <c r="G123" s="191">
        <v>75</v>
      </c>
      <c r="H123" s="191">
        <v>1.2079239813174425</v>
      </c>
      <c r="I123" s="191">
        <v>82</v>
      </c>
      <c r="J123" s="191">
        <v>1.3206635529070703</v>
      </c>
      <c r="K123" s="191">
        <v>13</v>
      </c>
      <c r="L123" s="191">
        <v>0.20937349009502335</v>
      </c>
      <c r="M123" s="191">
        <v>21</v>
      </c>
      <c r="N123" s="204">
        <v>0.33821871476888388</v>
      </c>
      <c r="O123" s="191">
        <v>3</v>
      </c>
      <c r="P123" s="204">
        <v>4.8316959252697696E-2</v>
      </c>
      <c r="Q123" s="191">
        <v>7</v>
      </c>
      <c r="R123" s="204">
        <v>0.11273957158962795</v>
      </c>
      <c r="S123" s="191">
        <v>5</v>
      </c>
      <c r="T123" s="204">
        <v>8.0528265421162828E-2</v>
      </c>
      <c r="U123" s="191">
        <v>4</v>
      </c>
      <c r="V123" s="204">
        <v>6.4422612336930266E-2</v>
      </c>
      <c r="W123" s="191">
        <v>11</v>
      </c>
      <c r="X123" s="204">
        <v>0.17716218392655822</v>
      </c>
      <c r="Y123" s="191">
        <v>25</v>
      </c>
      <c r="Z123" s="204">
        <v>0.40264132710581418</v>
      </c>
      <c r="AA123" s="191">
        <v>57</v>
      </c>
      <c r="AB123" s="204">
        <v>0.91802222580125625</v>
      </c>
      <c r="AC123" s="191">
        <v>11</v>
      </c>
      <c r="AD123" s="191">
        <v>0.17716218392655822</v>
      </c>
      <c r="AE123" s="191"/>
      <c r="AF123" s="191"/>
    </row>
    <row r="124" spans="1:32">
      <c r="A124" s="332">
        <v>1887</v>
      </c>
      <c r="B124" s="334" t="s">
        <v>991</v>
      </c>
      <c r="C124" s="345">
        <v>4107</v>
      </c>
      <c r="D124" s="345">
        <v>4301</v>
      </c>
      <c r="E124" s="191">
        <v>122</v>
      </c>
      <c r="F124" s="191">
        <f t="shared" si="2"/>
        <v>2.9705381056732407</v>
      </c>
      <c r="G124" s="191">
        <v>58</v>
      </c>
      <c r="H124" s="191">
        <v>1.4122230338446555</v>
      </c>
      <c r="I124" s="191">
        <v>64</v>
      </c>
      <c r="J124" s="191">
        <v>1.5583150718285854</v>
      </c>
      <c r="K124" s="191">
        <v>15</v>
      </c>
      <c r="L124" s="191">
        <v>0.36523009495982472</v>
      </c>
      <c r="M124" s="191">
        <v>13</v>
      </c>
      <c r="N124" s="204">
        <v>0.31653274896518135</v>
      </c>
      <c r="O124" s="191">
        <v>12</v>
      </c>
      <c r="P124" s="204">
        <v>0.29218407596785978</v>
      </c>
      <c r="Q124" s="191">
        <v>13</v>
      </c>
      <c r="R124" s="204">
        <v>0.31653274896518135</v>
      </c>
      <c r="S124" s="191">
        <v>10</v>
      </c>
      <c r="T124" s="204">
        <v>0.24348672997321646</v>
      </c>
      <c r="U124" s="191">
        <v>0</v>
      </c>
      <c r="V124" s="204">
        <v>0</v>
      </c>
      <c r="W124" s="191">
        <v>10</v>
      </c>
      <c r="X124" s="204">
        <v>0.24348672997321646</v>
      </c>
      <c r="Y124" s="191">
        <v>14</v>
      </c>
      <c r="Z124" s="204">
        <v>0.34088142196250304</v>
      </c>
      <c r="AA124" s="191">
        <v>24</v>
      </c>
      <c r="AB124" s="204">
        <v>0.58436815193571956</v>
      </c>
      <c r="AC124" s="191">
        <v>11</v>
      </c>
      <c r="AD124" s="191">
        <v>0.26783540297053809</v>
      </c>
      <c r="AE124" s="191"/>
      <c r="AF124" s="191"/>
    </row>
    <row r="125" spans="1:32">
      <c r="A125" s="332">
        <v>1887</v>
      </c>
      <c r="B125" s="337" t="s">
        <v>985</v>
      </c>
      <c r="C125" s="347">
        <v>10540</v>
      </c>
      <c r="D125" s="347">
        <v>10494</v>
      </c>
      <c r="E125" s="191">
        <v>243</v>
      </c>
      <c r="F125" s="191">
        <f t="shared" si="2"/>
        <v>2.3055028462998104</v>
      </c>
      <c r="G125" s="191">
        <v>118</v>
      </c>
      <c r="H125" s="191">
        <v>1.1195445920303606</v>
      </c>
      <c r="I125" s="191">
        <v>125</v>
      </c>
      <c r="J125" s="191">
        <v>1.1859582542694498</v>
      </c>
      <c r="K125" s="191">
        <v>26</v>
      </c>
      <c r="L125" s="191">
        <v>0.24667931688804554</v>
      </c>
      <c r="M125" s="191">
        <v>28</v>
      </c>
      <c r="N125" s="204">
        <v>0.26565464895635671</v>
      </c>
      <c r="O125" s="191">
        <v>11</v>
      </c>
      <c r="P125" s="204">
        <v>0.10436432637571157</v>
      </c>
      <c r="Q125" s="191">
        <v>10</v>
      </c>
      <c r="R125" s="204">
        <v>9.4876660341555979E-2</v>
      </c>
      <c r="S125" s="191">
        <v>8</v>
      </c>
      <c r="T125" s="204">
        <v>7.5901328273244778E-2</v>
      </c>
      <c r="U125" s="191">
        <v>6</v>
      </c>
      <c r="V125" s="204">
        <v>5.6925996204933584E-2</v>
      </c>
      <c r="W125" s="191">
        <v>20</v>
      </c>
      <c r="X125" s="204">
        <v>0.18975332068311196</v>
      </c>
      <c r="Y125" s="191">
        <v>35</v>
      </c>
      <c r="Z125" s="204">
        <v>0.33206831119544594</v>
      </c>
      <c r="AA125" s="191">
        <v>80</v>
      </c>
      <c r="AB125" s="204">
        <v>0.75901328273244784</v>
      </c>
      <c r="AC125" s="191">
        <v>19</v>
      </c>
      <c r="AD125" s="191">
        <v>0.18026565464895636</v>
      </c>
      <c r="AE125" s="191"/>
      <c r="AF125" s="191"/>
    </row>
    <row r="126" spans="1:32">
      <c r="A126" s="332">
        <v>1887</v>
      </c>
      <c r="B126" s="334" t="s">
        <v>1075</v>
      </c>
      <c r="C126" s="345">
        <v>6500</v>
      </c>
      <c r="D126" s="345">
        <v>6446</v>
      </c>
      <c r="E126" s="191">
        <v>159</v>
      </c>
      <c r="F126" s="191">
        <f t="shared" si="2"/>
        <v>2.4461538461538463</v>
      </c>
      <c r="G126" s="191">
        <v>82</v>
      </c>
      <c r="H126" s="191">
        <v>1.2615384615384615</v>
      </c>
      <c r="I126" s="191">
        <v>77</v>
      </c>
      <c r="J126" s="191">
        <v>1.1846153846153846</v>
      </c>
      <c r="K126" s="191">
        <v>9</v>
      </c>
      <c r="L126" s="191">
        <v>0.13846153846153844</v>
      </c>
      <c r="M126" s="191">
        <v>11</v>
      </c>
      <c r="N126" s="204">
        <v>0.16923076923076924</v>
      </c>
      <c r="O126" s="191">
        <v>8</v>
      </c>
      <c r="P126" s="204">
        <v>0.12307692307692308</v>
      </c>
      <c r="Q126" s="191">
        <v>5</v>
      </c>
      <c r="R126" s="204">
        <v>7.6923076923076927E-2</v>
      </c>
      <c r="S126" s="191">
        <v>13</v>
      </c>
      <c r="T126" s="204">
        <v>0.2</v>
      </c>
      <c r="U126" s="191">
        <v>1</v>
      </c>
      <c r="V126" s="204">
        <v>1.5384615384615385E-2</v>
      </c>
      <c r="W126" s="191">
        <v>22</v>
      </c>
      <c r="X126" s="204">
        <v>0.33846153846153848</v>
      </c>
      <c r="Y126" s="191">
        <v>24</v>
      </c>
      <c r="Z126" s="204">
        <v>0.3692307692307692</v>
      </c>
      <c r="AA126" s="191">
        <v>54</v>
      </c>
      <c r="AB126" s="204">
        <v>0.8307692307692307</v>
      </c>
      <c r="AC126" s="191">
        <v>12</v>
      </c>
      <c r="AD126" s="191">
        <v>0.1846153846153846</v>
      </c>
      <c r="AE126" s="191"/>
      <c r="AF126" s="191"/>
    </row>
    <row r="127" spans="1:32">
      <c r="A127" s="332">
        <v>1887</v>
      </c>
      <c r="B127" s="334" t="s">
        <v>986</v>
      </c>
      <c r="C127" s="345">
        <v>2822</v>
      </c>
      <c r="D127" s="345">
        <v>2601</v>
      </c>
      <c r="E127" s="191">
        <v>48</v>
      </c>
      <c r="F127" s="191">
        <f t="shared" si="2"/>
        <v>1.7009213323883769</v>
      </c>
      <c r="G127" s="191">
        <v>26</v>
      </c>
      <c r="H127" s="191">
        <v>0.92133238837703757</v>
      </c>
      <c r="I127" s="191">
        <v>22</v>
      </c>
      <c r="J127" s="191">
        <v>0.77958894401133949</v>
      </c>
      <c r="K127" s="191">
        <v>3</v>
      </c>
      <c r="L127" s="191">
        <v>0.10630758327427356</v>
      </c>
      <c r="M127" s="191">
        <v>5</v>
      </c>
      <c r="N127" s="204">
        <v>0.1771793054571226</v>
      </c>
      <c r="O127" s="191">
        <v>0</v>
      </c>
      <c r="P127" s="204">
        <v>0</v>
      </c>
      <c r="Q127" s="191">
        <v>1</v>
      </c>
      <c r="R127" s="204">
        <v>3.543586109142452E-2</v>
      </c>
      <c r="S127" s="191">
        <v>1</v>
      </c>
      <c r="T127" s="204">
        <v>3.543586109142452E-2</v>
      </c>
      <c r="U127" s="191">
        <v>1</v>
      </c>
      <c r="V127" s="204">
        <v>3.543586109142452E-2</v>
      </c>
      <c r="W127" s="191">
        <v>2</v>
      </c>
      <c r="X127" s="204">
        <v>7.087172218284904E-2</v>
      </c>
      <c r="Y127" s="191">
        <v>6</v>
      </c>
      <c r="Z127" s="204">
        <v>0.21261516654854712</v>
      </c>
      <c r="AA127" s="191">
        <v>22</v>
      </c>
      <c r="AB127" s="204">
        <v>0.77958894401133949</v>
      </c>
      <c r="AC127" s="191">
        <v>7</v>
      </c>
      <c r="AD127" s="191">
        <v>0.24805102763997164</v>
      </c>
      <c r="AE127" s="191"/>
      <c r="AF127" s="191"/>
    </row>
    <row r="128" spans="1:32">
      <c r="A128" s="332">
        <v>1887</v>
      </c>
      <c r="B128" s="337" t="s">
        <v>987</v>
      </c>
      <c r="C128" s="347">
        <v>5219</v>
      </c>
      <c r="D128" s="347">
        <v>5939</v>
      </c>
      <c r="E128" s="191">
        <v>119</v>
      </c>
      <c r="F128" s="191">
        <f t="shared" si="2"/>
        <v>2.2801302931596092</v>
      </c>
      <c r="G128" s="191">
        <v>54</v>
      </c>
      <c r="H128" s="191">
        <v>1.0346809733665454</v>
      </c>
      <c r="I128" s="191">
        <v>65</v>
      </c>
      <c r="J128" s="191">
        <v>1.2454493197930638</v>
      </c>
      <c r="K128" s="191">
        <v>9</v>
      </c>
      <c r="L128" s="191">
        <v>0.17244682889442423</v>
      </c>
      <c r="M128" s="191">
        <v>18</v>
      </c>
      <c r="N128" s="204">
        <v>0.34489365778884845</v>
      </c>
      <c r="O128" s="191">
        <v>8</v>
      </c>
      <c r="P128" s="204">
        <v>0.15328607012837708</v>
      </c>
      <c r="Q128" s="191">
        <v>5</v>
      </c>
      <c r="R128" s="204">
        <v>9.580379383023567E-2</v>
      </c>
      <c r="S128" s="191">
        <v>6</v>
      </c>
      <c r="T128" s="204">
        <v>0.11496455259628281</v>
      </c>
      <c r="U128" s="191">
        <v>3</v>
      </c>
      <c r="V128" s="204">
        <v>5.7482276298141406E-2</v>
      </c>
      <c r="W128" s="191">
        <v>7</v>
      </c>
      <c r="X128" s="204">
        <v>0.13412531136232994</v>
      </c>
      <c r="Y128" s="191">
        <v>16</v>
      </c>
      <c r="Z128" s="204">
        <v>0.30657214025675417</v>
      </c>
      <c r="AA128" s="191">
        <v>39</v>
      </c>
      <c r="AB128" s="204">
        <v>0.74726959187583819</v>
      </c>
      <c r="AC128" s="191">
        <v>8</v>
      </c>
      <c r="AD128" s="191">
        <v>0.15328607012837708</v>
      </c>
      <c r="AE128" s="191"/>
      <c r="AF128" s="191"/>
    </row>
    <row r="129" spans="1:32">
      <c r="A129" s="332">
        <v>1887</v>
      </c>
      <c r="B129" s="334" t="s">
        <v>970</v>
      </c>
      <c r="C129" s="345">
        <v>6257</v>
      </c>
      <c r="D129" s="345">
        <v>6283</v>
      </c>
      <c r="E129" s="191">
        <v>133</v>
      </c>
      <c r="F129" s="191">
        <f t="shared" si="2"/>
        <v>2.125619306376858</v>
      </c>
      <c r="G129" s="191">
        <v>56</v>
      </c>
      <c r="H129" s="191">
        <v>0.89499760268499284</v>
      </c>
      <c r="I129" s="191">
        <v>77</v>
      </c>
      <c r="J129" s="191">
        <v>1.2306217036918652</v>
      </c>
      <c r="K129" s="191">
        <v>6</v>
      </c>
      <c r="L129" s="191">
        <v>9.5892600287677807E-2</v>
      </c>
      <c r="M129" s="191">
        <v>20</v>
      </c>
      <c r="N129" s="204">
        <v>0.31964200095892603</v>
      </c>
      <c r="O129" s="191">
        <v>6</v>
      </c>
      <c r="P129" s="204">
        <v>9.5892600287677807E-2</v>
      </c>
      <c r="Q129" s="191">
        <v>6</v>
      </c>
      <c r="R129" s="204">
        <v>9.5892600287677807E-2</v>
      </c>
      <c r="S129" s="191">
        <v>8</v>
      </c>
      <c r="T129" s="204">
        <v>0.12785680038357039</v>
      </c>
      <c r="U129" s="191">
        <v>2</v>
      </c>
      <c r="V129" s="204">
        <v>3.1964200095892598E-2</v>
      </c>
      <c r="W129" s="191">
        <v>14</v>
      </c>
      <c r="X129" s="204">
        <v>0.22374940067124821</v>
      </c>
      <c r="Y129" s="191">
        <v>14</v>
      </c>
      <c r="Z129" s="204">
        <v>0.22374940067124821</v>
      </c>
      <c r="AA129" s="191">
        <v>44</v>
      </c>
      <c r="AB129" s="204">
        <v>0.7032124021096372</v>
      </c>
      <c r="AC129" s="191">
        <v>13</v>
      </c>
      <c r="AD129" s="191">
        <v>0.20776730062330187</v>
      </c>
      <c r="AE129" s="191"/>
      <c r="AF129" s="191"/>
    </row>
    <row r="130" spans="1:32">
      <c r="A130" s="332">
        <v>1887</v>
      </c>
      <c r="B130" s="334" t="s">
        <v>972</v>
      </c>
      <c r="C130" s="345">
        <v>9585</v>
      </c>
      <c r="D130" s="345">
        <v>13258</v>
      </c>
      <c r="E130" s="191">
        <v>188</v>
      </c>
      <c r="F130" s="191">
        <f t="shared" si="2"/>
        <v>1.9613980177360459</v>
      </c>
      <c r="G130" s="191">
        <v>93</v>
      </c>
      <c r="H130" s="191">
        <v>0.97026604068857591</v>
      </c>
      <c r="I130" s="191">
        <v>95</v>
      </c>
      <c r="J130" s="191">
        <v>0.99113197704747003</v>
      </c>
      <c r="K130" s="191">
        <v>15</v>
      </c>
      <c r="L130" s="191">
        <v>0.1564945226917058</v>
      </c>
      <c r="M130" s="191">
        <v>15</v>
      </c>
      <c r="N130" s="204">
        <v>0.1564945226917058</v>
      </c>
      <c r="O130" s="191">
        <v>8</v>
      </c>
      <c r="P130" s="204">
        <v>8.3463745435576428E-2</v>
      </c>
      <c r="Q130" s="191">
        <v>10</v>
      </c>
      <c r="R130" s="204">
        <v>0.10432968179447052</v>
      </c>
      <c r="S130" s="191">
        <v>7</v>
      </c>
      <c r="T130" s="204">
        <v>7.3030777256129373E-2</v>
      </c>
      <c r="U130" s="191">
        <v>9</v>
      </c>
      <c r="V130" s="204">
        <v>9.3896713615023469E-2</v>
      </c>
      <c r="W130" s="191">
        <v>39</v>
      </c>
      <c r="X130" s="204">
        <v>0.4068857589984351</v>
      </c>
      <c r="Y130" s="191">
        <v>29</v>
      </c>
      <c r="Z130" s="204">
        <v>0.30255607720396455</v>
      </c>
      <c r="AA130" s="191">
        <v>43</v>
      </c>
      <c r="AB130" s="204">
        <v>0.44861763171622326</v>
      </c>
      <c r="AC130" s="191">
        <v>13</v>
      </c>
      <c r="AD130" s="191">
        <v>0.13562858633281169</v>
      </c>
      <c r="AE130" s="191"/>
      <c r="AF130" s="191"/>
    </row>
    <row r="131" spans="1:32">
      <c r="A131" s="332">
        <v>1887</v>
      </c>
      <c r="B131" s="334" t="s">
        <v>974</v>
      </c>
      <c r="C131" s="345">
        <v>12192</v>
      </c>
      <c r="D131" s="345">
        <v>11519</v>
      </c>
      <c r="E131" s="191">
        <v>232</v>
      </c>
      <c r="F131" s="191">
        <f t="shared" ref="F131:F194" si="3">E131/C131*100</f>
        <v>1.9028871391076114</v>
      </c>
      <c r="G131" s="191">
        <v>115</v>
      </c>
      <c r="H131" s="191">
        <v>0.94324146981627288</v>
      </c>
      <c r="I131" s="191">
        <v>117</v>
      </c>
      <c r="J131" s="191">
        <v>0.95964566929133865</v>
      </c>
      <c r="K131" s="191">
        <v>21</v>
      </c>
      <c r="L131" s="191">
        <v>0.17224409448818898</v>
      </c>
      <c r="M131" s="191">
        <v>21</v>
      </c>
      <c r="N131" s="204">
        <v>0.17224409448818898</v>
      </c>
      <c r="O131" s="191">
        <v>4</v>
      </c>
      <c r="P131" s="204">
        <v>3.2808398950131233E-2</v>
      </c>
      <c r="Q131" s="191">
        <v>8</v>
      </c>
      <c r="R131" s="204">
        <v>6.5616797900262466E-2</v>
      </c>
      <c r="S131" s="191">
        <v>13</v>
      </c>
      <c r="T131" s="204">
        <v>0.10662729658792651</v>
      </c>
      <c r="U131" s="191">
        <v>6</v>
      </c>
      <c r="V131" s="204">
        <v>4.9212598425196846E-2</v>
      </c>
      <c r="W131" s="191">
        <v>28</v>
      </c>
      <c r="X131" s="204">
        <v>0.22965879265091863</v>
      </c>
      <c r="Y131" s="191">
        <v>39</v>
      </c>
      <c r="Z131" s="204">
        <v>0.31988188976377951</v>
      </c>
      <c r="AA131" s="191">
        <v>73</v>
      </c>
      <c r="AB131" s="204">
        <v>0.5987532808398951</v>
      </c>
      <c r="AC131" s="191">
        <v>19</v>
      </c>
      <c r="AD131" s="191">
        <v>0.15583989501312337</v>
      </c>
      <c r="AE131" s="191"/>
      <c r="AF131" s="191"/>
    </row>
    <row r="132" spans="1:32">
      <c r="A132" s="332">
        <v>1887</v>
      </c>
      <c r="B132" s="334" t="s">
        <v>988</v>
      </c>
      <c r="C132" s="345">
        <v>5931</v>
      </c>
      <c r="D132" s="345">
        <v>7183</v>
      </c>
      <c r="E132" s="191">
        <v>154</v>
      </c>
      <c r="F132" s="191">
        <f t="shared" si="3"/>
        <v>2.5965267239925813</v>
      </c>
      <c r="G132" s="191">
        <v>64</v>
      </c>
      <c r="H132" s="191">
        <v>1.079076041139774</v>
      </c>
      <c r="I132" s="191">
        <v>90</v>
      </c>
      <c r="J132" s="191">
        <v>1.5174506828528074</v>
      </c>
      <c r="K132" s="191">
        <v>7</v>
      </c>
      <c r="L132" s="191">
        <v>0.11802394199966278</v>
      </c>
      <c r="M132" s="191">
        <v>9</v>
      </c>
      <c r="N132" s="204">
        <v>0.15174506828528073</v>
      </c>
      <c r="O132" s="191">
        <v>4</v>
      </c>
      <c r="P132" s="204">
        <v>6.7442252571235872E-2</v>
      </c>
      <c r="Q132" s="191">
        <v>6</v>
      </c>
      <c r="R132" s="204">
        <v>0.10116337885685382</v>
      </c>
      <c r="S132" s="191">
        <v>5</v>
      </c>
      <c r="T132" s="204">
        <v>8.430281571404484E-2</v>
      </c>
      <c r="U132" s="191">
        <v>2</v>
      </c>
      <c r="V132" s="204">
        <v>3.3721126285617936E-2</v>
      </c>
      <c r="W132" s="191">
        <v>33</v>
      </c>
      <c r="X132" s="204">
        <v>0.55639858371269602</v>
      </c>
      <c r="Y132" s="191">
        <v>28</v>
      </c>
      <c r="Z132" s="204">
        <v>0.47209576799865111</v>
      </c>
      <c r="AA132" s="191">
        <v>51</v>
      </c>
      <c r="AB132" s="204">
        <v>0.85988872028325747</v>
      </c>
      <c r="AC132" s="191">
        <v>9</v>
      </c>
      <c r="AD132" s="191">
        <v>0.15174506828528073</v>
      </c>
      <c r="AE132" s="191"/>
      <c r="AF132" s="191"/>
    </row>
    <row r="133" spans="1:32">
      <c r="A133" s="332">
        <v>1887</v>
      </c>
      <c r="B133" s="334" t="s">
        <v>971</v>
      </c>
      <c r="C133" s="345">
        <v>6028</v>
      </c>
      <c r="D133" s="345">
        <v>6027</v>
      </c>
      <c r="E133" s="191">
        <v>135</v>
      </c>
      <c r="F133" s="191">
        <f t="shared" si="3"/>
        <v>2.2395487723954877</v>
      </c>
      <c r="G133" s="191">
        <v>56</v>
      </c>
      <c r="H133" s="191">
        <v>0.92899800928998</v>
      </c>
      <c r="I133" s="191">
        <v>79</v>
      </c>
      <c r="J133" s="191">
        <v>1.3105507631055078</v>
      </c>
      <c r="K133" s="191">
        <v>17</v>
      </c>
      <c r="L133" s="191">
        <v>0.28201725282017254</v>
      </c>
      <c r="M133" s="191">
        <v>7</v>
      </c>
      <c r="N133" s="204">
        <v>0.1161247511612475</v>
      </c>
      <c r="O133" s="191">
        <v>5</v>
      </c>
      <c r="P133" s="204">
        <v>8.2946250829462512E-2</v>
      </c>
      <c r="Q133" s="191">
        <v>7</v>
      </c>
      <c r="R133" s="204">
        <v>0.1161247511612475</v>
      </c>
      <c r="S133" s="191">
        <v>9</v>
      </c>
      <c r="T133" s="204">
        <v>0.14930325149303253</v>
      </c>
      <c r="U133" s="191">
        <v>3</v>
      </c>
      <c r="V133" s="204">
        <v>4.976775049767751E-2</v>
      </c>
      <c r="W133" s="191">
        <v>17</v>
      </c>
      <c r="X133" s="204">
        <v>0.28201725282017254</v>
      </c>
      <c r="Y133" s="191">
        <v>17</v>
      </c>
      <c r="Z133" s="204">
        <v>0.28201725282017254</v>
      </c>
      <c r="AA133" s="191">
        <v>41</v>
      </c>
      <c r="AB133" s="204">
        <v>0.6801592568015925</v>
      </c>
      <c r="AC133" s="191">
        <v>12</v>
      </c>
      <c r="AD133" s="191">
        <v>0.19907100199071004</v>
      </c>
      <c r="AE133" s="191"/>
      <c r="AF133" s="191"/>
    </row>
    <row r="134" spans="1:32">
      <c r="A134" s="332">
        <v>1887</v>
      </c>
      <c r="B134" s="334" t="s">
        <v>1076</v>
      </c>
      <c r="C134" s="345">
        <v>1490</v>
      </c>
      <c r="D134" s="345">
        <v>1505</v>
      </c>
      <c r="E134" s="191">
        <v>28</v>
      </c>
      <c r="F134" s="191">
        <f t="shared" si="3"/>
        <v>1.8791946308724832</v>
      </c>
      <c r="G134" s="191">
        <v>15</v>
      </c>
      <c r="H134" s="191">
        <v>1.006711409395973</v>
      </c>
      <c r="I134" s="191">
        <v>13</v>
      </c>
      <c r="J134" s="191">
        <v>0.87248322147651003</v>
      </c>
      <c r="K134" s="191">
        <v>0</v>
      </c>
      <c r="L134" s="191">
        <v>0</v>
      </c>
      <c r="M134" s="191">
        <v>4</v>
      </c>
      <c r="N134" s="204">
        <v>0.26845637583892618</v>
      </c>
      <c r="O134" s="191">
        <v>1</v>
      </c>
      <c r="P134" s="204">
        <v>6.7114093959731544E-2</v>
      </c>
      <c r="Q134" s="191">
        <v>0</v>
      </c>
      <c r="R134" s="204">
        <v>0</v>
      </c>
      <c r="S134" s="191">
        <v>0</v>
      </c>
      <c r="T134" s="204">
        <v>0</v>
      </c>
      <c r="U134" s="191">
        <v>0</v>
      </c>
      <c r="V134" s="204">
        <v>0</v>
      </c>
      <c r="W134" s="191">
        <v>2</v>
      </c>
      <c r="X134" s="204">
        <v>0.13422818791946309</v>
      </c>
      <c r="Y134" s="191">
        <v>5</v>
      </c>
      <c r="Z134" s="204">
        <v>0.33557046979865773</v>
      </c>
      <c r="AA134" s="191">
        <v>14</v>
      </c>
      <c r="AB134" s="204">
        <v>0.93959731543624159</v>
      </c>
      <c r="AC134" s="191">
        <v>2</v>
      </c>
      <c r="AD134" s="191">
        <v>0.13422818791946309</v>
      </c>
      <c r="AE134" s="191"/>
      <c r="AF134" s="191"/>
    </row>
    <row r="135" spans="1:32">
      <c r="A135" s="332">
        <v>1887</v>
      </c>
      <c r="B135" s="334" t="s">
        <v>973</v>
      </c>
      <c r="C135" s="345">
        <v>12124</v>
      </c>
      <c r="D135" s="345">
        <v>15206</v>
      </c>
      <c r="E135" s="191">
        <v>299</v>
      </c>
      <c r="F135" s="191">
        <f t="shared" si="3"/>
        <v>2.4661827779610688</v>
      </c>
      <c r="G135" s="191">
        <v>159</v>
      </c>
      <c r="H135" s="191">
        <v>1.3114483668756185</v>
      </c>
      <c r="I135" s="191">
        <v>140</v>
      </c>
      <c r="J135" s="191">
        <v>1.1547344110854503</v>
      </c>
      <c r="K135" s="191">
        <v>19</v>
      </c>
      <c r="L135" s="191">
        <v>0.15671395579016828</v>
      </c>
      <c r="M135" s="191">
        <v>24</v>
      </c>
      <c r="N135" s="204">
        <v>0.19795447047179149</v>
      </c>
      <c r="O135" s="191">
        <v>10</v>
      </c>
      <c r="P135" s="204">
        <v>8.2481029363246458E-2</v>
      </c>
      <c r="Q135" s="191">
        <v>19</v>
      </c>
      <c r="R135" s="204">
        <v>0.15671395579016828</v>
      </c>
      <c r="S135" s="191">
        <v>21</v>
      </c>
      <c r="T135" s="204">
        <v>0.17321016166281755</v>
      </c>
      <c r="U135" s="191">
        <v>6</v>
      </c>
      <c r="V135" s="204">
        <v>4.9488617617947872E-2</v>
      </c>
      <c r="W135" s="191">
        <v>44</v>
      </c>
      <c r="X135" s="204">
        <v>0.36291652919828438</v>
      </c>
      <c r="Y135" s="191">
        <v>55</v>
      </c>
      <c r="Z135" s="204">
        <v>0.45364566149785546</v>
      </c>
      <c r="AA135" s="191">
        <v>80</v>
      </c>
      <c r="AB135" s="204">
        <v>0.65984823490597166</v>
      </c>
      <c r="AC135" s="191">
        <v>21</v>
      </c>
      <c r="AD135" s="191">
        <v>0.17321016166281755</v>
      </c>
      <c r="AE135" s="191"/>
      <c r="AF135" s="191"/>
    </row>
    <row r="136" spans="1:32">
      <c r="A136" s="332">
        <v>1887</v>
      </c>
      <c r="B136" s="334" t="s">
        <v>990</v>
      </c>
      <c r="C136" s="345">
        <v>5806</v>
      </c>
      <c r="D136" s="345">
        <v>5917</v>
      </c>
      <c r="E136" s="191">
        <v>142</v>
      </c>
      <c r="F136" s="191">
        <f t="shared" si="3"/>
        <v>2.4457457802273508</v>
      </c>
      <c r="G136" s="191">
        <v>65</v>
      </c>
      <c r="H136" s="191">
        <v>1.1195315191181536</v>
      </c>
      <c r="I136" s="191">
        <v>77</v>
      </c>
      <c r="J136" s="191">
        <v>1.3262142611091974</v>
      </c>
      <c r="K136" s="191">
        <v>10</v>
      </c>
      <c r="L136" s="191">
        <v>0.17223561832586978</v>
      </c>
      <c r="M136" s="191">
        <v>6</v>
      </c>
      <c r="N136" s="204">
        <v>0.10334137099552188</v>
      </c>
      <c r="O136" s="191">
        <v>6</v>
      </c>
      <c r="P136" s="204">
        <v>0.10334137099552188</v>
      </c>
      <c r="Q136" s="191">
        <v>12</v>
      </c>
      <c r="R136" s="204">
        <v>0.20668274199104375</v>
      </c>
      <c r="S136" s="191">
        <v>11</v>
      </c>
      <c r="T136" s="204">
        <v>0.18945918015845678</v>
      </c>
      <c r="U136" s="191">
        <v>2</v>
      </c>
      <c r="V136" s="204">
        <v>3.4447123665173961E-2</v>
      </c>
      <c r="W136" s="191">
        <v>9</v>
      </c>
      <c r="X136" s="204">
        <v>0.15501205649328281</v>
      </c>
      <c r="Y136" s="191">
        <v>23</v>
      </c>
      <c r="Z136" s="204">
        <v>0.39614192214950056</v>
      </c>
      <c r="AA136" s="191">
        <v>51</v>
      </c>
      <c r="AB136" s="204">
        <v>0.87840165346193599</v>
      </c>
      <c r="AC136" s="191">
        <v>12</v>
      </c>
      <c r="AD136" s="191">
        <v>0.20668274199104375</v>
      </c>
      <c r="AE136" s="191"/>
      <c r="AF136" s="191"/>
    </row>
    <row r="137" spans="1:32">
      <c r="A137" s="332">
        <v>1887</v>
      </c>
      <c r="B137" s="334" t="s">
        <v>1077</v>
      </c>
      <c r="C137" s="345">
        <v>1814</v>
      </c>
      <c r="D137" s="345">
        <v>1754</v>
      </c>
      <c r="E137" s="191"/>
      <c r="F137" s="191">
        <f t="shared" si="3"/>
        <v>0</v>
      </c>
      <c r="G137" s="191"/>
      <c r="H137" s="191">
        <v>0</v>
      </c>
      <c r="I137" s="191"/>
      <c r="J137" s="191">
        <v>0</v>
      </c>
      <c r="K137" s="191"/>
      <c r="L137" s="191">
        <v>0</v>
      </c>
      <c r="M137" s="191">
        <v>0</v>
      </c>
      <c r="N137" s="204">
        <v>0</v>
      </c>
      <c r="O137" s="191">
        <v>0</v>
      </c>
      <c r="P137" s="204">
        <v>0</v>
      </c>
      <c r="Q137" s="191">
        <v>0</v>
      </c>
      <c r="R137" s="204">
        <v>0</v>
      </c>
      <c r="S137" s="191">
        <v>0</v>
      </c>
      <c r="T137" s="204">
        <v>0</v>
      </c>
      <c r="U137" s="191">
        <v>0</v>
      </c>
      <c r="V137" s="204">
        <v>0</v>
      </c>
      <c r="W137" s="191">
        <v>0</v>
      </c>
      <c r="X137" s="204">
        <v>0</v>
      </c>
      <c r="Y137" s="191">
        <v>0</v>
      </c>
      <c r="Z137" s="204">
        <v>0</v>
      </c>
      <c r="AA137" s="191">
        <v>0</v>
      </c>
      <c r="AB137" s="204">
        <v>0</v>
      </c>
      <c r="AC137" s="191">
        <v>0</v>
      </c>
      <c r="AD137" s="191">
        <v>0</v>
      </c>
      <c r="AE137" s="191"/>
      <c r="AF137" s="191"/>
    </row>
    <row r="138" spans="1:32">
      <c r="A138" s="332">
        <v>1887</v>
      </c>
      <c r="B138" s="334" t="s">
        <v>1078</v>
      </c>
      <c r="C138" s="345">
        <v>1149</v>
      </c>
      <c r="D138" s="345">
        <v>1199</v>
      </c>
      <c r="E138" s="191"/>
      <c r="F138" s="191">
        <f t="shared" si="3"/>
        <v>0</v>
      </c>
      <c r="G138" s="191"/>
      <c r="H138" s="191">
        <v>0</v>
      </c>
      <c r="I138" s="191"/>
      <c r="J138" s="191">
        <v>0</v>
      </c>
      <c r="K138" s="191"/>
      <c r="L138" s="191">
        <v>0</v>
      </c>
      <c r="M138" s="191">
        <v>0</v>
      </c>
      <c r="N138" s="204">
        <v>0</v>
      </c>
      <c r="O138" s="191">
        <v>0</v>
      </c>
      <c r="P138" s="204">
        <v>0</v>
      </c>
      <c r="Q138" s="191">
        <v>0</v>
      </c>
      <c r="R138" s="204">
        <v>0</v>
      </c>
      <c r="S138" s="191">
        <v>0</v>
      </c>
      <c r="T138" s="204">
        <v>0</v>
      </c>
      <c r="U138" s="191">
        <v>0</v>
      </c>
      <c r="V138" s="204">
        <v>0</v>
      </c>
      <c r="W138" s="191">
        <v>0</v>
      </c>
      <c r="X138" s="204">
        <v>0</v>
      </c>
      <c r="Y138" s="191">
        <v>0</v>
      </c>
      <c r="Z138" s="204">
        <v>0</v>
      </c>
      <c r="AA138" s="191">
        <v>0</v>
      </c>
      <c r="AB138" s="204">
        <v>0</v>
      </c>
      <c r="AC138" s="191">
        <v>0</v>
      </c>
      <c r="AD138" s="191">
        <v>0</v>
      </c>
      <c r="AE138" s="191"/>
      <c r="AF138" s="191"/>
    </row>
    <row r="139" spans="1:32">
      <c r="A139" s="332">
        <v>1887</v>
      </c>
      <c r="B139" s="334" t="s">
        <v>1079</v>
      </c>
      <c r="C139" s="345">
        <v>1449</v>
      </c>
      <c r="D139" s="345">
        <v>1448</v>
      </c>
      <c r="E139" s="191"/>
      <c r="F139" s="191">
        <f t="shared" si="3"/>
        <v>0</v>
      </c>
      <c r="G139" s="191"/>
      <c r="H139" s="191">
        <v>0</v>
      </c>
      <c r="I139" s="191"/>
      <c r="J139" s="191">
        <v>0</v>
      </c>
      <c r="K139" s="191"/>
      <c r="L139" s="191">
        <v>0</v>
      </c>
      <c r="M139" s="191">
        <v>0</v>
      </c>
      <c r="N139" s="204">
        <v>0</v>
      </c>
      <c r="O139" s="191">
        <v>0</v>
      </c>
      <c r="P139" s="204">
        <v>0</v>
      </c>
      <c r="Q139" s="191">
        <v>0</v>
      </c>
      <c r="R139" s="204">
        <v>0</v>
      </c>
      <c r="S139" s="191">
        <v>0</v>
      </c>
      <c r="T139" s="204">
        <v>0</v>
      </c>
      <c r="U139" s="191">
        <v>0</v>
      </c>
      <c r="V139" s="204">
        <v>0</v>
      </c>
      <c r="W139" s="191">
        <v>0</v>
      </c>
      <c r="X139" s="204">
        <v>0</v>
      </c>
      <c r="Y139" s="191">
        <v>0</v>
      </c>
      <c r="Z139" s="204">
        <v>0</v>
      </c>
      <c r="AA139" s="191">
        <v>0</v>
      </c>
      <c r="AB139" s="204">
        <v>0</v>
      </c>
      <c r="AC139" s="191">
        <v>0</v>
      </c>
      <c r="AD139" s="191">
        <v>0</v>
      </c>
      <c r="AE139" s="191"/>
      <c r="AF139" s="191"/>
    </row>
    <row r="140" spans="1:32">
      <c r="A140" s="332">
        <v>1887</v>
      </c>
      <c r="B140" s="334" t="s">
        <v>1080</v>
      </c>
      <c r="C140" s="345">
        <v>1910</v>
      </c>
      <c r="D140" s="345">
        <v>1884</v>
      </c>
      <c r="E140" s="191"/>
      <c r="F140" s="191">
        <f t="shared" si="3"/>
        <v>0</v>
      </c>
      <c r="G140" s="191"/>
      <c r="H140" s="191">
        <v>0</v>
      </c>
      <c r="I140" s="191"/>
      <c r="J140" s="191">
        <v>0</v>
      </c>
      <c r="K140" s="191"/>
      <c r="L140" s="191">
        <v>0</v>
      </c>
      <c r="M140" s="191">
        <v>0</v>
      </c>
      <c r="N140" s="204">
        <v>0</v>
      </c>
      <c r="O140" s="191">
        <v>0</v>
      </c>
      <c r="P140" s="204">
        <v>0</v>
      </c>
      <c r="Q140" s="191">
        <v>0</v>
      </c>
      <c r="R140" s="204">
        <v>0</v>
      </c>
      <c r="S140" s="191">
        <v>0</v>
      </c>
      <c r="T140" s="204">
        <v>0</v>
      </c>
      <c r="U140" s="191">
        <v>0</v>
      </c>
      <c r="V140" s="204">
        <v>0</v>
      </c>
      <c r="W140" s="191">
        <v>0</v>
      </c>
      <c r="X140" s="204">
        <v>0</v>
      </c>
      <c r="Y140" s="191">
        <v>0</v>
      </c>
      <c r="Z140" s="204">
        <v>0</v>
      </c>
      <c r="AA140" s="191">
        <v>0</v>
      </c>
      <c r="AB140" s="204">
        <v>0</v>
      </c>
      <c r="AC140" s="191">
        <v>0</v>
      </c>
      <c r="AD140" s="191">
        <v>0</v>
      </c>
      <c r="AE140" s="191"/>
      <c r="AF140" s="191"/>
    </row>
    <row r="141" spans="1:32">
      <c r="A141" s="332">
        <v>1887</v>
      </c>
      <c r="B141" s="334" t="s">
        <v>1081</v>
      </c>
      <c r="C141" s="345">
        <v>2958</v>
      </c>
      <c r="D141" s="345">
        <v>3102</v>
      </c>
      <c r="E141" s="191"/>
      <c r="F141" s="191">
        <f t="shared" si="3"/>
        <v>0</v>
      </c>
      <c r="G141" s="191"/>
      <c r="H141" s="191">
        <v>0</v>
      </c>
      <c r="I141" s="191"/>
      <c r="J141" s="191">
        <v>0</v>
      </c>
      <c r="K141" s="191"/>
      <c r="L141" s="191">
        <v>0</v>
      </c>
      <c r="M141" s="191">
        <v>0</v>
      </c>
      <c r="N141" s="204">
        <v>0</v>
      </c>
      <c r="O141" s="191">
        <v>0</v>
      </c>
      <c r="P141" s="204">
        <v>0</v>
      </c>
      <c r="Q141" s="191">
        <v>0</v>
      </c>
      <c r="R141" s="204">
        <v>0</v>
      </c>
      <c r="S141" s="191">
        <v>0</v>
      </c>
      <c r="T141" s="204">
        <v>0</v>
      </c>
      <c r="U141" s="191">
        <v>0</v>
      </c>
      <c r="V141" s="204">
        <v>0</v>
      </c>
      <c r="W141" s="191">
        <v>0</v>
      </c>
      <c r="X141" s="204">
        <v>0</v>
      </c>
      <c r="Y141" s="191">
        <v>0</v>
      </c>
      <c r="Z141" s="204">
        <v>0</v>
      </c>
      <c r="AA141" s="191">
        <v>0</v>
      </c>
      <c r="AB141" s="204">
        <v>0</v>
      </c>
      <c r="AC141" s="191">
        <v>0</v>
      </c>
      <c r="AD141" s="191">
        <v>0</v>
      </c>
      <c r="AE141" s="191"/>
      <c r="AF141" s="191"/>
    </row>
    <row r="142" spans="1:32">
      <c r="A142" s="332">
        <v>1887</v>
      </c>
      <c r="B142" s="334" t="s">
        <v>1082</v>
      </c>
      <c r="C142" s="345">
        <v>2669</v>
      </c>
      <c r="D142" s="345">
        <v>2695</v>
      </c>
      <c r="E142" s="191"/>
      <c r="F142" s="191">
        <f t="shared" si="3"/>
        <v>0</v>
      </c>
      <c r="G142" s="191"/>
      <c r="H142" s="191">
        <v>0</v>
      </c>
      <c r="I142" s="191"/>
      <c r="J142" s="191">
        <v>0</v>
      </c>
      <c r="K142" s="191"/>
      <c r="L142" s="191">
        <v>0</v>
      </c>
      <c r="M142" s="191">
        <v>0</v>
      </c>
      <c r="N142" s="204">
        <v>0</v>
      </c>
      <c r="O142" s="191">
        <v>0</v>
      </c>
      <c r="P142" s="204">
        <v>0</v>
      </c>
      <c r="Q142" s="191">
        <v>0</v>
      </c>
      <c r="R142" s="204">
        <v>0</v>
      </c>
      <c r="S142" s="191">
        <v>0</v>
      </c>
      <c r="T142" s="204">
        <v>0</v>
      </c>
      <c r="U142" s="191">
        <v>0</v>
      </c>
      <c r="V142" s="204">
        <v>0</v>
      </c>
      <c r="W142" s="191">
        <v>0</v>
      </c>
      <c r="X142" s="204">
        <v>0</v>
      </c>
      <c r="Y142" s="191">
        <v>0</v>
      </c>
      <c r="Z142" s="204">
        <v>0</v>
      </c>
      <c r="AA142" s="191">
        <v>0</v>
      </c>
      <c r="AB142" s="204">
        <v>0</v>
      </c>
      <c r="AC142" s="191">
        <v>0</v>
      </c>
      <c r="AD142" s="191">
        <v>0</v>
      </c>
      <c r="AE142" s="191"/>
      <c r="AF142" s="191"/>
    </row>
    <row r="143" spans="1:32">
      <c r="A143" s="332">
        <v>1887</v>
      </c>
      <c r="B143" s="334" t="s">
        <v>1083</v>
      </c>
      <c r="C143" s="345">
        <v>1513</v>
      </c>
      <c r="D143" s="345">
        <v>1856</v>
      </c>
      <c r="E143" s="191"/>
      <c r="F143" s="191">
        <f t="shared" si="3"/>
        <v>0</v>
      </c>
      <c r="G143" s="191"/>
      <c r="H143" s="191">
        <v>0</v>
      </c>
      <c r="I143" s="191"/>
      <c r="J143" s="191">
        <v>0</v>
      </c>
      <c r="K143" s="191"/>
      <c r="L143" s="191">
        <v>0</v>
      </c>
      <c r="M143" s="191">
        <v>0</v>
      </c>
      <c r="N143" s="204">
        <v>0</v>
      </c>
      <c r="O143" s="191">
        <v>0</v>
      </c>
      <c r="P143" s="204">
        <v>0</v>
      </c>
      <c r="Q143" s="191">
        <v>0</v>
      </c>
      <c r="R143" s="204">
        <v>0</v>
      </c>
      <c r="S143" s="191">
        <v>0</v>
      </c>
      <c r="T143" s="204">
        <v>0</v>
      </c>
      <c r="U143" s="191">
        <v>0</v>
      </c>
      <c r="V143" s="204">
        <v>0</v>
      </c>
      <c r="W143" s="191">
        <v>0</v>
      </c>
      <c r="X143" s="204">
        <v>0</v>
      </c>
      <c r="Y143" s="191">
        <v>0</v>
      </c>
      <c r="Z143" s="204">
        <v>0</v>
      </c>
      <c r="AA143" s="191">
        <v>0</v>
      </c>
      <c r="AB143" s="204">
        <v>0</v>
      </c>
      <c r="AC143" s="191">
        <v>0</v>
      </c>
      <c r="AD143" s="191">
        <v>0</v>
      </c>
      <c r="AE143" s="191"/>
      <c r="AF143" s="191"/>
    </row>
    <row r="144" spans="1:32">
      <c r="A144" s="332">
        <v>1887</v>
      </c>
      <c r="B144" s="334" t="s">
        <v>1084</v>
      </c>
      <c r="C144" s="345">
        <v>221</v>
      </c>
      <c r="D144" s="345">
        <v>204</v>
      </c>
      <c r="E144" s="191"/>
      <c r="F144" s="191">
        <f t="shared" si="3"/>
        <v>0</v>
      </c>
      <c r="G144" s="191"/>
      <c r="H144" s="191">
        <v>0</v>
      </c>
      <c r="I144" s="191"/>
      <c r="J144" s="191">
        <v>0</v>
      </c>
      <c r="K144" s="191"/>
      <c r="L144" s="191">
        <v>0</v>
      </c>
      <c r="M144" s="191">
        <v>0</v>
      </c>
      <c r="N144" s="204">
        <v>0</v>
      </c>
      <c r="O144" s="191">
        <v>0</v>
      </c>
      <c r="P144" s="204">
        <v>0</v>
      </c>
      <c r="Q144" s="191">
        <v>0</v>
      </c>
      <c r="R144" s="204">
        <v>0</v>
      </c>
      <c r="S144" s="191">
        <v>0</v>
      </c>
      <c r="T144" s="204">
        <v>0</v>
      </c>
      <c r="U144" s="191">
        <v>0</v>
      </c>
      <c r="V144" s="204">
        <v>0</v>
      </c>
      <c r="W144" s="191">
        <v>0</v>
      </c>
      <c r="X144" s="204">
        <v>0</v>
      </c>
      <c r="Y144" s="191">
        <v>0</v>
      </c>
      <c r="Z144" s="204">
        <v>0</v>
      </c>
      <c r="AA144" s="191">
        <v>0</v>
      </c>
      <c r="AB144" s="204">
        <v>0</v>
      </c>
      <c r="AC144" s="191">
        <v>0</v>
      </c>
      <c r="AD144" s="191">
        <v>0</v>
      </c>
      <c r="AE144" s="191"/>
      <c r="AF144" s="191"/>
    </row>
    <row r="145" spans="1:32">
      <c r="A145" s="332">
        <v>1887</v>
      </c>
      <c r="B145" s="334" t="s">
        <v>1085</v>
      </c>
      <c r="C145" s="345">
        <v>1171</v>
      </c>
      <c r="D145" s="345">
        <v>1300</v>
      </c>
      <c r="E145" s="191"/>
      <c r="F145" s="191">
        <f t="shared" si="3"/>
        <v>0</v>
      </c>
      <c r="G145" s="191"/>
      <c r="H145" s="191">
        <v>0</v>
      </c>
      <c r="I145" s="191"/>
      <c r="J145" s="191">
        <v>0</v>
      </c>
      <c r="K145" s="191"/>
      <c r="L145" s="191">
        <v>0</v>
      </c>
      <c r="M145" s="191">
        <v>0</v>
      </c>
      <c r="N145" s="204">
        <v>0</v>
      </c>
      <c r="O145" s="191">
        <v>0</v>
      </c>
      <c r="P145" s="204">
        <v>0</v>
      </c>
      <c r="Q145" s="191">
        <v>0</v>
      </c>
      <c r="R145" s="204">
        <v>0</v>
      </c>
      <c r="S145" s="191">
        <v>0</v>
      </c>
      <c r="T145" s="204">
        <v>0</v>
      </c>
      <c r="U145" s="191">
        <v>0</v>
      </c>
      <c r="V145" s="204">
        <v>0</v>
      </c>
      <c r="W145" s="191">
        <v>0</v>
      </c>
      <c r="X145" s="204">
        <v>0</v>
      </c>
      <c r="Y145" s="191">
        <v>0</v>
      </c>
      <c r="Z145" s="204">
        <v>0</v>
      </c>
      <c r="AA145" s="191">
        <v>0</v>
      </c>
      <c r="AB145" s="204">
        <v>0</v>
      </c>
      <c r="AC145" s="191">
        <v>0</v>
      </c>
      <c r="AD145" s="191">
        <v>0</v>
      </c>
      <c r="AE145" s="191"/>
      <c r="AF145" s="191"/>
    </row>
    <row r="146" spans="1:32">
      <c r="A146" s="332">
        <v>1887</v>
      </c>
      <c r="B146" s="334" t="s">
        <v>1086</v>
      </c>
      <c r="C146" s="345">
        <v>1064</v>
      </c>
      <c r="D146" s="345">
        <v>2364</v>
      </c>
      <c r="E146" s="191"/>
      <c r="F146" s="191">
        <f t="shared" si="3"/>
        <v>0</v>
      </c>
      <c r="G146" s="191"/>
      <c r="H146" s="191">
        <v>0</v>
      </c>
      <c r="I146" s="191"/>
      <c r="J146" s="191">
        <v>0</v>
      </c>
      <c r="K146" s="191"/>
      <c r="L146" s="191">
        <v>0</v>
      </c>
      <c r="M146" s="191">
        <v>0</v>
      </c>
      <c r="N146" s="204">
        <v>0</v>
      </c>
      <c r="O146" s="191">
        <v>0</v>
      </c>
      <c r="P146" s="204">
        <v>0</v>
      </c>
      <c r="Q146" s="191">
        <v>0</v>
      </c>
      <c r="R146" s="204">
        <v>0</v>
      </c>
      <c r="S146" s="191">
        <v>0</v>
      </c>
      <c r="T146" s="204">
        <v>0</v>
      </c>
      <c r="U146" s="191">
        <v>0</v>
      </c>
      <c r="V146" s="204">
        <v>0</v>
      </c>
      <c r="W146" s="191">
        <v>0</v>
      </c>
      <c r="X146" s="204">
        <v>0</v>
      </c>
      <c r="Y146" s="191">
        <v>0</v>
      </c>
      <c r="Z146" s="204">
        <v>0</v>
      </c>
      <c r="AA146" s="191">
        <v>0</v>
      </c>
      <c r="AB146" s="204">
        <v>0</v>
      </c>
      <c r="AC146" s="191">
        <v>0</v>
      </c>
      <c r="AD146" s="191">
        <v>0</v>
      </c>
      <c r="AE146" s="191"/>
      <c r="AF146" s="191"/>
    </row>
    <row r="147" spans="1:32">
      <c r="A147" s="332">
        <v>1887</v>
      </c>
      <c r="B147" s="334" t="s">
        <v>1087</v>
      </c>
      <c r="C147" s="345">
        <v>9259</v>
      </c>
      <c r="D147" s="345">
        <v>11532</v>
      </c>
      <c r="E147" s="191"/>
      <c r="F147" s="191">
        <f t="shared" si="3"/>
        <v>0</v>
      </c>
      <c r="G147" s="191"/>
      <c r="H147" s="191">
        <v>0</v>
      </c>
      <c r="I147" s="191"/>
      <c r="J147" s="191">
        <v>0</v>
      </c>
      <c r="K147" s="191"/>
      <c r="L147" s="191">
        <v>0</v>
      </c>
      <c r="M147" s="191">
        <v>0</v>
      </c>
      <c r="N147" s="204">
        <v>0</v>
      </c>
      <c r="O147" s="191">
        <v>0</v>
      </c>
      <c r="P147" s="204">
        <v>0</v>
      </c>
      <c r="Q147" s="191">
        <v>0</v>
      </c>
      <c r="R147" s="204">
        <v>0</v>
      </c>
      <c r="S147" s="191">
        <v>0</v>
      </c>
      <c r="T147" s="204">
        <v>0</v>
      </c>
      <c r="U147" s="191">
        <v>0</v>
      </c>
      <c r="V147" s="204">
        <v>0</v>
      </c>
      <c r="W147" s="191">
        <v>0</v>
      </c>
      <c r="X147" s="204">
        <v>0</v>
      </c>
      <c r="Y147" s="191">
        <v>0</v>
      </c>
      <c r="Z147" s="204">
        <v>0</v>
      </c>
      <c r="AA147" s="191">
        <v>0</v>
      </c>
      <c r="AB147" s="204">
        <v>0</v>
      </c>
      <c r="AC147" s="191">
        <v>0</v>
      </c>
      <c r="AD147" s="191">
        <v>0</v>
      </c>
      <c r="AE147" s="191"/>
      <c r="AF147" s="191"/>
    </row>
    <row r="148" spans="1:32">
      <c r="A148" s="332">
        <v>1887</v>
      </c>
      <c r="B148" s="334" t="s">
        <v>1088</v>
      </c>
      <c r="C148" s="345">
        <v>1359</v>
      </c>
      <c r="D148" s="345">
        <v>1292</v>
      </c>
      <c r="E148" s="191"/>
      <c r="F148" s="191">
        <f t="shared" si="3"/>
        <v>0</v>
      </c>
      <c r="G148" s="191"/>
      <c r="H148" s="191">
        <v>0</v>
      </c>
      <c r="I148" s="191"/>
      <c r="J148" s="191">
        <v>0</v>
      </c>
      <c r="K148" s="191"/>
      <c r="L148" s="191">
        <v>0</v>
      </c>
      <c r="M148" s="191">
        <v>0</v>
      </c>
      <c r="N148" s="204">
        <v>0</v>
      </c>
      <c r="O148" s="191">
        <v>0</v>
      </c>
      <c r="P148" s="204">
        <v>0</v>
      </c>
      <c r="Q148" s="191">
        <v>0</v>
      </c>
      <c r="R148" s="204">
        <v>0</v>
      </c>
      <c r="S148" s="191">
        <v>0</v>
      </c>
      <c r="T148" s="204">
        <v>0</v>
      </c>
      <c r="U148" s="191">
        <v>0</v>
      </c>
      <c r="V148" s="204">
        <v>0</v>
      </c>
      <c r="W148" s="191">
        <v>0</v>
      </c>
      <c r="X148" s="204">
        <v>0</v>
      </c>
      <c r="Y148" s="191">
        <v>0</v>
      </c>
      <c r="Z148" s="204">
        <v>0</v>
      </c>
      <c r="AA148" s="191">
        <v>0</v>
      </c>
      <c r="AB148" s="204">
        <v>0</v>
      </c>
      <c r="AC148" s="191">
        <v>0</v>
      </c>
      <c r="AD148" s="191">
        <v>0</v>
      </c>
      <c r="AE148" s="191"/>
      <c r="AF148" s="191"/>
    </row>
    <row r="149" spans="1:32">
      <c r="A149" s="332">
        <v>1887</v>
      </c>
      <c r="B149" s="334" t="s">
        <v>1089</v>
      </c>
      <c r="C149" s="345">
        <v>3891</v>
      </c>
      <c r="D149" s="345">
        <v>8089</v>
      </c>
      <c r="E149" s="191"/>
      <c r="F149" s="191">
        <f t="shared" si="3"/>
        <v>0</v>
      </c>
      <c r="G149" s="191"/>
      <c r="H149" s="191">
        <v>0</v>
      </c>
      <c r="I149" s="191"/>
      <c r="J149" s="191">
        <v>0</v>
      </c>
      <c r="K149" s="191"/>
      <c r="L149" s="191">
        <v>0</v>
      </c>
      <c r="M149" s="191">
        <v>0</v>
      </c>
      <c r="N149" s="204">
        <v>0</v>
      </c>
      <c r="O149" s="191">
        <v>0</v>
      </c>
      <c r="P149" s="204">
        <v>0</v>
      </c>
      <c r="Q149" s="191">
        <v>0</v>
      </c>
      <c r="R149" s="204">
        <v>0</v>
      </c>
      <c r="S149" s="191">
        <v>0</v>
      </c>
      <c r="T149" s="204">
        <v>0</v>
      </c>
      <c r="U149" s="191">
        <v>0</v>
      </c>
      <c r="V149" s="204">
        <v>0</v>
      </c>
      <c r="W149" s="191">
        <v>0</v>
      </c>
      <c r="X149" s="204">
        <v>0</v>
      </c>
      <c r="Y149" s="191">
        <v>0</v>
      </c>
      <c r="Z149" s="204">
        <v>0</v>
      </c>
      <c r="AA149" s="191">
        <v>0</v>
      </c>
      <c r="AB149" s="204">
        <v>0</v>
      </c>
      <c r="AC149" s="191">
        <v>0</v>
      </c>
      <c r="AD149" s="191">
        <v>0</v>
      </c>
      <c r="AE149" s="191"/>
      <c r="AF149" s="191"/>
    </row>
    <row r="150" spans="1:32">
      <c r="A150" s="332">
        <v>1887</v>
      </c>
      <c r="B150" s="334" t="s">
        <v>1090</v>
      </c>
      <c r="C150" s="345">
        <v>5806</v>
      </c>
      <c r="D150" s="345">
        <v>5917</v>
      </c>
      <c r="E150" s="191"/>
      <c r="F150" s="191">
        <f t="shared" si="3"/>
        <v>0</v>
      </c>
      <c r="G150" s="191"/>
      <c r="H150" s="191">
        <v>0</v>
      </c>
      <c r="I150" s="191"/>
      <c r="J150" s="191">
        <v>0</v>
      </c>
      <c r="K150" s="191"/>
      <c r="L150" s="191">
        <v>0</v>
      </c>
      <c r="M150" s="191">
        <v>0</v>
      </c>
      <c r="N150" s="204">
        <v>0</v>
      </c>
      <c r="O150" s="191">
        <v>0</v>
      </c>
      <c r="P150" s="204">
        <v>0</v>
      </c>
      <c r="Q150" s="191">
        <v>0</v>
      </c>
      <c r="R150" s="204">
        <v>0</v>
      </c>
      <c r="S150" s="191">
        <v>0</v>
      </c>
      <c r="T150" s="204">
        <v>0</v>
      </c>
      <c r="U150" s="191">
        <v>0</v>
      </c>
      <c r="V150" s="204">
        <v>0</v>
      </c>
      <c r="W150" s="191">
        <v>0</v>
      </c>
      <c r="X150" s="204">
        <v>0</v>
      </c>
      <c r="Y150" s="191">
        <v>0</v>
      </c>
      <c r="Z150" s="204">
        <v>0</v>
      </c>
      <c r="AA150" s="191">
        <v>0</v>
      </c>
      <c r="AB150" s="204">
        <v>0</v>
      </c>
      <c r="AC150" s="191">
        <v>0</v>
      </c>
      <c r="AD150" s="191">
        <v>0</v>
      </c>
      <c r="AE150" s="191"/>
      <c r="AF150" s="191"/>
    </row>
    <row r="151" spans="1:32">
      <c r="A151" s="332">
        <v>1887</v>
      </c>
      <c r="B151" s="334" t="s">
        <v>1091</v>
      </c>
      <c r="C151" s="345">
        <v>2736</v>
      </c>
      <c r="D151" s="345">
        <v>2680</v>
      </c>
      <c r="E151" s="191"/>
      <c r="F151" s="191">
        <f t="shared" si="3"/>
        <v>0</v>
      </c>
      <c r="G151" s="191"/>
      <c r="H151" s="191">
        <v>0</v>
      </c>
      <c r="I151" s="191"/>
      <c r="J151" s="191">
        <v>0</v>
      </c>
      <c r="K151" s="191"/>
      <c r="L151" s="191">
        <v>0</v>
      </c>
      <c r="M151" s="191">
        <v>0</v>
      </c>
      <c r="N151" s="204">
        <v>0</v>
      </c>
      <c r="O151" s="191">
        <v>0</v>
      </c>
      <c r="P151" s="204">
        <v>0</v>
      </c>
      <c r="Q151" s="191">
        <v>0</v>
      </c>
      <c r="R151" s="204">
        <v>0</v>
      </c>
      <c r="S151" s="191">
        <v>0</v>
      </c>
      <c r="T151" s="204">
        <v>0</v>
      </c>
      <c r="U151" s="191">
        <v>0</v>
      </c>
      <c r="V151" s="204">
        <v>0</v>
      </c>
      <c r="W151" s="191">
        <v>0</v>
      </c>
      <c r="X151" s="204">
        <v>0</v>
      </c>
      <c r="Y151" s="191">
        <v>0</v>
      </c>
      <c r="Z151" s="204">
        <v>0</v>
      </c>
      <c r="AA151" s="191">
        <v>0</v>
      </c>
      <c r="AB151" s="204">
        <v>0</v>
      </c>
      <c r="AC151" s="191">
        <v>0</v>
      </c>
      <c r="AD151" s="191">
        <v>0</v>
      </c>
      <c r="AE151" s="191"/>
      <c r="AF151" s="191"/>
    </row>
    <row r="152" spans="1:32">
      <c r="A152" s="332">
        <v>1887</v>
      </c>
      <c r="B152" s="334" t="s">
        <v>1092</v>
      </c>
      <c r="C152" s="345">
        <v>5000</v>
      </c>
      <c r="D152" s="345">
        <v>4891</v>
      </c>
      <c r="E152" s="191"/>
      <c r="F152" s="191">
        <f t="shared" si="3"/>
        <v>0</v>
      </c>
      <c r="G152" s="191"/>
      <c r="H152" s="191">
        <v>0</v>
      </c>
      <c r="I152" s="191"/>
      <c r="J152" s="191">
        <v>0</v>
      </c>
      <c r="K152" s="191"/>
      <c r="L152" s="191">
        <v>0</v>
      </c>
      <c r="M152" s="191">
        <v>0</v>
      </c>
      <c r="N152" s="204">
        <v>0</v>
      </c>
      <c r="O152" s="191">
        <v>0</v>
      </c>
      <c r="P152" s="204">
        <v>0</v>
      </c>
      <c r="Q152" s="191">
        <v>0</v>
      </c>
      <c r="R152" s="204">
        <v>0</v>
      </c>
      <c r="S152" s="191">
        <v>0</v>
      </c>
      <c r="T152" s="204">
        <v>0</v>
      </c>
      <c r="U152" s="191">
        <v>0</v>
      </c>
      <c r="V152" s="204">
        <v>0</v>
      </c>
      <c r="W152" s="191">
        <v>0</v>
      </c>
      <c r="X152" s="204">
        <v>0</v>
      </c>
      <c r="Y152" s="191">
        <v>0</v>
      </c>
      <c r="Z152" s="204">
        <v>0</v>
      </c>
      <c r="AA152" s="191">
        <v>0</v>
      </c>
      <c r="AB152" s="204">
        <v>0</v>
      </c>
      <c r="AC152" s="191">
        <v>0</v>
      </c>
      <c r="AD152" s="191">
        <v>0</v>
      </c>
      <c r="AE152" s="191"/>
      <c r="AF152" s="191"/>
    </row>
    <row r="153" spans="1:32">
      <c r="A153" s="332">
        <v>1887</v>
      </c>
      <c r="B153" s="334" t="s">
        <v>1093</v>
      </c>
      <c r="C153" s="345">
        <v>4904</v>
      </c>
      <c r="D153" s="345">
        <v>5095</v>
      </c>
      <c r="E153" s="191"/>
      <c r="F153" s="191">
        <f t="shared" si="3"/>
        <v>0</v>
      </c>
      <c r="G153" s="191"/>
      <c r="H153" s="191">
        <v>0</v>
      </c>
      <c r="I153" s="191"/>
      <c r="J153" s="191">
        <v>0</v>
      </c>
      <c r="K153" s="191"/>
      <c r="L153" s="191">
        <v>0</v>
      </c>
      <c r="M153" s="191">
        <v>0</v>
      </c>
      <c r="N153" s="204">
        <v>0</v>
      </c>
      <c r="O153" s="191">
        <v>0</v>
      </c>
      <c r="P153" s="204">
        <v>0</v>
      </c>
      <c r="Q153" s="191">
        <v>0</v>
      </c>
      <c r="R153" s="204">
        <v>0</v>
      </c>
      <c r="S153" s="191">
        <v>0</v>
      </c>
      <c r="T153" s="204">
        <v>0</v>
      </c>
      <c r="U153" s="191">
        <v>0</v>
      </c>
      <c r="V153" s="204">
        <v>0</v>
      </c>
      <c r="W153" s="191">
        <v>0</v>
      </c>
      <c r="X153" s="204">
        <v>0</v>
      </c>
      <c r="Y153" s="191">
        <v>0</v>
      </c>
      <c r="Z153" s="204">
        <v>0</v>
      </c>
      <c r="AA153" s="191">
        <v>0</v>
      </c>
      <c r="AB153" s="204">
        <v>0</v>
      </c>
      <c r="AC153" s="191">
        <v>0</v>
      </c>
      <c r="AD153" s="191">
        <v>0</v>
      </c>
      <c r="AE153" s="191"/>
      <c r="AF153" s="191"/>
    </row>
    <row r="154" spans="1:32">
      <c r="A154" s="332">
        <v>1887</v>
      </c>
      <c r="B154" s="334" t="s">
        <v>1094</v>
      </c>
      <c r="C154" s="345">
        <v>1587</v>
      </c>
      <c r="D154" s="345">
        <v>1392</v>
      </c>
      <c r="E154" s="191"/>
      <c r="F154" s="191">
        <f t="shared" si="3"/>
        <v>0</v>
      </c>
      <c r="G154" s="191"/>
      <c r="H154" s="191">
        <v>0</v>
      </c>
      <c r="I154" s="191"/>
      <c r="J154" s="191">
        <v>0</v>
      </c>
      <c r="K154" s="191"/>
      <c r="L154" s="191">
        <v>0</v>
      </c>
      <c r="M154" s="191">
        <v>0</v>
      </c>
      <c r="N154" s="204">
        <v>0</v>
      </c>
      <c r="O154" s="191">
        <v>0</v>
      </c>
      <c r="P154" s="204">
        <v>0</v>
      </c>
      <c r="Q154" s="191">
        <v>0</v>
      </c>
      <c r="R154" s="204">
        <v>0</v>
      </c>
      <c r="S154" s="191">
        <v>0</v>
      </c>
      <c r="T154" s="204">
        <v>0</v>
      </c>
      <c r="U154" s="191">
        <v>0</v>
      </c>
      <c r="V154" s="204">
        <v>0</v>
      </c>
      <c r="W154" s="191">
        <v>0</v>
      </c>
      <c r="X154" s="204">
        <v>0</v>
      </c>
      <c r="Y154" s="191">
        <v>0</v>
      </c>
      <c r="Z154" s="204">
        <v>0</v>
      </c>
      <c r="AA154" s="191">
        <v>0</v>
      </c>
      <c r="AB154" s="204">
        <v>0</v>
      </c>
      <c r="AC154" s="191">
        <v>0</v>
      </c>
      <c r="AD154" s="191">
        <v>0</v>
      </c>
      <c r="AE154" s="191"/>
      <c r="AF154" s="191"/>
    </row>
    <row r="155" spans="1:32">
      <c r="A155" s="332">
        <v>1887</v>
      </c>
      <c r="B155" s="334" t="s">
        <v>1095</v>
      </c>
      <c r="C155" s="345">
        <v>1529</v>
      </c>
      <c r="D155" s="345">
        <v>1555</v>
      </c>
      <c r="E155" s="191"/>
      <c r="F155" s="191">
        <f t="shared" si="3"/>
        <v>0</v>
      </c>
      <c r="G155" s="191"/>
      <c r="H155" s="191">
        <v>0</v>
      </c>
      <c r="I155" s="191"/>
      <c r="J155" s="191">
        <v>0</v>
      </c>
      <c r="K155" s="191"/>
      <c r="L155" s="191">
        <v>0</v>
      </c>
      <c r="M155" s="191">
        <v>0</v>
      </c>
      <c r="N155" s="204">
        <v>0</v>
      </c>
      <c r="O155" s="191">
        <v>0</v>
      </c>
      <c r="P155" s="204">
        <v>0</v>
      </c>
      <c r="Q155" s="191">
        <v>0</v>
      </c>
      <c r="R155" s="204">
        <v>0</v>
      </c>
      <c r="S155" s="191">
        <v>0</v>
      </c>
      <c r="T155" s="204">
        <v>0</v>
      </c>
      <c r="U155" s="191">
        <v>0</v>
      </c>
      <c r="V155" s="204">
        <v>0</v>
      </c>
      <c r="W155" s="191">
        <v>0</v>
      </c>
      <c r="X155" s="204">
        <v>0</v>
      </c>
      <c r="Y155" s="191">
        <v>0</v>
      </c>
      <c r="Z155" s="204">
        <v>0</v>
      </c>
      <c r="AA155" s="191">
        <v>0</v>
      </c>
      <c r="AB155" s="204">
        <v>0</v>
      </c>
      <c r="AC155" s="191">
        <v>0</v>
      </c>
      <c r="AD155" s="191">
        <v>0</v>
      </c>
      <c r="AE155" s="191"/>
      <c r="AF155" s="191"/>
    </row>
    <row r="156" spans="1:32">
      <c r="A156" s="332">
        <v>1887</v>
      </c>
      <c r="B156" s="334" t="s">
        <v>1096</v>
      </c>
      <c r="C156" s="345">
        <v>1345</v>
      </c>
      <c r="D156" s="345">
        <v>1031</v>
      </c>
      <c r="E156" s="191"/>
      <c r="F156" s="191">
        <f t="shared" si="3"/>
        <v>0</v>
      </c>
      <c r="G156" s="191"/>
      <c r="H156" s="191">
        <v>0</v>
      </c>
      <c r="I156" s="191"/>
      <c r="J156" s="191">
        <v>0</v>
      </c>
      <c r="K156" s="191"/>
      <c r="L156" s="191">
        <v>0</v>
      </c>
      <c r="M156" s="191">
        <v>0</v>
      </c>
      <c r="N156" s="204">
        <v>0</v>
      </c>
      <c r="O156" s="191">
        <v>0</v>
      </c>
      <c r="P156" s="204">
        <v>0</v>
      </c>
      <c r="Q156" s="191">
        <v>0</v>
      </c>
      <c r="R156" s="204">
        <v>0</v>
      </c>
      <c r="S156" s="191">
        <v>0</v>
      </c>
      <c r="T156" s="204">
        <v>0</v>
      </c>
      <c r="U156" s="191">
        <v>0</v>
      </c>
      <c r="V156" s="204">
        <v>0</v>
      </c>
      <c r="W156" s="191">
        <v>0</v>
      </c>
      <c r="X156" s="204">
        <v>0</v>
      </c>
      <c r="Y156" s="191">
        <v>0</v>
      </c>
      <c r="Z156" s="204">
        <v>0</v>
      </c>
      <c r="AA156" s="191">
        <v>0</v>
      </c>
      <c r="AB156" s="204">
        <v>0</v>
      </c>
      <c r="AC156" s="191">
        <v>0</v>
      </c>
      <c r="AD156" s="191">
        <v>0</v>
      </c>
      <c r="AE156" s="191"/>
      <c r="AF156" s="191"/>
    </row>
    <row r="157" spans="1:32">
      <c r="A157" s="332">
        <v>1887</v>
      </c>
      <c r="B157" s="334" t="s">
        <v>1097</v>
      </c>
      <c r="C157" s="345">
        <v>3633</v>
      </c>
      <c r="D157" s="345">
        <v>3533</v>
      </c>
      <c r="E157" s="191"/>
      <c r="F157" s="191">
        <f t="shared" si="3"/>
        <v>0</v>
      </c>
      <c r="G157" s="191"/>
      <c r="H157" s="191">
        <v>0</v>
      </c>
      <c r="I157" s="191"/>
      <c r="J157" s="191">
        <v>0</v>
      </c>
      <c r="K157" s="191"/>
      <c r="L157" s="191">
        <v>0</v>
      </c>
      <c r="M157" s="191">
        <v>0</v>
      </c>
      <c r="N157" s="204">
        <v>0</v>
      </c>
      <c r="O157" s="191">
        <v>0</v>
      </c>
      <c r="P157" s="204">
        <v>0</v>
      </c>
      <c r="Q157" s="191">
        <v>0</v>
      </c>
      <c r="R157" s="204">
        <v>0</v>
      </c>
      <c r="S157" s="191">
        <v>0</v>
      </c>
      <c r="T157" s="204">
        <v>0</v>
      </c>
      <c r="U157" s="191">
        <v>0</v>
      </c>
      <c r="V157" s="204">
        <v>0</v>
      </c>
      <c r="W157" s="191">
        <v>0</v>
      </c>
      <c r="X157" s="204">
        <v>0</v>
      </c>
      <c r="Y157" s="191">
        <v>0</v>
      </c>
      <c r="Z157" s="204">
        <v>0</v>
      </c>
      <c r="AA157" s="191">
        <v>0</v>
      </c>
      <c r="AB157" s="204">
        <v>0</v>
      </c>
      <c r="AC157" s="191">
        <v>0</v>
      </c>
      <c r="AD157" s="191">
        <v>0</v>
      </c>
      <c r="AE157" s="191"/>
      <c r="AF157" s="191"/>
    </row>
    <row r="158" spans="1:32">
      <c r="A158" s="332">
        <v>1887</v>
      </c>
      <c r="B158" s="334" t="s">
        <v>1098</v>
      </c>
      <c r="C158" s="345">
        <v>1233</v>
      </c>
      <c r="D158" s="345">
        <v>1191</v>
      </c>
      <c r="E158" s="191"/>
      <c r="F158" s="191">
        <f t="shared" si="3"/>
        <v>0</v>
      </c>
      <c r="G158" s="191"/>
      <c r="H158" s="191">
        <v>0</v>
      </c>
      <c r="I158" s="191"/>
      <c r="J158" s="191">
        <v>0</v>
      </c>
      <c r="K158" s="191"/>
      <c r="L158" s="191">
        <v>0</v>
      </c>
      <c r="M158" s="191">
        <v>0</v>
      </c>
      <c r="N158" s="204">
        <v>0</v>
      </c>
      <c r="O158" s="191">
        <v>0</v>
      </c>
      <c r="P158" s="204">
        <v>0</v>
      </c>
      <c r="Q158" s="191">
        <v>0</v>
      </c>
      <c r="R158" s="204">
        <v>0</v>
      </c>
      <c r="S158" s="191">
        <v>0</v>
      </c>
      <c r="T158" s="204">
        <v>0</v>
      </c>
      <c r="U158" s="191">
        <v>0</v>
      </c>
      <c r="V158" s="204">
        <v>0</v>
      </c>
      <c r="W158" s="191">
        <v>0</v>
      </c>
      <c r="X158" s="204">
        <v>0</v>
      </c>
      <c r="Y158" s="191">
        <v>0</v>
      </c>
      <c r="Z158" s="204">
        <v>0</v>
      </c>
      <c r="AA158" s="191">
        <v>0</v>
      </c>
      <c r="AB158" s="204">
        <v>0</v>
      </c>
      <c r="AC158" s="191">
        <v>0</v>
      </c>
      <c r="AD158" s="191">
        <v>0</v>
      </c>
      <c r="AE158" s="191"/>
      <c r="AF158" s="191"/>
    </row>
    <row r="159" spans="1:32">
      <c r="A159" s="332">
        <v>1887</v>
      </c>
      <c r="B159" s="334" t="s">
        <v>1099</v>
      </c>
      <c r="C159" s="345">
        <v>3000</v>
      </c>
      <c r="D159" s="345">
        <v>2946</v>
      </c>
      <c r="E159" s="191"/>
      <c r="F159" s="191">
        <f t="shared" si="3"/>
        <v>0</v>
      </c>
      <c r="G159" s="191"/>
      <c r="H159" s="191">
        <v>0</v>
      </c>
      <c r="I159" s="191"/>
      <c r="J159" s="191">
        <v>0</v>
      </c>
      <c r="K159" s="191"/>
      <c r="L159" s="191">
        <v>0</v>
      </c>
      <c r="M159" s="191">
        <v>0</v>
      </c>
      <c r="N159" s="204">
        <v>0</v>
      </c>
      <c r="O159" s="191">
        <v>0</v>
      </c>
      <c r="P159" s="204">
        <v>0</v>
      </c>
      <c r="Q159" s="191">
        <v>0</v>
      </c>
      <c r="R159" s="204">
        <v>0</v>
      </c>
      <c r="S159" s="191">
        <v>0</v>
      </c>
      <c r="T159" s="204">
        <v>0</v>
      </c>
      <c r="U159" s="191">
        <v>0</v>
      </c>
      <c r="V159" s="204">
        <v>0</v>
      </c>
      <c r="W159" s="191">
        <v>0</v>
      </c>
      <c r="X159" s="204">
        <v>0</v>
      </c>
      <c r="Y159" s="191">
        <v>0</v>
      </c>
      <c r="Z159" s="204">
        <v>0</v>
      </c>
      <c r="AA159" s="191">
        <v>0</v>
      </c>
      <c r="AB159" s="204">
        <v>0</v>
      </c>
      <c r="AC159" s="191">
        <v>0</v>
      </c>
      <c r="AD159" s="191">
        <v>0</v>
      </c>
      <c r="AE159" s="191"/>
      <c r="AF159" s="191"/>
    </row>
    <row r="160" spans="1:32">
      <c r="A160" s="332">
        <v>1887</v>
      </c>
      <c r="B160" s="334" t="s">
        <v>1100</v>
      </c>
      <c r="C160" s="345">
        <v>4117</v>
      </c>
      <c r="D160" s="345">
        <v>5429</v>
      </c>
      <c r="E160" s="191"/>
      <c r="F160" s="191">
        <f t="shared" si="3"/>
        <v>0</v>
      </c>
      <c r="G160" s="191"/>
      <c r="H160" s="191">
        <v>0</v>
      </c>
      <c r="I160" s="191"/>
      <c r="J160" s="191">
        <v>0</v>
      </c>
      <c r="K160" s="191"/>
      <c r="L160" s="191">
        <v>0</v>
      </c>
      <c r="M160" s="191">
        <v>0</v>
      </c>
      <c r="N160" s="204">
        <v>0</v>
      </c>
      <c r="O160" s="191">
        <v>0</v>
      </c>
      <c r="P160" s="204">
        <v>0</v>
      </c>
      <c r="Q160" s="191">
        <v>0</v>
      </c>
      <c r="R160" s="204">
        <v>0</v>
      </c>
      <c r="S160" s="191">
        <v>0</v>
      </c>
      <c r="T160" s="204">
        <v>0</v>
      </c>
      <c r="U160" s="191">
        <v>0</v>
      </c>
      <c r="V160" s="204">
        <v>0</v>
      </c>
      <c r="W160" s="191">
        <v>0</v>
      </c>
      <c r="X160" s="204">
        <v>0</v>
      </c>
      <c r="Y160" s="191">
        <v>0</v>
      </c>
      <c r="Z160" s="204">
        <v>0</v>
      </c>
      <c r="AA160" s="191">
        <v>0</v>
      </c>
      <c r="AB160" s="204">
        <v>0</v>
      </c>
      <c r="AC160" s="191">
        <v>0</v>
      </c>
      <c r="AD160" s="191">
        <v>0</v>
      </c>
      <c r="AE160" s="191"/>
      <c r="AF160" s="191"/>
    </row>
    <row r="161" spans="1:32">
      <c r="A161" s="332">
        <v>1887</v>
      </c>
      <c r="B161" s="334" t="s">
        <v>1101</v>
      </c>
      <c r="C161" s="345">
        <v>1477</v>
      </c>
      <c r="D161" s="345">
        <v>1468</v>
      </c>
      <c r="E161" s="191"/>
      <c r="F161" s="191">
        <f t="shared" si="3"/>
        <v>0</v>
      </c>
      <c r="G161" s="191"/>
      <c r="H161" s="191">
        <v>0</v>
      </c>
      <c r="I161" s="191"/>
      <c r="J161" s="191">
        <v>0</v>
      </c>
      <c r="K161" s="191"/>
      <c r="L161" s="191">
        <v>0</v>
      </c>
      <c r="M161" s="191">
        <v>0</v>
      </c>
      <c r="N161" s="204">
        <v>0</v>
      </c>
      <c r="O161" s="191">
        <v>0</v>
      </c>
      <c r="P161" s="204">
        <v>0</v>
      </c>
      <c r="Q161" s="191">
        <v>0</v>
      </c>
      <c r="R161" s="204">
        <v>0</v>
      </c>
      <c r="S161" s="191">
        <v>0</v>
      </c>
      <c r="T161" s="204">
        <v>0</v>
      </c>
      <c r="U161" s="191">
        <v>0</v>
      </c>
      <c r="V161" s="204">
        <v>0</v>
      </c>
      <c r="W161" s="191">
        <v>0</v>
      </c>
      <c r="X161" s="204">
        <v>0</v>
      </c>
      <c r="Y161" s="191">
        <v>0</v>
      </c>
      <c r="Z161" s="204">
        <v>0</v>
      </c>
      <c r="AA161" s="191">
        <v>0</v>
      </c>
      <c r="AB161" s="204">
        <v>0</v>
      </c>
      <c r="AC161" s="191">
        <v>0</v>
      </c>
      <c r="AD161" s="191">
        <v>0</v>
      </c>
      <c r="AE161" s="191"/>
      <c r="AF161" s="191"/>
    </row>
    <row r="162" spans="1:32">
      <c r="A162" s="332">
        <v>1887</v>
      </c>
      <c r="B162" s="334" t="s">
        <v>1102</v>
      </c>
      <c r="C162" s="345">
        <v>2537</v>
      </c>
      <c r="D162" s="345">
        <v>2885</v>
      </c>
      <c r="E162" s="191"/>
      <c r="F162" s="191">
        <f t="shared" si="3"/>
        <v>0</v>
      </c>
      <c r="G162" s="191"/>
      <c r="H162" s="191">
        <v>0</v>
      </c>
      <c r="I162" s="191"/>
      <c r="J162" s="191">
        <v>0</v>
      </c>
      <c r="K162" s="191"/>
      <c r="L162" s="191">
        <v>0</v>
      </c>
      <c r="M162" s="191">
        <v>0</v>
      </c>
      <c r="N162" s="204">
        <v>0</v>
      </c>
      <c r="O162" s="191">
        <v>0</v>
      </c>
      <c r="P162" s="204">
        <v>0</v>
      </c>
      <c r="Q162" s="191">
        <v>0</v>
      </c>
      <c r="R162" s="204">
        <v>0</v>
      </c>
      <c r="S162" s="191">
        <v>0</v>
      </c>
      <c r="T162" s="204">
        <v>0</v>
      </c>
      <c r="U162" s="191">
        <v>0</v>
      </c>
      <c r="V162" s="204">
        <v>0</v>
      </c>
      <c r="W162" s="191">
        <v>0</v>
      </c>
      <c r="X162" s="204">
        <v>0</v>
      </c>
      <c r="Y162" s="191">
        <v>0</v>
      </c>
      <c r="Z162" s="204">
        <v>0</v>
      </c>
      <c r="AA162" s="191">
        <v>0</v>
      </c>
      <c r="AB162" s="204">
        <v>0</v>
      </c>
      <c r="AC162" s="191">
        <v>0</v>
      </c>
      <c r="AD162" s="191">
        <v>0</v>
      </c>
      <c r="AE162" s="191"/>
      <c r="AF162" s="191"/>
    </row>
    <row r="163" spans="1:32">
      <c r="A163" s="332">
        <v>1887</v>
      </c>
      <c r="B163" s="334" t="s">
        <v>1103</v>
      </c>
      <c r="C163" s="345">
        <v>933</v>
      </c>
      <c r="D163" s="345">
        <v>899</v>
      </c>
      <c r="E163" s="191"/>
      <c r="F163" s="191">
        <f t="shared" si="3"/>
        <v>0</v>
      </c>
      <c r="G163" s="191"/>
      <c r="H163" s="191">
        <v>0</v>
      </c>
      <c r="I163" s="191"/>
      <c r="J163" s="191">
        <v>0</v>
      </c>
      <c r="K163" s="191"/>
      <c r="L163" s="191">
        <v>0</v>
      </c>
      <c r="M163" s="191">
        <v>0</v>
      </c>
      <c r="N163" s="204">
        <v>0</v>
      </c>
      <c r="O163" s="191">
        <v>0</v>
      </c>
      <c r="P163" s="204">
        <v>0</v>
      </c>
      <c r="Q163" s="191">
        <v>0</v>
      </c>
      <c r="R163" s="204">
        <v>0</v>
      </c>
      <c r="S163" s="191">
        <v>0</v>
      </c>
      <c r="T163" s="204">
        <v>0</v>
      </c>
      <c r="U163" s="191">
        <v>0</v>
      </c>
      <c r="V163" s="204">
        <v>0</v>
      </c>
      <c r="W163" s="191">
        <v>0</v>
      </c>
      <c r="X163" s="204">
        <v>0</v>
      </c>
      <c r="Y163" s="191">
        <v>0</v>
      </c>
      <c r="Z163" s="204">
        <v>0</v>
      </c>
      <c r="AA163" s="191">
        <v>0</v>
      </c>
      <c r="AB163" s="204">
        <v>0</v>
      </c>
      <c r="AC163" s="191">
        <v>0</v>
      </c>
      <c r="AD163" s="191">
        <v>0</v>
      </c>
      <c r="AE163" s="191"/>
      <c r="AF163" s="191"/>
    </row>
    <row r="164" spans="1:32">
      <c r="A164" s="332">
        <v>1887</v>
      </c>
      <c r="B164" s="334" t="s">
        <v>1104</v>
      </c>
      <c r="C164" s="345">
        <v>2003</v>
      </c>
      <c r="D164" s="345">
        <v>1866</v>
      </c>
      <c r="E164" s="191"/>
      <c r="F164" s="191">
        <f t="shared" si="3"/>
        <v>0</v>
      </c>
      <c r="G164" s="191"/>
      <c r="H164" s="191">
        <v>0</v>
      </c>
      <c r="I164" s="191"/>
      <c r="J164" s="191">
        <v>0</v>
      </c>
      <c r="K164" s="191"/>
      <c r="L164" s="191">
        <v>0</v>
      </c>
      <c r="M164" s="191">
        <v>0</v>
      </c>
      <c r="N164" s="204">
        <v>0</v>
      </c>
      <c r="O164" s="191">
        <v>0</v>
      </c>
      <c r="P164" s="204">
        <v>0</v>
      </c>
      <c r="Q164" s="191">
        <v>0</v>
      </c>
      <c r="R164" s="204">
        <v>0</v>
      </c>
      <c r="S164" s="191">
        <v>0</v>
      </c>
      <c r="T164" s="204">
        <v>0</v>
      </c>
      <c r="U164" s="191">
        <v>0</v>
      </c>
      <c r="V164" s="204">
        <v>0</v>
      </c>
      <c r="W164" s="191">
        <v>0</v>
      </c>
      <c r="X164" s="204">
        <v>0</v>
      </c>
      <c r="Y164" s="191">
        <v>0</v>
      </c>
      <c r="Z164" s="204">
        <v>0</v>
      </c>
      <c r="AA164" s="191">
        <v>0</v>
      </c>
      <c r="AB164" s="204">
        <v>0</v>
      </c>
      <c r="AC164" s="191">
        <v>0</v>
      </c>
      <c r="AD164" s="191">
        <v>0</v>
      </c>
      <c r="AE164" s="191"/>
      <c r="AF164" s="191"/>
    </row>
    <row r="165" spans="1:32">
      <c r="A165" s="332">
        <v>1887</v>
      </c>
      <c r="B165" s="334" t="s">
        <v>1105</v>
      </c>
      <c r="C165" s="345">
        <v>679</v>
      </c>
      <c r="D165" s="345">
        <v>585</v>
      </c>
      <c r="E165" s="191"/>
      <c r="F165" s="191">
        <f t="shared" si="3"/>
        <v>0</v>
      </c>
      <c r="G165" s="191"/>
      <c r="H165" s="191">
        <v>0</v>
      </c>
      <c r="I165" s="191"/>
      <c r="J165" s="191">
        <v>0</v>
      </c>
      <c r="K165" s="191"/>
      <c r="L165" s="191">
        <v>0</v>
      </c>
      <c r="M165" s="191">
        <v>0</v>
      </c>
      <c r="N165" s="204">
        <v>0</v>
      </c>
      <c r="O165" s="191">
        <v>0</v>
      </c>
      <c r="P165" s="204">
        <v>0</v>
      </c>
      <c r="Q165" s="191">
        <v>0</v>
      </c>
      <c r="R165" s="204">
        <v>0</v>
      </c>
      <c r="S165" s="191">
        <v>0</v>
      </c>
      <c r="T165" s="204">
        <v>0</v>
      </c>
      <c r="U165" s="191">
        <v>0</v>
      </c>
      <c r="V165" s="204">
        <v>0</v>
      </c>
      <c r="W165" s="191">
        <v>0</v>
      </c>
      <c r="X165" s="204">
        <v>0</v>
      </c>
      <c r="Y165" s="191">
        <v>0</v>
      </c>
      <c r="Z165" s="204">
        <v>0</v>
      </c>
      <c r="AA165" s="191">
        <v>0</v>
      </c>
      <c r="AB165" s="204">
        <v>0</v>
      </c>
      <c r="AC165" s="191">
        <v>0</v>
      </c>
      <c r="AD165" s="191">
        <v>0</v>
      </c>
      <c r="AE165" s="191"/>
      <c r="AF165" s="191"/>
    </row>
    <row r="166" spans="1:32">
      <c r="A166" s="332">
        <v>1887</v>
      </c>
      <c r="B166" s="334" t="s">
        <v>1106</v>
      </c>
      <c r="C166" s="345">
        <v>1668</v>
      </c>
      <c r="D166" s="345">
        <v>1498</v>
      </c>
      <c r="E166" s="191"/>
      <c r="F166" s="191">
        <f t="shared" si="3"/>
        <v>0</v>
      </c>
      <c r="G166" s="191"/>
      <c r="H166" s="191">
        <v>0</v>
      </c>
      <c r="I166" s="191"/>
      <c r="J166" s="191">
        <v>0</v>
      </c>
      <c r="K166" s="191"/>
      <c r="L166" s="191">
        <v>0</v>
      </c>
      <c r="M166" s="191">
        <v>0</v>
      </c>
      <c r="N166" s="204">
        <v>0</v>
      </c>
      <c r="O166" s="191">
        <v>0</v>
      </c>
      <c r="P166" s="204">
        <v>0</v>
      </c>
      <c r="Q166" s="191">
        <v>0</v>
      </c>
      <c r="R166" s="204">
        <v>0</v>
      </c>
      <c r="S166" s="191">
        <v>0</v>
      </c>
      <c r="T166" s="204">
        <v>0</v>
      </c>
      <c r="U166" s="191">
        <v>0</v>
      </c>
      <c r="V166" s="204">
        <v>0</v>
      </c>
      <c r="W166" s="191">
        <v>0</v>
      </c>
      <c r="X166" s="204">
        <v>0</v>
      </c>
      <c r="Y166" s="191">
        <v>0</v>
      </c>
      <c r="Z166" s="204">
        <v>0</v>
      </c>
      <c r="AA166" s="191">
        <v>0</v>
      </c>
      <c r="AB166" s="204">
        <v>0</v>
      </c>
      <c r="AC166" s="191">
        <v>0</v>
      </c>
      <c r="AD166" s="191">
        <v>0</v>
      </c>
      <c r="AE166" s="191"/>
      <c r="AF166" s="191"/>
    </row>
    <row r="167" spans="1:32">
      <c r="A167" s="332">
        <v>1887</v>
      </c>
      <c r="B167" s="334" t="s">
        <v>1107</v>
      </c>
      <c r="C167" s="345">
        <v>1506</v>
      </c>
      <c r="D167" s="345">
        <v>2382</v>
      </c>
      <c r="E167" s="191"/>
      <c r="F167" s="191">
        <f t="shared" si="3"/>
        <v>0</v>
      </c>
      <c r="G167" s="191"/>
      <c r="H167" s="191">
        <v>0</v>
      </c>
      <c r="I167" s="191"/>
      <c r="J167" s="191">
        <v>0</v>
      </c>
      <c r="K167" s="191"/>
      <c r="L167" s="191">
        <v>0</v>
      </c>
      <c r="M167" s="191">
        <v>0</v>
      </c>
      <c r="N167" s="204">
        <v>0</v>
      </c>
      <c r="O167" s="191">
        <v>0</v>
      </c>
      <c r="P167" s="204">
        <v>0</v>
      </c>
      <c r="Q167" s="191">
        <v>0</v>
      </c>
      <c r="R167" s="204">
        <v>0</v>
      </c>
      <c r="S167" s="191">
        <v>0</v>
      </c>
      <c r="T167" s="204">
        <v>0</v>
      </c>
      <c r="U167" s="191">
        <v>0</v>
      </c>
      <c r="V167" s="204">
        <v>0</v>
      </c>
      <c r="W167" s="191">
        <v>0</v>
      </c>
      <c r="X167" s="204">
        <v>0</v>
      </c>
      <c r="Y167" s="191">
        <v>0</v>
      </c>
      <c r="Z167" s="204">
        <v>0</v>
      </c>
      <c r="AA167" s="191">
        <v>0</v>
      </c>
      <c r="AB167" s="204">
        <v>0</v>
      </c>
      <c r="AC167" s="191">
        <v>0</v>
      </c>
      <c r="AD167" s="191">
        <v>0</v>
      </c>
      <c r="AE167" s="191"/>
      <c r="AF167" s="191"/>
    </row>
    <row r="168" spans="1:32">
      <c r="A168" s="332">
        <v>1887</v>
      </c>
      <c r="B168" s="334" t="s">
        <v>1108</v>
      </c>
      <c r="C168" s="345">
        <v>2583</v>
      </c>
      <c r="D168" s="345">
        <v>2283</v>
      </c>
      <c r="E168" s="191"/>
      <c r="F168" s="191">
        <f t="shared" si="3"/>
        <v>0</v>
      </c>
      <c r="G168" s="191"/>
      <c r="H168" s="191">
        <v>0</v>
      </c>
      <c r="I168" s="191"/>
      <c r="J168" s="191">
        <v>0</v>
      </c>
      <c r="K168" s="191"/>
      <c r="L168" s="191">
        <v>0</v>
      </c>
      <c r="M168" s="191">
        <v>0</v>
      </c>
      <c r="N168" s="204">
        <v>0</v>
      </c>
      <c r="O168" s="191">
        <v>0</v>
      </c>
      <c r="P168" s="204">
        <v>0</v>
      </c>
      <c r="Q168" s="191">
        <v>0</v>
      </c>
      <c r="R168" s="204">
        <v>0</v>
      </c>
      <c r="S168" s="191">
        <v>0</v>
      </c>
      <c r="T168" s="204">
        <v>0</v>
      </c>
      <c r="U168" s="191">
        <v>0</v>
      </c>
      <c r="V168" s="204">
        <v>0</v>
      </c>
      <c r="W168" s="191">
        <v>0</v>
      </c>
      <c r="X168" s="204">
        <v>0</v>
      </c>
      <c r="Y168" s="191">
        <v>0</v>
      </c>
      <c r="Z168" s="204">
        <v>0</v>
      </c>
      <c r="AA168" s="191">
        <v>0</v>
      </c>
      <c r="AB168" s="204">
        <v>0</v>
      </c>
      <c r="AC168" s="191">
        <v>0</v>
      </c>
      <c r="AD168" s="191">
        <v>0</v>
      </c>
      <c r="AE168" s="191"/>
      <c r="AF168" s="191"/>
    </row>
    <row r="169" spans="1:32">
      <c r="A169" s="332">
        <v>1887</v>
      </c>
      <c r="B169" s="334" t="s">
        <v>1109</v>
      </c>
      <c r="C169" s="345">
        <v>1609</v>
      </c>
      <c r="D169" s="345">
        <v>1399</v>
      </c>
      <c r="E169" s="191"/>
      <c r="F169" s="191">
        <f t="shared" si="3"/>
        <v>0</v>
      </c>
      <c r="G169" s="191"/>
      <c r="H169" s="191">
        <v>0</v>
      </c>
      <c r="I169" s="191"/>
      <c r="J169" s="191">
        <v>0</v>
      </c>
      <c r="K169" s="191"/>
      <c r="L169" s="191">
        <v>0</v>
      </c>
      <c r="M169" s="191">
        <v>0</v>
      </c>
      <c r="N169" s="204">
        <v>0</v>
      </c>
      <c r="O169" s="191">
        <v>0</v>
      </c>
      <c r="P169" s="204">
        <v>0</v>
      </c>
      <c r="Q169" s="191">
        <v>0</v>
      </c>
      <c r="R169" s="204">
        <v>0</v>
      </c>
      <c r="S169" s="191">
        <v>0</v>
      </c>
      <c r="T169" s="204">
        <v>0</v>
      </c>
      <c r="U169" s="191">
        <v>0</v>
      </c>
      <c r="V169" s="204">
        <v>0</v>
      </c>
      <c r="W169" s="191">
        <v>0</v>
      </c>
      <c r="X169" s="204">
        <v>0</v>
      </c>
      <c r="Y169" s="191">
        <v>0</v>
      </c>
      <c r="Z169" s="204">
        <v>0</v>
      </c>
      <c r="AA169" s="191">
        <v>0</v>
      </c>
      <c r="AB169" s="204">
        <v>0</v>
      </c>
      <c r="AC169" s="191">
        <v>0</v>
      </c>
      <c r="AD169" s="191">
        <v>0</v>
      </c>
      <c r="AE169" s="191"/>
      <c r="AF169" s="191"/>
    </row>
    <row r="170" spans="1:32">
      <c r="A170" s="332">
        <v>1887</v>
      </c>
      <c r="B170" s="334" t="s">
        <v>1110</v>
      </c>
      <c r="C170" s="345">
        <v>2394</v>
      </c>
      <c r="D170" s="345">
        <v>2486</v>
      </c>
      <c r="E170" s="191"/>
      <c r="F170" s="191">
        <f t="shared" si="3"/>
        <v>0</v>
      </c>
      <c r="G170" s="191"/>
      <c r="H170" s="191">
        <v>0</v>
      </c>
      <c r="I170" s="191"/>
      <c r="J170" s="191">
        <v>0</v>
      </c>
      <c r="K170" s="191"/>
      <c r="L170" s="191">
        <v>0</v>
      </c>
      <c r="M170" s="191">
        <v>0</v>
      </c>
      <c r="N170" s="204">
        <v>0</v>
      </c>
      <c r="O170" s="191">
        <v>0</v>
      </c>
      <c r="P170" s="204">
        <v>0</v>
      </c>
      <c r="Q170" s="191">
        <v>0</v>
      </c>
      <c r="R170" s="204">
        <v>0</v>
      </c>
      <c r="S170" s="191">
        <v>0</v>
      </c>
      <c r="T170" s="204">
        <v>0</v>
      </c>
      <c r="U170" s="191">
        <v>0</v>
      </c>
      <c r="V170" s="204">
        <v>0</v>
      </c>
      <c r="W170" s="191">
        <v>0</v>
      </c>
      <c r="X170" s="204">
        <v>0</v>
      </c>
      <c r="Y170" s="191">
        <v>0</v>
      </c>
      <c r="Z170" s="204">
        <v>0</v>
      </c>
      <c r="AA170" s="191">
        <v>0</v>
      </c>
      <c r="AB170" s="204">
        <v>0</v>
      </c>
      <c r="AC170" s="191">
        <v>0</v>
      </c>
      <c r="AD170" s="191">
        <v>0</v>
      </c>
      <c r="AE170" s="191"/>
      <c r="AF170" s="191"/>
    </row>
    <row r="171" spans="1:32">
      <c r="A171" s="332">
        <v>1887</v>
      </c>
      <c r="B171" s="334" t="s">
        <v>1111</v>
      </c>
      <c r="C171" s="345">
        <v>2386</v>
      </c>
      <c r="D171" s="345">
        <v>2329</v>
      </c>
      <c r="E171" s="191"/>
      <c r="F171" s="191">
        <f t="shared" si="3"/>
        <v>0</v>
      </c>
      <c r="G171" s="191"/>
      <c r="H171" s="191">
        <v>0</v>
      </c>
      <c r="I171" s="191"/>
      <c r="J171" s="191">
        <v>0</v>
      </c>
      <c r="K171" s="191"/>
      <c r="L171" s="191">
        <v>0</v>
      </c>
      <c r="M171" s="191">
        <v>0</v>
      </c>
      <c r="N171" s="204">
        <v>0</v>
      </c>
      <c r="O171" s="191">
        <v>0</v>
      </c>
      <c r="P171" s="204">
        <v>0</v>
      </c>
      <c r="Q171" s="191">
        <v>0</v>
      </c>
      <c r="R171" s="204">
        <v>0</v>
      </c>
      <c r="S171" s="191">
        <v>0</v>
      </c>
      <c r="T171" s="204">
        <v>0</v>
      </c>
      <c r="U171" s="191">
        <v>0</v>
      </c>
      <c r="V171" s="204">
        <v>0</v>
      </c>
      <c r="W171" s="191">
        <v>0</v>
      </c>
      <c r="X171" s="204">
        <v>0</v>
      </c>
      <c r="Y171" s="191">
        <v>0</v>
      </c>
      <c r="Z171" s="204">
        <v>0</v>
      </c>
      <c r="AA171" s="191">
        <v>0</v>
      </c>
      <c r="AB171" s="204">
        <v>0</v>
      </c>
      <c r="AC171" s="191">
        <v>0</v>
      </c>
      <c r="AD171" s="191">
        <v>0</v>
      </c>
      <c r="AE171" s="191"/>
      <c r="AF171" s="191"/>
    </row>
    <row r="172" spans="1:32">
      <c r="A172" s="332">
        <v>1887</v>
      </c>
      <c r="B172" s="334" t="s">
        <v>1112</v>
      </c>
      <c r="C172" s="345">
        <v>2461</v>
      </c>
      <c r="D172" s="345">
        <v>2321</v>
      </c>
      <c r="E172" s="191"/>
      <c r="F172" s="191">
        <f t="shared" si="3"/>
        <v>0</v>
      </c>
      <c r="G172" s="191"/>
      <c r="H172" s="191">
        <v>0</v>
      </c>
      <c r="I172" s="191"/>
      <c r="J172" s="191">
        <v>0</v>
      </c>
      <c r="K172" s="191"/>
      <c r="L172" s="191">
        <v>0</v>
      </c>
      <c r="M172" s="191">
        <v>0</v>
      </c>
      <c r="N172" s="204">
        <v>0</v>
      </c>
      <c r="O172" s="191">
        <v>0</v>
      </c>
      <c r="P172" s="204">
        <v>0</v>
      </c>
      <c r="Q172" s="191">
        <v>0</v>
      </c>
      <c r="R172" s="204">
        <v>0</v>
      </c>
      <c r="S172" s="191">
        <v>0</v>
      </c>
      <c r="T172" s="204">
        <v>0</v>
      </c>
      <c r="U172" s="191">
        <v>0</v>
      </c>
      <c r="V172" s="204">
        <v>0</v>
      </c>
      <c r="W172" s="191">
        <v>0</v>
      </c>
      <c r="X172" s="204">
        <v>0</v>
      </c>
      <c r="Y172" s="191">
        <v>0</v>
      </c>
      <c r="Z172" s="204">
        <v>0</v>
      </c>
      <c r="AA172" s="191">
        <v>0</v>
      </c>
      <c r="AB172" s="204">
        <v>0</v>
      </c>
      <c r="AC172" s="191">
        <v>0</v>
      </c>
      <c r="AD172" s="191">
        <v>0</v>
      </c>
      <c r="AE172" s="191"/>
      <c r="AF172" s="191"/>
    </row>
    <row r="173" spans="1:32">
      <c r="A173" s="332">
        <v>1887</v>
      </c>
      <c r="B173" s="334" t="s">
        <v>1113</v>
      </c>
      <c r="C173" s="345">
        <v>3085</v>
      </c>
      <c r="D173" s="345">
        <v>3181</v>
      </c>
      <c r="E173" s="191"/>
      <c r="F173" s="191">
        <f t="shared" si="3"/>
        <v>0</v>
      </c>
      <c r="G173" s="191"/>
      <c r="H173" s="191">
        <v>0</v>
      </c>
      <c r="I173" s="191"/>
      <c r="J173" s="191">
        <v>0</v>
      </c>
      <c r="K173" s="191"/>
      <c r="L173" s="191">
        <v>0</v>
      </c>
      <c r="M173" s="191">
        <v>0</v>
      </c>
      <c r="N173" s="204">
        <v>0</v>
      </c>
      <c r="O173" s="191">
        <v>0</v>
      </c>
      <c r="P173" s="204">
        <v>0</v>
      </c>
      <c r="Q173" s="191">
        <v>0</v>
      </c>
      <c r="R173" s="204">
        <v>0</v>
      </c>
      <c r="S173" s="191">
        <v>0</v>
      </c>
      <c r="T173" s="204">
        <v>0</v>
      </c>
      <c r="U173" s="191">
        <v>0</v>
      </c>
      <c r="V173" s="204">
        <v>0</v>
      </c>
      <c r="W173" s="191">
        <v>0</v>
      </c>
      <c r="X173" s="204">
        <v>0</v>
      </c>
      <c r="Y173" s="191">
        <v>0</v>
      </c>
      <c r="Z173" s="204">
        <v>0</v>
      </c>
      <c r="AA173" s="191">
        <v>0</v>
      </c>
      <c r="AB173" s="204">
        <v>0</v>
      </c>
      <c r="AC173" s="191">
        <v>0</v>
      </c>
      <c r="AD173" s="191">
        <v>0</v>
      </c>
      <c r="AE173" s="191"/>
      <c r="AF173" s="191"/>
    </row>
    <row r="174" spans="1:32">
      <c r="A174" s="332">
        <v>1887</v>
      </c>
      <c r="B174" s="334" t="s">
        <v>1114</v>
      </c>
      <c r="C174" s="345">
        <v>2682</v>
      </c>
      <c r="D174" s="345">
        <v>3054</v>
      </c>
      <c r="E174" s="191"/>
      <c r="F174" s="191">
        <f t="shared" si="3"/>
        <v>0</v>
      </c>
      <c r="G174" s="191"/>
      <c r="H174" s="191">
        <v>0</v>
      </c>
      <c r="I174" s="191"/>
      <c r="J174" s="191">
        <v>0</v>
      </c>
      <c r="K174" s="191"/>
      <c r="L174" s="191">
        <v>0</v>
      </c>
      <c r="M174" s="191">
        <v>0</v>
      </c>
      <c r="N174" s="204">
        <v>0</v>
      </c>
      <c r="O174" s="191">
        <v>0</v>
      </c>
      <c r="P174" s="204">
        <v>0</v>
      </c>
      <c r="Q174" s="191">
        <v>0</v>
      </c>
      <c r="R174" s="204">
        <v>0</v>
      </c>
      <c r="S174" s="191">
        <v>0</v>
      </c>
      <c r="T174" s="204">
        <v>0</v>
      </c>
      <c r="U174" s="191">
        <v>0</v>
      </c>
      <c r="V174" s="204">
        <v>0</v>
      </c>
      <c r="W174" s="191">
        <v>0</v>
      </c>
      <c r="X174" s="204">
        <v>0</v>
      </c>
      <c r="Y174" s="191">
        <v>0</v>
      </c>
      <c r="Z174" s="204">
        <v>0</v>
      </c>
      <c r="AA174" s="191">
        <v>0</v>
      </c>
      <c r="AB174" s="204">
        <v>0</v>
      </c>
      <c r="AC174" s="191">
        <v>0</v>
      </c>
      <c r="AD174" s="191">
        <v>0</v>
      </c>
      <c r="AE174" s="191"/>
      <c r="AF174" s="191"/>
    </row>
    <row r="175" spans="1:32">
      <c r="A175" s="332">
        <v>1887</v>
      </c>
      <c r="B175" s="334" t="s">
        <v>1115</v>
      </c>
      <c r="C175" s="345">
        <v>1490</v>
      </c>
      <c r="D175" s="345">
        <v>1505</v>
      </c>
      <c r="E175" s="191"/>
      <c r="F175" s="191">
        <f t="shared" si="3"/>
        <v>0</v>
      </c>
      <c r="G175" s="191"/>
      <c r="H175" s="191">
        <v>0</v>
      </c>
      <c r="I175" s="191"/>
      <c r="J175" s="191">
        <v>0</v>
      </c>
      <c r="K175" s="191"/>
      <c r="L175" s="191">
        <v>0</v>
      </c>
      <c r="M175" s="191">
        <v>0</v>
      </c>
      <c r="N175" s="204">
        <v>0</v>
      </c>
      <c r="O175" s="191">
        <v>0</v>
      </c>
      <c r="P175" s="204">
        <v>0</v>
      </c>
      <c r="Q175" s="191">
        <v>0</v>
      </c>
      <c r="R175" s="204">
        <v>0</v>
      </c>
      <c r="S175" s="191">
        <v>0</v>
      </c>
      <c r="T175" s="204">
        <v>0</v>
      </c>
      <c r="U175" s="191">
        <v>0</v>
      </c>
      <c r="V175" s="204">
        <v>0</v>
      </c>
      <c r="W175" s="191">
        <v>0</v>
      </c>
      <c r="X175" s="204">
        <v>0</v>
      </c>
      <c r="Y175" s="191">
        <v>0</v>
      </c>
      <c r="Z175" s="204">
        <v>0</v>
      </c>
      <c r="AA175" s="191">
        <v>0</v>
      </c>
      <c r="AB175" s="204">
        <v>0</v>
      </c>
      <c r="AC175" s="191">
        <v>0</v>
      </c>
      <c r="AD175" s="191">
        <v>0</v>
      </c>
      <c r="AE175" s="191"/>
      <c r="AF175" s="191"/>
    </row>
    <row r="176" spans="1:32">
      <c r="A176" s="332">
        <v>1887</v>
      </c>
      <c r="B176" s="334" t="s">
        <v>1116</v>
      </c>
      <c r="C176" s="345">
        <v>2141</v>
      </c>
      <c r="D176" s="345">
        <v>2538</v>
      </c>
      <c r="E176" s="191"/>
      <c r="F176" s="191">
        <f t="shared" si="3"/>
        <v>0</v>
      </c>
      <c r="G176" s="191"/>
      <c r="H176" s="191">
        <v>0</v>
      </c>
      <c r="I176" s="191"/>
      <c r="J176" s="191">
        <v>0</v>
      </c>
      <c r="K176" s="191"/>
      <c r="L176" s="191">
        <v>0</v>
      </c>
      <c r="M176" s="191">
        <v>0</v>
      </c>
      <c r="N176" s="204">
        <v>0</v>
      </c>
      <c r="O176" s="191">
        <v>0</v>
      </c>
      <c r="P176" s="204">
        <v>0</v>
      </c>
      <c r="Q176" s="191">
        <v>0</v>
      </c>
      <c r="R176" s="204">
        <v>0</v>
      </c>
      <c r="S176" s="191">
        <v>0</v>
      </c>
      <c r="T176" s="204">
        <v>0</v>
      </c>
      <c r="U176" s="191">
        <v>0</v>
      </c>
      <c r="V176" s="204">
        <v>0</v>
      </c>
      <c r="W176" s="191">
        <v>0</v>
      </c>
      <c r="X176" s="204">
        <v>0</v>
      </c>
      <c r="Y176" s="191">
        <v>0</v>
      </c>
      <c r="Z176" s="204">
        <v>0</v>
      </c>
      <c r="AA176" s="191">
        <v>0</v>
      </c>
      <c r="AB176" s="204">
        <v>0</v>
      </c>
      <c r="AC176" s="191">
        <v>0</v>
      </c>
      <c r="AD176" s="191">
        <v>0</v>
      </c>
      <c r="AE176" s="191"/>
      <c r="AF176" s="191"/>
    </row>
    <row r="177" spans="1:32">
      <c r="A177" s="332">
        <v>1887</v>
      </c>
      <c r="B177" s="334" t="s">
        <v>1117</v>
      </c>
      <c r="C177" s="345">
        <v>3806</v>
      </c>
      <c r="D177" s="345">
        <v>4103</v>
      </c>
      <c r="E177" s="191"/>
      <c r="F177" s="191">
        <f t="shared" si="3"/>
        <v>0</v>
      </c>
      <c r="G177" s="191"/>
      <c r="H177" s="191">
        <v>0</v>
      </c>
      <c r="I177" s="191"/>
      <c r="J177" s="191">
        <v>0</v>
      </c>
      <c r="K177" s="191"/>
      <c r="L177" s="191">
        <v>0</v>
      </c>
      <c r="M177" s="191">
        <v>0</v>
      </c>
      <c r="N177" s="204">
        <v>0</v>
      </c>
      <c r="O177" s="191">
        <v>0</v>
      </c>
      <c r="P177" s="204">
        <v>0</v>
      </c>
      <c r="Q177" s="191">
        <v>0</v>
      </c>
      <c r="R177" s="204">
        <v>0</v>
      </c>
      <c r="S177" s="191">
        <v>0</v>
      </c>
      <c r="T177" s="204">
        <v>0</v>
      </c>
      <c r="U177" s="191">
        <v>0</v>
      </c>
      <c r="V177" s="204">
        <v>0</v>
      </c>
      <c r="W177" s="191">
        <v>0</v>
      </c>
      <c r="X177" s="204">
        <v>0</v>
      </c>
      <c r="Y177" s="191">
        <v>0</v>
      </c>
      <c r="Z177" s="204">
        <v>0</v>
      </c>
      <c r="AA177" s="191">
        <v>0</v>
      </c>
      <c r="AB177" s="204">
        <v>0</v>
      </c>
      <c r="AC177" s="191">
        <v>0</v>
      </c>
      <c r="AD177" s="191">
        <v>0</v>
      </c>
      <c r="AE177" s="191"/>
      <c r="AF177" s="191"/>
    </row>
    <row r="178" spans="1:32">
      <c r="A178" s="332">
        <v>1887</v>
      </c>
      <c r="B178" s="335" t="s">
        <v>1118</v>
      </c>
      <c r="C178" s="240">
        <v>193580</v>
      </c>
      <c r="D178" s="246">
        <v>206498</v>
      </c>
      <c r="E178" s="191">
        <v>3812</v>
      </c>
      <c r="F178" s="191">
        <f t="shared" si="3"/>
        <v>1.9692116954230807</v>
      </c>
      <c r="G178" s="191">
        <v>1950</v>
      </c>
      <c r="H178" s="191">
        <v>1.0073354685401386</v>
      </c>
      <c r="I178" s="191">
        <v>1862</v>
      </c>
      <c r="J178" s="191">
        <v>0.9618762268829425</v>
      </c>
      <c r="K178" s="191"/>
      <c r="L178" s="191">
        <v>0</v>
      </c>
      <c r="M178" s="191">
        <v>383</v>
      </c>
      <c r="N178" s="204">
        <v>0.19785101766711435</v>
      </c>
      <c r="O178" s="191">
        <v>80</v>
      </c>
      <c r="P178" s="204">
        <v>4.132658332472363E-2</v>
      </c>
      <c r="Q178" s="191">
        <v>105</v>
      </c>
      <c r="R178" s="204">
        <v>5.4241140613699765E-2</v>
      </c>
      <c r="S178" s="191">
        <v>129</v>
      </c>
      <c r="T178" s="204">
        <v>6.663911561111685E-2</v>
      </c>
      <c r="U178" s="191">
        <v>90</v>
      </c>
      <c r="V178" s="204">
        <v>4.6492406240314081E-2</v>
      </c>
      <c r="W178" s="191">
        <v>373</v>
      </c>
      <c r="X178" s="204">
        <v>0.19268519475152393</v>
      </c>
      <c r="Y178" s="191">
        <v>700</v>
      </c>
      <c r="Z178" s="204">
        <v>0.36160760409133175</v>
      </c>
      <c r="AA178" s="191">
        <v>1341</v>
      </c>
      <c r="AB178" s="204">
        <v>0.69273685298067977</v>
      </c>
      <c r="AC178" s="191">
        <v>266</v>
      </c>
      <c r="AD178" s="191">
        <v>0.13741088955470607</v>
      </c>
      <c r="AE178" s="191"/>
      <c r="AF178" s="191"/>
    </row>
    <row r="179" spans="1:32">
      <c r="A179" s="332">
        <v>1887</v>
      </c>
      <c r="B179" s="337" t="s">
        <v>841</v>
      </c>
      <c r="C179" s="347">
        <v>20891</v>
      </c>
      <c r="D179" s="347">
        <v>23345</v>
      </c>
      <c r="E179" s="191">
        <v>395</v>
      </c>
      <c r="F179" s="191">
        <f t="shared" si="3"/>
        <v>1.8907663587190655</v>
      </c>
      <c r="G179" s="191">
        <v>196</v>
      </c>
      <c r="H179" s="191">
        <v>0.93820305394667558</v>
      </c>
      <c r="I179" s="191">
        <v>199</v>
      </c>
      <c r="J179" s="191">
        <v>0.95256330477239004</v>
      </c>
      <c r="K179" s="191"/>
      <c r="L179" s="191">
        <v>0</v>
      </c>
      <c r="M179" s="191">
        <v>34</v>
      </c>
      <c r="N179" s="204">
        <v>0.16274950935809679</v>
      </c>
      <c r="O179" s="191">
        <v>9</v>
      </c>
      <c r="P179" s="204">
        <v>4.3080752477143269E-2</v>
      </c>
      <c r="Q179" s="191">
        <v>13</v>
      </c>
      <c r="R179" s="204">
        <v>6.2227753578095832E-2</v>
      </c>
      <c r="S179" s="191">
        <v>15</v>
      </c>
      <c r="T179" s="204">
        <v>7.1801254128572106E-2</v>
      </c>
      <c r="U179" s="191">
        <v>15</v>
      </c>
      <c r="V179" s="204">
        <v>7.1801254128572106E-2</v>
      </c>
      <c r="W179" s="191">
        <v>58</v>
      </c>
      <c r="X179" s="204">
        <v>0.27763151596381219</v>
      </c>
      <c r="Y179" s="191">
        <v>88</v>
      </c>
      <c r="Z179" s="204">
        <v>0.4212340242209564</v>
      </c>
      <c r="AA179" s="191">
        <v>115</v>
      </c>
      <c r="AB179" s="204">
        <v>0.55047628165238627</v>
      </c>
      <c r="AC179" s="191">
        <v>23</v>
      </c>
      <c r="AD179" s="191">
        <v>0.11009525633047725</v>
      </c>
      <c r="AE179" s="191"/>
      <c r="AF179" s="191"/>
    </row>
    <row r="180" spans="1:32">
      <c r="A180" s="332">
        <v>1887</v>
      </c>
      <c r="B180" s="334" t="s">
        <v>847</v>
      </c>
      <c r="C180" s="345">
        <v>23033</v>
      </c>
      <c r="D180" s="345">
        <v>28086</v>
      </c>
      <c r="E180" s="191">
        <v>485</v>
      </c>
      <c r="F180" s="191">
        <f t="shared" si="3"/>
        <v>2.105674467068988</v>
      </c>
      <c r="G180" s="191">
        <v>245</v>
      </c>
      <c r="H180" s="191">
        <v>1.0636912256327877</v>
      </c>
      <c r="I180" s="191">
        <v>240</v>
      </c>
      <c r="J180" s="191">
        <v>1.0419832414362002</v>
      </c>
      <c r="K180" s="191"/>
      <c r="L180" s="191">
        <v>0</v>
      </c>
      <c r="M180" s="191">
        <v>47</v>
      </c>
      <c r="N180" s="204">
        <v>0.20405505144792258</v>
      </c>
      <c r="O180" s="191">
        <v>10</v>
      </c>
      <c r="P180" s="204">
        <v>4.3415968393175006E-2</v>
      </c>
      <c r="Q180" s="191">
        <v>22</v>
      </c>
      <c r="R180" s="204">
        <v>9.5515130464985012E-2</v>
      </c>
      <c r="S180" s="191">
        <v>24</v>
      </c>
      <c r="T180" s="204">
        <v>0.10419832414362003</v>
      </c>
      <c r="U180" s="191">
        <v>16</v>
      </c>
      <c r="V180" s="204">
        <v>6.9465549429080023E-2</v>
      </c>
      <c r="W180" s="191">
        <v>47</v>
      </c>
      <c r="X180" s="204">
        <v>0.20405505144792258</v>
      </c>
      <c r="Y180" s="191">
        <v>89</v>
      </c>
      <c r="Z180" s="204">
        <v>0.38640211869925761</v>
      </c>
      <c r="AA180" s="191">
        <v>148</v>
      </c>
      <c r="AB180" s="204">
        <v>0.64255633221899011</v>
      </c>
      <c r="AC180" s="191">
        <v>24</v>
      </c>
      <c r="AD180" s="191">
        <v>0.10419832414362003</v>
      </c>
      <c r="AE180" s="191"/>
      <c r="AF180" s="191"/>
    </row>
    <row r="181" spans="1:32">
      <c r="A181" s="332">
        <v>1887</v>
      </c>
      <c r="B181" s="334" t="s">
        <v>850</v>
      </c>
      <c r="C181" s="345">
        <v>17572</v>
      </c>
      <c r="D181" s="345">
        <v>18729</v>
      </c>
      <c r="E181" s="191">
        <v>393</v>
      </c>
      <c r="F181" s="191">
        <f t="shared" si="3"/>
        <v>2.2365126337354884</v>
      </c>
      <c r="G181" s="191">
        <v>195</v>
      </c>
      <c r="H181" s="191">
        <v>1.1097200091053949</v>
      </c>
      <c r="I181" s="191">
        <v>198</v>
      </c>
      <c r="J181" s="191">
        <v>1.1267926246300934</v>
      </c>
      <c r="K181" s="191"/>
      <c r="L181" s="191">
        <v>0</v>
      </c>
      <c r="M181" s="191">
        <v>38</v>
      </c>
      <c r="N181" s="204">
        <v>0.21625312997951285</v>
      </c>
      <c r="O181" s="191">
        <v>8</v>
      </c>
      <c r="P181" s="204">
        <v>4.5526974732529028E-2</v>
      </c>
      <c r="Q181" s="191">
        <v>7</v>
      </c>
      <c r="R181" s="204">
        <v>3.9836102890962892E-2</v>
      </c>
      <c r="S181" s="191">
        <v>15</v>
      </c>
      <c r="T181" s="204">
        <v>8.536307762349192E-2</v>
      </c>
      <c r="U181" s="191">
        <v>6</v>
      </c>
      <c r="V181" s="204">
        <v>3.414523104939677E-2</v>
      </c>
      <c r="W181" s="191">
        <v>37</v>
      </c>
      <c r="X181" s="204">
        <v>0.21056225813794674</v>
      </c>
      <c r="Y181" s="191">
        <v>75</v>
      </c>
      <c r="Z181" s="204">
        <v>0.42681538811745962</v>
      </c>
      <c r="AA181" s="191">
        <v>138</v>
      </c>
      <c r="AB181" s="204">
        <v>0.78534031413612559</v>
      </c>
      <c r="AC181" s="191">
        <v>26</v>
      </c>
      <c r="AD181" s="191">
        <v>0.14796266788071932</v>
      </c>
      <c r="AE181" s="191"/>
      <c r="AF181" s="191"/>
    </row>
    <row r="182" spans="1:32">
      <c r="A182" s="332">
        <v>1887</v>
      </c>
      <c r="B182" s="334" t="s">
        <v>852</v>
      </c>
      <c r="C182" s="345">
        <v>16453</v>
      </c>
      <c r="D182" s="345">
        <v>17039</v>
      </c>
      <c r="E182" s="191">
        <v>396</v>
      </c>
      <c r="F182" s="191">
        <f t="shared" si="3"/>
        <v>2.4068558925423935</v>
      </c>
      <c r="G182" s="191">
        <v>204</v>
      </c>
      <c r="H182" s="191">
        <v>1.2398954597945664</v>
      </c>
      <c r="I182" s="191">
        <v>192</v>
      </c>
      <c r="J182" s="191">
        <v>1.1669604327478271</v>
      </c>
      <c r="K182" s="191"/>
      <c r="L182" s="191">
        <v>0</v>
      </c>
      <c r="M182" s="191">
        <v>25</v>
      </c>
      <c r="N182" s="204">
        <v>0.15194797301404001</v>
      </c>
      <c r="O182" s="191">
        <v>6</v>
      </c>
      <c r="P182" s="204">
        <v>3.6467513523369598E-2</v>
      </c>
      <c r="Q182" s="191">
        <v>10</v>
      </c>
      <c r="R182" s="204">
        <v>6.0779189205615994E-2</v>
      </c>
      <c r="S182" s="191">
        <v>6</v>
      </c>
      <c r="T182" s="204">
        <v>3.6467513523369598E-2</v>
      </c>
      <c r="U182" s="191">
        <v>9</v>
      </c>
      <c r="V182" s="204">
        <v>5.47012702850544E-2</v>
      </c>
      <c r="W182" s="191">
        <v>47</v>
      </c>
      <c r="X182" s="204">
        <v>0.28566218926639519</v>
      </c>
      <c r="Y182" s="191">
        <v>85</v>
      </c>
      <c r="Z182" s="204">
        <v>0.51662310824773594</v>
      </c>
      <c r="AA182" s="191">
        <v>149</v>
      </c>
      <c r="AB182" s="204">
        <v>0.90560991916367839</v>
      </c>
      <c r="AC182" s="191">
        <v>35</v>
      </c>
      <c r="AD182" s="191">
        <v>0.21272716221965599</v>
      </c>
      <c r="AE182" s="191"/>
      <c r="AF182" s="191"/>
    </row>
    <row r="183" spans="1:32">
      <c r="A183" s="332">
        <v>1887</v>
      </c>
      <c r="B183" s="334" t="s">
        <v>869</v>
      </c>
      <c r="C183" s="345">
        <v>19418</v>
      </c>
      <c r="D183" s="345">
        <v>19940</v>
      </c>
      <c r="E183" s="191">
        <v>320</v>
      </c>
      <c r="F183" s="191">
        <f t="shared" si="3"/>
        <v>1.6479555052013595</v>
      </c>
      <c r="G183" s="191">
        <v>164</v>
      </c>
      <c r="H183" s="191">
        <v>0.84457719641569673</v>
      </c>
      <c r="I183" s="191">
        <v>156</v>
      </c>
      <c r="J183" s="191">
        <v>0.80337830878566274</v>
      </c>
      <c r="K183" s="191"/>
      <c r="L183" s="191">
        <v>0</v>
      </c>
      <c r="M183" s="191">
        <v>41</v>
      </c>
      <c r="N183" s="204">
        <v>0.21114429910392418</v>
      </c>
      <c r="O183" s="191">
        <v>3</v>
      </c>
      <c r="P183" s="204">
        <v>1.5449582861262745E-2</v>
      </c>
      <c r="Q183" s="191">
        <v>5</v>
      </c>
      <c r="R183" s="204">
        <v>2.5749304768771242E-2</v>
      </c>
      <c r="S183" s="191">
        <v>13</v>
      </c>
      <c r="T183" s="204">
        <v>6.6948192398805229E-2</v>
      </c>
      <c r="U183" s="191">
        <v>7</v>
      </c>
      <c r="V183" s="204">
        <v>3.6049026676279738E-2</v>
      </c>
      <c r="W183" s="191">
        <v>27</v>
      </c>
      <c r="X183" s="204">
        <v>0.13904624575136471</v>
      </c>
      <c r="Y183" s="191">
        <v>50</v>
      </c>
      <c r="Z183" s="204">
        <v>0.25749304768771242</v>
      </c>
      <c r="AA183" s="191">
        <v>125</v>
      </c>
      <c r="AB183" s="204">
        <v>0.64373261921928104</v>
      </c>
      <c r="AC183" s="191">
        <v>21</v>
      </c>
      <c r="AD183" s="191">
        <v>0.10814708002883922</v>
      </c>
      <c r="AE183" s="191"/>
      <c r="AF183" s="191"/>
    </row>
    <row r="184" spans="1:32">
      <c r="A184" s="332">
        <v>1887</v>
      </c>
      <c r="B184" s="334" t="s">
        <v>871</v>
      </c>
      <c r="C184" s="345">
        <v>13666</v>
      </c>
      <c r="D184" s="345">
        <v>13415</v>
      </c>
      <c r="E184" s="191">
        <v>248</v>
      </c>
      <c r="F184" s="191">
        <f t="shared" si="3"/>
        <v>1.8147226693985072</v>
      </c>
      <c r="G184" s="191">
        <v>130</v>
      </c>
      <c r="H184" s="191">
        <v>0.95126591541050787</v>
      </c>
      <c r="I184" s="191">
        <v>118</v>
      </c>
      <c r="J184" s="191">
        <v>0.86345675398799937</v>
      </c>
      <c r="K184" s="191"/>
      <c r="L184" s="191">
        <v>0</v>
      </c>
      <c r="M184" s="191">
        <v>25</v>
      </c>
      <c r="N184" s="204">
        <v>0.18293575296355918</v>
      </c>
      <c r="O184" s="191">
        <v>5</v>
      </c>
      <c r="P184" s="204">
        <v>3.6587150592711837E-2</v>
      </c>
      <c r="Q184" s="191">
        <v>5</v>
      </c>
      <c r="R184" s="204">
        <v>3.6587150592711837E-2</v>
      </c>
      <c r="S184" s="191">
        <v>9</v>
      </c>
      <c r="T184" s="204">
        <v>6.5856871066881303E-2</v>
      </c>
      <c r="U184" s="191">
        <v>3</v>
      </c>
      <c r="V184" s="204">
        <v>2.1952290355627103E-2</v>
      </c>
      <c r="W184" s="191">
        <v>24</v>
      </c>
      <c r="X184" s="204">
        <v>0.17561832284501683</v>
      </c>
      <c r="Y184" s="191">
        <v>39</v>
      </c>
      <c r="Z184" s="204">
        <v>0.28537977462315234</v>
      </c>
      <c r="AA184" s="191">
        <v>106</v>
      </c>
      <c r="AB184" s="204">
        <v>0.77564759256549098</v>
      </c>
      <c r="AC184" s="191">
        <v>21</v>
      </c>
      <c r="AD184" s="191">
        <v>0.15366603248938973</v>
      </c>
      <c r="AE184" s="191"/>
      <c r="AF184" s="191"/>
    </row>
    <row r="185" spans="1:32">
      <c r="A185" s="332">
        <v>1887</v>
      </c>
      <c r="B185" s="337" t="s">
        <v>873</v>
      </c>
      <c r="C185" s="347">
        <v>17384</v>
      </c>
      <c r="D185" s="347">
        <v>18269</v>
      </c>
      <c r="E185" s="191">
        <v>320</v>
      </c>
      <c r="F185" s="191">
        <f t="shared" si="3"/>
        <v>1.8407731247123791</v>
      </c>
      <c r="G185" s="191">
        <v>159</v>
      </c>
      <c r="H185" s="191">
        <v>0.91463414634146334</v>
      </c>
      <c r="I185" s="191">
        <v>161</v>
      </c>
      <c r="J185" s="191">
        <v>0.92613897837091586</v>
      </c>
      <c r="K185" s="191"/>
      <c r="L185" s="191">
        <v>0</v>
      </c>
      <c r="M185" s="191">
        <v>27</v>
      </c>
      <c r="N185" s="204">
        <v>0.15531523239760697</v>
      </c>
      <c r="O185" s="191">
        <v>6</v>
      </c>
      <c r="P185" s="204">
        <v>3.4514496088357112E-2</v>
      </c>
      <c r="Q185" s="191">
        <v>6</v>
      </c>
      <c r="R185" s="204">
        <v>3.4514496088357112E-2</v>
      </c>
      <c r="S185" s="191">
        <v>12</v>
      </c>
      <c r="T185" s="204">
        <v>6.9028992176714224E-2</v>
      </c>
      <c r="U185" s="191">
        <v>6</v>
      </c>
      <c r="V185" s="204">
        <v>3.4514496088357112E-2</v>
      </c>
      <c r="W185" s="191">
        <v>29</v>
      </c>
      <c r="X185" s="204">
        <v>0.16682006442705935</v>
      </c>
      <c r="Y185" s="191">
        <v>63</v>
      </c>
      <c r="Z185" s="204">
        <v>0.36240220892774966</v>
      </c>
      <c r="AA185" s="191">
        <v>121</v>
      </c>
      <c r="AB185" s="204">
        <v>0.69604233778186841</v>
      </c>
      <c r="AC185" s="191">
        <v>21</v>
      </c>
      <c r="AD185" s="191">
        <v>0.12080073630924988</v>
      </c>
      <c r="AE185" s="191"/>
      <c r="AF185" s="191"/>
    </row>
    <row r="186" spans="1:32">
      <c r="A186" s="332">
        <v>1887</v>
      </c>
      <c r="B186" s="337" t="s">
        <v>879</v>
      </c>
      <c r="C186" s="347">
        <v>13753</v>
      </c>
      <c r="D186" s="347">
        <v>13411</v>
      </c>
      <c r="E186" s="191">
        <v>265</v>
      </c>
      <c r="F186" s="191">
        <f t="shared" si="3"/>
        <v>1.9268523231294989</v>
      </c>
      <c r="G186" s="191">
        <v>137</v>
      </c>
      <c r="H186" s="191">
        <v>0.996146295353741</v>
      </c>
      <c r="I186" s="191">
        <v>128</v>
      </c>
      <c r="J186" s="191">
        <v>0.93070602777575795</v>
      </c>
      <c r="K186" s="191"/>
      <c r="L186" s="191">
        <v>0</v>
      </c>
      <c r="M186" s="191">
        <v>26</v>
      </c>
      <c r="N186" s="204">
        <v>0.18904966189195085</v>
      </c>
      <c r="O186" s="191">
        <v>9</v>
      </c>
      <c r="P186" s="204">
        <v>6.5440267577982991E-2</v>
      </c>
      <c r="Q186" s="191">
        <v>5</v>
      </c>
      <c r="R186" s="204">
        <v>3.6355704209990548E-2</v>
      </c>
      <c r="S186" s="191">
        <v>2</v>
      </c>
      <c r="T186" s="204">
        <v>1.4542281683996218E-2</v>
      </c>
      <c r="U186" s="191">
        <v>3</v>
      </c>
      <c r="V186" s="204">
        <v>2.1813422525994327E-2</v>
      </c>
      <c r="W186" s="191">
        <v>19</v>
      </c>
      <c r="X186" s="204">
        <v>0.13815167599796407</v>
      </c>
      <c r="Y186" s="191">
        <v>54</v>
      </c>
      <c r="Z186" s="204">
        <v>0.39264160546789795</v>
      </c>
      <c r="AA186" s="191">
        <v>96</v>
      </c>
      <c r="AB186" s="204">
        <v>0.69802952083181846</v>
      </c>
      <c r="AC186" s="191">
        <v>16</v>
      </c>
      <c r="AD186" s="191">
        <v>0.11633825347196974</v>
      </c>
      <c r="AE186" s="191"/>
      <c r="AF186" s="191"/>
    </row>
    <row r="187" spans="1:32">
      <c r="A187" s="332">
        <v>1887</v>
      </c>
      <c r="B187" s="334" t="s">
        <v>886</v>
      </c>
      <c r="C187" s="345">
        <v>11458</v>
      </c>
      <c r="D187" s="345">
        <v>12683</v>
      </c>
      <c r="E187" s="191">
        <v>259</v>
      </c>
      <c r="F187" s="191">
        <f t="shared" si="3"/>
        <v>2.2604293943096527</v>
      </c>
      <c r="G187" s="191">
        <v>146</v>
      </c>
      <c r="H187" s="191">
        <v>1.2742188863676036</v>
      </c>
      <c r="I187" s="191">
        <v>113</v>
      </c>
      <c r="J187" s="191">
        <v>0.98621050794204923</v>
      </c>
      <c r="K187" s="191"/>
      <c r="L187" s="191">
        <v>0</v>
      </c>
      <c r="M187" s="191">
        <v>39</v>
      </c>
      <c r="N187" s="204">
        <v>0.34037353813929133</v>
      </c>
      <c r="O187" s="191">
        <v>6</v>
      </c>
      <c r="P187" s="204">
        <v>5.2365159713737133E-2</v>
      </c>
      <c r="Q187" s="191">
        <v>8</v>
      </c>
      <c r="R187" s="204">
        <v>6.9820212951649502E-2</v>
      </c>
      <c r="S187" s="191">
        <v>2</v>
      </c>
      <c r="T187" s="204">
        <v>1.7455053237912375E-2</v>
      </c>
      <c r="U187" s="191">
        <v>9</v>
      </c>
      <c r="V187" s="204">
        <v>7.8547739570605693E-2</v>
      </c>
      <c r="W187" s="191">
        <v>18</v>
      </c>
      <c r="X187" s="204">
        <v>0.15709547914121139</v>
      </c>
      <c r="Y187" s="191">
        <v>33</v>
      </c>
      <c r="Z187" s="204">
        <v>0.28800837842555421</v>
      </c>
      <c r="AA187" s="191">
        <v>97</v>
      </c>
      <c r="AB187" s="204">
        <v>0.84657008203875028</v>
      </c>
      <c r="AC187" s="191">
        <v>26</v>
      </c>
      <c r="AD187" s="191">
        <v>0.22691569209286089</v>
      </c>
      <c r="AE187" s="191"/>
      <c r="AF187" s="191"/>
    </row>
    <row r="188" spans="1:32">
      <c r="A188" s="332">
        <v>1887</v>
      </c>
      <c r="B188" s="334" t="s">
        <v>910</v>
      </c>
      <c r="C188" s="345">
        <v>27167</v>
      </c>
      <c r="D188" s="345">
        <v>28705</v>
      </c>
      <c r="E188" s="191">
        <v>490</v>
      </c>
      <c r="F188" s="191">
        <f t="shared" si="3"/>
        <v>1.8036588508116465</v>
      </c>
      <c r="G188" s="191">
        <v>246</v>
      </c>
      <c r="H188" s="191">
        <v>0.90551036183605105</v>
      </c>
      <c r="I188" s="191">
        <v>244</v>
      </c>
      <c r="J188" s="191">
        <v>0.8981484889755954</v>
      </c>
      <c r="K188" s="191"/>
      <c r="L188" s="191">
        <v>0</v>
      </c>
      <c r="M188" s="191">
        <v>58</v>
      </c>
      <c r="N188" s="204">
        <v>0.2134943129532153</v>
      </c>
      <c r="O188" s="191">
        <v>12</v>
      </c>
      <c r="P188" s="204">
        <v>4.4171237162734196E-2</v>
      </c>
      <c r="Q188" s="191">
        <v>16</v>
      </c>
      <c r="R188" s="204">
        <v>5.88949828836456E-2</v>
      </c>
      <c r="S188" s="191">
        <v>21</v>
      </c>
      <c r="T188" s="204">
        <v>7.7299665034784845E-2</v>
      </c>
      <c r="U188" s="191">
        <v>12</v>
      </c>
      <c r="V188" s="204">
        <v>4.4171237162734196E-2</v>
      </c>
      <c r="W188" s="191">
        <v>53</v>
      </c>
      <c r="X188" s="204">
        <v>0.19508963080207606</v>
      </c>
      <c r="Y188" s="191">
        <v>88</v>
      </c>
      <c r="Z188" s="204">
        <v>0.32392240586005078</v>
      </c>
      <c r="AA188" s="191">
        <v>152</v>
      </c>
      <c r="AB188" s="204">
        <v>0.55950233739463318</v>
      </c>
      <c r="AC188" s="191">
        <v>26</v>
      </c>
      <c r="AD188" s="191">
        <v>9.5704347185924105E-2</v>
      </c>
      <c r="AE188" s="191"/>
      <c r="AF188" s="191"/>
    </row>
    <row r="189" spans="1:32">
      <c r="A189" s="332">
        <v>1887</v>
      </c>
      <c r="B189" s="334" t="s">
        <v>912</v>
      </c>
      <c r="C189" s="345">
        <v>12785</v>
      </c>
      <c r="D189" s="345">
        <v>12876</v>
      </c>
      <c r="E189" s="191">
        <v>241</v>
      </c>
      <c r="F189" s="191">
        <f t="shared" si="3"/>
        <v>1.8850215095815408</v>
      </c>
      <c r="G189" s="191">
        <v>128</v>
      </c>
      <c r="H189" s="191">
        <v>1.0011732499022292</v>
      </c>
      <c r="I189" s="191">
        <v>113</v>
      </c>
      <c r="J189" s="191">
        <v>0.88384825967931169</v>
      </c>
      <c r="K189" s="191"/>
      <c r="L189" s="191">
        <v>0</v>
      </c>
      <c r="M189" s="191">
        <v>23</v>
      </c>
      <c r="N189" s="204">
        <v>0.17989831834180681</v>
      </c>
      <c r="O189" s="191">
        <v>6</v>
      </c>
      <c r="P189" s="204">
        <v>4.6929996089166995E-2</v>
      </c>
      <c r="Q189" s="191">
        <v>8</v>
      </c>
      <c r="R189" s="204">
        <v>6.2573328118889326E-2</v>
      </c>
      <c r="S189" s="191">
        <v>10</v>
      </c>
      <c r="T189" s="204">
        <v>7.8216660148611644E-2</v>
      </c>
      <c r="U189" s="191">
        <v>4</v>
      </c>
      <c r="V189" s="204">
        <v>3.1286664059444663E-2</v>
      </c>
      <c r="W189" s="191">
        <v>14</v>
      </c>
      <c r="X189" s="204">
        <v>0.10950332420805631</v>
      </c>
      <c r="Y189" s="191">
        <v>36</v>
      </c>
      <c r="Z189" s="204">
        <v>0.28157997653500194</v>
      </c>
      <c r="AA189" s="191">
        <v>94</v>
      </c>
      <c r="AB189" s="204">
        <v>0.73523660539694957</v>
      </c>
      <c r="AC189" s="191">
        <v>27</v>
      </c>
      <c r="AD189" s="191">
        <v>0.21118498240125147</v>
      </c>
      <c r="AE189" s="191"/>
      <c r="AF189" s="191"/>
    </row>
    <row r="190" spans="1:32">
      <c r="A190" s="332">
        <v>1887</v>
      </c>
      <c r="B190" s="335" t="s">
        <v>1119</v>
      </c>
      <c r="C190" s="343">
        <v>104678</v>
      </c>
      <c r="D190" s="240">
        <v>113221</v>
      </c>
      <c r="E190" s="191">
        <v>1875</v>
      </c>
      <c r="F190" s="191">
        <f t="shared" si="3"/>
        <v>1.7912073215002198</v>
      </c>
      <c r="G190" s="191">
        <v>971</v>
      </c>
      <c r="H190" s="191">
        <v>0.92760656489424709</v>
      </c>
      <c r="I190" s="191">
        <v>904</v>
      </c>
      <c r="J190" s="191">
        <v>0.86360075660597257</v>
      </c>
      <c r="K190" s="191"/>
      <c r="L190" s="191">
        <v>0</v>
      </c>
      <c r="M190" s="191">
        <v>229</v>
      </c>
      <c r="N190" s="204">
        <v>0.21876612086589353</v>
      </c>
      <c r="O190" s="191">
        <v>58</v>
      </c>
      <c r="P190" s="204">
        <v>5.5408013145073459E-2</v>
      </c>
      <c r="Q190" s="191">
        <v>44</v>
      </c>
      <c r="R190" s="204">
        <v>4.203366514453849E-2</v>
      </c>
      <c r="S190" s="191">
        <v>54</v>
      </c>
      <c r="T190" s="204">
        <v>5.1586770859206335E-2</v>
      </c>
      <c r="U190" s="191">
        <v>37</v>
      </c>
      <c r="V190" s="204">
        <v>3.5346491144271006E-2</v>
      </c>
      <c r="W190" s="191">
        <v>168</v>
      </c>
      <c r="X190" s="204">
        <v>0.16049217600641968</v>
      </c>
      <c r="Y190" s="191">
        <v>295</v>
      </c>
      <c r="Z190" s="204">
        <v>0.28181661858270124</v>
      </c>
      <c r="AA190" s="191">
        <v>682</v>
      </c>
      <c r="AB190" s="204">
        <v>0.65152180974034657</v>
      </c>
      <c r="AC190" s="191">
        <v>135</v>
      </c>
      <c r="AD190" s="191">
        <v>0.12896692714801583</v>
      </c>
      <c r="AE190" s="191"/>
      <c r="AF190" s="191"/>
    </row>
    <row r="191" spans="1:32">
      <c r="A191" s="332">
        <v>1887</v>
      </c>
      <c r="B191" s="334" t="s">
        <v>845</v>
      </c>
      <c r="C191" s="345">
        <v>14718</v>
      </c>
      <c r="D191" s="345">
        <v>18433</v>
      </c>
      <c r="E191" s="191">
        <v>233</v>
      </c>
      <c r="F191" s="191">
        <f t="shared" si="3"/>
        <v>1.5830955292838702</v>
      </c>
      <c r="G191" s="191">
        <v>132</v>
      </c>
      <c r="H191" s="191">
        <v>0.89686098654708524</v>
      </c>
      <c r="I191" s="191">
        <v>101</v>
      </c>
      <c r="J191" s="191">
        <v>0.68623454273678497</v>
      </c>
      <c r="K191" s="191"/>
      <c r="L191" s="191">
        <v>0</v>
      </c>
      <c r="M191" s="191">
        <v>34</v>
      </c>
      <c r="N191" s="204">
        <v>0.23100964805000679</v>
      </c>
      <c r="O191" s="191">
        <v>7</v>
      </c>
      <c r="P191" s="204">
        <v>4.7560809892648458E-2</v>
      </c>
      <c r="Q191" s="191">
        <v>5</v>
      </c>
      <c r="R191" s="204">
        <v>3.3972007066177472E-2</v>
      </c>
      <c r="S191" s="191">
        <v>2</v>
      </c>
      <c r="T191" s="204">
        <v>1.3588802826470988E-2</v>
      </c>
      <c r="U191" s="191">
        <v>2</v>
      </c>
      <c r="V191" s="204">
        <v>1.3588802826470988E-2</v>
      </c>
      <c r="W191" s="191">
        <v>22</v>
      </c>
      <c r="X191" s="204">
        <v>0.14947683109118087</v>
      </c>
      <c r="Y191" s="191">
        <v>28</v>
      </c>
      <c r="Z191" s="204">
        <v>0.19024323957059383</v>
      </c>
      <c r="AA191" s="191">
        <v>78</v>
      </c>
      <c r="AB191" s="204">
        <v>0.52996331023236853</v>
      </c>
      <c r="AC191" s="191">
        <v>17</v>
      </c>
      <c r="AD191" s="191">
        <v>0.11550482402500339</v>
      </c>
      <c r="AE191" s="191"/>
      <c r="AF191" s="191"/>
    </row>
    <row r="192" spans="1:32">
      <c r="A192" s="332">
        <v>1887</v>
      </c>
      <c r="B192" s="334" t="s">
        <v>849</v>
      </c>
      <c r="C192" s="345">
        <v>14687</v>
      </c>
      <c r="D192" s="345">
        <v>15226</v>
      </c>
      <c r="E192" s="191">
        <v>204</v>
      </c>
      <c r="F192" s="191">
        <f t="shared" si="3"/>
        <v>1.3889834547559066</v>
      </c>
      <c r="G192" s="191">
        <v>98</v>
      </c>
      <c r="H192" s="191">
        <v>0.6672567576768571</v>
      </c>
      <c r="I192" s="191">
        <v>106</v>
      </c>
      <c r="J192" s="191">
        <v>0.72172669707904946</v>
      </c>
      <c r="K192" s="191"/>
      <c r="L192" s="191">
        <v>0</v>
      </c>
      <c r="M192" s="191">
        <v>28</v>
      </c>
      <c r="N192" s="204">
        <v>0.19064478790767345</v>
      </c>
      <c r="O192" s="191">
        <v>5</v>
      </c>
      <c r="P192" s="204">
        <v>3.4043712126370258E-2</v>
      </c>
      <c r="Q192" s="191">
        <v>4</v>
      </c>
      <c r="R192" s="204">
        <v>2.723496970109621E-2</v>
      </c>
      <c r="S192" s="191">
        <v>3</v>
      </c>
      <c r="T192" s="204">
        <v>2.0426227275822155E-2</v>
      </c>
      <c r="U192" s="191">
        <v>6</v>
      </c>
      <c r="V192" s="204">
        <v>4.085245455164431E-2</v>
      </c>
      <c r="W192" s="191">
        <v>28</v>
      </c>
      <c r="X192" s="204">
        <v>0.19064478790767345</v>
      </c>
      <c r="Y192" s="191">
        <v>35</v>
      </c>
      <c r="Z192" s="204">
        <v>0.23830598488459184</v>
      </c>
      <c r="AA192" s="191">
        <v>69</v>
      </c>
      <c r="AB192" s="204">
        <v>0.46980322734390956</v>
      </c>
      <c r="AC192" s="191">
        <v>10</v>
      </c>
      <c r="AD192" s="191">
        <v>6.8087424252740517E-2</v>
      </c>
      <c r="AE192" s="191"/>
      <c r="AF192" s="191"/>
    </row>
    <row r="193" spans="1:32">
      <c r="A193" s="332">
        <v>1887</v>
      </c>
      <c r="B193" s="334" t="s">
        <v>982</v>
      </c>
      <c r="C193" s="345">
        <v>3766</v>
      </c>
      <c r="D193" s="345">
        <v>3761</v>
      </c>
      <c r="E193" s="191">
        <v>113</v>
      </c>
      <c r="F193" s="191">
        <f t="shared" si="3"/>
        <v>3.0005310674455656</v>
      </c>
      <c r="G193" s="191">
        <v>46</v>
      </c>
      <c r="H193" s="191">
        <v>1.2214551248008496</v>
      </c>
      <c r="I193" s="191">
        <v>67</v>
      </c>
      <c r="J193" s="191">
        <v>1.7790759426447158</v>
      </c>
      <c r="K193" s="191"/>
      <c r="L193" s="191">
        <v>0</v>
      </c>
      <c r="M193" s="191">
        <v>6</v>
      </c>
      <c r="N193" s="204">
        <v>0.15932023366967604</v>
      </c>
      <c r="O193" s="191">
        <v>1</v>
      </c>
      <c r="P193" s="204">
        <v>2.6553372278279339E-2</v>
      </c>
      <c r="Q193" s="191">
        <v>2</v>
      </c>
      <c r="R193" s="204">
        <v>5.3106744556558678E-2</v>
      </c>
      <c r="S193" s="191">
        <v>3</v>
      </c>
      <c r="T193" s="204">
        <v>7.9660116834838021E-2</v>
      </c>
      <c r="U193" s="191">
        <v>1</v>
      </c>
      <c r="V193" s="204">
        <v>2.6553372278279339E-2</v>
      </c>
      <c r="W193" s="191">
        <v>13</v>
      </c>
      <c r="X193" s="204">
        <v>0.34519383961763145</v>
      </c>
      <c r="Y193" s="191">
        <v>13</v>
      </c>
      <c r="Z193" s="204">
        <v>0.34519383961763145</v>
      </c>
      <c r="AA193" s="191">
        <v>55</v>
      </c>
      <c r="AB193" s="204">
        <v>1.4604354753053639</v>
      </c>
      <c r="AC193" s="191">
        <v>17</v>
      </c>
      <c r="AD193" s="191">
        <v>0.45140732873074879</v>
      </c>
      <c r="AE193" s="191"/>
      <c r="AF193" s="191"/>
    </row>
    <row r="194" spans="1:32">
      <c r="A194" s="332">
        <v>1887</v>
      </c>
      <c r="B194" s="334" t="s">
        <v>859</v>
      </c>
      <c r="C194" s="345">
        <v>15310</v>
      </c>
      <c r="D194" s="345">
        <v>17131</v>
      </c>
      <c r="E194" s="191">
        <v>270</v>
      </c>
      <c r="F194" s="191">
        <f t="shared" si="3"/>
        <v>1.7635532331809274</v>
      </c>
      <c r="G194" s="191">
        <v>133</v>
      </c>
      <c r="H194" s="191">
        <v>0.86871325930764209</v>
      </c>
      <c r="I194" s="191">
        <v>137</v>
      </c>
      <c r="J194" s="191">
        <v>0.8948399738732854</v>
      </c>
      <c r="K194" s="191"/>
      <c r="L194" s="191">
        <v>0</v>
      </c>
      <c r="M194" s="191">
        <v>42</v>
      </c>
      <c r="N194" s="204">
        <v>0.27433050293925543</v>
      </c>
      <c r="O194" s="191">
        <v>15</v>
      </c>
      <c r="P194" s="204">
        <v>9.7975179621162645E-2</v>
      </c>
      <c r="Q194" s="191">
        <v>11</v>
      </c>
      <c r="R194" s="204">
        <v>7.184846505551927E-2</v>
      </c>
      <c r="S194" s="191">
        <v>14</v>
      </c>
      <c r="T194" s="204">
        <v>9.1443500979751791E-2</v>
      </c>
      <c r="U194" s="191">
        <v>8</v>
      </c>
      <c r="V194" s="204">
        <v>5.2253429131286742E-2</v>
      </c>
      <c r="W194" s="191">
        <v>17</v>
      </c>
      <c r="X194" s="204">
        <v>0.11103853690398431</v>
      </c>
      <c r="Y194" s="191">
        <v>36</v>
      </c>
      <c r="Z194" s="204">
        <v>0.23514043109079033</v>
      </c>
      <c r="AA194" s="191">
        <v>99</v>
      </c>
      <c r="AB194" s="204">
        <v>0.64663618549967339</v>
      </c>
      <c r="AC194" s="191">
        <v>14</v>
      </c>
      <c r="AD194" s="191">
        <v>9.1443500979751791E-2</v>
      </c>
      <c r="AE194" s="191"/>
      <c r="AF194" s="191"/>
    </row>
    <row r="195" spans="1:32">
      <c r="A195" s="332">
        <v>1887</v>
      </c>
      <c r="B195" s="334" t="s">
        <v>868</v>
      </c>
      <c r="C195" s="345">
        <v>16161</v>
      </c>
      <c r="D195" s="345">
        <v>17658</v>
      </c>
      <c r="E195" s="191">
        <v>341</v>
      </c>
      <c r="F195" s="191">
        <f t="shared" ref="F195:F258" si="4">E195/C195*100</f>
        <v>2.1100179444341314</v>
      </c>
      <c r="G195" s="191">
        <v>207</v>
      </c>
      <c r="H195" s="191">
        <v>1.2808613328383145</v>
      </c>
      <c r="I195" s="191">
        <v>134</v>
      </c>
      <c r="J195" s="191">
        <v>0.82915661159581699</v>
      </c>
      <c r="K195" s="191"/>
      <c r="L195" s="191">
        <v>0</v>
      </c>
      <c r="M195" s="191">
        <v>42</v>
      </c>
      <c r="N195" s="204">
        <v>0.25988490811212178</v>
      </c>
      <c r="O195" s="191">
        <v>10</v>
      </c>
      <c r="P195" s="204">
        <v>6.1877359074314707E-2</v>
      </c>
      <c r="Q195" s="191">
        <v>12</v>
      </c>
      <c r="R195" s="204">
        <v>7.4252830889177654E-2</v>
      </c>
      <c r="S195" s="191">
        <v>12</v>
      </c>
      <c r="T195" s="204">
        <v>7.4252830889177654E-2</v>
      </c>
      <c r="U195" s="191">
        <v>7</v>
      </c>
      <c r="V195" s="204">
        <v>4.3314151352020297E-2</v>
      </c>
      <c r="W195" s="191">
        <v>38</v>
      </c>
      <c r="X195" s="204">
        <v>0.2351339644823959</v>
      </c>
      <c r="Y195" s="191">
        <v>61</v>
      </c>
      <c r="Z195" s="204">
        <v>0.37745189035331972</v>
      </c>
      <c r="AA195" s="191">
        <v>107</v>
      </c>
      <c r="AB195" s="204">
        <v>0.66208774209516741</v>
      </c>
      <c r="AC195" s="191">
        <v>19</v>
      </c>
      <c r="AD195" s="191">
        <v>0.11756698224119795</v>
      </c>
      <c r="AE195" s="191"/>
      <c r="AF195" s="191"/>
    </row>
    <row r="196" spans="1:32">
      <c r="A196" s="332">
        <v>1887</v>
      </c>
      <c r="B196" s="334" t="s">
        <v>878</v>
      </c>
      <c r="C196" s="345">
        <v>15024</v>
      </c>
      <c r="D196" s="345">
        <v>15938</v>
      </c>
      <c r="E196" s="191">
        <v>264</v>
      </c>
      <c r="F196" s="191">
        <f t="shared" si="4"/>
        <v>1.7571884984025559</v>
      </c>
      <c r="G196" s="191">
        <v>126</v>
      </c>
      <c r="H196" s="191">
        <v>0.83865814696485619</v>
      </c>
      <c r="I196" s="191">
        <v>138</v>
      </c>
      <c r="J196" s="191">
        <v>0.91853035143769968</v>
      </c>
      <c r="K196" s="191"/>
      <c r="L196" s="191">
        <v>0</v>
      </c>
      <c r="M196" s="191">
        <v>28</v>
      </c>
      <c r="N196" s="204">
        <v>0.1863684771033014</v>
      </c>
      <c r="O196" s="191">
        <v>4</v>
      </c>
      <c r="P196" s="204">
        <v>2.6624068157614485E-2</v>
      </c>
      <c r="Q196" s="191">
        <v>5</v>
      </c>
      <c r="R196" s="204">
        <v>3.3280085197018104E-2</v>
      </c>
      <c r="S196" s="191">
        <v>9</v>
      </c>
      <c r="T196" s="204">
        <v>5.9904153354632589E-2</v>
      </c>
      <c r="U196" s="191">
        <v>7</v>
      </c>
      <c r="V196" s="204">
        <v>4.659211927582535E-2</v>
      </c>
      <c r="W196" s="191">
        <v>25</v>
      </c>
      <c r="X196" s="204">
        <v>0.16640042598509053</v>
      </c>
      <c r="Y196" s="191">
        <v>53</v>
      </c>
      <c r="Z196" s="204">
        <v>0.35276890308839193</v>
      </c>
      <c r="AA196" s="191">
        <v>97</v>
      </c>
      <c r="AB196" s="204">
        <v>0.64563365282215124</v>
      </c>
      <c r="AC196" s="191">
        <v>15</v>
      </c>
      <c r="AD196" s="191">
        <v>9.9840255591054305E-2</v>
      </c>
      <c r="AE196" s="191"/>
      <c r="AF196" s="191"/>
    </row>
    <row r="197" spans="1:32">
      <c r="A197" s="332">
        <v>1887</v>
      </c>
      <c r="B197" s="334" t="s">
        <v>897</v>
      </c>
      <c r="C197" s="345">
        <v>11169</v>
      </c>
      <c r="D197" s="345">
        <v>11171</v>
      </c>
      <c r="E197" s="191">
        <v>213</v>
      </c>
      <c r="F197" s="191">
        <f t="shared" si="4"/>
        <v>1.90706419554123</v>
      </c>
      <c r="G197" s="191">
        <v>112</v>
      </c>
      <c r="H197" s="191">
        <v>1.0027755394395201</v>
      </c>
      <c r="I197" s="191">
        <v>101</v>
      </c>
      <c r="J197" s="191">
        <v>0.90428865610171005</v>
      </c>
      <c r="K197" s="191"/>
      <c r="L197" s="191">
        <v>0</v>
      </c>
      <c r="M197" s="191">
        <v>23</v>
      </c>
      <c r="N197" s="204">
        <v>0.20592711970633001</v>
      </c>
      <c r="O197" s="191">
        <v>8</v>
      </c>
      <c r="P197" s="204">
        <v>7.1626824245679996E-2</v>
      </c>
      <c r="Q197" s="191">
        <v>3</v>
      </c>
      <c r="R197" s="204">
        <v>2.6860059092130004E-2</v>
      </c>
      <c r="S197" s="191">
        <v>5</v>
      </c>
      <c r="T197" s="204">
        <v>4.4766765153550006E-2</v>
      </c>
      <c r="U197" s="191">
        <v>0</v>
      </c>
      <c r="V197" s="204">
        <v>0</v>
      </c>
      <c r="W197" s="191">
        <v>14</v>
      </c>
      <c r="X197" s="204">
        <v>0.12534694242994002</v>
      </c>
      <c r="Y197" s="191">
        <v>34</v>
      </c>
      <c r="Z197" s="204">
        <v>0.30441400304414001</v>
      </c>
      <c r="AA197" s="191">
        <v>83</v>
      </c>
      <c r="AB197" s="204">
        <v>0.74312830154893006</v>
      </c>
      <c r="AC197" s="191">
        <v>19</v>
      </c>
      <c r="AD197" s="191">
        <v>0.17011370758349001</v>
      </c>
      <c r="AE197" s="191"/>
      <c r="AF197" s="191"/>
    </row>
    <row r="198" spans="1:32">
      <c r="A198" s="332">
        <v>1887</v>
      </c>
      <c r="B198" s="334" t="s">
        <v>906</v>
      </c>
      <c r="C198" s="345">
        <v>13843</v>
      </c>
      <c r="D198" s="345">
        <v>13903</v>
      </c>
      <c r="E198" s="191">
        <v>237</v>
      </c>
      <c r="F198" s="191">
        <f t="shared" si="4"/>
        <v>1.7120566351224447</v>
      </c>
      <c r="G198" s="191">
        <v>117</v>
      </c>
      <c r="H198" s="191">
        <v>0.84519251607310564</v>
      </c>
      <c r="I198" s="191">
        <v>120</v>
      </c>
      <c r="J198" s="191">
        <v>0.86686411904933891</v>
      </c>
      <c r="K198" s="191"/>
      <c r="L198" s="191">
        <v>0</v>
      </c>
      <c r="M198" s="191">
        <v>26</v>
      </c>
      <c r="N198" s="204">
        <v>0.18782055912735679</v>
      </c>
      <c r="O198" s="191">
        <v>8</v>
      </c>
      <c r="P198" s="204">
        <v>5.7790941269955938E-2</v>
      </c>
      <c r="Q198" s="191">
        <v>2</v>
      </c>
      <c r="R198" s="204">
        <v>1.4447735317488984E-2</v>
      </c>
      <c r="S198" s="191">
        <v>6</v>
      </c>
      <c r="T198" s="204">
        <v>4.3343205952466948E-2</v>
      </c>
      <c r="U198" s="191">
        <v>6</v>
      </c>
      <c r="V198" s="204">
        <v>4.3343205952466948E-2</v>
      </c>
      <c r="W198" s="191">
        <v>11</v>
      </c>
      <c r="X198" s="204">
        <v>7.9462544246189412E-2</v>
      </c>
      <c r="Y198" s="191">
        <v>35</v>
      </c>
      <c r="Z198" s="204">
        <v>0.25283536805605722</v>
      </c>
      <c r="AA198" s="191">
        <v>94</v>
      </c>
      <c r="AB198" s="204">
        <v>0.67904355992198218</v>
      </c>
      <c r="AC198" s="191">
        <v>24</v>
      </c>
      <c r="AD198" s="191">
        <v>0.17337282380986779</v>
      </c>
      <c r="AE198" s="191"/>
      <c r="AF198" s="191"/>
    </row>
    <row r="199" spans="1:32">
      <c r="A199" s="332">
        <v>1887</v>
      </c>
      <c r="B199" s="335" t="s">
        <v>1120</v>
      </c>
      <c r="C199" s="233">
        <v>126751</v>
      </c>
      <c r="D199" s="240">
        <v>138638</v>
      </c>
      <c r="E199" s="191">
        <v>2849</v>
      </c>
      <c r="F199" s="191">
        <f t="shared" si="4"/>
        <v>2.2477140219801028</v>
      </c>
      <c r="G199" s="191">
        <v>1355</v>
      </c>
      <c r="H199" s="191">
        <v>1.0690250964489434</v>
      </c>
      <c r="I199" s="191">
        <v>1494</v>
      </c>
      <c r="J199" s="191">
        <v>1.1786889255311594</v>
      </c>
      <c r="K199" s="191"/>
      <c r="L199" s="191">
        <v>0</v>
      </c>
      <c r="M199" s="191">
        <v>306</v>
      </c>
      <c r="N199" s="204">
        <v>0.24141821366300856</v>
      </c>
      <c r="O199" s="191">
        <v>122</v>
      </c>
      <c r="P199" s="204">
        <v>9.6251706100938056E-2</v>
      </c>
      <c r="Q199" s="191">
        <v>138</v>
      </c>
      <c r="R199" s="204">
        <v>0.10887488067155289</v>
      </c>
      <c r="S199" s="191">
        <v>166</v>
      </c>
      <c r="T199" s="204">
        <v>0.13096543617012885</v>
      </c>
      <c r="U199" s="191">
        <v>93</v>
      </c>
      <c r="V199" s="204">
        <v>7.3372202191698682E-2</v>
      </c>
      <c r="W199" s="191">
        <v>303</v>
      </c>
      <c r="X199" s="204">
        <v>0.23905136843101832</v>
      </c>
      <c r="Y199" s="191">
        <v>385</v>
      </c>
      <c r="Z199" s="204">
        <v>0.30374513810541931</v>
      </c>
      <c r="AA199" s="191">
        <v>818</v>
      </c>
      <c r="AB199" s="204">
        <v>0.64535979992268311</v>
      </c>
      <c r="AC199" s="191">
        <v>197</v>
      </c>
      <c r="AD199" s="191">
        <v>0.15542283690069505</v>
      </c>
      <c r="AE199" s="191"/>
      <c r="AF199" s="191"/>
    </row>
    <row r="200" spans="1:32">
      <c r="A200" s="332">
        <v>1887</v>
      </c>
      <c r="B200" s="334" t="s">
        <v>913</v>
      </c>
      <c r="C200" s="345">
        <v>14910</v>
      </c>
      <c r="D200" s="345">
        <v>17742</v>
      </c>
      <c r="E200" s="191">
        <v>339</v>
      </c>
      <c r="F200" s="191">
        <f t="shared" si="4"/>
        <v>2.2736418511066399</v>
      </c>
      <c r="G200" s="191">
        <v>161</v>
      </c>
      <c r="H200" s="191">
        <v>1.07981220657277</v>
      </c>
      <c r="I200" s="191">
        <v>178</v>
      </c>
      <c r="J200" s="191">
        <v>1.1938296445338699</v>
      </c>
      <c r="K200" s="191"/>
      <c r="L200" s="191">
        <v>0</v>
      </c>
      <c r="M200" s="191">
        <v>33</v>
      </c>
      <c r="N200" s="204">
        <v>0.22132796780684103</v>
      </c>
      <c r="O200" s="191">
        <v>14</v>
      </c>
      <c r="P200" s="204">
        <v>9.3896713615023469E-2</v>
      </c>
      <c r="Q200" s="191">
        <v>21</v>
      </c>
      <c r="R200" s="204">
        <v>0.14084507042253522</v>
      </c>
      <c r="S200" s="191">
        <v>27</v>
      </c>
      <c r="T200" s="204">
        <v>0.18108651911468815</v>
      </c>
      <c r="U200" s="191">
        <v>12</v>
      </c>
      <c r="V200" s="204">
        <v>8.0482897384305835E-2</v>
      </c>
      <c r="W200" s="191">
        <v>36</v>
      </c>
      <c r="X200" s="204">
        <v>0.2414486921529175</v>
      </c>
      <c r="Y200" s="191">
        <v>51</v>
      </c>
      <c r="Z200" s="204">
        <v>0.34205231388329982</v>
      </c>
      <c r="AA200" s="191">
        <v>83</v>
      </c>
      <c r="AB200" s="204">
        <v>0.55667337357478197</v>
      </c>
      <c r="AC200" s="191">
        <v>15</v>
      </c>
      <c r="AD200" s="191">
        <v>0.1006036217303823</v>
      </c>
      <c r="AE200" s="191"/>
      <c r="AF200" s="191"/>
    </row>
    <row r="201" spans="1:32">
      <c r="A201" s="332">
        <v>1887</v>
      </c>
      <c r="B201" s="334" t="s">
        <v>914</v>
      </c>
      <c r="C201" s="345">
        <v>7011</v>
      </c>
      <c r="D201" s="345">
        <v>6363</v>
      </c>
      <c r="E201" s="191">
        <v>153</v>
      </c>
      <c r="F201" s="191">
        <f t="shared" si="4"/>
        <v>2.1822849807445444</v>
      </c>
      <c r="G201" s="191">
        <v>68</v>
      </c>
      <c r="H201" s="191">
        <v>0.96990443588646413</v>
      </c>
      <c r="I201" s="191">
        <v>85</v>
      </c>
      <c r="J201" s="191">
        <v>1.2123805448580802</v>
      </c>
      <c r="K201" s="191"/>
      <c r="L201" s="191">
        <v>0</v>
      </c>
      <c r="M201" s="191">
        <v>13</v>
      </c>
      <c r="N201" s="204">
        <v>0.18542290686064755</v>
      </c>
      <c r="O201" s="191">
        <v>11</v>
      </c>
      <c r="P201" s="204">
        <v>0.15689630580516331</v>
      </c>
      <c r="Q201" s="191">
        <v>8</v>
      </c>
      <c r="R201" s="204">
        <v>0.11410640422193695</v>
      </c>
      <c r="S201" s="191">
        <v>7</v>
      </c>
      <c r="T201" s="204">
        <v>9.9843103694194829E-2</v>
      </c>
      <c r="U201" s="191">
        <v>5</v>
      </c>
      <c r="V201" s="204">
        <v>7.1316502638710602E-2</v>
      </c>
      <c r="W201" s="191">
        <v>20</v>
      </c>
      <c r="X201" s="204">
        <v>0.28526601055484241</v>
      </c>
      <c r="Y201" s="191">
        <v>13</v>
      </c>
      <c r="Z201" s="204">
        <v>0.18542290686064755</v>
      </c>
      <c r="AA201" s="191">
        <v>49</v>
      </c>
      <c r="AB201" s="204">
        <v>0.69890172585936383</v>
      </c>
      <c r="AC201" s="191">
        <v>12</v>
      </c>
      <c r="AD201" s="191">
        <v>0.17115960633290545</v>
      </c>
      <c r="AE201" s="191"/>
      <c r="AF201" s="191"/>
    </row>
    <row r="202" spans="1:32">
      <c r="A202" s="332">
        <v>1887</v>
      </c>
      <c r="B202" s="334" t="s">
        <v>915</v>
      </c>
      <c r="C202" s="345">
        <v>9627</v>
      </c>
      <c r="D202" s="345">
        <v>9397</v>
      </c>
      <c r="E202" s="191">
        <v>212</v>
      </c>
      <c r="F202" s="191">
        <f t="shared" si="4"/>
        <v>2.2021398151033553</v>
      </c>
      <c r="G202" s="191">
        <v>101</v>
      </c>
      <c r="H202" s="191">
        <v>1.0491326477615042</v>
      </c>
      <c r="I202" s="191">
        <v>111</v>
      </c>
      <c r="J202" s="191">
        <v>1.1530071673418512</v>
      </c>
      <c r="K202" s="191"/>
      <c r="L202" s="191">
        <v>0</v>
      </c>
      <c r="M202" s="191">
        <v>30</v>
      </c>
      <c r="N202" s="204">
        <v>0.31162355874104081</v>
      </c>
      <c r="O202" s="191">
        <v>8</v>
      </c>
      <c r="P202" s="204">
        <v>8.3099615664277551E-2</v>
      </c>
      <c r="Q202" s="191">
        <v>11</v>
      </c>
      <c r="R202" s="204">
        <v>0.11426197153838163</v>
      </c>
      <c r="S202" s="191">
        <v>9</v>
      </c>
      <c r="T202" s="204">
        <v>9.348706762231225E-2</v>
      </c>
      <c r="U202" s="191">
        <v>2</v>
      </c>
      <c r="V202" s="204">
        <v>2.0774903916069388E-2</v>
      </c>
      <c r="W202" s="191">
        <v>23</v>
      </c>
      <c r="X202" s="204">
        <v>0.23891139503479797</v>
      </c>
      <c r="Y202" s="191">
        <v>24</v>
      </c>
      <c r="Z202" s="204">
        <v>0.24929884699283264</v>
      </c>
      <c r="AA202" s="191">
        <v>72</v>
      </c>
      <c r="AB202" s="204">
        <v>0.747896540978498</v>
      </c>
      <c r="AC202" s="191">
        <v>17</v>
      </c>
      <c r="AD202" s="191">
        <v>0.1765866832865898</v>
      </c>
      <c r="AE202" s="191"/>
      <c r="AF202" s="191"/>
    </row>
    <row r="203" spans="1:32">
      <c r="A203" s="332">
        <v>1887</v>
      </c>
      <c r="B203" s="334" t="s">
        <v>916</v>
      </c>
      <c r="C203" s="345">
        <v>23240</v>
      </c>
      <c r="D203" s="345">
        <v>24594</v>
      </c>
      <c r="E203" s="191">
        <v>481</v>
      </c>
      <c r="F203" s="191">
        <f t="shared" si="4"/>
        <v>2.0697074010327023</v>
      </c>
      <c r="G203" s="191">
        <v>238</v>
      </c>
      <c r="H203" s="191">
        <v>1.0240963855421688</v>
      </c>
      <c r="I203" s="191">
        <v>243</v>
      </c>
      <c r="J203" s="191">
        <v>1.0456110154905336</v>
      </c>
      <c r="K203" s="191"/>
      <c r="L203" s="191">
        <v>0</v>
      </c>
      <c r="M203" s="191">
        <v>34</v>
      </c>
      <c r="N203" s="204">
        <v>0.14629948364888123</v>
      </c>
      <c r="O203" s="191">
        <v>17</v>
      </c>
      <c r="P203" s="204">
        <v>7.3149741824440617E-2</v>
      </c>
      <c r="Q203" s="191">
        <v>23</v>
      </c>
      <c r="R203" s="204">
        <v>9.8967297762478479E-2</v>
      </c>
      <c r="S203" s="191">
        <v>30</v>
      </c>
      <c r="T203" s="204">
        <v>0.12908777969018934</v>
      </c>
      <c r="U203" s="191">
        <v>13</v>
      </c>
      <c r="V203" s="204">
        <v>5.5938037865748705E-2</v>
      </c>
      <c r="W203" s="191">
        <v>45</v>
      </c>
      <c r="X203" s="204">
        <v>0.19363166953528399</v>
      </c>
      <c r="Y203" s="191">
        <v>62</v>
      </c>
      <c r="Z203" s="204">
        <v>0.26678141135972461</v>
      </c>
      <c r="AA203" s="191">
        <v>159</v>
      </c>
      <c r="AB203" s="204">
        <v>0.68416523235800342</v>
      </c>
      <c r="AC203" s="191">
        <v>37</v>
      </c>
      <c r="AD203" s="191">
        <v>0.15920826161790019</v>
      </c>
      <c r="AE203" s="191"/>
      <c r="AF203" s="191"/>
    </row>
    <row r="204" spans="1:32">
      <c r="A204" s="332">
        <v>1887</v>
      </c>
      <c r="B204" s="334" t="s">
        <v>917</v>
      </c>
      <c r="C204" s="345">
        <v>40350</v>
      </c>
      <c r="D204" s="345">
        <v>45031</v>
      </c>
      <c r="E204" s="191">
        <v>911</v>
      </c>
      <c r="F204" s="191">
        <f t="shared" si="4"/>
        <v>2.2577447335811649</v>
      </c>
      <c r="G204" s="191">
        <v>426</v>
      </c>
      <c r="H204" s="191">
        <v>1.0557620817843865</v>
      </c>
      <c r="I204" s="191">
        <v>485</v>
      </c>
      <c r="J204" s="191">
        <v>1.2019826517967782</v>
      </c>
      <c r="K204" s="191"/>
      <c r="L204" s="191">
        <v>0</v>
      </c>
      <c r="M204" s="191">
        <v>108</v>
      </c>
      <c r="N204" s="204">
        <v>0.26765799256505574</v>
      </c>
      <c r="O204" s="191">
        <v>34</v>
      </c>
      <c r="P204" s="204">
        <v>8.4262701363073109E-2</v>
      </c>
      <c r="Q204" s="191">
        <v>51</v>
      </c>
      <c r="R204" s="204">
        <v>0.12639405204460966</v>
      </c>
      <c r="S204" s="191">
        <v>51</v>
      </c>
      <c r="T204" s="204">
        <v>0.12639405204460966</v>
      </c>
      <c r="U204" s="191">
        <v>36</v>
      </c>
      <c r="V204" s="204">
        <v>8.9219330855018583E-2</v>
      </c>
      <c r="W204" s="191">
        <v>98</v>
      </c>
      <c r="X204" s="204">
        <v>0.24287484510532839</v>
      </c>
      <c r="Y204" s="191">
        <v>122</v>
      </c>
      <c r="Z204" s="204">
        <v>0.30235439900867411</v>
      </c>
      <c r="AA204" s="191">
        <v>242</v>
      </c>
      <c r="AB204" s="204">
        <v>0.59975216852540281</v>
      </c>
      <c r="AC204" s="191">
        <v>72</v>
      </c>
      <c r="AD204" s="191">
        <v>0.17843866171003717</v>
      </c>
      <c r="AE204" s="191"/>
      <c r="AF204" s="191"/>
    </row>
    <row r="205" spans="1:32">
      <c r="A205" s="332">
        <v>1887</v>
      </c>
      <c r="B205" s="334" t="s">
        <v>918</v>
      </c>
      <c r="C205" s="345">
        <v>20801</v>
      </c>
      <c r="D205" s="345">
        <v>24292</v>
      </c>
      <c r="E205" s="191">
        <v>522</v>
      </c>
      <c r="F205" s="191">
        <f t="shared" si="4"/>
        <v>2.5094947358300081</v>
      </c>
      <c r="G205" s="191">
        <v>257</v>
      </c>
      <c r="H205" s="191">
        <v>1.2355175231960003</v>
      </c>
      <c r="I205" s="191">
        <v>265</v>
      </c>
      <c r="J205" s="191">
        <v>1.2739772126340081</v>
      </c>
      <c r="K205" s="191"/>
      <c r="L205" s="191">
        <v>0</v>
      </c>
      <c r="M205" s="191">
        <v>72</v>
      </c>
      <c r="N205" s="204">
        <v>0.34613720494207012</v>
      </c>
      <c r="O205" s="191">
        <v>33</v>
      </c>
      <c r="P205" s="204">
        <v>0.15864621893178213</v>
      </c>
      <c r="Q205" s="191">
        <v>17</v>
      </c>
      <c r="R205" s="204">
        <v>8.1726840055766553E-2</v>
      </c>
      <c r="S205" s="191">
        <v>28</v>
      </c>
      <c r="T205" s="204">
        <v>0.13460891303302724</v>
      </c>
      <c r="U205" s="191">
        <v>17</v>
      </c>
      <c r="V205" s="204">
        <v>8.1726840055766553E-2</v>
      </c>
      <c r="W205" s="191">
        <v>64</v>
      </c>
      <c r="X205" s="204">
        <v>0.3076775155040623</v>
      </c>
      <c r="Y205" s="191">
        <v>69</v>
      </c>
      <c r="Z205" s="204">
        <v>0.33171482140281716</v>
      </c>
      <c r="AA205" s="191">
        <v>128</v>
      </c>
      <c r="AB205" s="204">
        <v>0.61535503100812461</v>
      </c>
      <c r="AC205" s="191">
        <v>26</v>
      </c>
      <c r="AD205" s="191">
        <v>0.12499399067352532</v>
      </c>
      <c r="AE205" s="191"/>
      <c r="AF205" s="191"/>
    </row>
    <row r="206" spans="1:32">
      <c r="A206" s="332">
        <v>1887</v>
      </c>
      <c r="B206" s="334" t="s">
        <v>919</v>
      </c>
      <c r="C206" s="345">
        <v>4719</v>
      </c>
      <c r="D206" s="345">
        <v>6024</v>
      </c>
      <c r="E206" s="191">
        <v>117</v>
      </c>
      <c r="F206" s="191">
        <f t="shared" si="4"/>
        <v>2.4793388429752068</v>
      </c>
      <c r="G206" s="191">
        <v>55</v>
      </c>
      <c r="H206" s="191">
        <v>1.1655011655011656</v>
      </c>
      <c r="I206" s="191">
        <v>62</v>
      </c>
      <c r="J206" s="191">
        <v>1.313837677474041</v>
      </c>
      <c r="K206" s="191"/>
      <c r="L206" s="191">
        <v>0</v>
      </c>
      <c r="M206" s="191">
        <v>8</v>
      </c>
      <c r="N206" s="204">
        <v>0.169527442254715</v>
      </c>
      <c r="O206" s="191">
        <v>2</v>
      </c>
      <c r="P206" s="204">
        <v>4.238186056367875E-2</v>
      </c>
      <c r="Q206" s="191">
        <v>3</v>
      </c>
      <c r="R206" s="204">
        <v>6.3572790845518118E-2</v>
      </c>
      <c r="S206" s="191">
        <v>10</v>
      </c>
      <c r="T206" s="204">
        <v>0.21190930281839374</v>
      </c>
      <c r="U206" s="191">
        <v>4</v>
      </c>
      <c r="V206" s="204">
        <v>8.47637211273575E-2</v>
      </c>
      <c r="W206" s="191">
        <v>12</v>
      </c>
      <c r="X206" s="204">
        <v>0.25429116338207247</v>
      </c>
      <c r="Y206" s="191">
        <v>21</v>
      </c>
      <c r="Z206" s="204">
        <v>0.44500953591862685</v>
      </c>
      <c r="AA206" s="191">
        <v>36</v>
      </c>
      <c r="AB206" s="204">
        <v>0.76287349014621741</v>
      </c>
      <c r="AC206" s="191">
        <v>10</v>
      </c>
      <c r="AD206" s="191">
        <v>0.21190930281839374</v>
      </c>
      <c r="AE206" s="191"/>
      <c r="AF206" s="191"/>
    </row>
    <row r="207" spans="1:32">
      <c r="A207" s="332">
        <v>1887</v>
      </c>
      <c r="B207" s="334" t="s">
        <v>920</v>
      </c>
      <c r="C207" s="345">
        <v>6093</v>
      </c>
      <c r="D207" s="345">
        <v>5195</v>
      </c>
      <c r="E207" s="191">
        <v>114</v>
      </c>
      <c r="F207" s="191">
        <f t="shared" si="4"/>
        <v>1.8709995076317085</v>
      </c>
      <c r="G207" s="191">
        <v>49</v>
      </c>
      <c r="H207" s="191">
        <v>0.80420154275398004</v>
      </c>
      <c r="I207" s="191">
        <v>65</v>
      </c>
      <c r="J207" s="191">
        <v>1.0667979648777284</v>
      </c>
      <c r="K207" s="191"/>
      <c r="L207" s="191">
        <v>0</v>
      </c>
      <c r="M207" s="191">
        <v>8</v>
      </c>
      <c r="N207" s="204">
        <v>0.13129821106187428</v>
      </c>
      <c r="O207" s="191">
        <v>3</v>
      </c>
      <c r="P207" s="204">
        <v>4.9236829148202862E-2</v>
      </c>
      <c r="Q207" s="191">
        <v>4</v>
      </c>
      <c r="R207" s="204">
        <v>6.5649105530937141E-2</v>
      </c>
      <c r="S207" s="191">
        <v>4</v>
      </c>
      <c r="T207" s="204">
        <v>6.5649105530937141E-2</v>
      </c>
      <c r="U207" s="191">
        <v>4</v>
      </c>
      <c r="V207" s="204">
        <v>6.5649105530937141E-2</v>
      </c>
      <c r="W207" s="191">
        <v>5</v>
      </c>
      <c r="X207" s="204">
        <v>8.2061381913671433E-2</v>
      </c>
      <c r="Y207" s="191">
        <v>23</v>
      </c>
      <c r="Z207" s="204">
        <v>0.37748235680288855</v>
      </c>
      <c r="AA207" s="191">
        <v>49</v>
      </c>
      <c r="AB207" s="204">
        <v>0.80420154275398004</v>
      </c>
      <c r="AC207" s="191">
        <v>8</v>
      </c>
      <c r="AD207" s="191">
        <v>0.13129821106187428</v>
      </c>
      <c r="AE207" s="191"/>
      <c r="AF207" s="191"/>
    </row>
    <row r="208" spans="1:32">
      <c r="A208" s="332">
        <v>1887</v>
      </c>
      <c r="B208" s="335" t="s">
        <v>1121</v>
      </c>
      <c r="C208" s="343">
        <v>247655</v>
      </c>
      <c r="D208" s="240">
        <v>281379</v>
      </c>
      <c r="E208" s="191">
        <v>4971</v>
      </c>
      <c r="F208" s="191">
        <f t="shared" si="4"/>
        <v>2.0072277967333587</v>
      </c>
      <c r="G208" s="191">
        <v>2569</v>
      </c>
      <c r="H208" s="191">
        <v>1.0373301568714541</v>
      </c>
      <c r="I208" s="191">
        <v>2402</v>
      </c>
      <c r="J208" s="191">
        <v>0.96989763986190469</v>
      </c>
      <c r="K208" s="191"/>
      <c r="L208" s="191">
        <v>0</v>
      </c>
      <c r="M208" s="191">
        <v>692</v>
      </c>
      <c r="N208" s="204">
        <v>0.2794209686862773</v>
      </c>
      <c r="O208" s="191">
        <v>172</v>
      </c>
      <c r="P208" s="204">
        <v>6.9451454644566035E-2</v>
      </c>
      <c r="Q208" s="191">
        <v>139</v>
      </c>
      <c r="R208" s="204">
        <v>5.6126466253457429E-2</v>
      </c>
      <c r="S208" s="191">
        <v>163</v>
      </c>
      <c r="T208" s="204">
        <v>6.5817366901536417E-2</v>
      </c>
      <c r="U208" s="191">
        <v>120</v>
      </c>
      <c r="V208" s="204">
        <v>4.8454503240394908E-2</v>
      </c>
      <c r="W208" s="191">
        <v>583</v>
      </c>
      <c r="X208" s="204">
        <v>0.23540812824291857</v>
      </c>
      <c r="Y208" s="191">
        <v>867</v>
      </c>
      <c r="Z208" s="204">
        <v>0.35008378591185318</v>
      </c>
      <c r="AA208" s="191">
        <v>1475</v>
      </c>
      <c r="AB208" s="204">
        <v>0.59558660232985394</v>
      </c>
      <c r="AC208" s="191">
        <v>350</v>
      </c>
      <c r="AD208" s="191">
        <v>0.14132563445115179</v>
      </c>
      <c r="AE208" s="191"/>
      <c r="AF208" s="191"/>
    </row>
    <row r="209" spans="1:32">
      <c r="A209" s="332">
        <v>1887</v>
      </c>
      <c r="B209" s="334" t="s">
        <v>921</v>
      </c>
      <c r="C209" s="345">
        <v>18648</v>
      </c>
      <c r="D209" s="345">
        <v>21222</v>
      </c>
      <c r="E209" s="191">
        <v>383</v>
      </c>
      <c r="F209" s="191">
        <f t="shared" si="4"/>
        <v>2.0538395538395537</v>
      </c>
      <c r="G209" s="191">
        <v>202</v>
      </c>
      <c r="H209" s="191">
        <v>1.0832260832260834</v>
      </c>
      <c r="I209" s="191">
        <v>181</v>
      </c>
      <c r="J209" s="191">
        <v>0.97061347061347059</v>
      </c>
      <c r="K209" s="191"/>
      <c r="L209" s="191">
        <v>0</v>
      </c>
      <c r="M209" s="191">
        <v>52</v>
      </c>
      <c r="N209" s="204">
        <v>0.27885027885027885</v>
      </c>
      <c r="O209" s="191">
        <v>12</v>
      </c>
      <c r="P209" s="204">
        <v>6.4350064350064351E-2</v>
      </c>
      <c r="Q209" s="191">
        <v>10</v>
      </c>
      <c r="R209" s="204">
        <v>5.3625053625053619E-2</v>
      </c>
      <c r="S209" s="191">
        <v>14</v>
      </c>
      <c r="T209" s="204">
        <v>7.5075075075075076E-2</v>
      </c>
      <c r="U209" s="191">
        <v>11</v>
      </c>
      <c r="V209" s="204">
        <v>5.8987558987558988E-2</v>
      </c>
      <c r="W209" s="191">
        <v>45</v>
      </c>
      <c r="X209" s="204">
        <v>0.2413127413127413</v>
      </c>
      <c r="Y209" s="191">
        <v>60</v>
      </c>
      <c r="Z209" s="204">
        <v>0.32175032175032175</v>
      </c>
      <c r="AA209" s="191">
        <v>114</v>
      </c>
      <c r="AB209" s="204">
        <v>0.61132561132561125</v>
      </c>
      <c r="AC209" s="191">
        <v>31</v>
      </c>
      <c r="AD209" s="191">
        <v>0.16623766623766623</v>
      </c>
      <c r="AE209" s="191"/>
      <c r="AF209" s="191"/>
    </row>
    <row r="210" spans="1:32">
      <c r="A210" s="332">
        <v>1887</v>
      </c>
      <c r="B210" s="334" t="s">
        <v>922</v>
      </c>
      <c r="C210" s="345">
        <v>8487</v>
      </c>
      <c r="D210" s="345">
        <v>8277</v>
      </c>
      <c r="E210" s="191">
        <v>213</v>
      </c>
      <c r="F210" s="191">
        <f t="shared" si="4"/>
        <v>2.5097207493814069</v>
      </c>
      <c r="G210" s="191">
        <v>92</v>
      </c>
      <c r="H210" s="191">
        <v>1.084010840108401</v>
      </c>
      <c r="I210" s="191">
        <v>121</v>
      </c>
      <c r="J210" s="191">
        <v>1.4257099092730059</v>
      </c>
      <c r="K210" s="191"/>
      <c r="L210" s="191">
        <v>0</v>
      </c>
      <c r="M210" s="191">
        <v>31</v>
      </c>
      <c r="N210" s="204">
        <v>0.36526452221043954</v>
      </c>
      <c r="O210" s="191">
        <v>4</v>
      </c>
      <c r="P210" s="204">
        <v>4.713090609166961E-2</v>
      </c>
      <c r="Q210" s="191">
        <v>2</v>
      </c>
      <c r="R210" s="204">
        <v>2.3565453045834805E-2</v>
      </c>
      <c r="S210" s="191">
        <v>6</v>
      </c>
      <c r="T210" s="204">
        <v>7.0696359137504425E-2</v>
      </c>
      <c r="U210" s="191">
        <v>10</v>
      </c>
      <c r="V210" s="204">
        <v>0.11782726522917403</v>
      </c>
      <c r="W210" s="191">
        <v>22</v>
      </c>
      <c r="X210" s="204">
        <v>0.25921998350418285</v>
      </c>
      <c r="Y210" s="191">
        <v>30</v>
      </c>
      <c r="Z210" s="204">
        <v>0.35348179568752208</v>
      </c>
      <c r="AA210" s="191">
        <v>63</v>
      </c>
      <c r="AB210" s="204">
        <v>0.74231177094379641</v>
      </c>
      <c r="AC210" s="191">
        <v>29</v>
      </c>
      <c r="AD210" s="191">
        <v>0.34169906916460469</v>
      </c>
      <c r="AE210" s="191"/>
      <c r="AF210" s="191"/>
    </row>
    <row r="211" spans="1:32">
      <c r="A211" s="332">
        <v>1887</v>
      </c>
      <c r="B211" s="334" t="s">
        <v>923</v>
      </c>
      <c r="C211" s="345">
        <v>5305</v>
      </c>
      <c r="D211" s="345">
        <v>5487</v>
      </c>
      <c r="E211" s="191">
        <v>107</v>
      </c>
      <c r="F211" s="191">
        <f t="shared" si="4"/>
        <v>2.0169651272384543</v>
      </c>
      <c r="G211" s="191">
        <v>50</v>
      </c>
      <c r="H211" s="191">
        <v>0.94250706880301593</v>
      </c>
      <c r="I211" s="191">
        <v>57</v>
      </c>
      <c r="J211" s="191">
        <v>1.0744580584354382</v>
      </c>
      <c r="K211" s="191"/>
      <c r="L211" s="191">
        <v>0</v>
      </c>
      <c r="M211" s="191">
        <v>18</v>
      </c>
      <c r="N211" s="204">
        <v>0.33930254476908572</v>
      </c>
      <c r="O211" s="191">
        <v>3</v>
      </c>
      <c r="P211" s="204">
        <v>5.6550424128180961E-2</v>
      </c>
      <c r="Q211" s="191">
        <v>6</v>
      </c>
      <c r="R211" s="204">
        <v>0.11310084825636192</v>
      </c>
      <c r="S211" s="191">
        <v>4</v>
      </c>
      <c r="T211" s="204">
        <v>7.540056550424129E-2</v>
      </c>
      <c r="U211" s="191">
        <v>0</v>
      </c>
      <c r="V211" s="204">
        <v>0</v>
      </c>
      <c r="W211" s="191">
        <v>11</v>
      </c>
      <c r="X211" s="204">
        <v>0.20735155513666353</v>
      </c>
      <c r="Y211" s="191">
        <v>20</v>
      </c>
      <c r="Z211" s="204">
        <v>0.3770028275212064</v>
      </c>
      <c r="AA211" s="191">
        <v>29</v>
      </c>
      <c r="AB211" s="204">
        <v>0.54665409990574931</v>
      </c>
      <c r="AC211" s="191">
        <v>5</v>
      </c>
      <c r="AD211" s="191">
        <v>9.4250706880301599E-2</v>
      </c>
      <c r="AE211" s="191"/>
      <c r="AF211" s="191"/>
    </row>
    <row r="212" spans="1:32">
      <c r="A212" s="332">
        <v>1887</v>
      </c>
      <c r="B212" s="334" t="s">
        <v>931</v>
      </c>
      <c r="C212" s="345">
        <v>11571</v>
      </c>
      <c r="D212" s="345">
        <v>11771</v>
      </c>
      <c r="E212" s="191">
        <v>194</v>
      </c>
      <c r="F212" s="191">
        <f t="shared" si="4"/>
        <v>1.6766053063693716</v>
      </c>
      <c r="G212" s="191">
        <v>93</v>
      </c>
      <c r="H212" s="191">
        <v>0.80373347161005959</v>
      </c>
      <c r="I212" s="191">
        <v>101</v>
      </c>
      <c r="J212" s="191">
        <v>0.87287183475931207</v>
      </c>
      <c r="K212" s="191"/>
      <c r="L212" s="191">
        <v>0</v>
      </c>
      <c r="M212" s="191">
        <v>21</v>
      </c>
      <c r="N212" s="204">
        <v>0.18148820326678766</v>
      </c>
      <c r="O212" s="191">
        <v>9</v>
      </c>
      <c r="P212" s="204">
        <v>7.7780658542908998E-2</v>
      </c>
      <c r="Q212" s="191">
        <v>6</v>
      </c>
      <c r="R212" s="204">
        <v>5.1853772361939325E-2</v>
      </c>
      <c r="S212" s="191">
        <v>9</v>
      </c>
      <c r="T212" s="204">
        <v>7.7780658542908998E-2</v>
      </c>
      <c r="U212" s="191">
        <v>3</v>
      </c>
      <c r="V212" s="204">
        <v>2.5926886180969663E-2</v>
      </c>
      <c r="W212" s="191">
        <v>13</v>
      </c>
      <c r="X212" s="204">
        <v>0.11234984011753521</v>
      </c>
      <c r="Y212" s="191">
        <v>34</v>
      </c>
      <c r="Z212" s="204">
        <v>0.29383804338432284</v>
      </c>
      <c r="AA212" s="191">
        <v>58</v>
      </c>
      <c r="AB212" s="204">
        <v>0.50125313283208017</v>
      </c>
      <c r="AC212" s="191">
        <v>24</v>
      </c>
      <c r="AD212" s="191">
        <v>0.2074150894477573</v>
      </c>
      <c r="AE212" s="191"/>
      <c r="AF212" s="191"/>
    </row>
    <row r="213" spans="1:32">
      <c r="A213" s="332">
        <v>1887</v>
      </c>
      <c r="B213" s="334" t="s">
        <v>924</v>
      </c>
      <c r="C213" s="345">
        <v>10170</v>
      </c>
      <c r="D213" s="345">
        <v>9941</v>
      </c>
      <c r="E213" s="191">
        <v>210</v>
      </c>
      <c r="F213" s="191">
        <f t="shared" si="4"/>
        <v>2.0648967551622417</v>
      </c>
      <c r="G213" s="191">
        <v>115</v>
      </c>
      <c r="H213" s="191">
        <v>1.1307767944936087</v>
      </c>
      <c r="I213" s="191">
        <v>95</v>
      </c>
      <c r="J213" s="191">
        <v>0.93411996066863323</v>
      </c>
      <c r="K213" s="191"/>
      <c r="L213" s="191">
        <v>0</v>
      </c>
      <c r="M213" s="191">
        <v>32</v>
      </c>
      <c r="N213" s="204">
        <v>0.3146509341199607</v>
      </c>
      <c r="O213" s="191">
        <v>3</v>
      </c>
      <c r="P213" s="204">
        <v>2.9498525073746312E-2</v>
      </c>
      <c r="Q213" s="191">
        <v>5</v>
      </c>
      <c r="R213" s="204">
        <v>4.9164208456243856E-2</v>
      </c>
      <c r="S213" s="191">
        <v>9</v>
      </c>
      <c r="T213" s="204">
        <v>8.8495575221238937E-2</v>
      </c>
      <c r="U213" s="191">
        <v>6</v>
      </c>
      <c r="V213" s="204">
        <v>5.8997050147492625E-2</v>
      </c>
      <c r="W213" s="191">
        <v>18</v>
      </c>
      <c r="X213" s="204">
        <v>0.17699115044247787</v>
      </c>
      <c r="Y213" s="191">
        <v>34</v>
      </c>
      <c r="Z213" s="204">
        <v>0.33431661750245817</v>
      </c>
      <c r="AA213" s="191">
        <v>72</v>
      </c>
      <c r="AB213" s="204">
        <v>0.70796460176991149</v>
      </c>
      <c r="AC213" s="191">
        <v>14</v>
      </c>
      <c r="AD213" s="191">
        <v>0.13765978367748277</v>
      </c>
      <c r="AE213" s="191"/>
      <c r="AF213" s="191"/>
    </row>
    <row r="214" spans="1:32">
      <c r="A214" s="332">
        <v>1887</v>
      </c>
      <c r="B214" s="334" t="s">
        <v>934</v>
      </c>
      <c r="C214" s="345">
        <v>13841</v>
      </c>
      <c r="D214" s="345">
        <v>13550</v>
      </c>
      <c r="E214" s="191">
        <v>258</v>
      </c>
      <c r="F214" s="191">
        <f t="shared" si="4"/>
        <v>1.8640271656672207</v>
      </c>
      <c r="G214" s="191">
        <v>127</v>
      </c>
      <c r="H214" s="191">
        <v>0.91756375984394201</v>
      </c>
      <c r="I214" s="191">
        <v>131</v>
      </c>
      <c r="J214" s="191">
        <v>0.94646340582327859</v>
      </c>
      <c r="K214" s="191"/>
      <c r="L214" s="191">
        <v>0</v>
      </c>
      <c r="M214" s="191">
        <v>43</v>
      </c>
      <c r="N214" s="204">
        <v>0.3106711942778701</v>
      </c>
      <c r="O214" s="191">
        <v>12</v>
      </c>
      <c r="P214" s="204">
        <v>8.6698937938010256E-2</v>
      </c>
      <c r="Q214" s="191">
        <v>7</v>
      </c>
      <c r="R214" s="204">
        <v>5.0574380463839316E-2</v>
      </c>
      <c r="S214" s="191">
        <v>5</v>
      </c>
      <c r="T214" s="204">
        <v>3.612455747417094E-2</v>
      </c>
      <c r="U214" s="191">
        <v>5</v>
      </c>
      <c r="V214" s="204">
        <v>3.612455747417094E-2</v>
      </c>
      <c r="W214" s="191">
        <v>26</v>
      </c>
      <c r="X214" s="204">
        <v>0.18784769886568889</v>
      </c>
      <c r="Y214" s="191">
        <v>50</v>
      </c>
      <c r="Z214" s="204">
        <v>0.36124557474170937</v>
      </c>
      <c r="AA214" s="191">
        <v>64</v>
      </c>
      <c r="AB214" s="204">
        <v>0.46239433566938803</v>
      </c>
      <c r="AC214" s="191">
        <v>18</v>
      </c>
      <c r="AD214" s="191">
        <v>0.13004840690701538</v>
      </c>
      <c r="AE214" s="191"/>
      <c r="AF214" s="191"/>
    </row>
    <row r="215" spans="1:32">
      <c r="A215" s="332">
        <v>1887</v>
      </c>
      <c r="B215" s="334" t="s">
        <v>943</v>
      </c>
      <c r="C215" s="345">
        <v>41076</v>
      </c>
      <c r="D215" s="345">
        <v>56365</v>
      </c>
      <c r="E215" s="191">
        <v>902</v>
      </c>
      <c r="F215" s="191">
        <f t="shared" si="4"/>
        <v>2.1959294965429934</v>
      </c>
      <c r="G215" s="191">
        <v>464</v>
      </c>
      <c r="H215" s="191">
        <v>1.1296133995520499</v>
      </c>
      <c r="I215" s="191">
        <v>438</v>
      </c>
      <c r="J215" s="191">
        <v>1.0663160969909435</v>
      </c>
      <c r="K215" s="191"/>
      <c r="L215" s="191">
        <v>0</v>
      </c>
      <c r="M215" s="191">
        <v>98</v>
      </c>
      <c r="N215" s="204">
        <v>0.23858214042263123</v>
      </c>
      <c r="O215" s="191">
        <v>46</v>
      </c>
      <c r="P215" s="204">
        <v>0.11198753530041873</v>
      </c>
      <c r="Q215" s="191">
        <v>40</v>
      </c>
      <c r="R215" s="204">
        <v>9.7380465478624986E-2</v>
      </c>
      <c r="S215" s="191">
        <v>28</v>
      </c>
      <c r="T215" s="204">
        <v>6.8166325835037497E-2</v>
      </c>
      <c r="U215" s="191">
        <v>23</v>
      </c>
      <c r="V215" s="204">
        <v>5.5993767650209365E-2</v>
      </c>
      <c r="W215" s="191">
        <v>158</v>
      </c>
      <c r="X215" s="204">
        <v>0.38465283864056871</v>
      </c>
      <c r="Y215" s="191">
        <v>175</v>
      </c>
      <c r="Z215" s="204">
        <v>0.42603953646898435</v>
      </c>
      <c r="AA215" s="191">
        <v>246</v>
      </c>
      <c r="AB215" s="204">
        <v>0.59888986269354372</v>
      </c>
      <c r="AC215" s="191">
        <v>41</v>
      </c>
      <c r="AD215" s="191">
        <v>9.9814977115590606E-2</v>
      </c>
      <c r="AE215" s="191"/>
      <c r="AF215" s="191"/>
    </row>
    <row r="216" spans="1:32">
      <c r="A216" s="332">
        <v>1887</v>
      </c>
      <c r="B216" s="334" t="s">
        <v>941</v>
      </c>
      <c r="C216" s="345">
        <v>5527</v>
      </c>
      <c r="D216" s="345">
        <v>6307</v>
      </c>
      <c r="E216" s="191">
        <v>185</v>
      </c>
      <c r="F216" s="191">
        <f t="shared" si="4"/>
        <v>3.3472046318074904</v>
      </c>
      <c r="G216" s="191">
        <v>54</v>
      </c>
      <c r="H216" s="191">
        <v>0.97702189252759186</v>
      </c>
      <c r="I216" s="191">
        <v>131</v>
      </c>
      <c r="J216" s="191">
        <v>2.3701827392798984</v>
      </c>
      <c r="K216" s="191"/>
      <c r="L216" s="191">
        <v>0</v>
      </c>
      <c r="M216" s="191">
        <v>10</v>
      </c>
      <c r="N216" s="204">
        <v>0.18092998009770217</v>
      </c>
      <c r="O216" s="191">
        <v>0</v>
      </c>
      <c r="P216" s="204">
        <v>0</v>
      </c>
      <c r="Q216" s="191">
        <v>0</v>
      </c>
      <c r="R216" s="204">
        <v>0</v>
      </c>
      <c r="S216" s="191">
        <v>4</v>
      </c>
      <c r="T216" s="204">
        <v>7.2371992039080874E-2</v>
      </c>
      <c r="U216" s="191">
        <v>2</v>
      </c>
      <c r="V216" s="204">
        <v>3.6185996019540437E-2</v>
      </c>
      <c r="W216" s="191">
        <v>14</v>
      </c>
      <c r="X216" s="204">
        <v>0.25330197213678307</v>
      </c>
      <c r="Y216" s="191">
        <v>29</v>
      </c>
      <c r="Z216" s="204">
        <v>0.52469694228333641</v>
      </c>
      <c r="AA216" s="191">
        <v>33</v>
      </c>
      <c r="AB216" s="204">
        <v>0.59706893432241726</v>
      </c>
      <c r="AC216" s="191">
        <v>86</v>
      </c>
      <c r="AD216" s="191">
        <v>1.555997828840239</v>
      </c>
      <c r="AE216" s="191"/>
      <c r="AF216" s="191"/>
    </row>
    <row r="217" spans="1:32">
      <c r="A217" s="332">
        <v>1887</v>
      </c>
      <c r="B217" s="334" t="s">
        <v>944</v>
      </c>
      <c r="C217" s="345">
        <v>9837</v>
      </c>
      <c r="D217" s="345">
        <v>10472</v>
      </c>
      <c r="E217" s="191">
        <v>199</v>
      </c>
      <c r="F217" s="191">
        <f t="shared" si="4"/>
        <v>2.0229744840906778</v>
      </c>
      <c r="G217" s="191">
        <v>101</v>
      </c>
      <c r="H217" s="191">
        <v>1.0267357934329571</v>
      </c>
      <c r="I217" s="191">
        <v>98</v>
      </c>
      <c r="J217" s="191">
        <v>0.99623869065772097</v>
      </c>
      <c r="K217" s="191"/>
      <c r="L217" s="191">
        <v>0</v>
      </c>
      <c r="M217" s="191">
        <v>44</v>
      </c>
      <c r="N217" s="204">
        <v>0.44729084070346647</v>
      </c>
      <c r="O217" s="191">
        <v>7</v>
      </c>
      <c r="P217" s="204">
        <v>7.1159906475551496E-2</v>
      </c>
      <c r="Q217" s="191">
        <v>5</v>
      </c>
      <c r="R217" s="204">
        <v>5.0828504625393921E-2</v>
      </c>
      <c r="S217" s="191">
        <v>5</v>
      </c>
      <c r="T217" s="204">
        <v>5.0828504625393921E-2</v>
      </c>
      <c r="U217" s="191">
        <v>4</v>
      </c>
      <c r="V217" s="204">
        <v>4.0662803700315137E-2</v>
      </c>
      <c r="W217" s="191">
        <v>13</v>
      </c>
      <c r="X217" s="204">
        <v>0.1321541120260242</v>
      </c>
      <c r="Y217" s="191">
        <v>33</v>
      </c>
      <c r="Z217" s="204">
        <v>0.33546813052759988</v>
      </c>
      <c r="AA217" s="191">
        <v>70</v>
      </c>
      <c r="AB217" s="204">
        <v>0.71159906475551493</v>
      </c>
      <c r="AC217" s="191">
        <v>13</v>
      </c>
      <c r="AD217" s="191">
        <v>0.1321541120260242</v>
      </c>
      <c r="AE217" s="191"/>
      <c r="AF217" s="191"/>
    </row>
    <row r="218" spans="1:32">
      <c r="A218" s="332">
        <v>1887</v>
      </c>
      <c r="B218" s="337" t="s">
        <v>947</v>
      </c>
      <c r="C218" s="347">
        <v>14396</v>
      </c>
      <c r="D218" s="347">
        <v>15466</v>
      </c>
      <c r="E218" s="191">
        <v>264</v>
      </c>
      <c r="F218" s="191">
        <f t="shared" si="4"/>
        <v>1.8338427340928036</v>
      </c>
      <c r="G218" s="191">
        <v>145</v>
      </c>
      <c r="H218" s="191">
        <v>1.0072242289524869</v>
      </c>
      <c r="I218" s="191">
        <v>119</v>
      </c>
      <c r="J218" s="191">
        <v>0.82661850514031665</v>
      </c>
      <c r="K218" s="191"/>
      <c r="L218" s="191">
        <v>0</v>
      </c>
      <c r="M218" s="191">
        <v>32</v>
      </c>
      <c r="N218" s="204">
        <v>0.22228396776882464</v>
      </c>
      <c r="O218" s="191">
        <v>10</v>
      </c>
      <c r="P218" s="204">
        <v>6.9463739927757714E-2</v>
      </c>
      <c r="Q218" s="191">
        <v>8</v>
      </c>
      <c r="R218" s="204">
        <v>5.557099194220616E-2</v>
      </c>
      <c r="S218" s="191">
        <v>12</v>
      </c>
      <c r="T218" s="204">
        <v>8.3356487913309255E-2</v>
      </c>
      <c r="U218" s="191">
        <v>6</v>
      </c>
      <c r="V218" s="204">
        <v>4.1678243956654627E-2</v>
      </c>
      <c r="W218" s="191">
        <v>32</v>
      </c>
      <c r="X218" s="204">
        <v>0.22228396776882464</v>
      </c>
      <c r="Y218" s="191">
        <v>49</v>
      </c>
      <c r="Z218" s="204">
        <v>0.34037232564601277</v>
      </c>
      <c r="AA218" s="191">
        <v>94</v>
      </c>
      <c r="AB218" s="204">
        <v>0.65295915532092241</v>
      </c>
      <c r="AC218" s="191">
        <v>12</v>
      </c>
      <c r="AD218" s="191">
        <v>8.3356487913309255E-2</v>
      </c>
      <c r="AE218" s="191"/>
      <c r="AF218" s="191"/>
    </row>
    <row r="219" spans="1:32">
      <c r="A219" s="332">
        <v>1887</v>
      </c>
      <c r="B219" s="337" t="s">
        <v>948</v>
      </c>
      <c r="C219" s="347">
        <v>11356</v>
      </c>
      <c r="D219" s="347">
        <v>11176</v>
      </c>
      <c r="E219" s="191">
        <v>226</v>
      </c>
      <c r="F219" s="191">
        <f t="shared" si="4"/>
        <v>1.9901373723141953</v>
      </c>
      <c r="G219" s="191">
        <v>110</v>
      </c>
      <c r="H219" s="191">
        <v>0.96865093342726316</v>
      </c>
      <c r="I219" s="191">
        <v>116</v>
      </c>
      <c r="J219" s="191">
        <v>1.021486438886932</v>
      </c>
      <c r="K219" s="191"/>
      <c r="L219" s="191">
        <v>0</v>
      </c>
      <c r="M219" s="191">
        <v>31</v>
      </c>
      <c r="N219" s="204">
        <v>0.27298344487495596</v>
      </c>
      <c r="O219" s="191">
        <v>5</v>
      </c>
      <c r="P219" s="204">
        <v>4.4029587883057414E-2</v>
      </c>
      <c r="Q219" s="191">
        <v>2</v>
      </c>
      <c r="R219" s="204">
        <v>1.7611835153222965E-2</v>
      </c>
      <c r="S219" s="191">
        <v>4</v>
      </c>
      <c r="T219" s="204">
        <v>3.522367030644593E-2</v>
      </c>
      <c r="U219" s="191">
        <v>1</v>
      </c>
      <c r="V219" s="204">
        <v>8.8059175766114824E-3</v>
      </c>
      <c r="W219" s="191">
        <v>17</v>
      </c>
      <c r="X219" s="204">
        <v>0.14970059880239522</v>
      </c>
      <c r="Y219" s="191">
        <v>33</v>
      </c>
      <c r="Z219" s="204">
        <v>0.29059528002817897</v>
      </c>
      <c r="AA219" s="191">
        <v>91</v>
      </c>
      <c r="AB219" s="204">
        <v>0.80133849947164504</v>
      </c>
      <c r="AC219" s="191">
        <v>11</v>
      </c>
      <c r="AD219" s="191">
        <v>9.6865093342726319E-2</v>
      </c>
      <c r="AE219" s="191"/>
      <c r="AF219" s="191"/>
    </row>
    <row r="220" spans="1:32">
      <c r="A220" s="332">
        <v>1887</v>
      </c>
      <c r="B220" s="334" t="s">
        <v>951</v>
      </c>
      <c r="C220" s="345">
        <v>13524</v>
      </c>
      <c r="D220" s="345">
        <v>14471</v>
      </c>
      <c r="E220" s="191">
        <v>278</v>
      </c>
      <c r="F220" s="191">
        <f t="shared" si="4"/>
        <v>2.0556048506359068</v>
      </c>
      <c r="G220" s="191">
        <v>141</v>
      </c>
      <c r="H220" s="191">
        <v>1.0425909494232475</v>
      </c>
      <c r="I220" s="191">
        <v>137</v>
      </c>
      <c r="J220" s="191">
        <v>1.0130139012126589</v>
      </c>
      <c r="K220" s="191"/>
      <c r="L220" s="191">
        <v>0</v>
      </c>
      <c r="M220" s="191">
        <v>38</v>
      </c>
      <c r="N220" s="204">
        <v>0.28098195800059156</v>
      </c>
      <c r="O220" s="191">
        <v>11</v>
      </c>
      <c r="P220" s="204">
        <v>8.13368825791186E-2</v>
      </c>
      <c r="Q220" s="191">
        <v>10</v>
      </c>
      <c r="R220" s="204">
        <v>7.3942620526471464E-2</v>
      </c>
      <c r="S220" s="191">
        <v>11</v>
      </c>
      <c r="T220" s="204">
        <v>8.13368825791186E-2</v>
      </c>
      <c r="U220" s="191">
        <v>1</v>
      </c>
      <c r="V220" s="204">
        <v>7.3942620526471449E-3</v>
      </c>
      <c r="W220" s="191">
        <v>33</v>
      </c>
      <c r="X220" s="204">
        <v>0.24401064773735581</v>
      </c>
      <c r="Y220" s="191">
        <v>44</v>
      </c>
      <c r="Z220" s="204">
        <v>0.3253475303164744</v>
      </c>
      <c r="AA220" s="191">
        <v>75</v>
      </c>
      <c r="AB220" s="204">
        <v>0.55456965394853597</v>
      </c>
      <c r="AC220" s="191">
        <v>37</v>
      </c>
      <c r="AD220" s="191">
        <v>0.27358769594794435</v>
      </c>
      <c r="AE220" s="191"/>
      <c r="AF220" s="191"/>
    </row>
    <row r="221" spans="1:32">
      <c r="A221" s="332">
        <v>1887</v>
      </c>
      <c r="B221" s="334" t="s">
        <v>927</v>
      </c>
      <c r="C221" s="345">
        <v>13803</v>
      </c>
      <c r="D221" s="345">
        <v>15248</v>
      </c>
      <c r="E221" s="191">
        <v>267</v>
      </c>
      <c r="F221" s="191">
        <f t="shared" si="4"/>
        <v>1.9343620951966962</v>
      </c>
      <c r="G221" s="191">
        <v>130</v>
      </c>
      <c r="H221" s="191">
        <v>0.94182424110700569</v>
      </c>
      <c r="I221" s="191">
        <v>137</v>
      </c>
      <c r="J221" s="191">
        <v>0.99253785408969053</v>
      </c>
      <c r="K221" s="191"/>
      <c r="L221" s="191">
        <v>0</v>
      </c>
      <c r="M221" s="191">
        <v>28</v>
      </c>
      <c r="N221" s="204">
        <v>0.20285445193073967</v>
      </c>
      <c r="O221" s="191">
        <v>9</v>
      </c>
      <c r="P221" s="204">
        <v>6.5203216692023475E-2</v>
      </c>
      <c r="Q221" s="191">
        <v>10</v>
      </c>
      <c r="R221" s="204">
        <v>7.244801854669275E-2</v>
      </c>
      <c r="S221" s="191">
        <v>7</v>
      </c>
      <c r="T221" s="204">
        <v>5.0713612982684918E-2</v>
      </c>
      <c r="U221" s="191">
        <v>9</v>
      </c>
      <c r="V221" s="204">
        <v>6.5203216692023475E-2</v>
      </c>
      <c r="W221" s="191">
        <v>23</v>
      </c>
      <c r="X221" s="204">
        <v>0.16663044265739332</v>
      </c>
      <c r="Y221" s="191">
        <v>32</v>
      </c>
      <c r="Z221" s="204">
        <v>0.23183365934941683</v>
      </c>
      <c r="AA221" s="191">
        <v>106</v>
      </c>
      <c r="AB221" s="204">
        <v>0.76794899659494309</v>
      </c>
      <c r="AC221" s="191">
        <v>30</v>
      </c>
      <c r="AD221" s="191">
        <v>0.21734405564007822</v>
      </c>
      <c r="AE221" s="191"/>
      <c r="AF221" s="191"/>
    </row>
    <row r="222" spans="1:32">
      <c r="A222" s="332">
        <v>1887</v>
      </c>
      <c r="B222" s="334" t="s">
        <v>983</v>
      </c>
      <c r="C222" s="345">
        <v>6583</v>
      </c>
      <c r="D222" s="345">
        <v>6652</v>
      </c>
      <c r="E222" s="191">
        <v>116</v>
      </c>
      <c r="F222" s="191">
        <f t="shared" si="4"/>
        <v>1.7621145374449341</v>
      </c>
      <c r="G222" s="191">
        <v>72</v>
      </c>
      <c r="H222" s="191">
        <v>1.0937262646209933</v>
      </c>
      <c r="I222" s="191">
        <v>44</v>
      </c>
      <c r="J222" s="191">
        <v>0.66838827282394053</v>
      </c>
      <c r="K222" s="191"/>
      <c r="L222" s="191">
        <v>0</v>
      </c>
      <c r="M222" s="191">
        <v>19</v>
      </c>
      <c r="N222" s="204">
        <v>0.28862220871942884</v>
      </c>
      <c r="O222" s="191">
        <v>2</v>
      </c>
      <c r="P222" s="204">
        <v>3.038128512836093E-2</v>
      </c>
      <c r="Q222" s="191">
        <v>1</v>
      </c>
      <c r="R222" s="204">
        <v>1.5190642564180465E-2</v>
      </c>
      <c r="S222" s="191">
        <v>1</v>
      </c>
      <c r="T222" s="204">
        <v>1.5190642564180465E-2</v>
      </c>
      <c r="U222" s="191">
        <v>5</v>
      </c>
      <c r="V222" s="204">
        <v>7.5953212820902324E-2</v>
      </c>
      <c r="W222" s="191">
        <v>15</v>
      </c>
      <c r="X222" s="204">
        <v>0.22785963846270696</v>
      </c>
      <c r="Y222" s="191">
        <v>15</v>
      </c>
      <c r="Z222" s="204">
        <v>0.22785963846270696</v>
      </c>
      <c r="AA222" s="191">
        <v>32</v>
      </c>
      <c r="AB222" s="204">
        <v>0.48610056205377489</v>
      </c>
      <c r="AC222" s="191">
        <v>9</v>
      </c>
      <c r="AD222" s="191">
        <v>0.13671578307762416</v>
      </c>
      <c r="AE222" s="191"/>
      <c r="AF222" s="191"/>
    </row>
    <row r="223" spans="1:32">
      <c r="A223" s="332">
        <v>1887</v>
      </c>
      <c r="B223" s="334" t="s">
        <v>952</v>
      </c>
      <c r="C223" s="345">
        <v>10872</v>
      </c>
      <c r="D223" s="345">
        <v>12453</v>
      </c>
      <c r="E223" s="191">
        <v>210</v>
      </c>
      <c r="F223" s="191">
        <f t="shared" si="4"/>
        <v>1.9315673289183224</v>
      </c>
      <c r="G223" s="191">
        <v>107</v>
      </c>
      <c r="H223" s="191">
        <v>0.98417954378219286</v>
      </c>
      <c r="I223" s="191">
        <v>103</v>
      </c>
      <c r="J223" s="191">
        <v>0.94738778513612942</v>
      </c>
      <c r="K223" s="191"/>
      <c r="L223" s="191">
        <v>0</v>
      </c>
      <c r="M223" s="191">
        <v>38</v>
      </c>
      <c r="N223" s="204">
        <v>0.34952170713760122</v>
      </c>
      <c r="O223" s="191">
        <v>5</v>
      </c>
      <c r="P223" s="204">
        <v>4.5989698307579104E-2</v>
      </c>
      <c r="Q223" s="191">
        <v>4</v>
      </c>
      <c r="R223" s="204">
        <v>3.679175864606328E-2</v>
      </c>
      <c r="S223" s="191">
        <v>7</v>
      </c>
      <c r="T223" s="204">
        <v>6.4385577630610744E-2</v>
      </c>
      <c r="U223" s="191">
        <v>4</v>
      </c>
      <c r="V223" s="204">
        <v>3.679175864606328E-2</v>
      </c>
      <c r="W223" s="191">
        <v>13</v>
      </c>
      <c r="X223" s="204">
        <v>0.11957321559970567</v>
      </c>
      <c r="Y223" s="191">
        <v>39</v>
      </c>
      <c r="Z223" s="204">
        <v>0.358719646799117</v>
      </c>
      <c r="AA223" s="191">
        <v>62</v>
      </c>
      <c r="AB223" s="204">
        <v>0.57027225901398093</v>
      </c>
      <c r="AC223" s="191">
        <v>9</v>
      </c>
      <c r="AD223" s="191">
        <v>8.2781456953642391E-2</v>
      </c>
      <c r="AE223" s="191"/>
      <c r="AF223" s="191"/>
    </row>
    <row r="224" spans="1:32">
      <c r="A224" s="332">
        <v>1887</v>
      </c>
      <c r="B224" s="334" t="s">
        <v>961</v>
      </c>
      <c r="C224" s="345">
        <v>4613</v>
      </c>
      <c r="D224" s="345">
        <v>4986</v>
      </c>
      <c r="E224" s="191">
        <v>112</v>
      </c>
      <c r="F224" s="191">
        <f t="shared" si="4"/>
        <v>2.4279210925644916</v>
      </c>
      <c r="G224" s="191">
        <v>68</v>
      </c>
      <c r="H224" s="191">
        <v>1.4740949490570128</v>
      </c>
      <c r="I224" s="191">
        <v>44</v>
      </c>
      <c r="J224" s="191">
        <v>0.95382614350747885</v>
      </c>
      <c r="K224" s="191"/>
      <c r="L224" s="191">
        <v>0</v>
      </c>
      <c r="M224" s="191">
        <v>20</v>
      </c>
      <c r="N224" s="204">
        <v>0.43355733795794493</v>
      </c>
      <c r="O224" s="191">
        <v>9</v>
      </c>
      <c r="P224" s="204">
        <v>0.19510080208107522</v>
      </c>
      <c r="Q224" s="191">
        <v>1</v>
      </c>
      <c r="R224" s="204">
        <v>2.1677866897897247E-2</v>
      </c>
      <c r="S224" s="191">
        <v>0</v>
      </c>
      <c r="T224" s="204">
        <v>0</v>
      </c>
      <c r="U224" s="191">
        <v>3</v>
      </c>
      <c r="V224" s="204">
        <v>6.503360069369174E-2</v>
      </c>
      <c r="W224" s="191">
        <v>11</v>
      </c>
      <c r="X224" s="204">
        <v>0.23845653587686971</v>
      </c>
      <c r="Y224" s="191">
        <v>14</v>
      </c>
      <c r="Z224" s="204">
        <v>0.30349013657056145</v>
      </c>
      <c r="AA224" s="191">
        <v>33</v>
      </c>
      <c r="AB224" s="204">
        <v>0.71536960763060919</v>
      </c>
      <c r="AC224" s="191">
        <v>8</v>
      </c>
      <c r="AD224" s="191">
        <v>0.17342293518317797</v>
      </c>
      <c r="AE224" s="191"/>
      <c r="AF224" s="191"/>
    </row>
    <row r="225" spans="1:32">
      <c r="A225" s="332">
        <v>1887</v>
      </c>
      <c r="B225" s="334" t="s">
        <v>954</v>
      </c>
      <c r="C225" s="345">
        <v>6125</v>
      </c>
      <c r="D225" s="345">
        <v>6303</v>
      </c>
      <c r="E225" s="191">
        <v>104</v>
      </c>
      <c r="F225" s="191">
        <f t="shared" si="4"/>
        <v>1.6979591836734693</v>
      </c>
      <c r="G225" s="191">
        <v>50</v>
      </c>
      <c r="H225" s="191">
        <v>0.81632653061224492</v>
      </c>
      <c r="I225" s="191">
        <v>54</v>
      </c>
      <c r="J225" s="191">
        <v>0.8816326530612244</v>
      </c>
      <c r="K225" s="191"/>
      <c r="L225" s="191">
        <v>0</v>
      </c>
      <c r="M225" s="191">
        <v>12</v>
      </c>
      <c r="N225" s="204">
        <v>0.19591836734693877</v>
      </c>
      <c r="O225" s="191">
        <v>1</v>
      </c>
      <c r="P225" s="204">
        <v>1.6326530612244899E-2</v>
      </c>
      <c r="Q225" s="191">
        <v>2</v>
      </c>
      <c r="R225" s="204">
        <v>3.2653061224489799E-2</v>
      </c>
      <c r="S225" s="191">
        <v>5</v>
      </c>
      <c r="T225" s="204">
        <v>8.1632653061224497E-2</v>
      </c>
      <c r="U225" s="191">
        <v>2</v>
      </c>
      <c r="V225" s="204">
        <v>3.2653061224489799E-2</v>
      </c>
      <c r="W225" s="191">
        <v>13</v>
      </c>
      <c r="X225" s="204">
        <v>0.21224489795918366</v>
      </c>
      <c r="Y225" s="191">
        <v>24</v>
      </c>
      <c r="Z225" s="204">
        <v>0.39183673469387753</v>
      </c>
      <c r="AA225" s="191">
        <v>27</v>
      </c>
      <c r="AB225" s="204">
        <v>0.4408163265306122</v>
      </c>
      <c r="AC225" s="191">
        <v>8</v>
      </c>
      <c r="AD225" s="191">
        <v>0.1306122448979592</v>
      </c>
      <c r="AE225" s="191"/>
      <c r="AF225" s="191"/>
    </row>
    <row r="226" spans="1:32">
      <c r="A226" s="332">
        <v>1887</v>
      </c>
      <c r="B226" s="334" t="s">
        <v>958</v>
      </c>
      <c r="C226" s="345">
        <v>25664</v>
      </c>
      <c r="D226" s="345">
        <v>33461</v>
      </c>
      <c r="E226" s="191">
        <v>481</v>
      </c>
      <c r="F226" s="191">
        <f t="shared" si="4"/>
        <v>1.8742206982543641</v>
      </c>
      <c r="G226" s="191">
        <v>262</v>
      </c>
      <c r="H226" s="191">
        <v>1.0208852867830425</v>
      </c>
      <c r="I226" s="191">
        <v>219</v>
      </c>
      <c r="J226" s="191">
        <v>0.85333541147132164</v>
      </c>
      <c r="K226" s="191"/>
      <c r="L226" s="191">
        <v>0</v>
      </c>
      <c r="M226" s="191">
        <v>70</v>
      </c>
      <c r="N226" s="204">
        <v>0.27275561097256862</v>
      </c>
      <c r="O226" s="191">
        <v>13</v>
      </c>
      <c r="P226" s="204">
        <v>5.0654613466334167E-2</v>
      </c>
      <c r="Q226" s="191">
        <v>15</v>
      </c>
      <c r="R226" s="204">
        <v>5.8447630922693269E-2</v>
      </c>
      <c r="S226" s="191">
        <v>22</v>
      </c>
      <c r="T226" s="204">
        <v>8.5723192019950115E-2</v>
      </c>
      <c r="U226" s="191">
        <v>16</v>
      </c>
      <c r="V226" s="204">
        <v>6.2344139650872814E-2</v>
      </c>
      <c r="W226" s="191">
        <v>70</v>
      </c>
      <c r="X226" s="204">
        <v>0.27275561097256862</v>
      </c>
      <c r="Y226" s="191">
        <v>94</v>
      </c>
      <c r="Z226" s="204">
        <v>0.36627182044887779</v>
      </c>
      <c r="AA226" s="191">
        <v>109</v>
      </c>
      <c r="AB226" s="204">
        <v>0.42471945137157108</v>
      </c>
      <c r="AC226" s="191">
        <v>24</v>
      </c>
      <c r="AD226" s="191">
        <v>9.3516209476309231E-2</v>
      </c>
      <c r="AE226" s="191"/>
      <c r="AF226" s="191"/>
    </row>
    <row r="227" spans="1:32">
      <c r="A227" s="332">
        <v>1887</v>
      </c>
      <c r="B227" s="337" t="s">
        <v>928</v>
      </c>
      <c r="C227" s="347">
        <v>16257</v>
      </c>
      <c r="D227" s="347">
        <v>17771</v>
      </c>
      <c r="E227" s="191">
        <v>351</v>
      </c>
      <c r="F227" s="191">
        <f t="shared" si="4"/>
        <v>2.1590699391031554</v>
      </c>
      <c r="G227" s="191">
        <v>194</v>
      </c>
      <c r="H227" s="191">
        <v>1.1933321030940518</v>
      </c>
      <c r="I227" s="191">
        <v>157</v>
      </c>
      <c r="J227" s="191">
        <v>0.96573783600910379</v>
      </c>
      <c r="K227" s="191"/>
      <c r="L227" s="191">
        <v>0</v>
      </c>
      <c r="M227" s="191">
        <v>55</v>
      </c>
      <c r="N227" s="204">
        <v>0.3383158024235714</v>
      </c>
      <c r="O227" s="191">
        <v>11</v>
      </c>
      <c r="P227" s="204">
        <v>6.7663160484714283E-2</v>
      </c>
      <c r="Q227" s="191">
        <v>5</v>
      </c>
      <c r="R227" s="204">
        <v>3.0755982038506491E-2</v>
      </c>
      <c r="S227" s="191">
        <v>10</v>
      </c>
      <c r="T227" s="204">
        <v>6.1511964077012982E-2</v>
      </c>
      <c r="U227" s="191">
        <v>16</v>
      </c>
      <c r="V227" s="204">
        <v>9.841914252322076E-2</v>
      </c>
      <c r="W227" s="191">
        <v>36</v>
      </c>
      <c r="X227" s="204">
        <v>0.22144307067724672</v>
      </c>
      <c r="Y227" s="191">
        <v>59</v>
      </c>
      <c r="Z227" s="204">
        <v>0.3629205880543766</v>
      </c>
      <c r="AA227" s="191">
        <v>97</v>
      </c>
      <c r="AB227" s="204">
        <v>0.5966660515470259</v>
      </c>
      <c r="AC227" s="191">
        <v>22</v>
      </c>
      <c r="AD227" s="191">
        <v>0.13532632096942857</v>
      </c>
      <c r="AE227" s="191"/>
      <c r="AF227" s="191"/>
    </row>
    <row r="228" spans="1:32">
      <c r="A228" s="332">
        <v>1887</v>
      </c>
      <c r="B228" s="338" t="s">
        <v>1122</v>
      </c>
      <c r="C228" s="343">
        <v>101985</v>
      </c>
      <c r="D228" s="240">
        <v>114438</v>
      </c>
      <c r="E228" s="191">
        <v>2351</v>
      </c>
      <c r="F228" s="191">
        <f t="shared" si="4"/>
        <v>2.3052409668088445</v>
      </c>
      <c r="G228" s="191">
        <v>1199</v>
      </c>
      <c r="H228" s="191">
        <v>1.1756630877089769</v>
      </c>
      <c r="I228" s="191">
        <v>1152</v>
      </c>
      <c r="J228" s="191">
        <v>1.1295778790998676</v>
      </c>
      <c r="K228" s="191"/>
      <c r="L228" s="191">
        <v>0</v>
      </c>
      <c r="M228" s="191">
        <v>358</v>
      </c>
      <c r="N228" s="204">
        <v>0.35103201451193805</v>
      </c>
      <c r="O228" s="191">
        <v>136</v>
      </c>
      <c r="P228" s="204">
        <v>0.13335294406040105</v>
      </c>
      <c r="Q228" s="191">
        <v>114</v>
      </c>
      <c r="R228" s="204">
        <v>0.11178114428592441</v>
      </c>
      <c r="S228" s="191">
        <v>120</v>
      </c>
      <c r="T228" s="204">
        <v>0.11766436240623621</v>
      </c>
      <c r="U228" s="191">
        <v>53</v>
      </c>
      <c r="V228" s="204">
        <v>5.1968426729420994E-2</v>
      </c>
      <c r="W228" s="191">
        <v>229</v>
      </c>
      <c r="X228" s="204">
        <v>0.22454282492523409</v>
      </c>
      <c r="Y228" s="191">
        <v>355</v>
      </c>
      <c r="Z228" s="204">
        <v>0.3480904054517821</v>
      </c>
      <c r="AA228" s="191">
        <v>630</v>
      </c>
      <c r="AB228" s="204">
        <v>0.61773790263274009</v>
      </c>
      <c r="AC228" s="191">
        <v>129</v>
      </c>
      <c r="AD228" s="191">
        <v>0.12648918958670391</v>
      </c>
      <c r="AE228" s="191"/>
      <c r="AF228" s="191"/>
    </row>
    <row r="229" spans="1:32">
      <c r="A229" s="332">
        <v>1887</v>
      </c>
      <c r="B229" s="334" t="s">
        <v>851</v>
      </c>
      <c r="C229" s="345">
        <v>5566</v>
      </c>
      <c r="D229" s="345">
        <v>9941</v>
      </c>
      <c r="E229" s="191">
        <v>115</v>
      </c>
      <c r="F229" s="191">
        <f t="shared" si="4"/>
        <v>2.0661157024793391</v>
      </c>
      <c r="G229" s="191">
        <v>48</v>
      </c>
      <c r="H229" s="191">
        <v>0.86237872799137616</v>
      </c>
      <c r="I229" s="191">
        <v>67</v>
      </c>
      <c r="J229" s="191">
        <v>1.2037369744879627</v>
      </c>
      <c r="K229" s="191"/>
      <c r="L229" s="191">
        <v>0</v>
      </c>
      <c r="M229" s="191">
        <v>7</v>
      </c>
      <c r="N229" s="204">
        <v>0.12576356449874238</v>
      </c>
      <c r="O229" s="191">
        <v>2</v>
      </c>
      <c r="P229" s="204">
        <v>3.5932446999640676E-2</v>
      </c>
      <c r="Q229" s="191">
        <v>4</v>
      </c>
      <c r="R229" s="204">
        <v>7.1864893999281351E-2</v>
      </c>
      <c r="S229" s="191">
        <v>6</v>
      </c>
      <c r="T229" s="204">
        <v>0.10779734099892202</v>
      </c>
      <c r="U229" s="191">
        <v>6</v>
      </c>
      <c r="V229" s="204">
        <v>0.10779734099892202</v>
      </c>
      <c r="W229" s="191">
        <v>14</v>
      </c>
      <c r="X229" s="204">
        <v>0.25152712899748475</v>
      </c>
      <c r="Y229" s="191">
        <v>20</v>
      </c>
      <c r="Z229" s="204">
        <v>0.35932446999640671</v>
      </c>
      <c r="AA229" s="191">
        <v>37</v>
      </c>
      <c r="AB229" s="204">
        <v>0.66475026949335247</v>
      </c>
      <c r="AC229" s="191">
        <v>7</v>
      </c>
      <c r="AD229" s="191">
        <v>0.12576356449874238</v>
      </c>
      <c r="AE229" s="191"/>
      <c r="AF229" s="191"/>
    </row>
    <row r="230" spans="1:32">
      <c r="A230" s="332">
        <v>1887</v>
      </c>
      <c r="B230" s="334" t="s">
        <v>930</v>
      </c>
      <c r="C230" s="345">
        <v>8363</v>
      </c>
      <c r="D230" s="345">
        <v>8928</v>
      </c>
      <c r="E230" s="191">
        <v>193</v>
      </c>
      <c r="F230" s="191">
        <f t="shared" si="4"/>
        <v>2.3077842879349513</v>
      </c>
      <c r="G230" s="191">
        <v>91</v>
      </c>
      <c r="H230" s="191">
        <v>1.0881262704771015</v>
      </c>
      <c r="I230" s="191">
        <v>102</v>
      </c>
      <c r="J230" s="191">
        <v>1.2196580174578502</v>
      </c>
      <c r="K230" s="191"/>
      <c r="L230" s="191">
        <v>0</v>
      </c>
      <c r="M230" s="191">
        <v>47</v>
      </c>
      <c r="N230" s="204">
        <v>0.56199928255410736</v>
      </c>
      <c r="O230" s="191">
        <v>9</v>
      </c>
      <c r="P230" s="204">
        <v>0.1076168838933397</v>
      </c>
      <c r="Q230" s="191">
        <v>13</v>
      </c>
      <c r="R230" s="204">
        <v>0.15544661006815735</v>
      </c>
      <c r="S230" s="191">
        <v>14</v>
      </c>
      <c r="T230" s="204">
        <v>0.16740404161186179</v>
      </c>
      <c r="U230" s="191">
        <v>4</v>
      </c>
      <c r="V230" s="204">
        <v>4.7829726174817649E-2</v>
      </c>
      <c r="W230" s="191">
        <v>17</v>
      </c>
      <c r="X230" s="204">
        <v>0.20327633624297503</v>
      </c>
      <c r="Y230" s="191">
        <v>23</v>
      </c>
      <c r="Z230" s="204">
        <v>0.27502092550520146</v>
      </c>
      <c r="AA230" s="191">
        <v>37</v>
      </c>
      <c r="AB230" s="204">
        <v>0.44242496711706331</v>
      </c>
      <c r="AC230" s="191">
        <v>16</v>
      </c>
      <c r="AD230" s="191">
        <v>0.1913189046992706</v>
      </c>
      <c r="AE230" s="191"/>
      <c r="AF230" s="191"/>
    </row>
    <row r="231" spans="1:32">
      <c r="A231" s="332">
        <v>1887</v>
      </c>
      <c r="B231" s="334" t="s">
        <v>925</v>
      </c>
      <c r="C231" s="345">
        <v>9760</v>
      </c>
      <c r="D231" s="345">
        <v>9399</v>
      </c>
      <c r="E231" s="191">
        <v>270</v>
      </c>
      <c r="F231" s="191">
        <f t="shared" si="4"/>
        <v>2.7663934426229506</v>
      </c>
      <c r="G231" s="191">
        <v>142</v>
      </c>
      <c r="H231" s="191">
        <v>1.4549180327868851</v>
      </c>
      <c r="I231" s="191">
        <v>128</v>
      </c>
      <c r="J231" s="191">
        <v>1.3114754098360655</v>
      </c>
      <c r="K231" s="191"/>
      <c r="L231" s="191">
        <v>0</v>
      </c>
      <c r="M231" s="191">
        <v>44</v>
      </c>
      <c r="N231" s="204">
        <v>0.4508196721311476</v>
      </c>
      <c r="O231" s="191">
        <v>25</v>
      </c>
      <c r="P231" s="204">
        <v>0.25614754098360654</v>
      </c>
      <c r="Q231" s="191">
        <v>13</v>
      </c>
      <c r="R231" s="204">
        <v>0.13319672131147539</v>
      </c>
      <c r="S231" s="191">
        <v>10</v>
      </c>
      <c r="T231" s="204">
        <v>0.10245901639344263</v>
      </c>
      <c r="U231" s="191">
        <v>4</v>
      </c>
      <c r="V231" s="204">
        <v>4.0983606557377046E-2</v>
      </c>
      <c r="W231" s="191">
        <v>33</v>
      </c>
      <c r="X231" s="204">
        <v>0.33811475409836067</v>
      </c>
      <c r="Y231" s="191">
        <v>46</v>
      </c>
      <c r="Z231" s="204">
        <v>0.47131147540983609</v>
      </c>
      <c r="AA231" s="191">
        <v>66</v>
      </c>
      <c r="AB231" s="204">
        <v>0.67622950819672134</v>
      </c>
      <c r="AC231" s="191">
        <v>14</v>
      </c>
      <c r="AD231" s="191">
        <v>0.14344262295081966</v>
      </c>
      <c r="AE231" s="191"/>
      <c r="AF231" s="191"/>
    </row>
    <row r="232" spans="1:32">
      <c r="A232" s="332">
        <v>1887</v>
      </c>
      <c r="B232" s="334" t="s">
        <v>861</v>
      </c>
      <c r="C232" s="345">
        <v>4192</v>
      </c>
      <c r="D232" s="345">
        <v>4204</v>
      </c>
      <c r="E232" s="191">
        <v>125</v>
      </c>
      <c r="F232" s="191">
        <f t="shared" si="4"/>
        <v>2.9818702290076335</v>
      </c>
      <c r="G232" s="191">
        <v>64</v>
      </c>
      <c r="H232" s="191">
        <v>1.5267175572519083</v>
      </c>
      <c r="I232" s="191">
        <v>61</v>
      </c>
      <c r="J232" s="191">
        <v>1.4551526717557253</v>
      </c>
      <c r="K232" s="191"/>
      <c r="L232" s="191">
        <v>0</v>
      </c>
      <c r="M232" s="191">
        <v>19</v>
      </c>
      <c r="N232" s="204">
        <v>0.4532442748091603</v>
      </c>
      <c r="O232" s="191">
        <v>7</v>
      </c>
      <c r="P232" s="204">
        <v>0.16698473282442747</v>
      </c>
      <c r="Q232" s="191">
        <v>8</v>
      </c>
      <c r="R232" s="204">
        <v>0.19083969465648853</v>
      </c>
      <c r="S232" s="191">
        <v>11</v>
      </c>
      <c r="T232" s="204">
        <v>0.26240458015267176</v>
      </c>
      <c r="U232" s="191">
        <v>5</v>
      </c>
      <c r="V232" s="204">
        <v>0.11927480916030535</v>
      </c>
      <c r="W232" s="191">
        <v>11</v>
      </c>
      <c r="X232" s="204">
        <v>0.26240458015267176</v>
      </c>
      <c r="Y232" s="191">
        <v>12</v>
      </c>
      <c r="Z232" s="204">
        <v>0.2862595419847328</v>
      </c>
      <c r="AA232" s="191">
        <v>35</v>
      </c>
      <c r="AB232" s="204">
        <v>0.83492366412213737</v>
      </c>
      <c r="AC232" s="191">
        <v>7</v>
      </c>
      <c r="AD232" s="191">
        <v>0.16698473282442747</v>
      </c>
      <c r="AE232" s="191"/>
      <c r="AF232" s="191"/>
    </row>
    <row r="233" spans="1:32">
      <c r="A233" s="332">
        <v>1887</v>
      </c>
      <c r="B233" s="334" t="s">
        <v>926</v>
      </c>
      <c r="C233" s="345">
        <v>6521</v>
      </c>
      <c r="D233" s="345">
        <v>6943</v>
      </c>
      <c r="E233" s="191">
        <v>168</v>
      </c>
      <c r="F233" s="191">
        <f t="shared" si="4"/>
        <v>2.576291979757706</v>
      </c>
      <c r="G233" s="191">
        <v>86</v>
      </c>
      <c r="H233" s="191">
        <v>1.3188161324950161</v>
      </c>
      <c r="I233" s="191">
        <v>82</v>
      </c>
      <c r="J233" s="191">
        <v>1.2574758472626897</v>
      </c>
      <c r="K233" s="191"/>
      <c r="L233" s="191">
        <v>0</v>
      </c>
      <c r="M233" s="191">
        <v>21</v>
      </c>
      <c r="N233" s="204">
        <v>0.32203649746971325</v>
      </c>
      <c r="O233" s="191">
        <v>10</v>
      </c>
      <c r="P233" s="204">
        <v>0.15335071308081583</v>
      </c>
      <c r="Q233" s="191">
        <v>15</v>
      </c>
      <c r="R233" s="204">
        <v>0.23002606962122374</v>
      </c>
      <c r="S233" s="191">
        <v>8</v>
      </c>
      <c r="T233" s="204">
        <v>0.12268057046465265</v>
      </c>
      <c r="U233" s="191">
        <v>3</v>
      </c>
      <c r="V233" s="204">
        <v>4.6005213924244746E-2</v>
      </c>
      <c r="W233" s="191">
        <v>14</v>
      </c>
      <c r="X233" s="204">
        <v>0.21469099831314215</v>
      </c>
      <c r="Y233" s="191">
        <v>26</v>
      </c>
      <c r="Z233" s="204">
        <v>0.39871185401012116</v>
      </c>
      <c r="AA233" s="191">
        <v>51</v>
      </c>
      <c r="AB233" s="204">
        <v>0.78208863671216067</v>
      </c>
      <c r="AC233" s="191">
        <v>7</v>
      </c>
      <c r="AD233" s="191">
        <v>0.10734549915657107</v>
      </c>
      <c r="AE233" s="191"/>
      <c r="AF233" s="191"/>
    </row>
    <row r="234" spans="1:32">
      <c r="A234" s="332">
        <v>1887</v>
      </c>
      <c r="B234" s="337" t="s">
        <v>984</v>
      </c>
      <c r="C234" s="347">
        <v>6441</v>
      </c>
      <c r="D234" s="347">
        <v>6673</v>
      </c>
      <c r="E234" s="191">
        <v>121</v>
      </c>
      <c r="F234" s="191">
        <f t="shared" si="4"/>
        <v>1.8785902810122652</v>
      </c>
      <c r="G234" s="191">
        <v>64</v>
      </c>
      <c r="H234" s="191">
        <v>0.99363452879987579</v>
      </c>
      <c r="I234" s="191">
        <v>57</v>
      </c>
      <c r="J234" s="191">
        <v>0.88495575221238942</v>
      </c>
      <c r="K234" s="191"/>
      <c r="L234" s="191">
        <v>0</v>
      </c>
      <c r="M234" s="191">
        <v>18</v>
      </c>
      <c r="N234" s="204">
        <v>0.2794597112249651</v>
      </c>
      <c r="O234" s="191">
        <v>7</v>
      </c>
      <c r="P234" s="204">
        <v>0.1086787765874864</v>
      </c>
      <c r="Q234" s="191">
        <v>7</v>
      </c>
      <c r="R234" s="204">
        <v>0.1086787765874864</v>
      </c>
      <c r="S234" s="191">
        <v>7</v>
      </c>
      <c r="T234" s="204">
        <v>0.1086787765874864</v>
      </c>
      <c r="U234" s="191">
        <v>3</v>
      </c>
      <c r="V234" s="204">
        <v>4.6576618537494181E-2</v>
      </c>
      <c r="W234" s="191">
        <v>14</v>
      </c>
      <c r="X234" s="204">
        <v>0.2173575531749728</v>
      </c>
      <c r="Y234" s="191">
        <v>17</v>
      </c>
      <c r="Z234" s="204">
        <v>0.26393417171246697</v>
      </c>
      <c r="AA234" s="191">
        <v>21</v>
      </c>
      <c r="AB234" s="204">
        <v>0.32603632976245928</v>
      </c>
      <c r="AC234" s="191">
        <v>10</v>
      </c>
      <c r="AD234" s="191">
        <v>0.15525539512498057</v>
      </c>
      <c r="AE234" s="191"/>
      <c r="AF234" s="191"/>
    </row>
    <row r="235" spans="1:32">
      <c r="A235" s="332">
        <v>1887</v>
      </c>
      <c r="B235" s="334" t="s">
        <v>945</v>
      </c>
      <c r="C235" s="345">
        <v>11535</v>
      </c>
      <c r="D235" s="345">
        <v>12645</v>
      </c>
      <c r="E235" s="191">
        <v>280</v>
      </c>
      <c r="F235" s="191">
        <f t="shared" si="4"/>
        <v>2.4273948851322067</v>
      </c>
      <c r="G235" s="191">
        <v>134</v>
      </c>
      <c r="H235" s="191">
        <v>1.1616818378846987</v>
      </c>
      <c r="I235" s="191">
        <v>146</v>
      </c>
      <c r="J235" s="191">
        <v>1.2657130472475075</v>
      </c>
      <c r="K235" s="191"/>
      <c r="L235" s="191">
        <v>0</v>
      </c>
      <c r="M235" s="191">
        <v>40</v>
      </c>
      <c r="N235" s="204">
        <v>0.34677069787602949</v>
      </c>
      <c r="O235" s="191">
        <v>19</v>
      </c>
      <c r="P235" s="204">
        <v>0.164716081491114</v>
      </c>
      <c r="Q235" s="191">
        <v>17</v>
      </c>
      <c r="R235" s="204">
        <v>0.14737754659731253</v>
      </c>
      <c r="S235" s="191">
        <v>11</v>
      </c>
      <c r="T235" s="204">
        <v>9.5361941915908105E-2</v>
      </c>
      <c r="U235" s="191">
        <v>4</v>
      </c>
      <c r="V235" s="204">
        <v>3.4677069787602946E-2</v>
      </c>
      <c r="W235" s="191">
        <v>25</v>
      </c>
      <c r="X235" s="204">
        <v>0.21673168617251842</v>
      </c>
      <c r="Y235" s="191">
        <v>46</v>
      </c>
      <c r="Z235" s="204">
        <v>0.39878630255743391</v>
      </c>
      <c r="AA235" s="191">
        <v>73</v>
      </c>
      <c r="AB235" s="204">
        <v>0.63285652362375377</v>
      </c>
      <c r="AC235" s="191">
        <v>12</v>
      </c>
      <c r="AD235" s="191">
        <v>0.10403120936280884</v>
      </c>
      <c r="AE235" s="191"/>
      <c r="AF235" s="191"/>
    </row>
    <row r="236" spans="1:32">
      <c r="A236" s="332">
        <v>1887</v>
      </c>
      <c r="B236" s="337" t="s">
        <v>946</v>
      </c>
      <c r="C236" s="347">
        <v>10119</v>
      </c>
      <c r="D236" s="347">
        <v>11166</v>
      </c>
      <c r="E236" s="191">
        <v>232</v>
      </c>
      <c r="F236" s="191">
        <f t="shared" si="4"/>
        <v>2.2927166716078662</v>
      </c>
      <c r="G236" s="191">
        <v>112</v>
      </c>
      <c r="H236" s="191">
        <v>1.1068287380175905</v>
      </c>
      <c r="I236" s="191">
        <v>120</v>
      </c>
      <c r="J236" s="191">
        <v>1.1858879335902759</v>
      </c>
      <c r="K236" s="191"/>
      <c r="L236" s="191">
        <v>0</v>
      </c>
      <c r="M236" s="191">
        <v>41</v>
      </c>
      <c r="N236" s="204">
        <v>0.40517837731001088</v>
      </c>
      <c r="O236" s="191">
        <v>12</v>
      </c>
      <c r="P236" s="204">
        <v>0.11858879335902757</v>
      </c>
      <c r="Q236" s="191">
        <v>5</v>
      </c>
      <c r="R236" s="204">
        <v>4.9411997232928155E-2</v>
      </c>
      <c r="S236" s="191">
        <v>10</v>
      </c>
      <c r="T236" s="204">
        <v>9.882399446585631E-2</v>
      </c>
      <c r="U236" s="191">
        <v>7</v>
      </c>
      <c r="V236" s="204">
        <v>6.9176796126099407E-2</v>
      </c>
      <c r="W236" s="191">
        <v>20</v>
      </c>
      <c r="X236" s="204">
        <v>0.19764798893171262</v>
      </c>
      <c r="Y236" s="191">
        <v>38</v>
      </c>
      <c r="Z236" s="204">
        <v>0.37553117897025395</v>
      </c>
      <c r="AA236" s="191">
        <v>69</v>
      </c>
      <c r="AB236" s="204">
        <v>0.68188556181440863</v>
      </c>
      <c r="AC236" s="191">
        <v>8</v>
      </c>
      <c r="AD236" s="191">
        <v>7.9059195572685051E-2</v>
      </c>
      <c r="AE236" s="191"/>
      <c r="AF236" s="191"/>
    </row>
    <row r="237" spans="1:32">
      <c r="A237" s="332">
        <v>1887</v>
      </c>
      <c r="B237" s="334" t="s">
        <v>989</v>
      </c>
      <c r="C237" s="345">
        <v>5947</v>
      </c>
      <c r="D237" s="345">
        <v>6641</v>
      </c>
      <c r="E237" s="191">
        <v>118</v>
      </c>
      <c r="F237" s="191">
        <f t="shared" si="4"/>
        <v>1.984193711114848</v>
      </c>
      <c r="G237" s="191">
        <v>71</v>
      </c>
      <c r="H237" s="191">
        <v>1.1938792668572389</v>
      </c>
      <c r="I237" s="191">
        <v>47</v>
      </c>
      <c r="J237" s="191">
        <v>0.79031444425760899</v>
      </c>
      <c r="K237" s="191"/>
      <c r="L237" s="191">
        <v>0</v>
      </c>
      <c r="M237" s="191">
        <v>14</v>
      </c>
      <c r="N237" s="204">
        <v>0.23541281318311755</v>
      </c>
      <c r="O237" s="191">
        <v>4</v>
      </c>
      <c r="P237" s="204">
        <v>6.726080376660501E-2</v>
      </c>
      <c r="Q237" s="191">
        <v>1</v>
      </c>
      <c r="R237" s="204">
        <v>1.6815200941651252E-2</v>
      </c>
      <c r="S237" s="191">
        <v>7</v>
      </c>
      <c r="T237" s="204">
        <v>0.11770640659155877</v>
      </c>
      <c r="U237" s="191">
        <v>2</v>
      </c>
      <c r="V237" s="204">
        <v>3.3630401883302505E-2</v>
      </c>
      <c r="W237" s="191">
        <v>12</v>
      </c>
      <c r="X237" s="204">
        <v>0.20178241129981506</v>
      </c>
      <c r="Y237" s="191">
        <v>10</v>
      </c>
      <c r="Z237" s="204">
        <v>0.16815200941651254</v>
      </c>
      <c r="AA237" s="191">
        <v>39</v>
      </c>
      <c r="AB237" s="204">
        <v>0.65579283672439892</v>
      </c>
      <c r="AC237" s="191">
        <v>14</v>
      </c>
      <c r="AD237" s="191">
        <v>0.23541281318311755</v>
      </c>
      <c r="AE237" s="191"/>
      <c r="AF237" s="191"/>
    </row>
    <row r="238" spans="1:32">
      <c r="A238" s="332">
        <v>1887</v>
      </c>
      <c r="B238" s="334" t="s">
        <v>955</v>
      </c>
      <c r="C238" s="345">
        <v>6517</v>
      </c>
      <c r="D238" s="345">
        <v>7578</v>
      </c>
      <c r="E238" s="191">
        <v>137</v>
      </c>
      <c r="F238" s="191">
        <f t="shared" si="4"/>
        <v>2.1021942611631119</v>
      </c>
      <c r="G238" s="191">
        <v>79</v>
      </c>
      <c r="H238" s="191">
        <v>1.2122142089918675</v>
      </c>
      <c r="I238" s="191">
        <v>58</v>
      </c>
      <c r="J238" s="191">
        <v>0.88998005217124454</v>
      </c>
      <c r="K238" s="191"/>
      <c r="L238" s="191">
        <v>0</v>
      </c>
      <c r="M238" s="191">
        <v>20</v>
      </c>
      <c r="N238" s="204">
        <v>0.3068896731624981</v>
      </c>
      <c r="O238" s="191">
        <v>5</v>
      </c>
      <c r="P238" s="204">
        <v>7.6722418290624525E-2</v>
      </c>
      <c r="Q238" s="191">
        <v>8</v>
      </c>
      <c r="R238" s="204">
        <v>0.12275586926499923</v>
      </c>
      <c r="S238" s="191">
        <v>6</v>
      </c>
      <c r="T238" s="204">
        <v>9.2066901948749419E-2</v>
      </c>
      <c r="U238" s="191">
        <v>4</v>
      </c>
      <c r="V238" s="204">
        <v>6.1377934632499617E-2</v>
      </c>
      <c r="W238" s="191">
        <v>12</v>
      </c>
      <c r="X238" s="204">
        <v>0.18413380389749884</v>
      </c>
      <c r="Y238" s="191">
        <v>21</v>
      </c>
      <c r="Z238" s="204">
        <v>0.32223415682062301</v>
      </c>
      <c r="AA238" s="191">
        <v>45</v>
      </c>
      <c r="AB238" s="204">
        <v>0.69050176461562074</v>
      </c>
      <c r="AC238" s="191">
        <v>6</v>
      </c>
      <c r="AD238" s="191">
        <v>9.2066901948749419E-2</v>
      </c>
      <c r="AE238" s="191"/>
      <c r="AF238" s="191"/>
    </row>
    <row r="239" spans="1:32">
      <c r="A239" s="332">
        <v>1887</v>
      </c>
      <c r="B239" s="334" t="s">
        <v>956</v>
      </c>
      <c r="C239" s="345">
        <v>10138</v>
      </c>
      <c r="D239" s="345">
        <v>11567</v>
      </c>
      <c r="E239" s="191">
        <v>220</v>
      </c>
      <c r="F239" s="191">
        <f t="shared" si="4"/>
        <v>2.170053264943776</v>
      </c>
      <c r="G239" s="191">
        <v>110</v>
      </c>
      <c r="H239" s="191">
        <v>1.085026632471888</v>
      </c>
      <c r="I239" s="191">
        <v>110</v>
      </c>
      <c r="J239" s="191">
        <v>1.085026632471888</v>
      </c>
      <c r="K239" s="191"/>
      <c r="L239" s="191">
        <v>0</v>
      </c>
      <c r="M239" s="191">
        <v>26</v>
      </c>
      <c r="N239" s="204">
        <v>0.25646084040244621</v>
      </c>
      <c r="O239" s="191">
        <v>15</v>
      </c>
      <c r="P239" s="204">
        <v>0.14795817715525744</v>
      </c>
      <c r="Q239" s="191">
        <v>6</v>
      </c>
      <c r="R239" s="204">
        <v>5.9183270862102982E-2</v>
      </c>
      <c r="S239" s="191">
        <v>17</v>
      </c>
      <c r="T239" s="204">
        <v>0.16768593410929178</v>
      </c>
      <c r="U239" s="191">
        <v>6</v>
      </c>
      <c r="V239" s="204">
        <v>5.9183270862102982E-2</v>
      </c>
      <c r="W239" s="191">
        <v>18</v>
      </c>
      <c r="X239" s="204">
        <v>0.17754981258630895</v>
      </c>
      <c r="Y239" s="191">
        <v>36</v>
      </c>
      <c r="Z239" s="204">
        <v>0.35509962517261789</v>
      </c>
      <c r="AA239" s="191">
        <v>56</v>
      </c>
      <c r="AB239" s="204">
        <v>0.55237719471296109</v>
      </c>
      <c r="AC239" s="191">
        <v>7</v>
      </c>
      <c r="AD239" s="191">
        <v>6.9047149339120137E-2</v>
      </c>
      <c r="AE239" s="191"/>
      <c r="AF239" s="191"/>
    </row>
    <row r="240" spans="1:32">
      <c r="A240" s="332">
        <v>1887</v>
      </c>
      <c r="B240" s="334" t="s">
        <v>957</v>
      </c>
      <c r="C240" s="345">
        <v>9911</v>
      </c>
      <c r="D240" s="345">
        <v>10871</v>
      </c>
      <c r="E240" s="191">
        <v>253</v>
      </c>
      <c r="F240" s="191">
        <f t="shared" si="4"/>
        <v>2.5527192008879025</v>
      </c>
      <c r="G240" s="191">
        <v>138</v>
      </c>
      <c r="H240" s="191">
        <v>1.3923922913934013</v>
      </c>
      <c r="I240" s="191">
        <v>115</v>
      </c>
      <c r="J240" s="191">
        <v>1.1603269094945012</v>
      </c>
      <c r="K240" s="191"/>
      <c r="L240" s="191">
        <v>0</v>
      </c>
      <c r="M240" s="191">
        <v>48</v>
      </c>
      <c r="N240" s="204">
        <v>0.4843103622237917</v>
      </c>
      <c r="O240" s="191">
        <v>14</v>
      </c>
      <c r="P240" s="204">
        <v>0.14125718898193926</v>
      </c>
      <c r="Q240" s="191">
        <v>14</v>
      </c>
      <c r="R240" s="204">
        <v>0.14125718898193926</v>
      </c>
      <c r="S240" s="191">
        <v>9</v>
      </c>
      <c r="T240" s="204">
        <v>9.0808192916960961E-2</v>
      </c>
      <c r="U240" s="191">
        <v>3</v>
      </c>
      <c r="V240" s="204">
        <v>3.0269397638986981E-2</v>
      </c>
      <c r="W240" s="191">
        <v>23</v>
      </c>
      <c r="X240" s="204">
        <v>0.23206538189890022</v>
      </c>
      <c r="Y240" s="191">
        <v>45</v>
      </c>
      <c r="Z240" s="204">
        <v>0.45404096458480475</v>
      </c>
      <c r="AA240" s="191">
        <v>69</v>
      </c>
      <c r="AB240" s="204">
        <v>0.69619614569670063</v>
      </c>
      <c r="AC240" s="191">
        <v>7</v>
      </c>
      <c r="AD240" s="191">
        <v>7.0628594490969629E-2</v>
      </c>
      <c r="AE240" s="191"/>
      <c r="AF240" s="191"/>
    </row>
    <row r="241" spans="1:32">
      <c r="A241" s="332">
        <v>1887</v>
      </c>
      <c r="B241" s="334" t="s">
        <v>904</v>
      </c>
      <c r="C241" s="345">
        <v>6975</v>
      </c>
      <c r="D241" s="345">
        <v>7882</v>
      </c>
      <c r="E241" s="191">
        <v>119</v>
      </c>
      <c r="F241" s="191">
        <f t="shared" si="4"/>
        <v>1.7060931899641578</v>
      </c>
      <c r="G241" s="191">
        <v>60</v>
      </c>
      <c r="H241" s="191">
        <v>0.86021505376344087</v>
      </c>
      <c r="I241" s="191">
        <v>59</v>
      </c>
      <c r="J241" s="191">
        <v>0.84587813620071695</v>
      </c>
      <c r="K241" s="191"/>
      <c r="L241" s="191">
        <v>0</v>
      </c>
      <c r="M241" s="191">
        <v>13</v>
      </c>
      <c r="N241" s="204">
        <v>0.1863799283154122</v>
      </c>
      <c r="O241" s="191">
        <v>7</v>
      </c>
      <c r="P241" s="204">
        <v>0.1003584229390681</v>
      </c>
      <c r="Q241" s="191">
        <v>3</v>
      </c>
      <c r="R241" s="204">
        <v>4.3010752688172046E-2</v>
      </c>
      <c r="S241" s="191">
        <v>4</v>
      </c>
      <c r="T241" s="204">
        <v>5.7347670250896057E-2</v>
      </c>
      <c r="U241" s="191">
        <v>2</v>
      </c>
      <c r="V241" s="204">
        <v>2.8673835125448029E-2</v>
      </c>
      <c r="W241" s="191">
        <v>16</v>
      </c>
      <c r="X241" s="204">
        <v>0.22939068100358423</v>
      </c>
      <c r="Y241" s="191">
        <v>15</v>
      </c>
      <c r="Z241" s="204">
        <v>0.21505376344086022</v>
      </c>
      <c r="AA241" s="191">
        <v>32</v>
      </c>
      <c r="AB241" s="204">
        <v>0.45878136200716846</v>
      </c>
      <c r="AC241" s="191">
        <v>14</v>
      </c>
      <c r="AD241" s="191">
        <v>0.20071684587813621</v>
      </c>
      <c r="AE241" s="191"/>
      <c r="AF241" s="191"/>
    </row>
    <row r="242" spans="1:32">
      <c r="A242" s="332">
        <v>1887</v>
      </c>
      <c r="B242" s="335" t="s">
        <v>1123</v>
      </c>
      <c r="C242" s="343">
        <v>108153</v>
      </c>
      <c r="D242" s="246">
        <v>126279</v>
      </c>
      <c r="E242" s="191">
        <v>2152</v>
      </c>
      <c r="F242" s="191">
        <f t="shared" si="4"/>
        <v>1.989773746451786</v>
      </c>
      <c r="G242" s="191">
        <v>1104</v>
      </c>
      <c r="H242" s="191">
        <v>1.0207761227150427</v>
      </c>
      <c r="I242" s="191">
        <v>1048</v>
      </c>
      <c r="J242" s="191">
        <v>0.96899762373674325</v>
      </c>
      <c r="K242" s="191"/>
      <c r="L242" s="191">
        <v>0</v>
      </c>
      <c r="M242" s="191">
        <v>370</v>
      </c>
      <c r="N242" s="204">
        <v>0.3421079396780487</v>
      </c>
      <c r="O242" s="191">
        <v>103</v>
      </c>
      <c r="P242" s="204">
        <v>9.523545347794328E-2</v>
      </c>
      <c r="Q242" s="191">
        <v>96</v>
      </c>
      <c r="R242" s="204">
        <v>8.8763141105655877E-2</v>
      </c>
      <c r="S242" s="191">
        <v>90</v>
      </c>
      <c r="T242" s="204">
        <v>8.3215444786552378E-2</v>
      </c>
      <c r="U242" s="191">
        <v>47</v>
      </c>
      <c r="V242" s="204">
        <v>4.345695449964402E-2</v>
      </c>
      <c r="W242" s="191">
        <v>290</v>
      </c>
      <c r="X242" s="204">
        <v>0.26813865542333548</v>
      </c>
      <c r="Y242" s="191">
        <v>378</v>
      </c>
      <c r="Z242" s="204">
        <v>0.34950486810351999</v>
      </c>
      <c r="AA242" s="191">
        <v>462</v>
      </c>
      <c r="AB242" s="204">
        <v>0.42717261657096889</v>
      </c>
      <c r="AC242" s="191">
        <v>106</v>
      </c>
      <c r="AD242" s="191">
        <v>9.8009301637495022E-2</v>
      </c>
      <c r="AE242" s="191"/>
      <c r="AF242" s="191"/>
    </row>
    <row r="243" spans="1:32">
      <c r="A243" s="332">
        <v>1887</v>
      </c>
      <c r="B243" s="334" t="s">
        <v>929</v>
      </c>
      <c r="C243" s="345">
        <v>12985</v>
      </c>
      <c r="D243" s="345">
        <v>14563</v>
      </c>
      <c r="E243" s="191">
        <v>258</v>
      </c>
      <c r="F243" s="191">
        <f t="shared" si="4"/>
        <v>1.9869079707354642</v>
      </c>
      <c r="G243" s="191">
        <v>126</v>
      </c>
      <c r="H243" s="191">
        <v>0.9703504043126685</v>
      </c>
      <c r="I243" s="191">
        <v>132</v>
      </c>
      <c r="J243" s="191">
        <v>1.0165575664227955</v>
      </c>
      <c r="K243" s="191"/>
      <c r="L243" s="191">
        <v>0</v>
      </c>
      <c r="M243" s="191">
        <v>42</v>
      </c>
      <c r="N243" s="204">
        <v>0.32345013477088952</v>
      </c>
      <c r="O243" s="191">
        <v>10</v>
      </c>
      <c r="P243" s="204">
        <v>7.7011936850211779E-2</v>
      </c>
      <c r="Q243" s="191">
        <v>4</v>
      </c>
      <c r="R243" s="204">
        <v>3.0804774740084716E-2</v>
      </c>
      <c r="S243" s="191">
        <v>8</v>
      </c>
      <c r="T243" s="204">
        <v>6.1609549480169432E-2</v>
      </c>
      <c r="U243" s="191">
        <v>4</v>
      </c>
      <c r="V243" s="204">
        <v>3.0804774740084716E-2</v>
      </c>
      <c r="W243" s="191">
        <v>31</v>
      </c>
      <c r="X243" s="204">
        <v>0.2387370042356565</v>
      </c>
      <c r="Y243" s="191">
        <v>52</v>
      </c>
      <c r="Z243" s="204">
        <v>0.40046207162110126</v>
      </c>
      <c r="AA243" s="191">
        <v>69</v>
      </c>
      <c r="AB243" s="204">
        <v>0.53138236426646135</v>
      </c>
      <c r="AC243" s="191">
        <v>20</v>
      </c>
      <c r="AD243" s="191">
        <v>0.15402387370042356</v>
      </c>
      <c r="AE243" s="191"/>
      <c r="AF243" s="191"/>
    </row>
    <row r="244" spans="1:32">
      <c r="A244" s="332">
        <v>1887</v>
      </c>
      <c r="B244" s="337" t="s">
        <v>936</v>
      </c>
      <c r="C244" s="347">
        <v>29174</v>
      </c>
      <c r="D244" s="347">
        <v>38028</v>
      </c>
      <c r="E244" s="191">
        <v>622</v>
      </c>
      <c r="F244" s="191">
        <f t="shared" si="4"/>
        <v>2.1320353739631179</v>
      </c>
      <c r="G244" s="191">
        <v>356</v>
      </c>
      <c r="H244" s="191">
        <v>1.220264619181463</v>
      </c>
      <c r="I244" s="191">
        <v>266</v>
      </c>
      <c r="J244" s="191">
        <v>0.91177075478165481</v>
      </c>
      <c r="K244" s="191"/>
      <c r="L244" s="191">
        <v>0</v>
      </c>
      <c r="M244" s="191">
        <v>98</v>
      </c>
      <c r="N244" s="204">
        <v>0.33591554123534656</v>
      </c>
      <c r="O244" s="191">
        <v>32</v>
      </c>
      <c r="P244" s="204">
        <v>0.10968670734215398</v>
      </c>
      <c r="Q244" s="191">
        <v>29</v>
      </c>
      <c r="R244" s="204">
        <v>9.940357852882703E-2</v>
      </c>
      <c r="S244" s="191">
        <v>26</v>
      </c>
      <c r="T244" s="204">
        <v>8.9120449715500108E-2</v>
      </c>
      <c r="U244" s="191">
        <v>14</v>
      </c>
      <c r="V244" s="204">
        <v>4.7987934462192364E-2</v>
      </c>
      <c r="W244" s="191">
        <v>85</v>
      </c>
      <c r="X244" s="204">
        <v>0.29135531637759648</v>
      </c>
      <c r="Y244" s="191">
        <v>164</v>
      </c>
      <c r="Z244" s="204">
        <v>0.5621443751285391</v>
      </c>
      <c r="AA244" s="191">
        <v>95</v>
      </c>
      <c r="AB244" s="204">
        <v>0.32563241242201957</v>
      </c>
      <c r="AC244" s="191">
        <v>18</v>
      </c>
      <c r="AD244" s="191">
        <v>6.1698772879961609E-2</v>
      </c>
      <c r="AE244" s="191"/>
      <c r="AF244" s="191"/>
    </row>
    <row r="245" spans="1:32">
      <c r="A245" s="332">
        <v>1887</v>
      </c>
      <c r="B245" s="334" t="s">
        <v>960</v>
      </c>
      <c r="C245" s="345">
        <v>17698</v>
      </c>
      <c r="D245" s="345">
        <v>18999</v>
      </c>
      <c r="E245" s="191">
        <v>318</v>
      </c>
      <c r="F245" s="191">
        <f t="shared" si="4"/>
        <v>1.7968131992315517</v>
      </c>
      <c r="G245" s="191">
        <v>169</v>
      </c>
      <c r="H245" s="191">
        <v>0.95491015934003831</v>
      </c>
      <c r="I245" s="191">
        <v>149</v>
      </c>
      <c r="J245" s="191">
        <v>0.84190303989151305</v>
      </c>
      <c r="K245" s="191"/>
      <c r="L245" s="191">
        <v>0</v>
      </c>
      <c r="M245" s="191">
        <v>55</v>
      </c>
      <c r="N245" s="204">
        <v>0.31076957848344444</v>
      </c>
      <c r="O245" s="191">
        <v>11</v>
      </c>
      <c r="P245" s="204">
        <v>6.2153915696688884E-2</v>
      </c>
      <c r="Q245" s="191">
        <v>10</v>
      </c>
      <c r="R245" s="204">
        <v>5.6503559724262631E-2</v>
      </c>
      <c r="S245" s="191">
        <v>14</v>
      </c>
      <c r="T245" s="204">
        <v>7.9104983613967672E-2</v>
      </c>
      <c r="U245" s="191">
        <v>6</v>
      </c>
      <c r="V245" s="204">
        <v>3.3902135834557576E-2</v>
      </c>
      <c r="W245" s="191">
        <v>32</v>
      </c>
      <c r="X245" s="204">
        <v>0.18081139111764041</v>
      </c>
      <c r="Y245" s="191">
        <v>59</v>
      </c>
      <c r="Z245" s="204">
        <v>0.33337100237314954</v>
      </c>
      <c r="AA245" s="191">
        <v>68</v>
      </c>
      <c r="AB245" s="204">
        <v>0.38422420612498587</v>
      </c>
      <c r="AC245" s="191">
        <v>24</v>
      </c>
      <c r="AD245" s="191">
        <v>0.1356085433382303</v>
      </c>
      <c r="AE245" s="191"/>
      <c r="AF245" s="191"/>
    </row>
    <row r="246" spans="1:32">
      <c r="A246" s="332">
        <v>1887</v>
      </c>
      <c r="B246" s="334" t="s">
        <v>950</v>
      </c>
      <c r="C246" s="345">
        <v>22683</v>
      </c>
      <c r="D246" s="345">
        <v>28070</v>
      </c>
      <c r="E246" s="191">
        <v>494</v>
      </c>
      <c r="F246" s="191">
        <f t="shared" si="4"/>
        <v>2.1778424370674072</v>
      </c>
      <c r="G246" s="191">
        <v>258</v>
      </c>
      <c r="H246" s="191">
        <v>1.1374156857558524</v>
      </c>
      <c r="I246" s="191">
        <v>236</v>
      </c>
      <c r="J246" s="191">
        <v>1.0404267513115548</v>
      </c>
      <c r="K246" s="191"/>
      <c r="L246" s="191">
        <v>0</v>
      </c>
      <c r="M246" s="191">
        <v>94</v>
      </c>
      <c r="N246" s="204">
        <v>0.41440726535290751</v>
      </c>
      <c r="O246" s="191">
        <v>21</v>
      </c>
      <c r="P246" s="204">
        <v>9.258034651501125E-2</v>
      </c>
      <c r="Q246" s="191">
        <v>22</v>
      </c>
      <c r="R246" s="204">
        <v>9.69889344442975E-2</v>
      </c>
      <c r="S246" s="191">
        <v>22</v>
      </c>
      <c r="T246" s="204">
        <v>9.69889344442975E-2</v>
      </c>
      <c r="U246" s="191">
        <v>12</v>
      </c>
      <c r="V246" s="204">
        <v>5.2903055151434994E-2</v>
      </c>
      <c r="W246" s="191">
        <v>67</v>
      </c>
      <c r="X246" s="204">
        <v>0.29537539126217871</v>
      </c>
      <c r="Y246" s="191">
        <v>86</v>
      </c>
      <c r="Z246" s="204">
        <v>0.37913856191861744</v>
      </c>
      <c r="AA246" s="191">
        <v>100</v>
      </c>
      <c r="AB246" s="204">
        <v>0.44085879292862495</v>
      </c>
      <c r="AC246" s="191">
        <v>19</v>
      </c>
      <c r="AD246" s="191">
        <v>8.3763170656438748E-2</v>
      </c>
      <c r="AE246" s="191"/>
      <c r="AF246" s="191"/>
    </row>
    <row r="247" spans="1:32">
      <c r="A247" s="332">
        <v>1887</v>
      </c>
      <c r="B247" s="334" t="s">
        <v>962</v>
      </c>
      <c r="C247" s="345">
        <v>9064</v>
      </c>
      <c r="D247" s="345">
        <v>9442</v>
      </c>
      <c r="E247" s="191">
        <v>176</v>
      </c>
      <c r="F247" s="191">
        <f t="shared" si="4"/>
        <v>1.9417475728155338</v>
      </c>
      <c r="G247" s="191">
        <v>94</v>
      </c>
      <c r="H247" s="191">
        <v>1.0370697263901147</v>
      </c>
      <c r="I247" s="191">
        <v>82</v>
      </c>
      <c r="J247" s="191">
        <v>0.90467784642541926</v>
      </c>
      <c r="K247" s="191"/>
      <c r="L247" s="191">
        <v>0</v>
      </c>
      <c r="M247" s="191">
        <v>28</v>
      </c>
      <c r="N247" s="204">
        <v>0.30891438658428949</v>
      </c>
      <c r="O247" s="191">
        <v>11</v>
      </c>
      <c r="P247" s="204">
        <v>0.12135922330097086</v>
      </c>
      <c r="Q247" s="191">
        <v>15</v>
      </c>
      <c r="R247" s="204">
        <v>0.16548984995586938</v>
      </c>
      <c r="S247" s="191">
        <v>7</v>
      </c>
      <c r="T247" s="204">
        <v>7.7228596646072373E-2</v>
      </c>
      <c r="U247" s="191">
        <v>5</v>
      </c>
      <c r="V247" s="204">
        <v>5.5163283318623121E-2</v>
      </c>
      <c r="W247" s="191">
        <v>22</v>
      </c>
      <c r="X247" s="204">
        <v>0.24271844660194172</v>
      </c>
      <c r="Y247" s="191">
        <v>34</v>
      </c>
      <c r="Z247" s="204">
        <v>0.37511032656663723</v>
      </c>
      <c r="AA247" s="191">
        <v>39</v>
      </c>
      <c r="AB247" s="204">
        <v>0.43027360988526037</v>
      </c>
      <c r="AC247" s="191">
        <v>4</v>
      </c>
      <c r="AD247" s="191">
        <v>4.4130626654898503E-2</v>
      </c>
      <c r="AE247" s="191"/>
      <c r="AF247" s="191"/>
    </row>
    <row r="248" spans="1:32">
      <c r="A248" s="332">
        <v>1887</v>
      </c>
      <c r="B248" s="334" t="s">
        <v>963</v>
      </c>
      <c r="C248" s="345">
        <v>16549</v>
      </c>
      <c r="D248" s="345">
        <v>17177</v>
      </c>
      <c r="E248" s="191">
        <v>354</v>
      </c>
      <c r="F248" s="191">
        <f t="shared" si="4"/>
        <v>2.1391020605474651</v>
      </c>
      <c r="G248" s="191">
        <v>171</v>
      </c>
      <c r="H248" s="191">
        <v>1.0332950631458095</v>
      </c>
      <c r="I248" s="191">
        <v>183</v>
      </c>
      <c r="J248" s="191">
        <v>1.1058069974016558</v>
      </c>
      <c r="K248" s="191"/>
      <c r="L248" s="191">
        <v>0</v>
      </c>
      <c r="M248" s="191">
        <v>53</v>
      </c>
      <c r="N248" s="204">
        <v>0.32026104296332103</v>
      </c>
      <c r="O248" s="191">
        <v>18</v>
      </c>
      <c r="P248" s="204">
        <v>0.10876790138376941</v>
      </c>
      <c r="Q248" s="191">
        <v>16</v>
      </c>
      <c r="R248" s="204">
        <v>9.6682579007795033E-2</v>
      </c>
      <c r="S248" s="191">
        <v>13</v>
      </c>
      <c r="T248" s="204">
        <v>7.8554595443833475E-2</v>
      </c>
      <c r="U248" s="191">
        <v>6</v>
      </c>
      <c r="V248" s="204">
        <v>3.6255967127923137E-2</v>
      </c>
      <c r="W248" s="191">
        <v>53</v>
      </c>
      <c r="X248" s="204">
        <v>0.32026104296332103</v>
      </c>
      <c r="Y248" s="191">
        <v>53</v>
      </c>
      <c r="Z248" s="204">
        <v>0.32026104296332103</v>
      </c>
      <c r="AA248" s="191">
        <v>91</v>
      </c>
      <c r="AB248" s="204">
        <v>0.54988216810683421</v>
      </c>
      <c r="AC248" s="191">
        <v>21</v>
      </c>
      <c r="AD248" s="191">
        <v>0.12689588494773099</v>
      </c>
      <c r="AE248" s="191"/>
      <c r="AF248" s="191"/>
    </row>
    <row r="249" spans="1:32">
      <c r="A249" s="332">
        <v>1887</v>
      </c>
      <c r="B249" s="335" t="s">
        <v>1124</v>
      </c>
      <c r="C249" s="343">
        <v>105509</v>
      </c>
      <c r="D249" s="240">
        <v>132609</v>
      </c>
      <c r="E249" s="191">
        <v>2230</v>
      </c>
      <c r="F249" s="191">
        <f t="shared" si="4"/>
        <v>2.1135637718109357</v>
      </c>
      <c r="G249" s="191">
        <v>1197</v>
      </c>
      <c r="H249" s="191">
        <v>1.1345003743756457</v>
      </c>
      <c r="I249" s="191">
        <v>1033</v>
      </c>
      <c r="J249" s="191">
        <v>0.97906339743528992</v>
      </c>
      <c r="K249" s="191"/>
      <c r="L249" s="191">
        <v>0</v>
      </c>
      <c r="M249" s="191">
        <v>192</v>
      </c>
      <c r="N249" s="204">
        <v>0.18197499739358727</v>
      </c>
      <c r="O249" s="191">
        <v>62</v>
      </c>
      <c r="P249" s="204">
        <v>5.8762759575012563E-2</v>
      </c>
      <c r="Q249" s="191">
        <v>73</v>
      </c>
      <c r="R249" s="204">
        <v>6.9188410467353495E-2</v>
      </c>
      <c r="S249" s="191">
        <v>84</v>
      </c>
      <c r="T249" s="204">
        <v>7.9614061359694441E-2</v>
      </c>
      <c r="U249" s="191">
        <v>61</v>
      </c>
      <c r="V249" s="204">
        <v>5.7814973130254299E-2</v>
      </c>
      <c r="W249" s="191">
        <v>342</v>
      </c>
      <c r="X249" s="204">
        <v>0.32414296410732735</v>
      </c>
      <c r="Y249" s="191">
        <v>547</v>
      </c>
      <c r="Z249" s="204">
        <v>0.51843918528277211</v>
      </c>
      <c r="AA249" s="191">
        <v>617</v>
      </c>
      <c r="AB249" s="204">
        <v>0.58478423641585076</v>
      </c>
      <c r="AC249" s="191">
        <v>136</v>
      </c>
      <c r="AD249" s="191">
        <v>0.12889895648712432</v>
      </c>
      <c r="AE249" s="191"/>
      <c r="AF249" s="191"/>
    </row>
    <row r="250" spans="1:32">
      <c r="A250" s="332">
        <v>1887</v>
      </c>
      <c r="B250" s="336" t="s">
        <v>1125</v>
      </c>
      <c r="C250" s="341"/>
      <c r="D250" s="346"/>
      <c r="E250" s="191">
        <v>758</v>
      </c>
      <c r="F250" s="191"/>
      <c r="G250" s="191">
        <v>387</v>
      </c>
      <c r="H250" s="191"/>
      <c r="I250" s="191">
        <v>371</v>
      </c>
      <c r="J250" s="191"/>
      <c r="K250" s="191"/>
      <c r="L250" s="191"/>
      <c r="M250" s="191">
        <v>83</v>
      </c>
      <c r="N250" s="204"/>
      <c r="O250" s="191">
        <v>26</v>
      </c>
      <c r="P250" s="204"/>
      <c r="Q250" s="191">
        <v>20</v>
      </c>
      <c r="R250" s="204"/>
      <c r="S250" s="191">
        <v>25</v>
      </c>
      <c r="T250" s="204"/>
      <c r="U250" s="191">
        <v>14</v>
      </c>
      <c r="V250" s="204"/>
      <c r="W250" s="191">
        <v>114</v>
      </c>
      <c r="X250" s="204"/>
      <c r="Y250" s="191">
        <v>198</v>
      </c>
      <c r="Z250" s="204"/>
      <c r="AA250" s="191">
        <v>201</v>
      </c>
      <c r="AB250" s="204"/>
      <c r="AC250" s="191">
        <v>35</v>
      </c>
      <c r="AD250" s="191"/>
      <c r="AE250" s="191"/>
      <c r="AF250" s="191"/>
    </row>
    <row r="251" spans="1:32">
      <c r="A251" s="332">
        <v>1887</v>
      </c>
      <c r="B251" s="336" t="s">
        <v>1126</v>
      </c>
      <c r="C251" s="341"/>
      <c r="D251" s="191"/>
      <c r="E251" s="191">
        <v>244</v>
      </c>
      <c r="F251" s="191"/>
      <c r="G251" s="191">
        <v>157</v>
      </c>
      <c r="H251" s="191"/>
      <c r="I251" s="191">
        <v>87</v>
      </c>
      <c r="J251" s="191"/>
      <c r="K251" s="191"/>
      <c r="L251" s="191"/>
      <c r="M251" s="191">
        <v>27</v>
      </c>
      <c r="N251" s="204"/>
      <c r="O251" s="191">
        <v>2</v>
      </c>
      <c r="P251" s="204"/>
      <c r="Q251" s="191">
        <v>7</v>
      </c>
      <c r="R251" s="204"/>
      <c r="S251" s="191">
        <v>12</v>
      </c>
      <c r="T251" s="204"/>
      <c r="U251" s="191">
        <v>5</v>
      </c>
      <c r="V251" s="204"/>
      <c r="W251" s="191">
        <v>37</v>
      </c>
      <c r="X251" s="204"/>
      <c r="Y251" s="191">
        <v>48</v>
      </c>
      <c r="Z251" s="204"/>
      <c r="AA251" s="191">
        <v>72</v>
      </c>
      <c r="AB251" s="204"/>
      <c r="AC251" s="191">
        <v>19</v>
      </c>
      <c r="AD251" s="191"/>
      <c r="AE251" s="191"/>
      <c r="AF251" s="191"/>
    </row>
    <row r="252" spans="1:32">
      <c r="A252" s="332">
        <v>1887</v>
      </c>
      <c r="B252" s="336" t="s">
        <v>1127</v>
      </c>
      <c r="C252" s="341"/>
      <c r="D252" s="191"/>
      <c r="E252" s="191">
        <v>1228</v>
      </c>
      <c r="F252" s="191"/>
      <c r="G252" s="191">
        <v>653</v>
      </c>
      <c r="H252" s="191"/>
      <c r="I252" s="191">
        <v>575</v>
      </c>
      <c r="J252" s="191"/>
      <c r="K252" s="191"/>
      <c r="L252" s="191"/>
      <c r="M252" s="191">
        <v>82</v>
      </c>
      <c r="N252" s="204"/>
      <c r="O252" s="191">
        <v>34</v>
      </c>
      <c r="P252" s="204"/>
      <c r="Q252" s="191">
        <v>46</v>
      </c>
      <c r="R252" s="204"/>
      <c r="S252" s="191">
        <v>47</v>
      </c>
      <c r="T252" s="204"/>
      <c r="U252" s="191">
        <v>42</v>
      </c>
      <c r="V252" s="204"/>
      <c r="W252" s="191">
        <v>191</v>
      </c>
      <c r="X252" s="204"/>
      <c r="Y252" s="191">
        <v>301</v>
      </c>
      <c r="Z252" s="204"/>
      <c r="AA252" s="191">
        <v>344</v>
      </c>
      <c r="AB252" s="204"/>
      <c r="AC252" s="191">
        <v>82</v>
      </c>
      <c r="AD252" s="191"/>
      <c r="AE252" s="191"/>
      <c r="AF252" s="191"/>
    </row>
    <row r="253" spans="1:32">
      <c r="C253" s="34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204"/>
      <c r="O253" s="191"/>
      <c r="P253" s="204"/>
      <c r="Q253" s="191"/>
      <c r="R253" s="204"/>
      <c r="S253" s="191"/>
      <c r="T253" s="204"/>
      <c r="U253" s="191"/>
      <c r="V253" s="204"/>
      <c r="W253" s="191"/>
      <c r="X253" s="204"/>
      <c r="Y253" s="191"/>
      <c r="Z253" s="204"/>
      <c r="AA253" s="191"/>
      <c r="AB253" s="204"/>
      <c r="AC253" s="191"/>
      <c r="AD253" s="191"/>
      <c r="AE253" s="191"/>
      <c r="AF253" s="191"/>
    </row>
    <row r="254" spans="1:32">
      <c r="A254" s="332">
        <v>1888</v>
      </c>
      <c r="B254" s="333" t="s">
        <v>21</v>
      </c>
      <c r="C254" s="357">
        <f>SUM(C255,C268,C299,C305,C306,C313,C314,C315,C316,C317,C325,C336,C340,C345,C352,C356,C358,C374,C430,C442,C451,C460,C480,C494,C501,)</f>
        <v>2917754</v>
      </c>
      <c r="D254" s="357">
        <f>SUM(D255,D268,D299,D305,D306,D313,D314,D315,D316,D317,D325,D336,D340,D345,D352,D356,D358,D374,D430,D442,D451,D460,D480,D494,D501,)</f>
        <v>3315443</v>
      </c>
      <c r="E254" s="191">
        <f t="shared" ref="E254:AC254" si="5">SUM(E255,E268,E299,E305,E306,E313,E314,E315,E316,E317,E325,E336,E340,E345,E352,E356,E358,E374,E430,E442,E451,E460,E480,E494,E501,)</f>
        <v>58228</v>
      </c>
      <c r="F254" s="191">
        <f t="shared" si="4"/>
        <v>1.9956445951235093</v>
      </c>
      <c r="G254" s="191">
        <f t="shared" si="5"/>
        <v>29597</v>
      </c>
      <c r="H254" s="191">
        <v>1.0143761262944033</v>
      </c>
      <c r="I254" s="191">
        <f t="shared" si="5"/>
        <v>28631</v>
      </c>
      <c r="J254" s="191">
        <v>0.98126846882910612</v>
      </c>
      <c r="K254" s="191">
        <f t="shared" si="5"/>
        <v>5319</v>
      </c>
      <c r="L254" s="191">
        <v>0.18229775368314122</v>
      </c>
      <c r="M254" s="191">
        <f t="shared" si="5"/>
        <v>7091</v>
      </c>
      <c r="N254" s="204">
        <v>0.24302939864018694</v>
      </c>
      <c r="O254" s="191">
        <f t="shared" si="5"/>
        <v>1882</v>
      </c>
      <c r="P254" s="204">
        <v>6.4501668063860082E-2</v>
      </c>
      <c r="Q254" s="191">
        <f t="shared" si="5"/>
        <v>1953</v>
      </c>
      <c r="R254" s="204">
        <v>6.6935046614622074E-2</v>
      </c>
      <c r="S254" s="191">
        <f t="shared" si="5"/>
        <v>1848</v>
      </c>
      <c r="T254" s="204">
        <v>6.3336388194481091E-2</v>
      </c>
      <c r="U254" s="191">
        <f t="shared" si="5"/>
        <v>1073</v>
      </c>
      <c r="V254" s="204">
        <v>3.6774861760107261E-2</v>
      </c>
      <c r="W254" s="191">
        <f t="shared" si="5"/>
        <v>5396</v>
      </c>
      <c r="X254" s="204">
        <v>0.18493676985791124</v>
      </c>
      <c r="Y254" s="191">
        <f t="shared" si="5"/>
        <v>8048</v>
      </c>
      <c r="Z254" s="204">
        <v>0.27582859966947176</v>
      </c>
      <c r="AA254" s="191">
        <f t="shared" si="5"/>
        <v>13357</v>
      </c>
      <c r="AB254" s="204">
        <v>0.45778362397926625</v>
      </c>
      <c r="AC254" s="191">
        <f t="shared" si="5"/>
        <v>2758</v>
      </c>
      <c r="AD254" s="191">
        <v>9.4524761169036187E-2</v>
      </c>
      <c r="AE254" s="191"/>
      <c r="AF254" s="191"/>
    </row>
    <row r="255" spans="1:32">
      <c r="A255" s="332">
        <v>1888</v>
      </c>
      <c r="B255" s="333" t="s">
        <v>1052</v>
      </c>
      <c r="C255" s="233">
        <v>337183</v>
      </c>
      <c r="D255" s="240">
        <v>431036</v>
      </c>
      <c r="E255" s="191">
        <v>6293</v>
      </c>
      <c r="F255" s="191">
        <f t="shared" si="4"/>
        <v>1.8663455749548463</v>
      </c>
      <c r="G255" s="191">
        <v>3209</v>
      </c>
      <c r="H255" s="191">
        <v>0.95170871603847162</v>
      </c>
      <c r="I255" s="191">
        <v>3084</v>
      </c>
      <c r="J255" s="191">
        <v>0.9146368589163747</v>
      </c>
      <c r="K255" s="191">
        <v>547</v>
      </c>
      <c r="L255" s="191">
        <v>0.16222644676629605</v>
      </c>
      <c r="M255" s="191">
        <v>798</v>
      </c>
      <c r="N255" s="204">
        <v>0.23666673586746662</v>
      </c>
      <c r="O255" s="191">
        <v>189</v>
      </c>
      <c r="P255" s="204">
        <v>5.6052647968610515E-2</v>
      </c>
      <c r="Q255" s="191">
        <v>181</v>
      </c>
      <c r="R255" s="204">
        <v>5.3680049112796321E-2</v>
      </c>
      <c r="S255" s="191">
        <v>206</v>
      </c>
      <c r="T255" s="204">
        <v>6.1094420537215699E-2</v>
      </c>
      <c r="U255" s="191">
        <v>139</v>
      </c>
      <c r="V255" s="204">
        <v>4.122390511977176E-2</v>
      </c>
      <c r="W255" s="191">
        <v>810</v>
      </c>
      <c r="X255" s="204">
        <v>0.24022563415118792</v>
      </c>
      <c r="Y255" s="191">
        <v>1189</v>
      </c>
      <c r="Z255" s="204">
        <v>0.35262750494538575</v>
      </c>
      <c r="AA255" s="191">
        <v>1912</v>
      </c>
      <c r="AB255" s="204">
        <v>0.56705112653959422</v>
      </c>
      <c r="AC255" s="191">
        <v>322</v>
      </c>
      <c r="AD255" s="191">
        <v>9.5497103946521625E-2</v>
      </c>
      <c r="AE255" s="191"/>
      <c r="AF255" s="191"/>
    </row>
    <row r="256" spans="1:32">
      <c r="A256" s="332">
        <v>1888</v>
      </c>
      <c r="B256" s="334" t="s">
        <v>842</v>
      </c>
      <c r="C256" s="345">
        <v>12539</v>
      </c>
      <c r="D256" s="345">
        <v>13268</v>
      </c>
      <c r="E256" s="191">
        <v>227</v>
      </c>
      <c r="F256" s="191">
        <f t="shared" si="4"/>
        <v>1.8103517026876146</v>
      </c>
      <c r="G256" s="191">
        <v>123</v>
      </c>
      <c r="H256" s="191">
        <v>0.98093946885716576</v>
      </c>
      <c r="I256" s="191">
        <v>104</v>
      </c>
      <c r="J256" s="191">
        <v>0.82941223383044893</v>
      </c>
      <c r="K256" s="191">
        <v>18</v>
      </c>
      <c r="L256" s="191">
        <v>0.14355211739373155</v>
      </c>
      <c r="M256" s="191">
        <v>23</v>
      </c>
      <c r="N256" s="204">
        <v>0.18342770555865698</v>
      </c>
      <c r="O256" s="191">
        <v>1</v>
      </c>
      <c r="P256" s="204">
        <v>7.9751176329850865E-3</v>
      </c>
      <c r="Q256" s="191">
        <v>3</v>
      </c>
      <c r="R256" s="204">
        <v>2.3925352898955261E-2</v>
      </c>
      <c r="S256" s="191">
        <v>7</v>
      </c>
      <c r="T256" s="204">
        <v>5.5825823430895608E-2</v>
      </c>
      <c r="U256" s="191">
        <v>12</v>
      </c>
      <c r="V256" s="204">
        <v>9.5701411595821045E-2</v>
      </c>
      <c r="W256" s="191">
        <v>24</v>
      </c>
      <c r="X256" s="204">
        <v>0.19140282319164209</v>
      </c>
      <c r="Y256" s="191">
        <v>36</v>
      </c>
      <c r="Z256" s="204">
        <v>0.28710423478746311</v>
      </c>
      <c r="AA256" s="191">
        <v>87</v>
      </c>
      <c r="AB256" s="204">
        <v>0.69383523406970249</v>
      </c>
      <c r="AC256" s="191">
        <v>16</v>
      </c>
      <c r="AD256" s="191">
        <v>0.12760188212776138</v>
      </c>
      <c r="AE256" s="191"/>
      <c r="AF256" s="191"/>
    </row>
    <row r="257" spans="1:32">
      <c r="A257" s="332">
        <v>1888</v>
      </c>
      <c r="B257" s="334" t="s">
        <v>843</v>
      </c>
      <c r="C257" s="345">
        <v>16793</v>
      </c>
      <c r="D257" s="345">
        <v>17440</v>
      </c>
      <c r="E257" s="191">
        <v>317</v>
      </c>
      <c r="F257" s="191">
        <f t="shared" si="4"/>
        <v>1.8876912999464062</v>
      </c>
      <c r="G257" s="191">
        <v>168</v>
      </c>
      <c r="H257" s="191">
        <v>1.0004168403501459</v>
      </c>
      <c r="I257" s="191">
        <v>149</v>
      </c>
      <c r="J257" s="191">
        <v>0.88727445959626039</v>
      </c>
      <c r="K257" s="191">
        <v>21</v>
      </c>
      <c r="L257" s="191">
        <v>0.12505210504376824</v>
      </c>
      <c r="M257" s="191">
        <v>34</v>
      </c>
      <c r="N257" s="204">
        <v>0.20246531292800571</v>
      </c>
      <c r="O257" s="191">
        <v>8</v>
      </c>
      <c r="P257" s="204">
        <v>4.7638897159530756E-2</v>
      </c>
      <c r="Q257" s="191">
        <v>12</v>
      </c>
      <c r="R257" s="204">
        <v>7.1458345739296131E-2</v>
      </c>
      <c r="S257" s="191">
        <v>8</v>
      </c>
      <c r="T257" s="204">
        <v>4.7638897159530756E-2</v>
      </c>
      <c r="U257" s="191">
        <v>7</v>
      </c>
      <c r="V257" s="204">
        <v>4.1684035014589414E-2</v>
      </c>
      <c r="W257" s="191">
        <v>27</v>
      </c>
      <c r="X257" s="204">
        <v>0.16078127791341632</v>
      </c>
      <c r="Y257" s="191">
        <v>54</v>
      </c>
      <c r="Z257" s="204">
        <v>0.32156255582683263</v>
      </c>
      <c r="AA257" s="191">
        <v>115</v>
      </c>
      <c r="AB257" s="204">
        <v>0.68480914666825465</v>
      </c>
      <c r="AC257" s="191">
        <v>31</v>
      </c>
      <c r="AD257" s="191">
        <v>0.18460072649318168</v>
      </c>
      <c r="AE257" s="191"/>
      <c r="AF257" s="191"/>
    </row>
    <row r="258" spans="1:32">
      <c r="A258" s="332">
        <v>1888</v>
      </c>
      <c r="B258" s="334" t="s">
        <v>854</v>
      </c>
      <c r="C258" s="345">
        <v>20962</v>
      </c>
      <c r="D258" s="345">
        <v>21544</v>
      </c>
      <c r="E258" s="191">
        <v>381</v>
      </c>
      <c r="F258" s="191">
        <f t="shared" si="4"/>
        <v>1.8175746589065929</v>
      </c>
      <c r="G258" s="191">
        <v>173</v>
      </c>
      <c r="H258" s="191">
        <v>0.82530292910981773</v>
      </c>
      <c r="I258" s="191">
        <v>208</v>
      </c>
      <c r="J258" s="191">
        <v>0.99227172979677503</v>
      </c>
      <c r="K258" s="191">
        <v>39</v>
      </c>
      <c r="L258" s="191">
        <v>0.18605094933689534</v>
      </c>
      <c r="M258" s="191">
        <v>61</v>
      </c>
      <c r="N258" s="204">
        <v>0.29100276691155424</v>
      </c>
      <c r="O258" s="191">
        <v>13</v>
      </c>
      <c r="P258" s="204">
        <v>6.2016983112298439E-2</v>
      </c>
      <c r="Q258" s="191">
        <v>7</v>
      </c>
      <c r="R258" s="204">
        <v>3.3393760137391475E-2</v>
      </c>
      <c r="S258" s="191">
        <v>7</v>
      </c>
      <c r="T258" s="204">
        <v>3.3393760137391475E-2</v>
      </c>
      <c r="U258" s="191">
        <v>6</v>
      </c>
      <c r="V258" s="204">
        <v>2.8623222974906975E-2</v>
      </c>
      <c r="W258" s="191">
        <v>39</v>
      </c>
      <c r="X258" s="204">
        <v>0.18605094933689534</v>
      </c>
      <c r="Y258" s="191">
        <v>62</v>
      </c>
      <c r="Z258" s="204">
        <v>0.29577330407403873</v>
      </c>
      <c r="AA258" s="191">
        <v>122</v>
      </c>
      <c r="AB258" s="204">
        <v>0.58200553382310849</v>
      </c>
      <c r="AC258" s="191">
        <v>25</v>
      </c>
      <c r="AD258" s="191">
        <v>0.11926342906211239</v>
      </c>
      <c r="AE258" s="191"/>
      <c r="AF258" s="191"/>
    </row>
    <row r="259" spans="1:32">
      <c r="A259" s="332">
        <v>1888</v>
      </c>
      <c r="B259" s="334" t="s">
        <v>855</v>
      </c>
      <c r="C259" s="345">
        <v>12681</v>
      </c>
      <c r="D259" s="345">
        <v>12509</v>
      </c>
      <c r="E259" s="191">
        <v>261</v>
      </c>
      <c r="F259" s="191">
        <f t="shared" ref="F259:F322" si="6">E259/C259*100</f>
        <v>2.0581973030518097</v>
      </c>
      <c r="G259" s="191">
        <v>138</v>
      </c>
      <c r="H259" s="191">
        <v>1.0882422521883131</v>
      </c>
      <c r="I259" s="191">
        <v>123</v>
      </c>
      <c r="J259" s="191">
        <v>0.96995505086349654</v>
      </c>
      <c r="K259" s="191">
        <v>16</v>
      </c>
      <c r="L259" s="191">
        <v>0.12617301474647111</v>
      </c>
      <c r="M259" s="191">
        <v>37</v>
      </c>
      <c r="N259" s="204">
        <v>0.29177509660121442</v>
      </c>
      <c r="O259" s="191">
        <v>7</v>
      </c>
      <c r="P259" s="204">
        <v>5.5200693951581101E-2</v>
      </c>
      <c r="Q259" s="191">
        <v>11</v>
      </c>
      <c r="R259" s="204">
        <v>8.6743947638198871E-2</v>
      </c>
      <c r="S259" s="191">
        <v>8</v>
      </c>
      <c r="T259" s="204">
        <v>6.3086507373235554E-2</v>
      </c>
      <c r="U259" s="191">
        <v>5</v>
      </c>
      <c r="V259" s="204">
        <v>3.9429067108272223E-2</v>
      </c>
      <c r="W259" s="191">
        <v>24</v>
      </c>
      <c r="X259" s="204">
        <v>0.18925952211970665</v>
      </c>
      <c r="Y259" s="191">
        <v>43</v>
      </c>
      <c r="Z259" s="204">
        <v>0.33908997713114108</v>
      </c>
      <c r="AA259" s="191">
        <v>88</v>
      </c>
      <c r="AB259" s="204">
        <v>0.69395158110559096</v>
      </c>
      <c r="AC259" s="191">
        <v>22</v>
      </c>
      <c r="AD259" s="191">
        <v>0.17348789527639774</v>
      </c>
      <c r="AE259" s="191"/>
      <c r="AF259" s="191"/>
    </row>
    <row r="260" spans="1:32">
      <c r="A260" s="332">
        <v>1888</v>
      </c>
      <c r="B260" s="334" t="s">
        <v>856</v>
      </c>
      <c r="C260" s="345">
        <v>6692</v>
      </c>
      <c r="D260" s="345">
        <v>8468</v>
      </c>
      <c r="E260" s="191"/>
      <c r="F260" s="191">
        <f t="shared" si="6"/>
        <v>0</v>
      </c>
      <c r="G260" s="191"/>
      <c r="H260" s="191">
        <v>0</v>
      </c>
      <c r="I260" s="191"/>
      <c r="J260" s="191">
        <v>0</v>
      </c>
      <c r="K260" s="191">
        <v>0</v>
      </c>
      <c r="L260" s="191">
        <v>0</v>
      </c>
      <c r="M260" s="191">
        <v>0</v>
      </c>
      <c r="N260" s="204">
        <v>0</v>
      </c>
      <c r="O260" s="191">
        <v>0</v>
      </c>
      <c r="P260" s="204">
        <v>0</v>
      </c>
      <c r="Q260" s="191">
        <v>0</v>
      </c>
      <c r="R260" s="204">
        <v>0</v>
      </c>
      <c r="S260" s="191">
        <v>21</v>
      </c>
      <c r="T260" s="204">
        <v>0.31380753138075312</v>
      </c>
      <c r="U260" s="191">
        <v>16</v>
      </c>
      <c r="V260" s="204">
        <v>0.23909145248057379</v>
      </c>
      <c r="W260" s="191">
        <v>77</v>
      </c>
      <c r="X260" s="204">
        <v>1.1506276150627615</v>
      </c>
      <c r="Y260" s="191">
        <v>115</v>
      </c>
      <c r="Z260" s="204">
        <v>1.7184698147041242</v>
      </c>
      <c r="AA260" s="191">
        <v>189</v>
      </c>
      <c r="AB260" s="204">
        <v>2.8242677824267783</v>
      </c>
      <c r="AC260" s="191">
        <v>32</v>
      </c>
      <c r="AD260" s="191">
        <v>0.47818290496114757</v>
      </c>
      <c r="AE260" s="191"/>
      <c r="AF260" s="191"/>
    </row>
    <row r="261" spans="1:32">
      <c r="A261" s="332">
        <v>1888</v>
      </c>
      <c r="B261" s="334" t="s">
        <v>865</v>
      </c>
      <c r="C261" s="345">
        <v>31862</v>
      </c>
      <c r="D261" s="345">
        <v>33752</v>
      </c>
      <c r="E261" s="191">
        <v>606</v>
      </c>
      <c r="F261" s="191">
        <f t="shared" si="6"/>
        <v>1.9019521687276379</v>
      </c>
      <c r="G261" s="191">
        <v>286</v>
      </c>
      <c r="H261" s="191">
        <v>0.89762099052162447</v>
      </c>
      <c r="I261" s="191">
        <v>320</v>
      </c>
      <c r="J261" s="191">
        <v>1.0043311782060134</v>
      </c>
      <c r="K261" s="191">
        <v>45</v>
      </c>
      <c r="L261" s="191">
        <v>0.14123407193522064</v>
      </c>
      <c r="M261" s="191">
        <v>83</v>
      </c>
      <c r="N261" s="204">
        <v>0.26049839934718472</v>
      </c>
      <c r="O261" s="191">
        <v>19</v>
      </c>
      <c r="P261" s="204">
        <v>5.9632163705982053E-2</v>
      </c>
      <c r="Q261" s="191">
        <v>9</v>
      </c>
      <c r="R261" s="204">
        <v>2.8246814387044128E-2</v>
      </c>
      <c r="S261" s="191">
        <v>20</v>
      </c>
      <c r="T261" s="204">
        <v>6.2770698637875835E-2</v>
      </c>
      <c r="U261" s="191">
        <v>12</v>
      </c>
      <c r="V261" s="204">
        <v>3.7662419182725504E-2</v>
      </c>
      <c r="W261" s="191">
        <v>66</v>
      </c>
      <c r="X261" s="204">
        <v>0.20714330550499027</v>
      </c>
      <c r="Y261" s="191">
        <v>99</v>
      </c>
      <c r="Z261" s="204">
        <v>0.31071495825748541</v>
      </c>
      <c r="AA261" s="191">
        <v>176</v>
      </c>
      <c r="AB261" s="204">
        <v>0.55238214801330743</v>
      </c>
      <c r="AC261" s="191">
        <v>20</v>
      </c>
      <c r="AD261" s="191">
        <v>6.2770698637875835E-2</v>
      </c>
      <c r="AE261" s="191"/>
      <c r="AF261" s="191"/>
    </row>
    <row r="262" spans="1:32">
      <c r="A262" s="332">
        <v>1888</v>
      </c>
      <c r="B262" s="334" t="s">
        <v>867</v>
      </c>
      <c r="C262" s="345">
        <v>30946</v>
      </c>
      <c r="D262" s="345">
        <v>39576</v>
      </c>
      <c r="E262" s="191">
        <v>544</v>
      </c>
      <c r="F262" s="191">
        <f t="shared" si="6"/>
        <v>1.7579008595618173</v>
      </c>
      <c r="G262" s="191">
        <v>275</v>
      </c>
      <c r="H262" s="191">
        <v>0.88864473599172755</v>
      </c>
      <c r="I262" s="191">
        <v>269</v>
      </c>
      <c r="J262" s="191">
        <v>0.86925612357008974</v>
      </c>
      <c r="K262" s="191">
        <v>52</v>
      </c>
      <c r="L262" s="191">
        <v>0.16803464098752666</v>
      </c>
      <c r="M262" s="191">
        <v>69</v>
      </c>
      <c r="N262" s="204">
        <v>0.22296904284883345</v>
      </c>
      <c r="O262" s="191">
        <v>18</v>
      </c>
      <c r="P262" s="204">
        <v>5.8165837264913069E-2</v>
      </c>
      <c r="Q262" s="191">
        <v>12</v>
      </c>
      <c r="R262" s="204">
        <v>3.8777224843275386E-2</v>
      </c>
      <c r="S262" s="191">
        <v>5</v>
      </c>
      <c r="T262" s="204">
        <v>1.6157177018031408E-2</v>
      </c>
      <c r="U262" s="191">
        <v>3</v>
      </c>
      <c r="V262" s="204">
        <v>9.6943062108188465E-3</v>
      </c>
      <c r="W262" s="191">
        <v>35</v>
      </c>
      <c r="X262" s="204">
        <v>0.11310023912621987</v>
      </c>
      <c r="Y262" s="191">
        <v>65</v>
      </c>
      <c r="Z262" s="204">
        <v>0.21004330123440834</v>
      </c>
      <c r="AA262" s="191">
        <v>129</v>
      </c>
      <c r="AB262" s="204">
        <v>0.41685516706521036</v>
      </c>
      <c r="AC262" s="191">
        <v>32</v>
      </c>
      <c r="AD262" s="191">
        <v>0.10340593291540102</v>
      </c>
      <c r="AE262" s="191"/>
      <c r="AF262" s="191"/>
    </row>
    <row r="263" spans="1:32">
      <c r="A263" s="332">
        <v>1888</v>
      </c>
      <c r="B263" s="334" t="s">
        <v>876</v>
      </c>
      <c r="C263" s="345">
        <v>20519</v>
      </c>
      <c r="D263" s="345">
        <v>22987</v>
      </c>
      <c r="E263" s="191">
        <v>329</v>
      </c>
      <c r="F263" s="191">
        <f t="shared" si="6"/>
        <v>1.6033919781665775</v>
      </c>
      <c r="G263" s="191">
        <v>163</v>
      </c>
      <c r="H263" s="191">
        <v>0.79438569131049275</v>
      </c>
      <c r="I263" s="191">
        <v>166</v>
      </c>
      <c r="J263" s="191">
        <v>0.80900628685608467</v>
      </c>
      <c r="K263" s="191">
        <v>24</v>
      </c>
      <c r="L263" s="191">
        <v>0.11696476436473512</v>
      </c>
      <c r="M263" s="191">
        <v>25</v>
      </c>
      <c r="N263" s="204">
        <v>0.12183829621326575</v>
      </c>
      <c r="O263" s="191">
        <v>7</v>
      </c>
      <c r="P263" s="204">
        <v>3.4114722939714411E-2</v>
      </c>
      <c r="Q263" s="191">
        <v>4</v>
      </c>
      <c r="R263" s="204">
        <v>1.9494127394122523E-2</v>
      </c>
      <c r="S263" s="191">
        <v>8</v>
      </c>
      <c r="T263" s="204">
        <v>3.8988254788245046E-2</v>
      </c>
      <c r="U263" s="191">
        <v>1</v>
      </c>
      <c r="V263" s="204">
        <v>4.8735318485306307E-3</v>
      </c>
      <c r="W263" s="191">
        <v>34</v>
      </c>
      <c r="X263" s="204">
        <v>0.16570008285004142</v>
      </c>
      <c r="Y263" s="191">
        <v>51</v>
      </c>
      <c r="Z263" s="204">
        <v>0.24855012427506215</v>
      </c>
      <c r="AA263" s="191">
        <v>131</v>
      </c>
      <c r="AB263" s="204">
        <v>0.63843267215751254</v>
      </c>
      <c r="AC263" s="191">
        <v>22</v>
      </c>
      <c r="AD263" s="191">
        <v>0.10721770066767387</v>
      </c>
      <c r="AE263" s="191"/>
      <c r="AF263" s="191"/>
    </row>
    <row r="264" spans="1:32">
      <c r="A264" s="332">
        <v>1888</v>
      </c>
      <c r="B264" s="334" t="s">
        <v>884</v>
      </c>
      <c r="C264" s="345">
        <v>17386</v>
      </c>
      <c r="D264" s="345">
        <v>17520</v>
      </c>
      <c r="E264" s="191">
        <v>330</v>
      </c>
      <c r="F264" s="191">
        <f t="shared" si="6"/>
        <v>1.898078914068791</v>
      </c>
      <c r="G264" s="191">
        <v>166</v>
      </c>
      <c r="H264" s="191">
        <v>0.95479121131945233</v>
      </c>
      <c r="I264" s="191">
        <v>164</v>
      </c>
      <c r="J264" s="191">
        <v>0.94328770274933849</v>
      </c>
      <c r="K264" s="191">
        <v>31</v>
      </c>
      <c r="L264" s="191">
        <v>0.1783043828367652</v>
      </c>
      <c r="M264" s="191">
        <v>37</v>
      </c>
      <c r="N264" s="204">
        <v>0.21281490854710688</v>
      </c>
      <c r="O264" s="191">
        <v>12</v>
      </c>
      <c r="P264" s="204">
        <v>6.9021051420683308E-2</v>
      </c>
      <c r="Q264" s="191">
        <v>3</v>
      </c>
      <c r="R264" s="204">
        <v>1.7255262855170827E-2</v>
      </c>
      <c r="S264" s="191">
        <v>7</v>
      </c>
      <c r="T264" s="204">
        <v>4.0262279995398595E-2</v>
      </c>
      <c r="U264" s="191">
        <v>4</v>
      </c>
      <c r="V264" s="204">
        <v>2.3007017140227772E-2</v>
      </c>
      <c r="W264" s="191">
        <v>26</v>
      </c>
      <c r="X264" s="204">
        <v>0.14954561141148051</v>
      </c>
      <c r="Y264" s="191">
        <v>58</v>
      </c>
      <c r="Z264" s="204">
        <v>0.33360174853330266</v>
      </c>
      <c r="AA264" s="191">
        <v>104</v>
      </c>
      <c r="AB264" s="204">
        <v>0.59818244564592205</v>
      </c>
      <c r="AC264" s="191">
        <v>19</v>
      </c>
      <c r="AD264" s="191">
        <v>0.1092833314160819</v>
      </c>
      <c r="AE264" s="191"/>
      <c r="AF264" s="191"/>
    </row>
    <row r="265" spans="1:32">
      <c r="A265" s="332">
        <v>1888</v>
      </c>
      <c r="B265" s="334" t="s">
        <v>903</v>
      </c>
      <c r="C265" s="345">
        <v>17592</v>
      </c>
      <c r="D265" s="345">
        <v>18682</v>
      </c>
      <c r="E265" s="191">
        <v>286</v>
      </c>
      <c r="F265" s="191">
        <f t="shared" si="6"/>
        <v>1.6257389722601181</v>
      </c>
      <c r="G265" s="191">
        <v>133</v>
      </c>
      <c r="H265" s="191">
        <v>0.75602546612096411</v>
      </c>
      <c r="I265" s="191">
        <v>153</v>
      </c>
      <c r="J265" s="191">
        <v>0.8697135061391541</v>
      </c>
      <c r="K265" s="191">
        <v>19</v>
      </c>
      <c r="L265" s="191">
        <v>0.10800363801728059</v>
      </c>
      <c r="M265" s="191">
        <v>31</v>
      </c>
      <c r="N265" s="204">
        <v>0.17621646202819463</v>
      </c>
      <c r="O265" s="191">
        <v>7</v>
      </c>
      <c r="P265" s="204">
        <v>3.9790814006366526E-2</v>
      </c>
      <c r="Q265" s="191">
        <v>11</v>
      </c>
      <c r="R265" s="204">
        <v>6.2528422010004539E-2</v>
      </c>
      <c r="S265" s="191">
        <v>26</v>
      </c>
      <c r="T265" s="204">
        <v>0.14779445202364713</v>
      </c>
      <c r="U265" s="191">
        <v>21</v>
      </c>
      <c r="V265" s="204">
        <v>0.11937244201909959</v>
      </c>
      <c r="W265" s="191">
        <v>115</v>
      </c>
      <c r="X265" s="204">
        <v>0.65370623010459306</v>
      </c>
      <c r="Y265" s="191">
        <v>126</v>
      </c>
      <c r="Z265" s="204">
        <v>0.71623465211459758</v>
      </c>
      <c r="AA265" s="191">
        <v>243</v>
      </c>
      <c r="AB265" s="204">
        <v>1.3813096862210095</v>
      </c>
      <c r="AC265" s="191">
        <v>30</v>
      </c>
      <c r="AD265" s="191">
        <v>0.17053206002728513</v>
      </c>
      <c r="AE265" s="191"/>
      <c r="AF265" s="191"/>
    </row>
    <row r="266" spans="1:32">
      <c r="A266" s="332">
        <v>1888</v>
      </c>
      <c r="B266" s="334" t="s">
        <v>909</v>
      </c>
      <c r="C266" s="345">
        <v>45349</v>
      </c>
      <c r="D266" s="345">
        <v>57269</v>
      </c>
      <c r="E266" s="191">
        <v>778</v>
      </c>
      <c r="F266" s="191">
        <f t="shared" si="6"/>
        <v>1.7155835850845662</v>
      </c>
      <c r="G266" s="191">
        <v>405</v>
      </c>
      <c r="H266" s="191">
        <v>0.8930737171712716</v>
      </c>
      <c r="I266" s="191">
        <v>373</v>
      </c>
      <c r="J266" s="191">
        <v>0.82250986791329461</v>
      </c>
      <c r="K266" s="191">
        <v>85</v>
      </c>
      <c r="L266" s="191">
        <v>0.18743522459150147</v>
      </c>
      <c r="M266" s="191">
        <v>91</v>
      </c>
      <c r="N266" s="204">
        <v>0.20066594632737214</v>
      </c>
      <c r="O266" s="191">
        <v>20</v>
      </c>
      <c r="P266" s="204">
        <v>4.4102405786235636E-2</v>
      </c>
      <c r="Q266" s="191">
        <v>21</v>
      </c>
      <c r="R266" s="204">
        <v>4.6307526075547417E-2</v>
      </c>
      <c r="S266" s="191">
        <v>89</v>
      </c>
      <c r="T266" s="204">
        <v>0.19625570574874859</v>
      </c>
      <c r="U266" s="191">
        <v>52</v>
      </c>
      <c r="V266" s="204">
        <v>0.11466625504421267</v>
      </c>
      <c r="W266" s="191">
        <v>343</v>
      </c>
      <c r="X266" s="204">
        <v>0.75635625923394123</v>
      </c>
      <c r="Y266" s="191">
        <v>480</v>
      </c>
      <c r="Z266" s="204">
        <v>1.0584577388696554</v>
      </c>
      <c r="AA266" s="191">
        <v>528</v>
      </c>
      <c r="AB266" s="204">
        <v>1.1643035127566208</v>
      </c>
      <c r="AC266" s="191">
        <v>73</v>
      </c>
      <c r="AD266" s="191">
        <v>0.16097378111976007</v>
      </c>
      <c r="AE266" s="191"/>
      <c r="AF266" s="191"/>
    </row>
    <row r="267" spans="1:32">
      <c r="A267" s="332">
        <v>1888</v>
      </c>
      <c r="B267" s="334" t="s">
        <v>911</v>
      </c>
      <c r="C267" s="345">
        <v>103862</v>
      </c>
      <c r="D267" s="345">
        <v>168021</v>
      </c>
      <c r="E267" s="191">
        <v>2234</v>
      </c>
      <c r="F267" s="191">
        <f t="shared" si="6"/>
        <v>2.1509310431149022</v>
      </c>
      <c r="G267" s="191">
        <v>1179</v>
      </c>
      <c r="H267" s="191">
        <v>1.1351601163081781</v>
      </c>
      <c r="I267" s="191">
        <v>1055</v>
      </c>
      <c r="J267" s="191">
        <v>1.0157709268067243</v>
      </c>
      <c r="K267" s="191">
        <v>197</v>
      </c>
      <c r="L267" s="191">
        <v>0.18967476074021297</v>
      </c>
      <c r="M267" s="191">
        <v>307</v>
      </c>
      <c r="N267" s="204">
        <v>0.29558452562053494</v>
      </c>
      <c r="O267" s="191">
        <v>77</v>
      </c>
      <c r="P267" s="204">
        <v>7.4136835416225372E-2</v>
      </c>
      <c r="Q267" s="191">
        <v>88</v>
      </c>
      <c r="R267" s="204">
        <v>8.4727811904257572E-2</v>
      </c>
      <c r="S267" s="191">
        <v>460</v>
      </c>
      <c r="T267" s="204">
        <v>0.44289538040861909</v>
      </c>
      <c r="U267" s="191">
        <v>243</v>
      </c>
      <c r="V267" s="204">
        <v>0.23396429878107489</v>
      </c>
      <c r="W267" s="191">
        <v>1286</v>
      </c>
      <c r="X267" s="204">
        <v>1.2381814330554004</v>
      </c>
      <c r="Y267" s="191">
        <v>2005</v>
      </c>
      <c r="Z267" s="204">
        <v>1.9304461689549592</v>
      </c>
      <c r="AA267" s="191">
        <v>3035</v>
      </c>
      <c r="AB267" s="204">
        <v>2.9221466946525196</v>
      </c>
      <c r="AC267" s="191">
        <v>551</v>
      </c>
      <c r="AD267" s="191">
        <v>0.53051164044597643</v>
      </c>
      <c r="AE267" s="191"/>
      <c r="AF267" s="191"/>
    </row>
    <row r="268" spans="1:32">
      <c r="A268" s="332">
        <v>1888</v>
      </c>
      <c r="B268" s="335" t="s">
        <v>1053</v>
      </c>
      <c r="C268" s="240">
        <v>536679</v>
      </c>
      <c r="D268" s="240">
        <v>589433</v>
      </c>
      <c r="E268" s="191">
        <v>10846</v>
      </c>
      <c r="F268" s="191">
        <f t="shared" si="6"/>
        <v>2.0209473446883517</v>
      </c>
      <c r="G268" s="191">
        <v>5662</v>
      </c>
      <c r="H268" s="191">
        <v>1.0550068104024939</v>
      </c>
      <c r="I268" s="191">
        <v>5184</v>
      </c>
      <c r="J268" s="191">
        <v>0.96594053428585791</v>
      </c>
      <c r="K268" s="191">
        <v>925</v>
      </c>
      <c r="L268" s="191">
        <v>0.17235628746420112</v>
      </c>
      <c r="M268" s="191">
        <v>1536</v>
      </c>
      <c r="N268" s="204">
        <v>0.28620460275136533</v>
      </c>
      <c r="O268" s="191">
        <v>402</v>
      </c>
      <c r="P268" s="204">
        <v>7.4905110876333891E-2</v>
      </c>
      <c r="Q268" s="191">
        <v>403</v>
      </c>
      <c r="R268" s="204">
        <v>7.5091441997916814E-2</v>
      </c>
      <c r="S268" s="191">
        <v>20</v>
      </c>
      <c r="T268" s="204">
        <v>3.7266224316584032E-3</v>
      </c>
      <c r="U268" s="191">
        <v>7</v>
      </c>
      <c r="V268" s="204">
        <v>1.3043178510804411E-3</v>
      </c>
      <c r="W268" s="191">
        <v>33</v>
      </c>
      <c r="X268" s="204">
        <v>6.1489270122363649E-3</v>
      </c>
      <c r="Y268" s="191">
        <v>65</v>
      </c>
      <c r="Z268" s="204">
        <v>1.2111522902889809E-2</v>
      </c>
      <c r="AA268" s="191">
        <v>95</v>
      </c>
      <c r="AB268" s="204">
        <v>1.7701456550377415E-2</v>
      </c>
      <c r="AC268" s="191">
        <v>19</v>
      </c>
      <c r="AD268" s="191">
        <v>3.5402913100754827E-3</v>
      </c>
      <c r="AE268" s="191"/>
      <c r="AF268" s="191"/>
    </row>
    <row r="269" spans="1:32">
      <c r="A269" s="332">
        <v>1888</v>
      </c>
      <c r="B269" s="334" t="s">
        <v>823</v>
      </c>
      <c r="C269" s="345">
        <v>16788</v>
      </c>
      <c r="D269" s="345">
        <v>17424</v>
      </c>
      <c r="E269" s="191">
        <v>362</v>
      </c>
      <c r="F269" s="191">
        <f t="shared" si="6"/>
        <v>2.1563021205623065</v>
      </c>
      <c r="G269" s="191">
        <v>198</v>
      </c>
      <c r="H269" s="191">
        <v>1.1794138670478913</v>
      </c>
      <c r="I269" s="191">
        <v>164</v>
      </c>
      <c r="J269" s="191">
        <v>0.97688825351441511</v>
      </c>
      <c r="K269" s="191">
        <v>26</v>
      </c>
      <c r="L269" s="191">
        <v>0.15487252799618775</v>
      </c>
      <c r="M269" s="191">
        <v>65</v>
      </c>
      <c r="N269" s="204">
        <v>0.3871813199904694</v>
      </c>
      <c r="O269" s="191">
        <v>18</v>
      </c>
      <c r="P269" s="204">
        <v>0.10721944245889921</v>
      </c>
      <c r="Q269" s="191">
        <v>14</v>
      </c>
      <c r="R269" s="204">
        <v>8.3392899690254943E-2</v>
      </c>
      <c r="S269" s="191">
        <v>25</v>
      </c>
      <c r="T269" s="204">
        <v>0.14891589230402669</v>
      </c>
      <c r="U269" s="191">
        <v>14</v>
      </c>
      <c r="V269" s="204">
        <v>8.3392899690254943E-2</v>
      </c>
      <c r="W269" s="191">
        <v>56</v>
      </c>
      <c r="X269" s="204">
        <v>0.33357159876101977</v>
      </c>
      <c r="Y269" s="191">
        <v>99</v>
      </c>
      <c r="Z269" s="204">
        <v>0.58970693352394565</v>
      </c>
      <c r="AA269" s="191">
        <v>167</v>
      </c>
      <c r="AB269" s="204">
        <v>0.99475816059089828</v>
      </c>
      <c r="AC269" s="191">
        <v>30</v>
      </c>
      <c r="AD269" s="191">
        <v>0.17869907076483202</v>
      </c>
      <c r="AE269" s="191"/>
      <c r="AF269" s="191"/>
    </row>
    <row r="270" spans="1:32">
      <c r="A270" s="332">
        <v>1888</v>
      </c>
      <c r="B270" s="334" t="s">
        <v>824</v>
      </c>
      <c r="C270" s="345">
        <v>26757</v>
      </c>
      <c r="D270" s="345">
        <v>26808</v>
      </c>
      <c r="E270" s="191">
        <v>537</v>
      </c>
      <c r="F270" s="191">
        <f t="shared" si="6"/>
        <v>2.0069514519564975</v>
      </c>
      <c r="G270" s="191">
        <v>273</v>
      </c>
      <c r="H270" s="191">
        <v>1.0202937549052584</v>
      </c>
      <c r="I270" s="191">
        <v>264</v>
      </c>
      <c r="J270" s="191">
        <v>0.98665769705123896</v>
      </c>
      <c r="K270" s="191">
        <v>52</v>
      </c>
      <c r="L270" s="191">
        <v>0.19434166760100161</v>
      </c>
      <c r="M270" s="191">
        <v>60</v>
      </c>
      <c r="N270" s="204">
        <v>0.22424038569346338</v>
      </c>
      <c r="O270" s="191">
        <v>7</v>
      </c>
      <c r="P270" s="204">
        <v>2.6161378330904064E-2</v>
      </c>
      <c r="Q270" s="191">
        <v>27</v>
      </c>
      <c r="R270" s="204">
        <v>0.10090817356205853</v>
      </c>
      <c r="S270" s="191">
        <v>61</v>
      </c>
      <c r="T270" s="204">
        <v>0.2279777254550211</v>
      </c>
      <c r="U270" s="191">
        <v>36</v>
      </c>
      <c r="V270" s="204">
        <v>0.13454423141607805</v>
      </c>
      <c r="W270" s="191">
        <v>272</v>
      </c>
      <c r="X270" s="204">
        <v>1.0165564151437008</v>
      </c>
      <c r="Y270" s="191">
        <v>367</v>
      </c>
      <c r="Z270" s="204">
        <v>1.3716036924916843</v>
      </c>
      <c r="AA270" s="191">
        <v>404</v>
      </c>
      <c r="AB270" s="204">
        <v>1.5098852636693201</v>
      </c>
      <c r="AC270" s="191">
        <v>60</v>
      </c>
      <c r="AD270" s="191">
        <v>0.22424038569346338</v>
      </c>
      <c r="AE270" s="191"/>
      <c r="AF270" s="191"/>
    </row>
    <row r="271" spans="1:32">
      <c r="A271" s="332">
        <v>1888</v>
      </c>
      <c r="B271" s="334" t="s">
        <v>825</v>
      </c>
      <c r="C271" s="345">
        <v>71697</v>
      </c>
      <c r="D271" s="345">
        <v>92385</v>
      </c>
      <c r="E271" s="191">
        <v>1616</v>
      </c>
      <c r="F271" s="191">
        <f t="shared" si="6"/>
        <v>2.2539297320668927</v>
      </c>
      <c r="G271" s="191">
        <v>865</v>
      </c>
      <c r="H271" s="191">
        <v>1.2064661003947166</v>
      </c>
      <c r="I271" s="191">
        <v>751</v>
      </c>
      <c r="J271" s="191">
        <v>1.0474636316721759</v>
      </c>
      <c r="K271" s="191">
        <v>129</v>
      </c>
      <c r="L271" s="191">
        <v>0.17992384618603288</v>
      </c>
      <c r="M271" s="191">
        <v>183</v>
      </c>
      <c r="N271" s="204">
        <v>0.25524080505460478</v>
      </c>
      <c r="O271" s="191">
        <v>53</v>
      </c>
      <c r="P271" s="204">
        <v>7.3922200371005761E-2</v>
      </c>
      <c r="Q271" s="191">
        <v>51</v>
      </c>
      <c r="R271" s="204">
        <v>7.1132683375873459E-2</v>
      </c>
      <c r="S271" s="191">
        <v>20</v>
      </c>
      <c r="T271" s="204">
        <v>2.7895169951322928E-2</v>
      </c>
      <c r="U271" s="191">
        <v>8</v>
      </c>
      <c r="V271" s="204">
        <v>1.1158067980529172E-2</v>
      </c>
      <c r="W271" s="191">
        <v>66</v>
      </c>
      <c r="X271" s="204">
        <v>9.2054060839365653E-2</v>
      </c>
      <c r="Y271" s="191">
        <v>72</v>
      </c>
      <c r="Z271" s="204">
        <v>0.10042261182476254</v>
      </c>
      <c r="AA271" s="191">
        <v>58</v>
      </c>
      <c r="AB271" s="204">
        <v>8.0895992858836488E-2</v>
      </c>
      <c r="AC271" s="191">
        <v>11</v>
      </c>
      <c r="AD271" s="191">
        <v>1.5342343473227611E-2</v>
      </c>
      <c r="AE271" s="191"/>
      <c r="AF271" s="191"/>
    </row>
    <row r="272" spans="1:32">
      <c r="A272" s="332">
        <v>1888</v>
      </c>
      <c r="B272" s="334" t="s">
        <v>826</v>
      </c>
      <c r="C272" s="345">
        <v>21630</v>
      </c>
      <c r="D272" s="345">
        <v>30117</v>
      </c>
      <c r="E272" s="191">
        <v>407</v>
      </c>
      <c r="F272" s="191">
        <f t="shared" si="6"/>
        <v>1.8816458622283865</v>
      </c>
      <c r="G272" s="191">
        <v>213</v>
      </c>
      <c r="H272" s="191">
        <v>0.98474341192787795</v>
      </c>
      <c r="I272" s="191">
        <v>194</v>
      </c>
      <c r="J272" s="191">
        <v>0.89690245030050864</v>
      </c>
      <c r="K272" s="191">
        <v>44</v>
      </c>
      <c r="L272" s="191">
        <v>0.2034211742949607</v>
      </c>
      <c r="M272" s="191">
        <v>83</v>
      </c>
      <c r="N272" s="204">
        <v>0.38372630605640312</v>
      </c>
      <c r="O272" s="191">
        <v>20</v>
      </c>
      <c r="P272" s="204">
        <v>9.2464170134073043E-2</v>
      </c>
      <c r="Q272" s="191">
        <v>25</v>
      </c>
      <c r="R272" s="204">
        <v>0.1155802126675913</v>
      </c>
      <c r="S272" s="191">
        <v>9</v>
      </c>
      <c r="T272" s="204">
        <v>4.1608876560332873E-2</v>
      </c>
      <c r="U272" s="191">
        <v>2</v>
      </c>
      <c r="V272" s="204">
        <v>9.2464170134073046E-3</v>
      </c>
      <c r="W272" s="191">
        <v>15</v>
      </c>
      <c r="X272" s="204">
        <v>6.9348127600554782E-2</v>
      </c>
      <c r="Y272" s="191">
        <v>26</v>
      </c>
      <c r="Z272" s="204">
        <v>0.12020342117429496</v>
      </c>
      <c r="AA272" s="191">
        <v>52</v>
      </c>
      <c r="AB272" s="204">
        <v>0.24040684234858992</v>
      </c>
      <c r="AC272" s="191">
        <v>9</v>
      </c>
      <c r="AD272" s="191">
        <v>4.1608876560332873E-2</v>
      </c>
      <c r="AE272" s="191"/>
      <c r="AF272" s="191"/>
    </row>
    <row r="273" spans="1:32">
      <c r="A273" s="332">
        <v>1888</v>
      </c>
      <c r="B273" s="334" t="s">
        <v>827</v>
      </c>
      <c r="C273" s="345">
        <v>9712</v>
      </c>
      <c r="D273" s="345">
        <v>10980</v>
      </c>
      <c r="E273" s="191">
        <v>177</v>
      </c>
      <c r="F273" s="191">
        <f t="shared" si="6"/>
        <v>1.8224876441515652</v>
      </c>
      <c r="G273" s="191">
        <v>106</v>
      </c>
      <c r="H273" s="191">
        <v>1.0914332784184515</v>
      </c>
      <c r="I273" s="191">
        <v>71</v>
      </c>
      <c r="J273" s="191">
        <v>0.73105436573311366</v>
      </c>
      <c r="K273" s="191">
        <v>12</v>
      </c>
      <c r="L273" s="191">
        <v>0.12355848434925865</v>
      </c>
      <c r="M273" s="191">
        <v>40</v>
      </c>
      <c r="N273" s="204">
        <v>0.41186161449752884</v>
      </c>
      <c r="O273" s="191">
        <v>5</v>
      </c>
      <c r="P273" s="204">
        <v>5.1482701812191105E-2</v>
      </c>
      <c r="Q273" s="191">
        <v>7</v>
      </c>
      <c r="R273" s="204">
        <v>7.2075782537067548E-2</v>
      </c>
      <c r="S273" s="191">
        <v>19</v>
      </c>
      <c r="T273" s="204">
        <v>0.19563426688632618</v>
      </c>
      <c r="U273" s="191">
        <v>15</v>
      </c>
      <c r="V273" s="204">
        <v>0.15444810543657331</v>
      </c>
      <c r="W273" s="191">
        <v>62</v>
      </c>
      <c r="X273" s="204">
        <v>0.63838550247116965</v>
      </c>
      <c r="Y273" s="191">
        <v>120</v>
      </c>
      <c r="Z273" s="204">
        <v>1.2355848434925865</v>
      </c>
      <c r="AA273" s="191">
        <v>142</v>
      </c>
      <c r="AB273" s="204">
        <v>1.4621087314662273</v>
      </c>
      <c r="AC273" s="191">
        <v>31</v>
      </c>
      <c r="AD273" s="191">
        <v>0.31919275123558483</v>
      </c>
      <c r="AE273" s="191"/>
      <c r="AF273" s="191"/>
    </row>
    <row r="274" spans="1:32">
      <c r="A274" s="332">
        <v>1888</v>
      </c>
      <c r="B274" s="334" t="s">
        <v>828</v>
      </c>
      <c r="C274" s="345">
        <v>29498</v>
      </c>
      <c r="D274" s="345">
        <v>30598</v>
      </c>
      <c r="E274" s="191">
        <v>530</v>
      </c>
      <c r="F274" s="191">
        <f t="shared" si="6"/>
        <v>1.7967319818292766</v>
      </c>
      <c r="G274" s="191">
        <v>253</v>
      </c>
      <c r="H274" s="191">
        <v>0.85768526679774904</v>
      </c>
      <c r="I274" s="191">
        <v>277</v>
      </c>
      <c r="J274" s="191">
        <v>0.93904671503152759</v>
      </c>
      <c r="K274" s="191">
        <v>48</v>
      </c>
      <c r="L274" s="191">
        <v>0.16272289646755714</v>
      </c>
      <c r="M274" s="191">
        <v>60</v>
      </c>
      <c r="N274" s="204">
        <v>0.20340362058444642</v>
      </c>
      <c r="O274" s="191">
        <v>15</v>
      </c>
      <c r="P274" s="204">
        <v>5.0850905146111604E-2</v>
      </c>
      <c r="Q274" s="191">
        <v>18</v>
      </c>
      <c r="R274" s="204">
        <v>6.1021086175333916E-2</v>
      </c>
      <c r="S274" s="191">
        <v>36</v>
      </c>
      <c r="T274" s="204">
        <v>0.12204217235066783</v>
      </c>
      <c r="U274" s="191">
        <v>13</v>
      </c>
      <c r="V274" s="204">
        <v>4.4070784459963389E-2</v>
      </c>
      <c r="W274" s="191">
        <v>64</v>
      </c>
      <c r="X274" s="204">
        <v>0.21696386195674283</v>
      </c>
      <c r="Y274" s="191">
        <v>67</v>
      </c>
      <c r="Z274" s="204">
        <v>0.22713404298596515</v>
      </c>
      <c r="AA274" s="191">
        <v>99</v>
      </c>
      <c r="AB274" s="204">
        <v>0.33561597396433657</v>
      </c>
      <c r="AC274" s="191">
        <v>24</v>
      </c>
      <c r="AD274" s="191">
        <v>8.1361448233778569E-2</v>
      </c>
      <c r="AE274" s="191"/>
      <c r="AF274" s="191"/>
    </row>
    <row r="275" spans="1:32">
      <c r="A275" s="332">
        <v>1888</v>
      </c>
      <c r="B275" s="334" t="s">
        <v>932</v>
      </c>
      <c r="C275" s="345">
        <v>27003</v>
      </c>
      <c r="D275" s="345">
        <v>27538</v>
      </c>
      <c r="E275" s="191">
        <v>541</v>
      </c>
      <c r="F275" s="191">
        <f t="shared" si="6"/>
        <v>2.003481094693182</v>
      </c>
      <c r="G275" s="191">
        <v>293</v>
      </c>
      <c r="H275" s="191">
        <v>1.0850646224493574</v>
      </c>
      <c r="I275" s="191">
        <v>248</v>
      </c>
      <c r="J275" s="191">
        <v>0.91841647224382483</v>
      </c>
      <c r="K275" s="191">
        <v>77</v>
      </c>
      <c r="L275" s="191">
        <v>0.28515350146280044</v>
      </c>
      <c r="M275" s="191">
        <v>114</v>
      </c>
      <c r="N275" s="204">
        <v>0.42217531385401619</v>
      </c>
      <c r="O275" s="191">
        <v>27</v>
      </c>
      <c r="P275" s="204">
        <v>9.9988890123319629E-2</v>
      </c>
      <c r="Q275" s="191">
        <v>20</v>
      </c>
      <c r="R275" s="204">
        <v>7.4065844535792319E-2</v>
      </c>
      <c r="S275" s="191">
        <v>15</v>
      </c>
      <c r="T275" s="204">
        <v>5.5549383401844239E-2</v>
      </c>
      <c r="U275" s="191">
        <v>7</v>
      </c>
      <c r="V275" s="204">
        <v>2.5923045587527314E-2</v>
      </c>
      <c r="W275" s="191">
        <v>43</v>
      </c>
      <c r="X275" s="204">
        <v>0.1592415657519535</v>
      </c>
      <c r="Y275" s="191">
        <v>46</v>
      </c>
      <c r="Z275" s="204">
        <v>0.17035144243232234</v>
      </c>
      <c r="AA275" s="191">
        <v>82</v>
      </c>
      <c r="AB275" s="204">
        <v>0.3036699625967485</v>
      </c>
      <c r="AC275" s="191">
        <v>24</v>
      </c>
      <c r="AD275" s="191">
        <v>8.8879013442950794E-2</v>
      </c>
      <c r="AE275" s="191"/>
      <c r="AF275" s="191"/>
    </row>
    <row r="276" spans="1:32">
      <c r="A276" s="332">
        <v>1888</v>
      </c>
      <c r="B276" s="334" t="s">
        <v>933</v>
      </c>
      <c r="C276" s="345">
        <v>16385</v>
      </c>
      <c r="D276" s="345">
        <v>19143</v>
      </c>
      <c r="E276" s="191">
        <v>341</v>
      </c>
      <c r="F276" s="191">
        <f t="shared" si="6"/>
        <v>2.0811718034787914</v>
      </c>
      <c r="G276" s="191">
        <v>181</v>
      </c>
      <c r="H276" s="191">
        <v>1.1046689044858102</v>
      </c>
      <c r="I276" s="191">
        <v>160</v>
      </c>
      <c r="J276" s="191">
        <v>0.97650289899298137</v>
      </c>
      <c r="K276" s="191">
        <v>27</v>
      </c>
      <c r="L276" s="191">
        <v>0.16478486420506561</v>
      </c>
      <c r="M276" s="191">
        <v>66</v>
      </c>
      <c r="N276" s="204">
        <v>0.40280744583460482</v>
      </c>
      <c r="O276" s="191">
        <v>18</v>
      </c>
      <c r="P276" s="204">
        <v>0.1098565761367104</v>
      </c>
      <c r="Q276" s="191">
        <v>13</v>
      </c>
      <c r="R276" s="204">
        <v>7.9340860543179736E-2</v>
      </c>
      <c r="S276" s="191">
        <v>6</v>
      </c>
      <c r="T276" s="204">
        <v>3.6618858712236801E-2</v>
      </c>
      <c r="U276" s="191">
        <v>4</v>
      </c>
      <c r="V276" s="204">
        <v>2.4412572474824534E-2</v>
      </c>
      <c r="W276" s="191">
        <v>13</v>
      </c>
      <c r="X276" s="204">
        <v>7.9340860543179736E-2</v>
      </c>
      <c r="Y276" s="191">
        <v>24</v>
      </c>
      <c r="Z276" s="204">
        <v>0.14647543484894721</v>
      </c>
      <c r="AA276" s="191">
        <v>31</v>
      </c>
      <c r="AB276" s="204">
        <v>0.18919743667989014</v>
      </c>
      <c r="AC276" s="191">
        <v>8</v>
      </c>
      <c r="AD276" s="191">
        <v>4.8825144949649069E-2</v>
      </c>
      <c r="AE276" s="191"/>
      <c r="AF276" s="191"/>
    </row>
    <row r="277" spans="1:32">
      <c r="A277" s="332">
        <v>1888</v>
      </c>
      <c r="B277" s="334" t="s">
        <v>829</v>
      </c>
      <c r="C277" s="345">
        <v>6534</v>
      </c>
      <c r="D277" s="345">
        <v>7066</v>
      </c>
      <c r="E277" s="191">
        <v>116</v>
      </c>
      <c r="F277" s="191">
        <f t="shared" si="6"/>
        <v>1.7753290480563209</v>
      </c>
      <c r="G277" s="191">
        <v>57</v>
      </c>
      <c r="H277" s="191">
        <v>0.87235996326905429</v>
      </c>
      <c r="I277" s="191">
        <v>59</v>
      </c>
      <c r="J277" s="191">
        <v>0.90296908478726656</v>
      </c>
      <c r="K277" s="191">
        <v>7</v>
      </c>
      <c r="L277" s="191">
        <v>0.10713192531374349</v>
      </c>
      <c r="M277" s="191">
        <v>17</v>
      </c>
      <c r="N277" s="204">
        <v>0.26017753290480561</v>
      </c>
      <c r="O277" s="191">
        <v>4</v>
      </c>
      <c r="P277" s="204">
        <v>6.1218243036424855E-2</v>
      </c>
      <c r="Q277" s="191">
        <v>2</v>
      </c>
      <c r="R277" s="204">
        <v>3.0609121518212427E-2</v>
      </c>
      <c r="S277" s="191">
        <v>10</v>
      </c>
      <c r="T277" s="204">
        <v>0.15304560759106214</v>
      </c>
      <c r="U277" s="191">
        <v>5</v>
      </c>
      <c r="V277" s="204">
        <v>7.6522803795531072E-2</v>
      </c>
      <c r="W277" s="191">
        <v>39</v>
      </c>
      <c r="X277" s="204">
        <v>0.59687786960514233</v>
      </c>
      <c r="Y277" s="191">
        <v>38</v>
      </c>
      <c r="Z277" s="204">
        <v>0.5815733088460362</v>
      </c>
      <c r="AA277" s="191">
        <v>57</v>
      </c>
      <c r="AB277" s="204">
        <v>0.87235996326905429</v>
      </c>
      <c r="AC277" s="191">
        <v>20</v>
      </c>
      <c r="AD277" s="191">
        <v>0.30609121518212429</v>
      </c>
      <c r="AE277" s="191"/>
      <c r="AF277" s="191"/>
    </row>
    <row r="278" spans="1:32">
      <c r="A278" s="332">
        <v>1888</v>
      </c>
      <c r="B278" s="334" t="s">
        <v>959</v>
      </c>
      <c r="C278" s="345">
        <v>11997</v>
      </c>
      <c r="D278" s="345">
        <v>11854</v>
      </c>
      <c r="E278" s="191">
        <v>260</v>
      </c>
      <c r="F278" s="191">
        <f t="shared" si="6"/>
        <v>2.1672084687838629</v>
      </c>
      <c r="G278" s="191">
        <v>133</v>
      </c>
      <c r="H278" s="191">
        <v>1.108610485954822</v>
      </c>
      <c r="I278" s="191">
        <v>127</v>
      </c>
      <c r="J278" s="191">
        <v>1.0585979828290406</v>
      </c>
      <c r="K278" s="191">
        <v>29</v>
      </c>
      <c r="L278" s="191">
        <v>0.24172709844127702</v>
      </c>
      <c r="M278" s="191">
        <v>37</v>
      </c>
      <c r="N278" s="204">
        <v>0.30841043594231887</v>
      </c>
      <c r="O278" s="191">
        <v>17</v>
      </c>
      <c r="P278" s="204">
        <v>0.14170209218971411</v>
      </c>
      <c r="Q278" s="191">
        <v>8</v>
      </c>
      <c r="R278" s="204">
        <v>6.6683337501041925E-2</v>
      </c>
      <c r="S278" s="191">
        <v>13</v>
      </c>
      <c r="T278" s="204">
        <v>0.10836042343919314</v>
      </c>
      <c r="U278" s="191">
        <v>3</v>
      </c>
      <c r="V278" s="204">
        <v>2.5006251562890724E-2</v>
      </c>
      <c r="W278" s="191">
        <v>20</v>
      </c>
      <c r="X278" s="204">
        <v>0.16670834375260482</v>
      </c>
      <c r="Y278" s="191">
        <v>44</v>
      </c>
      <c r="Z278" s="204">
        <v>0.36675835625573061</v>
      </c>
      <c r="AA278" s="191">
        <v>78</v>
      </c>
      <c r="AB278" s="204">
        <v>0.65016254063515877</v>
      </c>
      <c r="AC278" s="191">
        <v>11</v>
      </c>
      <c r="AD278" s="191">
        <v>9.1689589063932653E-2</v>
      </c>
      <c r="AE278" s="191"/>
      <c r="AF278" s="191"/>
    </row>
    <row r="279" spans="1:32">
      <c r="A279" s="332">
        <v>1888</v>
      </c>
      <c r="B279" s="334" t="s">
        <v>830</v>
      </c>
      <c r="C279" s="345">
        <v>12973</v>
      </c>
      <c r="D279" s="345">
        <v>13434</v>
      </c>
      <c r="E279" s="191">
        <v>238</v>
      </c>
      <c r="F279" s="191">
        <f t="shared" si="6"/>
        <v>1.8345795112926846</v>
      </c>
      <c r="G279" s="191">
        <v>133</v>
      </c>
      <c r="H279" s="191">
        <v>1.0252061974870885</v>
      </c>
      <c r="I279" s="191">
        <v>105</v>
      </c>
      <c r="J279" s="191">
        <v>0.8093733138055963</v>
      </c>
      <c r="K279" s="191">
        <v>20</v>
      </c>
      <c r="L279" s="191">
        <v>0.15416634548678024</v>
      </c>
      <c r="M279" s="191">
        <v>38</v>
      </c>
      <c r="N279" s="204">
        <v>0.29291605642488244</v>
      </c>
      <c r="O279" s="191">
        <v>7</v>
      </c>
      <c r="P279" s="204">
        <v>5.3958220920373084E-2</v>
      </c>
      <c r="Q279" s="191">
        <v>4</v>
      </c>
      <c r="R279" s="204">
        <v>3.0833269097356047E-2</v>
      </c>
      <c r="S279" s="191">
        <v>6</v>
      </c>
      <c r="T279" s="204">
        <v>4.6249903646034068E-2</v>
      </c>
      <c r="U279" s="191">
        <v>5</v>
      </c>
      <c r="V279" s="204">
        <v>3.8541586371695059E-2</v>
      </c>
      <c r="W279" s="191">
        <v>15</v>
      </c>
      <c r="X279" s="204">
        <v>0.11562475911508519</v>
      </c>
      <c r="Y279" s="191">
        <v>36</v>
      </c>
      <c r="Z279" s="204">
        <v>0.27749942187620441</v>
      </c>
      <c r="AA279" s="191">
        <v>60</v>
      </c>
      <c r="AB279" s="204">
        <v>0.46249903646034074</v>
      </c>
      <c r="AC279" s="191">
        <v>9</v>
      </c>
      <c r="AD279" s="191">
        <v>6.9374855469051103E-2</v>
      </c>
      <c r="AE279" s="191"/>
      <c r="AF279" s="191"/>
    </row>
    <row r="280" spans="1:32">
      <c r="A280" s="332">
        <v>1888</v>
      </c>
      <c r="B280" s="334" t="s">
        <v>965</v>
      </c>
      <c r="C280" s="345">
        <v>10801</v>
      </c>
      <c r="D280" s="345">
        <v>11166</v>
      </c>
      <c r="E280" s="191">
        <v>167</v>
      </c>
      <c r="F280" s="191">
        <f t="shared" si="6"/>
        <v>1.5461531339690768</v>
      </c>
      <c r="G280" s="191">
        <v>88</v>
      </c>
      <c r="H280" s="191">
        <v>0.81473937598370516</v>
      </c>
      <c r="I280" s="191">
        <v>79</v>
      </c>
      <c r="J280" s="191">
        <v>0.73141375798537167</v>
      </c>
      <c r="K280" s="191">
        <v>18</v>
      </c>
      <c r="L280" s="191">
        <v>0.16665123599666698</v>
      </c>
      <c r="M280" s="191">
        <v>13</v>
      </c>
      <c r="N280" s="204">
        <v>0.12035922599759283</v>
      </c>
      <c r="O280" s="191">
        <v>3</v>
      </c>
      <c r="P280" s="204">
        <v>2.7775205999444493E-2</v>
      </c>
      <c r="Q280" s="191">
        <v>2</v>
      </c>
      <c r="R280" s="204">
        <v>1.8516803999629666E-2</v>
      </c>
      <c r="S280" s="191">
        <v>22</v>
      </c>
      <c r="T280" s="204">
        <v>0.20368484399592629</v>
      </c>
      <c r="U280" s="191">
        <v>10</v>
      </c>
      <c r="V280" s="204">
        <v>9.2584019998148318E-2</v>
      </c>
      <c r="W280" s="191">
        <v>62</v>
      </c>
      <c r="X280" s="204">
        <v>0.57402092398851956</v>
      </c>
      <c r="Y280" s="191">
        <v>93</v>
      </c>
      <c r="Z280" s="204">
        <v>0.8610313859827794</v>
      </c>
      <c r="AA280" s="191">
        <v>137</v>
      </c>
      <c r="AB280" s="204">
        <v>1.2684010739746321</v>
      </c>
      <c r="AC280" s="191">
        <v>25</v>
      </c>
      <c r="AD280" s="191">
        <v>0.23146004999537081</v>
      </c>
      <c r="AE280" s="191"/>
      <c r="AF280" s="191"/>
    </row>
    <row r="281" spans="1:32">
      <c r="A281" s="332">
        <v>1888</v>
      </c>
      <c r="B281" s="334" t="s">
        <v>831</v>
      </c>
      <c r="C281" s="345">
        <v>24120</v>
      </c>
      <c r="D281" s="345">
        <v>26990</v>
      </c>
      <c r="E281" s="191">
        <v>473</v>
      </c>
      <c r="F281" s="191">
        <f t="shared" si="6"/>
        <v>1.9610281923714761</v>
      </c>
      <c r="G281" s="191">
        <v>236</v>
      </c>
      <c r="H281" s="191">
        <v>0.97844112769485903</v>
      </c>
      <c r="I281" s="191">
        <v>237</v>
      </c>
      <c r="J281" s="191">
        <v>0.98258706467661683</v>
      </c>
      <c r="K281" s="191">
        <v>25</v>
      </c>
      <c r="L281" s="191">
        <v>0.10364842454394693</v>
      </c>
      <c r="M281" s="191">
        <v>57</v>
      </c>
      <c r="N281" s="204">
        <v>0.23631840796019898</v>
      </c>
      <c r="O281" s="191">
        <v>19</v>
      </c>
      <c r="P281" s="204">
        <v>7.8772802653399671E-2</v>
      </c>
      <c r="Q281" s="191">
        <v>23</v>
      </c>
      <c r="R281" s="204">
        <v>9.5356550580431187E-2</v>
      </c>
      <c r="S281" s="191">
        <v>14</v>
      </c>
      <c r="T281" s="204">
        <v>5.8043117744610281E-2</v>
      </c>
      <c r="U281" s="191">
        <v>8</v>
      </c>
      <c r="V281" s="204">
        <v>3.316749585406302E-2</v>
      </c>
      <c r="W281" s="191">
        <v>41</v>
      </c>
      <c r="X281" s="204">
        <v>0.16998341625207297</v>
      </c>
      <c r="Y281" s="191">
        <v>87</v>
      </c>
      <c r="Z281" s="204">
        <v>0.36069651741293529</v>
      </c>
      <c r="AA281" s="191">
        <v>160</v>
      </c>
      <c r="AB281" s="204">
        <v>0.66334991708126034</v>
      </c>
      <c r="AC281" s="191">
        <v>27</v>
      </c>
      <c r="AD281" s="191">
        <v>0.11194029850746269</v>
      </c>
      <c r="AE281" s="191"/>
      <c r="AF281" s="191"/>
    </row>
    <row r="282" spans="1:32">
      <c r="A282" s="332">
        <v>1888</v>
      </c>
      <c r="B282" s="334" t="s">
        <v>832</v>
      </c>
      <c r="C282" s="345">
        <v>25783</v>
      </c>
      <c r="D282" s="345">
        <v>27869</v>
      </c>
      <c r="E282" s="191">
        <v>448</v>
      </c>
      <c r="F282" s="191">
        <f t="shared" si="6"/>
        <v>1.7375790249389134</v>
      </c>
      <c r="G282" s="191">
        <v>229</v>
      </c>
      <c r="H282" s="191">
        <v>0.88818213551564973</v>
      </c>
      <c r="I282" s="191">
        <v>219</v>
      </c>
      <c r="J282" s="191">
        <v>0.8493968894232633</v>
      </c>
      <c r="K282" s="191">
        <v>40</v>
      </c>
      <c r="L282" s="191">
        <v>0.15514098436954582</v>
      </c>
      <c r="M282" s="191">
        <v>45</v>
      </c>
      <c r="N282" s="204">
        <v>0.17453360741573906</v>
      </c>
      <c r="O282" s="191">
        <v>9</v>
      </c>
      <c r="P282" s="204">
        <v>3.4906721483147815E-2</v>
      </c>
      <c r="Q282" s="191">
        <v>17</v>
      </c>
      <c r="R282" s="204">
        <v>6.5934918357056976E-2</v>
      </c>
      <c r="S282" s="191">
        <v>5</v>
      </c>
      <c r="T282" s="204">
        <v>1.9392623046193228E-2</v>
      </c>
      <c r="U282" s="191">
        <v>1</v>
      </c>
      <c r="V282" s="204">
        <v>3.8785246092386456E-3</v>
      </c>
      <c r="W282" s="191">
        <v>16</v>
      </c>
      <c r="X282" s="204">
        <v>6.2056393747818329E-2</v>
      </c>
      <c r="Y282" s="191">
        <v>11</v>
      </c>
      <c r="Z282" s="204">
        <v>4.2663770701625102E-2</v>
      </c>
      <c r="AA282" s="191">
        <v>38</v>
      </c>
      <c r="AB282" s="204">
        <v>0.14738393515106854</v>
      </c>
      <c r="AC282" s="191">
        <v>5</v>
      </c>
      <c r="AD282" s="191">
        <v>1.9392623046193228E-2</v>
      </c>
      <c r="AE282" s="191"/>
      <c r="AF282" s="191"/>
    </row>
    <row r="283" spans="1:32">
      <c r="A283" s="332">
        <v>1888</v>
      </c>
      <c r="B283" s="334" t="s">
        <v>870</v>
      </c>
      <c r="C283" s="345">
        <v>6314</v>
      </c>
      <c r="D283" s="345">
        <v>7766</v>
      </c>
      <c r="E283" s="191">
        <v>122</v>
      </c>
      <c r="F283" s="191">
        <f t="shared" si="6"/>
        <v>1.9322141273360787</v>
      </c>
      <c r="G283" s="191">
        <v>64</v>
      </c>
      <c r="H283" s="191">
        <v>1.0136205258156479</v>
      </c>
      <c r="I283" s="191">
        <v>58</v>
      </c>
      <c r="J283" s="191">
        <v>0.9185936015204309</v>
      </c>
      <c r="K283" s="191">
        <v>8</v>
      </c>
      <c r="L283" s="191">
        <v>0.12670256572695598</v>
      </c>
      <c r="M283" s="191">
        <v>23</v>
      </c>
      <c r="N283" s="204">
        <v>0.36426987646499842</v>
      </c>
      <c r="O283" s="191">
        <v>13</v>
      </c>
      <c r="P283" s="204">
        <v>0.20589166930630345</v>
      </c>
      <c r="Q283" s="191">
        <v>2</v>
      </c>
      <c r="R283" s="204">
        <v>3.1675641431738996E-2</v>
      </c>
      <c r="S283" s="191">
        <v>3</v>
      </c>
      <c r="T283" s="204">
        <v>4.7513462147608487E-2</v>
      </c>
      <c r="U283" s="191">
        <v>11</v>
      </c>
      <c r="V283" s="204">
        <v>0.17421602787456447</v>
      </c>
      <c r="W283" s="191">
        <v>18</v>
      </c>
      <c r="X283" s="204">
        <v>0.28508077288565092</v>
      </c>
      <c r="Y283" s="191">
        <v>30</v>
      </c>
      <c r="Z283" s="204">
        <v>0.47513462147608487</v>
      </c>
      <c r="AA283" s="191">
        <v>50</v>
      </c>
      <c r="AB283" s="204">
        <v>0.79189103579347486</v>
      </c>
      <c r="AC283" s="191">
        <v>5</v>
      </c>
      <c r="AD283" s="191">
        <v>7.9189103579347483E-2</v>
      </c>
      <c r="AE283" s="191"/>
      <c r="AF283" s="191"/>
    </row>
    <row r="284" spans="1:32">
      <c r="A284" s="332">
        <v>1888</v>
      </c>
      <c r="B284" s="334" t="s">
        <v>833</v>
      </c>
      <c r="C284" s="345">
        <v>8958</v>
      </c>
      <c r="D284" s="345">
        <v>9053</v>
      </c>
      <c r="E284" s="191">
        <v>172</v>
      </c>
      <c r="F284" s="191">
        <f t="shared" si="6"/>
        <v>1.9200714445188658</v>
      </c>
      <c r="G284" s="191">
        <v>95</v>
      </c>
      <c r="H284" s="191">
        <v>1.0605045769144898</v>
      </c>
      <c r="I284" s="191">
        <v>77</v>
      </c>
      <c r="J284" s="191">
        <v>0.85956686760437595</v>
      </c>
      <c r="K284" s="191">
        <v>15</v>
      </c>
      <c r="L284" s="191">
        <v>0.16744809109176156</v>
      </c>
      <c r="M284" s="191">
        <v>27</v>
      </c>
      <c r="N284" s="204">
        <v>0.30140656396517079</v>
      </c>
      <c r="O284" s="191">
        <v>6</v>
      </c>
      <c r="P284" s="204">
        <v>6.6979236436704614E-2</v>
      </c>
      <c r="Q284" s="191">
        <v>7</v>
      </c>
      <c r="R284" s="204">
        <v>7.8142442509488722E-2</v>
      </c>
      <c r="S284" s="191">
        <v>17</v>
      </c>
      <c r="T284" s="204">
        <v>0.18977450323732975</v>
      </c>
      <c r="U284" s="191">
        <v>8</v>
      </c>
      <c r="V284" s="204">
        <v>8.9305648582272829E-2</v>
      </c>
      <c r="W284" s="191">
        <v>23</v>
      </c>
      <c r="X284" s="204">
        <v>0.25675373967403436</v>
      </c>
      <c r="Y284" s="191">
        <v>67</v>
      </c>
      <c r="Z284" s="204">
        <v>0.74793480687653491</v>
      </c>
      <c r="AA284" s="191">
        <v>61</v>
      </c>
      <c r="AB284" s="204">
        <v>0.68095557043983024</v>
      </c>
      <c r="AC284" s="191">
        <v>16</v>
      </c>
      <c r="AD284" s="191">
        <v>0.17861129716454566</v>
      </c>
      <c r="AE284" s="191"/>
      <c r="AF284" s="191"/>
    </row>
    <row r="285" spans="1:32">
      <c r="A285" s="332">
        <v>1888</v>
      </c>
      <c r="B285" s="334" t="s">
        <v>949</v>
      </c>
      <c r="C285" s="345">
        <v>11907</v>
      </c>
      <c r="D285" s="345">
        <v>14593</v>
      </c>
      <c r="E285" s="191">
        <v>304</v>
      </c>
      <c r="F285" s="191">
        <f t="shared" si="6"/>
        <v>2.5531200134374736</v>
      </c>
      <c r="G285" s="191">
        <v>166</v>
      </c>
      <c r="H285" s="191">
        <v>1.39413790207441</v>
      </c>
      <c r="I285" s="191">
        <v>138</v>
      </c>
      <c r="J285" s="191">
        <v>1.1589821113630638</v>
      </c>
      <c r="K285" s="191">
        <v>39</v>
      </c>
      <c r="L285" s="191">
        <v>0.32753842277651801</v>
      </c>
      <c r="M285" s="191">
        <v>48</v>
      </c>
      <c r="N285" s="204">
        <v>0.40312421264802223</v>
      </c>
      <c r="O285" s="191">
        <v>10</v>
      </c>
      <c r="P285" s="204">
        <v>8.3984210968337955E-2</v>
      </c>
      <c r="Q285" s="191">
        <v>15</v>
      </c>
      <c r="R285" s="204">
        <v>0.12597631645250693</v>
      </c>
      <c r="S285" s="191">
        <v>5</v>
      </c>
      <c r="T285" s="204">
        <v>4.1992105484168978E-2</v>
      </c>
      <c r="U285" s="191">
        <v>6</v>
      </c>
      <c r="V285" s="204">
        <v>5.0390526581002779E-2</v>
      </c>
      <c r="W285" s="191">
        <v>13</v>
      </c>
      <c r="X285" s="204">
        <v>0.10917947425883934</v>
      </c>
      <c r="Y285" s="191">
        <v>11</v>
      </c>
      <c r="Z285" s="204">
        <v>9.2382632065171749E-2</v>
      </c>
      <c r="AA285" s="191">
        <v>23</v>
      </c>
      <c r="AB285" s="204">
        <v>0.19316368522717731</v>
      </c>
      <c r="AC285" s="191">
        <v>11</v>
      </c>
      <c r="AD285" s="191">
        <v>9.2382632065171749E-2</v>
      </c>
      <c r="AE285" s="191"/>
      <c r="AF285" s="191"/>
    </row>
    <row r="286" spans="1:32">
      <c r="A286" s="332">
        <v>1888</v>
      </c>
      <c r="B286" s="334" t="s">
        <v>939</v>
      </c>
      <c r="C286" s="345">
        <v>4473</v>
      </c>
      <c r="D286" s="345">
        <v>4269</v>
      </c>
      <c r="E286" s="191">
        <v>103</v>
      </c>
      <c r="F286" s="191">
        <f t="shared" si="6"/>
        <v>2.3027051196065282</v>
      </c>
      <c r="G286" s="191">
        <v>52</v>
      </c>
      <c r="H286" s="191">
        <v>1.1625307399955287</v>
      </c>
      <c r="I286" s="191">
        <v>51</v>
      </c>
      <c r="J286" s="191">
        <v>1.1401743796109993</v>
      </c>
      <c r="K286" s="191">
        <v>5</v>
      </c>
      <c r="L286" s="191">
        <v>0.11178180192264699</v>
      </c>
      <c r="M286" s="191">
        <v>15</v>
      </c>
      <c r="N286" s="204">
        <v>0.33534540576794097</v>
      </c>
      <c r="O286" s="191">
        <v>6</v>
      </c>
      <c r="P286" s="204">
        <v>0.1341381623071764</v>
      </c>
      <c r="Q286" s="191">
        <v>8</v>
      </c>
      <c r="R286" s="204">
        <v>0.1788508830762352</v>
      </c>
      <c r="S286" s="191">
        <v>13</v>
      </c>
      <c r="T286" s="204">
        <v>0.29063268499888217</v>
      </c>
      <c r="U286" s="191">
        <v>6</v>
      </c>
      <c r="V286" s="204">
        <v>0.1341381623071764</v>
      </c>
      <c r="W286" s="191">
        <v>44</v>
      </c>
      <c r="X286" s="204">
        <v>0.98367985691929349</v>
      </c>
      <c r="Y286" s="191">
        <v>47</v>
      </c>
      <c r="Z286" s="204">
        <v>1.0507489380728816</v>
      </c>
      <c r="AA286" s="191">
        <v>79</v>
      </c>
      <c r="AB286" s="204">
        <v>1.7661524703778224</v>
      </c>
      <c r="AC286" s="191">
        <v>12</v>
      </c>
      <c r="AD286" s="191">
        <v>0.2682763246143528</v>
      </c>
      <c r="AE286" s="191"/>
      <c r="AF286" s="191"/>
    </row>
    <row r="287" spans="1:32">
      <c r="A287" s="332">
        <v>1888</v>
      </c>
      <c r="B287" s="334" t="s">
        <v>966</v>
      </c>
      <c r="C287" s="345">
        <v>11755</v>
      </c>
      <c r="D287" s="345">
        <v>12698</v>
      </c>
      <c r="E287" s="191">
        <v>302</v>
      </c>
      <c r="F287" s="191">
        <f t="shared" si="6"/>
        <v>2.5691195236069757</v>
      </c>
      <c r="G287" s="191">
        <v>168</v>
      </c>
      <c r="H287" s="191">
        <v>1.4291790727350064</v>
      </c>
      <c r="I287" s="191">
        <v>134</v>
      </c>
      <c r="J287" s="191">
        <v>1.1399404508719693</v>
      </c>
      <c r="K287" s="191">
        <v>26</v>
      </c>
      <c r="L287" s="191">
        <v>0.22118247554232243</v>
      </c>
      <c r="M287" s="191">
        <v>53</v>
      </c>
      <c r="N287" s="204">
        <v>0.45087196937473412</v>
      </c>
      <c r="O287" s="191">
        <v>14</v>
      </c>
      <c r="P287" s="204">
        <v>0.11909825606125053</v>
      </c>
      <c r="Q287" s="191">
        <v>8</v>
      </c>
      <c r="R287" s="204">
        <v>6.8056146320714592E-2</v>
      </c>
      <c r="S287" s="191">
        <v>6</v>
      </c>
      <c r="T287" s="204">
        <v>5.104210974053594E-2</v>
      </c>
      <c r="U287" s="191">
        <v>1</v>
      </c>
      <c r="V287" s="204">
        <v>8.507018290089324E-3</v>
      </c>
      <c r="W287" s="191">
        <v>17</v>
      </c>
      <c r="X287" s="204">
        <v>0.1446193109315185</v>
      </c>
      <c r="Y287" s="191">
        <v>22</v>
      </c>
      <c r="Z287" s="204">
        <v>0.18715440238196512</v>
      </c>
      <c r="AA287" s="191">
        <v>41</v>
      </c>
      <c r="AB287" s="204">
        <v>0.34878774989366229</v>
      </c>
      <c r="AC287" s="191">
        <v>14</v>
      </c>
      <c r="AD287" s="191">
        <v>0.11909825606125053</v>
      </c>
      <c r="AE287" s="191"/>
      <c r="AF287" s="191"/>
    </row>
    <row r="288" spans="1:32">
      <c r="A288" s="332">
        <v>1888</v>
      </c>
      <c r="B288" s="336" t="s">
        <v>1054</v>
      </c>
      <c r="C288" s="345"/>
      <c r="D288" s="345"/>
      <c r="E288" s="191">
        <v>123</v>
      </c>
      <c r="F288" s="191"/>
      <c r="G288" s="191">
        <v>65</v>
      </c>
      <c r="H288" s="191"/>
      <c r="I288" s="191">
        <v>58</v>
      </c>
      <c r="J288" s="191"/>
      <c r="K288" s="191">
        <v>11</v>
      </c>
      <c r="L288" s="191"/>
      <c r="M288" s="191">
        <v>7</v>
      </c>
      <c r="N288" s="204"/>
      <c r="O288" s="191">
        <v>4</v>
      </c>
      <c r="P288" s="204"/>
      <c r="Q288" s="191">
        <v>0</v>
      </c>
      <c r="R288" s="204"/>
      <c r="S288" s="191">
        <v>34</v>
      </c>
      <c r="T288" s="204"/>
      <c r="U288" s="191">
        <v>10</v>
      </c>
      <c r="V288" s="204"/>
      <c r="W288" s="191">
        <v>85</v>
      </c>
      <c r="X288" s="204"/>
      <c r="Y288" s="191">
        <v>111</v>
      </c>
      <c r="Z288" s="204"/>
      <c r="AA288" s="191">
        <v>153</v>
      </c>
      <c r="AB288" s="204"/>
      <c r="AC288" s="191">
        <v>37</v>
      </c>
      <c r="AD288" s="191"/>
      <c r="AE288" s="191"/>
      <c r="AF288" s="191"/>
    </row>
    <row r="289" spans="1:32">
      <c r="A289" s="332">
        <v>1888</v>
      </c>
      <c r="B289" s="334" t="s">
        <v>953</v>
      </c>
      <c r="C289" s="345">
        <v>25419</v>
      </c>
      <c r="D289" s="345">
        <v>26578</v>
      </c>
      <c r="E289" s="191">
        <v>737</v>
      </c>
      <c r="F289" s="191">
        <f t="shared" si="6"/>
        <v>2.8994059561745154</v>
      </c>
      <c r="G289" s="191">
        <v>372</v>
      </c>
      <c r="H289" s="191">
        <v>1.4634722058302845</v>
      </c>
      <c r="I289" s="191">
        <v>365</v>
      </c>
      <c r="J289" s="191">
        <v>1.4359337503442307</v>
      </c>
      <c r="K289" s="191">
        <v>75</v>
      </c>
      <c r="L289" s="191">
        <v>0.29505488020771864</v>
      </c>
      <c r="M289" s="191">
        <v>157</v>
      </c>
      <c r="N289" s="204">
        <v>0.61764821590149099</v>
      </c>
      <c r="O289" s="191">
        <v>37</v>
      </c>
      <c r="P289" s="204">
        <v>0.14556040756914121</v>
      </c>
      <c r="Q289" s="191">
        <v>38</v>
      </c>
      <c r="R289" s="204">
        <v>0.14949447263857746</v>
      </c>
      <c r="S289" s="191">
        <v>5</v>
      </c>
      <c r="T289" s="204">
        <v>1.9670325347181241E-2</v>
      </c>
      <c r="U289" s="191">
        <v>3</v>
      </c>
      <c r="V289" s="204">
        <v>1.1802195208308747E-2</v>
      </c>
      <c r="W289" s="191">
        <v>10</v>
      </c>
      <c r="X289" s="204">
        <v>3.9340650694362482E-2</v>
      </c>
      <c r="Y289" s="191">
        <v>9</v>
      </c>
      <c r="Z289" s="204">
        <v>3.540658562492624E-2</v>
      </c>
      <c r="AA289" s="191">
        <v>38</v>
      </c>
      <c r="AB289" s="204">
        <v>0.14949447263857746</v>
      </c>
      <c r="AC289" s="191">
        <v>9</v>
      </c>
      <c r="AD289" s="191">
        <v>3.540658562492624E-2</v>
      </c>
      <c r="AE289" s="191"/>
      <c r="AF289" s="191"/>
    </row>
    <row r="290" spans="1:32">
      <c r="A290" s="332">
        <v>1888</v>
      </c>
      <c r="B290" s="334" t="s">
        <v>967</v>
      </c>
      <c r="C290" s="345">
        <v>5101</v>
      </c>
      <c r="D290" s="345">
        <v>5019</v>
      </c>
      <c r="E290" s="191">
        <v>110</v>
      </c>
      <c r="F290" s="191">
        <f t="shared" si="6"/>
        <v>2.1564399137424037</v>
      </c>
      <c r="G290" s="191">
        <v>59</v>
      </c>
      <c r="H290" s="191">
        <v>1.1566359537345619</v>
      </c>
      <c r="I290" s="191">
        <v>51</v>
      </c>
      <c r="J290" s="191">
        <v>0.99980396000784155</v>
      </c>
      <c r="K290" s="191">
        <v>9</v>
      </c>
      <c r="L290" s="191">
        <v>0.17643599294256027</v>
      </c>
      <c r="M290" s="191">
        <v>15</v>
      </c>
      <c r="N290" s="204">
        <v>0.29405998823760049</v>
      </c>
      <c r="O290" s="191">
        <v>6</v>
      </c>
      <c r="P290" s="204">
        <v>0.1176239952950402</v>
      </c>
      <c r="Q290" s="191">
        <v>6</v>
      </c>
      <c r="R290" s="204">
        <v>0.1176239952950402</v>
      </c>
      <c r="S290" s="191">
        <v>10</v>
      </c>
      <c r="T290" s="204">
        <v>0.19603999215840029</v>
      </c>
      <c r="U290" s="191">
        <v>9</v>
      </c>
      <c r="V290" s="204">
        <v>0.17643599294256027</v>
      </c>
      <c r="W290" s="191">
        <v>19</v>
      </c>
      <c r="X290" s="204">
        <v>0.37247598510096058</v>
      </c>
      <c r="Y290" s="191">
        <v>37</v>
      </c>
      <c r="Z290" s="204">
        <v>0.72534797098608117</v>
      </c>
      <c r="AA290" s="191">
        <v>70</v>
      </c>
      <c r="AB290" s="204">
        <v>1.3722799451088021</v>
      </c>
      <c r="AC290" s="191">
        <v>6</v>
      </c>
      <c r="AD290" s="191">
        <v>0.1176239952950402</v>
      </c>
      <c r="AE290" s="191"/>
      <c r="AF290" s="191"/>
    </row>
    <row r="291" spans="1:32">
      <c r="A291" s="332">
        <v>1888</v>
      </c>
      <c r="B291" s="334" t="s">
        <v>968</v>
      </c>
      <c r="C291" s="345">
        <v>11023</v>
      </c>
      <c r="D291" s="345">
        <v>10960</v>
      </c>
      <c r="E291" s="191">
        <v>204</v>
      </c>
      <c r="F291" s="191">
        <f t="shared" si="6"/>
        <v>1.8506758595663615</v>
      </c>
      <c r="G291" s="191">
        <v>93</v>
      </c>
      <c r="H291" s="191">
        <v>0.84369046539054704</v>
      </c>
      <c r="I291" s="191">
        <v>111</v>
      </c>
      <c r="J291" s="191">
        <v>1.0069853941758142</v>
      </c>
      <c r="K291" s="191">
        <v>21</v>
      </c>
      <c r="L291" s="191">
        <v>0.19051075024947836</v>
      </c>
      <c r="M291" s="191">
        <v>21</v>
      </c>
      <c r="N291" s="204">
        <v>0.19051075024947836</v>
      </c>
      <c r="O291" s="191">
        <v>5</v>
      </c>
      <c r="P291" s="204">
        <v>4.5359702440351993E-2</v>
      </c>
      <c r="Q291" s="191">
        <v>6</v>
      </c>
      <c r="R291" s="204">
        <v>5.443164292842239E-2</v>
      </c>
      <c r="S291" s="191">
        <v>16</v>
      </c>
      <c r="T291" s="204">
        <v>0.14515104780912635</v>
      </c>
      <c r="U291" s="191">
        <v>8</v>
      </c>
      <c r="V291" s="204">
        <v>7.2575523904563177E-2</v>
      </c>
      <c r="W291" s="191">
        <v>38</v>
      </c>
      <c r="X291" s="204">
        <v>0.34473373854667516</v>
      </c>
      <c r="Y291" s="191">
        <v>80</v>
      </c>
      <c r="Z291" s="204">
        <v>0.72575523904563188</v>
      </c>
      <c r="AA291" s="191">
        <v>136</v>
      </c>
      <c r="AB291" s="204">
        <v>1.2337839063775742</v>
      </c>
      <c r="AC291" s="191">
        <v>15</v>
      </c>
      <c r="AD291" s="191">
        <v>0.13607910732105596</v>
      </c>
      <c r="AE291" s="191"/>
      <c r="AF291" s="191"/>
    </row>
    <row r="292" spans="1:32">
      <c r="A292" s="332">
        <v>1888</v>
      </c>
      <c r="B292" s="334" t="s">
        <v>836</v>
      </c>
      <c r="C292" s="345">
        <v>19417</v>
      </c>
      <c r="D292" s="345">
        <v>19503</v>
      </c>
      <c r="E292" s="191">
        <v>381</v>
      </c>
      <c r="F292" s="191">
        <f t="shared" si="6"/>
        <v>1.9621980738528093</v>
      </c>
      <c r="G292" s="191">
        <v>170</v>
      </c>
      <c r="H292" s="191">
        <v>0.87552145027553174</v>
      </c>
      <c r="I292" s="191">
        <v>211</v>
      </c>
      <c r="J292" s="191">
        <v>1.0866766235772776</v>
      </c>
      <c r="K292" s="191">
        <v>18</v>
      </c>
      <c r="L292" s="191">
        <v>9.2702271205644532E-2</v>
      </c>
      <c r="M292" s="191">
        <v>45</v>
      </c>
      <c r="N292" s="204">
        <v>0.23175567801411134</v>
      </c>
      <c r="O292" s="191">
        <v>8</v>
      </c>
      <c r="P292" s="204">
        <v>4.1201009424730907E-2</v>
      </c>
      <c r="Q292" s="191">
        <v>17</v>
      </c>
      <c r="R292" s="204">
        <v>8.755214502755318E-2</v>
      </c>
      <c r="S292" s="191">
        <v>16</v>
      </c>
      <c r="T292" s="204">
        <v>8.2402018849461814E-2</v>
      </c>
      <c r="U292" s="191">
        <v>9</v>
      </c>
      <c r="V292" s="204">
        <v>4.6351135602822266E-2</v>
      </c>
      <c r="W292" s="191">
        <v>41</v>
      </c>
      <c r="X292" s="204">
        <v>0.21115517330174588</v>
      </c>
      <c r="Y292" s="191">
        <v>84</v>
      </c>
      <c r="Z292" s="204">
        <v>0.43261059895967452</v>
      </c>
      <c r="AA292" s="191">
        <v>181</v>
      </c>
      <c r="AB292" s="204">
        <v>0.93217283823453667</v>
      </c>
      <c r="AC292" s="191">
        <v>29</v>
      </c>
      <c r="AD292" s="191">
        <v>0.14935365916464954</v>
      </c>
      <c r="AE292" s="191"/>
      <c r="AF292" s="191"/>
    </row>
    <row r="293" spans="1:32">
      <c r="A293" s="332">
        <v>1888</v>
      </c>
      <c r="B293" s="334" t="s">
        <v>837</v>
      </c>
      <c r="C293" s="345">
        <v>24813</v>
      </c>
      <c r="D293" s="345">
        <v>25047</v>
      </c>
      <c r="E293" s="191">
        <v>494</v>
      </c>
      <c r="F293" s="191">
        <f t="shared" si="6"/>
        <v>1.9908918711965502</v>
      </c>
      <c r="G293" s="191">
        <v>285</v>
      </c>
      <c r="H293" s="191">
        <v>1.1485914641518558</v>
      </c>
      <c r="I293" s="191">
        <v>209</v>
      </c>
      <c r="J293" s="191">
        <v>0.84230040704469433</v>
      </c>
      <c r="K293" s="191">
        <v>33</v>
      </c>
      <c r="L293" s="191">
        <v>0.13299480111232015</v>
      </c>
      <c r="M293" s="191">
        <v>68</v>
      </c>
      <c r="N293" s="204">
        <v>0.27404989320114453</v>
      </c>
      <c r="O293" s="191">
        <v>21</v>
      </c>
      <c r="P293" s="204">
        <v>8.4633055253294648E-2</v>
      </c>
      <c r="Q293" s="191">
        <v>12</v>
      </c>
      <c r="R293" s="204">
        <v>4.8361745859025508E-2</v>
      </c>
      <c r="S293" s="191">
        <v>7</v>
      </c>
      <c r="T293" s="204">
        <v>2.8211018417764879E-2</v>
      </c>
      <c r="U293" s="191">
        <v>14</v>
      </c>
      <c r="V293" s="204">
        <v>5.6422036835529758E-2</v>
      </c>
      <c r="W293" s="191">
        <v>26</v>
      </c>
      <c r="X293" s="204">
        <v>0.10478378269455527</v>
      </c>
      <c r="Y293" s="191">
        <v>36</v>
      </c>
      <c r="Z293" s="204">
        <v>0.14508523757707653</v>
      </c>
      <c r="AA293" s="191">
        <v>82</v>
      </c>
      <c r="AB293" s="204">
        <v>0.33047193003667436</v>
      </c>
      <c r="AC293" s="191">
        <v>7</v>
      </c>
      <c r="AD293" s="191">
        <v>2.8211018417764879E-2</v>
      </c>
      <c r="AE293" s="191"/>
      <c r="AF293" s="191"/>
    </row>
    <row r="294" spans="1:32">
      <c r="A294" s="332">
        <v>1888</v>
      </c>
      <c r="B294" s="334" t="s">
        <v>834</v>
      </c>
      <c r="C294" s="345">
        <v>9991</v>
      </c>
      <c r="D294" s="345">
        <v>11222</v>
      </c>
      <c r="E294" s="191">
        <v>209</v>
      </c>
      <c r="F294" s="191">
        <f t="shared" si="6"/>
        <v>2.0918826944249824</v>
      </c>
      <c r="G294" s="191">
        <v>107</v>
      </c>
      <c r="H294" s="191">
        <v>1.0709638674807327</v>
      </c>
      <c r="I294" s="191">
        <v>102</v>
      </c>
      <c r="J294" s="191">
        <v>1.02091882694425</v>
      </c>
      <c r="K294" s="191">
        <v>6</v>
      </c>
      <c r="L294" s="191">
        <v>6.0054048643779404E-2</v>
      </c>
      <c r="M294" s="191">
        <v>16</v>
      </c>
      <c r="N294" s="204">
        <v>0.16014412971674508</v>
      </c>
      <c r="O294" s="191">
        <v>10</v>
      </c>
      <c r="P294" s="204">
        <v>0.10009008107296567</v>
      </c>
      <c r="Q294" s="191">
        <v>5</v>
      </c>
      <c r="R294" s="204">
        <v>5.0045040536482836E-2</v>
      </c>
      <c r="S294" s="191">
        <v>5</v>
      </c>
      <c r="T294" s="204">
        <v>5.0045040536482836E-2</v>
      </c>
      <c r="U294" s="191">
        <v>5</v>
      </c>
      <c r="V294" s="204">
        <v>5.0045040536482836E-2</v>
      </c>
      <c r="W294" s="191">
        <v>15</v>
      </c>
      <c r="X294" s="204">
        <v>0.1501351216094485</v>
      </c>
      <c r="Y294" s="191">
        <v>25</v>
      </c>
      <c r="Z294" s="204">
        <v>0.25022520268241416</v>
      </c>
      <c r="AA294" s="191">
        <v>37</v>
      </c>
      <c r="AB294" s="204">
        <v>0.370333299969973</v>
      </c>
      <c r="AC294" s="191">
        <v>7</v>
      </c>
      <c r="AD294" s="191">
        <v>7.0063056751075964E-2</v>
      </c>
      <c r="AE294" s="191"/>
      <c r="AF294" s="191"/>
    </row>
    <row r="295" spans="1:32">
      <c r="A295" s="332">
        <v>1888</v>
      </c>
      <c r="B295" s="334" t="s">
        <v>835</v>
      </c>
      <c r="C295" s="345">
        <v>7278</v>
      </c>
      <c r="D295" s="345">
        <v>7156</v>
      </c>
      <c r="E295" s="191">
        <v>115</v>
      </c>
      <c r="F295" s="191">
        <f t="shared" si="6"/>
        <v>1.5801044242923878</v>
      </c>
      <c r="G295" s="191">
        <v>54</v>
      </c>
      <c r="H295" s="191">
        <v>0.74196207749381704</v>
      </c>
      <c r="I295" s="191">
        <v>61</v>
      </c>
      <c r="J295" s="191">
        <v>0.83814234679857103</v>
      </c>
      <c r="K295" s="191">
        <v>3</v>
      </c>
      <c r="L295" s="191">
        <v>4.1220115416323165E-2</v>
      </c>
      <c r="M295" s="191">
        <v>13</v>
      </c>
      <c r="N295" s="204">
        <v>0.17862050013740038</v>
      </c>
      <c r="O295" s="191">
        <v>1</v>
      </c>
      <c r="P295" s="204">
        <v>1.3740038472107721E-2</v>
      </c>
      <c r="Q295" s="191">
        <v>4</v>
      </c>
      <c r="R295" s="204">
        <v>5.4960153888430882E-2</v>
      </c>
      <c r="S295" s="191">
        <v>23</v>
      </c>
      <c r="T295" s="204">
        <v>0.31602088485847762</v>
      </c>
      <c r="U295" s="191">
        <v>11</v>
      </c>
      <c r="V295" s="204">
        <v>0.15114042319318494</v>
      </c>
      <c r="W295" s="191">
        <v>56</v>
      </c>
      <c r="X295" s="204">
        <v>0.76944215443803243</v>
      </c>
      <c r="Y295" s="191">
        <v>125</v>
      </c>
      <c r="Z295" s="204">
        <v>1.7175048090134653</v>
      </c>
      <c r="AA295" s="191">
        <v>170</v>
      </c>
      <c r="AB295" s="204">
        <v>2.3358065402583126</v>
      </c>
      <c r="AC295" s="191">
        <v>29</v>
      </c>
      <c r="AD295" s="191">
        <v>0.39846111569112391</v>
      </c>
      <c r="AE295" s="191"/>
      <c r="AF295" s="191"/>
    </row>
    <row r="296" spans="1:32">
      <c r="A296" s="332">
        <v>1888</v>
      </c>
      <c r="B296" s="334" t="s">
        <v>838</v>
      </c>
      <c r="C296" s="345">
        <v>30198</v>
      </c>
      <c r="D296" s="345">
        <v>33473</v>
      </c>
      <c r="E296" s="191">
        <v>559</v>
      </c>
      <c r="F296" s="191">
        <f t="shared" si="6"/>
        <v>1.8511159679448967</v>
      </c>
      <c r="G296" s="191">
        <v>293</v>
      </c>
      <c r="H296" s="191">
        <v>0.970262931319955</v>
      </c>
      <c r="I296" s="191">
        <v>266</v>
      </c>
      <c r="J296" s="191">
        <v>0.88085303662494197</v>
      </c>
      <c r="K296" s="191">
        <v>41</v>
      </c>
      <c r="L296" s="191">
        <v>0.13577058083316776</v>
      </c>
      <c r="M296" s="191">
        <v>69</v>
      </c>
      <c r="N296" s="204">
        <v>0.22849195310947742</v>
      </c>
      <c r="O296" s="191">
        <v>16</v>
      </c>
      <c r="P296" s="204">
        <v>5.2983641300748389E-2</v>
      </c>
      <c r="Q296" s="191">
        <v>19</v>
      </c>
      <c r="R296" s="204">
        <v>6.2918074044638714E-2</v>
      </c>
      <c r="S296" s="191">
        <v>11</v>
      </c>
      <c r="T296" s="204">
        <v>3.6426253394264523E-2</v>
      </c>
      <c r="U296" s="191">
        <v>9</v>
      </c>
      <c r="V296" s="204">
        <v>2.9803298231670973E-2</v>
      </c>
      <c r="W296" s="191">
        <v>30</v>
      </c>
      <c r="X296" s="204">
        <v>9.9344327438903243E-2</v>
      </c>
      <c r="Y296" s="191">
        <v>67</v>
      </c>
      <c r="Z296" s="204">
        <v>0.22186899794688392</v>
      </c>
      <c r="AA296" s="191">
        <v>137</v>
      </c>
      <c r="AB296" s="204">
        <v>0.45367242863765811</v>
      </c>
      <c r="AC296" s="191">
        <v>25</v>
      </c>
      <c r="AD296" s="191">
        <v>8.2786939532419362E-2</v>
      </c>
      <c r="AE296" s="191"/>
      <c r="AF296" s="191"/>
    </row>
    <row r="297" spans="1:32">
      <c r="A297" s="332">
        <v>1888</v>
      </c>
      <c r="B297" s="334" t="s">
        <v>839</v>
      </c>
      <c r="C297" s="345">
        <v>24017</v>
      </c>
      <c r="D297" s="345">
        <v>23731</v>
      </c>
      <c r="E297" s="191">
        <v>391</v>
      </c>
      <c r="F297" s="191">
        <f t="shared" si="6"/>
        <v>1.6280134904442685</v>
      </c>
      <c r="G297" s="191">
        <v>192</v>
      </c>
      <c r="H297" s="191">
        <v>0.79943373443810639</v>
      </c>
      <c r="I297" s="191">
        <v>199</v>
      </c>
      <c r="J297" s="191">
        <v>0.82857975600616229</v>
      </c>
      <c r="K297" s="191">
        <v>35</v>
      </c>
      <c r="L297" s="191">
        <v>0.14573010784027979</v>
      </c>
      <c r="M297" s="191">
        <v>42</v>
      </c>
      <c r="N297" s="204">
        <v>0.17487612940833577</v>
      </c>
      <c r="O297" s="191">
        <v>22</v>
      </c>
      <c r="P297" s="204">
        <v>9.1601782071033019E-2</v>
      </c>
      <c r="Q297" s="191">
        <v>13</v>
      </c>
      <c r="R297" s="204">
        <v>5.4128325769246789E-2</v>
      </c>
      <c r="S297" s="191">
        <v>8</v>
      </c>
      <c r="T297" s="204">
        <v>3.3309738934921097E-2</v>
      </c>
      <c r="U297" s="191">
        <v>9</v>
      </c>
      <c r="V297" s="204">
        <v>3.7473456301786237E-2</v>
      </c>
      <c r="W297" s="191">
        <v>34</v>
      </c>
      <c r="X297" s="204">
        <v>0.14156639047341468</v>
      </c>
      <c r="Y297" s="191">
        <v>59</v>
      </c>
      <c r="Z297" s="204">
        <v>0.24565932464504309</v>
      </c>
      <c r="AA297" s="191">
        <v>117</v>
      </c>
      <c r="AB297" s="204">
        <v>0.48715493192322101</v>
      </c>
      <c r="AC297" s="191">
        <v>16</v>
      </c>
      <c r="AD297" s="191">
        <v>6.6619477869842195E-2</v>
      </c>
      <c r="AE297" s="191"/>
      <c r="AF297" s="191"/>
    </row>
    <row r="298" spans="1:32">
      <c r="A298" s="332">
        <v>1888</v>
      </c>
      <c r="B298" s="334" t="s">
        <v>840</v>
      </c>
      <c r="C298" s="345">
        <v>17177</v>
      </c>
      <c r="D298" s="345">
        <v>17985</v>
      </c>
      <c r="E298" s="191">
        <v>328</v>
      </c>
      <c r="F298" s="191">
        <f t="shared" si="6"/>
        <v>1.9095301857134539</v>
      </c>
      <c r="G298" s="191">
        <v>176</v>
      </c>
      <c r="H298" s="191">
        <v>1.0246259533096582</v>
      </c>
      <c r="I298" s="191">
        <v>152</v>
      </c>
      <c r="J298" s="191">
        <v>0.88490423240379579</v>
      </c>
      <c r="K298" s="191">
        <v>26</v>
      </c>
      <c r="L298" s="191">
        <v>0.1513651976480177</v>
      </c>
      <c r="M298" s="191">
        <v>39</v>
      </c>
      <c r="N298" s="204">
        <v>0.22704779647202655</v>
      </c>
      <c r="O298" s="191">
        <v>8</v>
      </c>
      <c r="P298" s="204">
        <v>4.6573906968620828E-2</v>
      </c>
      <c r="Q298" s="191">
        <v>12</v>
      </c>
      <c r="R298" s="204">
        <v>6.9860860452931245E-2</v>
      </c>
      <c r="S298" s="191">
        <v>112</v>
      </c>
      <c r="T298" s="204">
        <v>0.65203469756069166</v>
      </c>
      <c r="U298" s="191">
        <v>46</v>
      </c>
      <c r="V298" s="204">
        <v>0.26779996506956977</v>
      </c>
      <c r="W298" s="191">
        <v>264</v>
      </c>
      <c r="X298" s="204">
        <v>1.5369389299644873</v>
      </c>
      <c r="Y298" s="191">
        <v>634</v>
      </c>
      <c r="Z298" s="204">
        <v>3.6909821272632009</v>
      </c>
      <c r="AA298" s="191">
        <v>1072</v>
      </c>
      <c r="AB298" s="204">
        <v>6.2409035337951915</v>
      </c>
      <c r="AC298" s="191">
        <v>183</v>
      </c>
      <c r="AD298" s="191">
        <v>1.0653781219072016</v>
      </c>
      <c r="AE298" s="191"/>
      <c r="AF298" s="191"/>
    </row>
    <row r="299" spans="1:32">
      <c r="A299" s="332">
        <v>1888</v>
      </c>
      <c r="B299" s="335" t="s">
        <v>1055</v>
      </c>
      <c r="C299" s="240">
        <v>135360</v>
      </c>
      <c r="D299" s="246">
        <v>146519</v>
      </c>
      <c r="E299" s="191">
        <v>2878</v>
      </c>
      <c r="F299" s="191">
        <f t="shared" si="6"/>
        <v>2.1261820330969265</v>
      </c>
      <c r="G299" s="191">
        <v>1506</v>
      </c>
      <c r="H299" s="191">
        <v>1.1125886524822695</v>
      </c>
      <c r="I299" s="191">
        <v>1372</v>
      </c>
      <c r="J299" s="191">
        <v>1.0135933806146573</v>
      </c>
      <c r="K299" s="191">
        <v>217</v>
      </c>
      <c r="L299" s="191">
        <v>0.16031323877068557</v>
      </c>
      <c r="M299" s="191">
        <v>218</v>
      </c>
      <c r="N299" s="204">
        <v>0.16105200945626477</v>
      </c>
      <c r="O299" s="191">
        <v>61</v>
      </c>
      <c r="P299" s="204">
        <v>4.5065011820330972E-2</v>
      </c>
      <c r="Q299" s="191">
        <v>71</v>
      </c>
      <c r="R299" s="204">
        <v>5.2452718676122931E-2</v>
      </c>
      <c r="S299" s="191">
        <v>22</v>
      </c>
      <c r="T299" s="204">
        <v>1.6252955082742316E-2</v>
      </c>
      <c r="U299" s="191">
        <v>6</v>
      </c>
      <c r="V299" s="204">
        <v>4.4326241134751776E-3</v>
      </c>
      <c r="W299" s="191">
        <v>25</v>
      </c>
      <c r="X299" s="204">
        <v>1.8469267139479904E-2</v>
      </c>
      <c r="Y299" s="191">
        <v>72</v>
      </c>
      <c r="Z299" s="204">
        <v>5.3191489361702128E-2</v>
      </c>
      <c r="AA299" s="191">
        <v>145</v>
      </c>
      <c r="AB299" s="204">
        <v>0.10712174940898346</v>
      </c>
      <c r="AC299" s="191">
        <v>31</v>
      </c>
      <c r="AD299" s="191">
        <v>2.2901891252955085E-2</v>
      </c>
      <c r="AE299" s="191"/>
      <c r="AF299" s="191"/>
    </row>
    <row r="300" spans="1:32">
      <c r="A300" s="332">
        <v>1888</v>
      </c>
      <c r="B300" s="334" t="s">
        <v>818</v>
      </c>
      <c r="C300" s="345">
        <v>16684</v>
      </c>
      <c r="D300" s="345">
        <v>16227</v>
      </c>
      <c r="E300" s="191">
        <v>366</v>
      </c>
      <c r="F300" s="191">
        <f t="shared" si="6"/>
        <v>2.1937185327259652</v>
      </c>
      <c r="G300" s="191">
        <v>194</v>
      </c>
      <c r="H300" s="191">
        <v>1.1627906976744187</v>
      </c>
      <c r="I300" s="191">
        <v>172</v>
      </c>
      <c r="J300" s="191">
        <v>1.0309278350515463</v>
      </c>
      <c r="K300" s="191">
        <v>24</v>
      </c>
      <c r="L300" s="191">
        <v>0.14385039558858786</v>
      </c>
      <c r="M300" s="191">
        <v>23</v>
      </c>
      <c r="N300" s="204">
        <v>0.13785662910573004</v>
      </c>
      <c r="O300" s="191">
        <v>7</v>
      </c>
      <c r="P300" s="204">
        <v>4.1956365380004801E-2</v>
      </c>
      <c r="Q300" s="191">
        <v>11</v>
      </c>
      <c r="R300" s="204">
        <v>6.5931431311436112E-2</v>
      </c>
      <c r="S300" s="191">
        <v>9</v>
      </c>
      <c r="T300" s="204">
        <v>5.3943898345720449E-2</v>
      </c>
      <c r="U300" s="191">
        <v>5</v>
      </c>
      <c r="V300" s="204">
        <v>2.9968832414289139E-2</v>
      </c>
      <c r="W300" s="191">
        <v>24</v>
      </c>
      <c r="X300" s="204">
        <v>0.14385039558858786</v>
      </c>
      <c r="Y300" s="191">
        <v>64</v>
      </c>
      <c r="Z300" s="204">
        <v>0.38360105490290097</v>
      </c>
      <c r="AA300" s="191">
        <v>125</v>
      </c>
      <c r="AB300" s="204">
        <v>0.74922081035722843</v>
      </c>
      <c r="AC300" s="191">
        <v>23</v>
      </c>
      <c r="AD300" s="191">
        <v>0.13785662910573004</v>
      </c>
      <c r="AE300" s="191"/>
      <c r="AF300" s="191"/>
    </row>
    <row r="301" spans="1:32">
      <c r="A301" s="332">
        <v>1888</v>
      </c>
      <c r="B301" s="334" t="s">
        <v>819</v>
      </c>
      <c r="C301" s="345">
        <v>16234</v>
      </c>
      <c r="D301" s="345">
        <v>17432</v>
      </c>
      <c r="E301" s="191">
        <v>309</v>
      </c>
      <c r="F301" s="191">
        <f t="shared" si="6"/>
        <v>1.9034125908586916</v>
      </c>
      <c r="G301" s="191">
        <v>162</v>
      </c>
      <c r="H301" s="191">
        <v>0.99790563015892575</v>
      </c>
      <c r="I301" s="191">
        <v>147</v>
      </c>
      <c r="J301" s="191">
        <v>0.90550696069976588</v>
      </c>
      <c r="K301" s="191">
        <v>25</v>
      </c>
      <c r="L301" s="191">
        <v>0.15399778243193299</v>
      </c>
      <c r="M301" s="191">
        <v>22</v>
      </c>
      <c r="N301" s="204">
        <v>0.13551804854010102</v>
      </c>
      <c r="O301" s="191">
        <v>5</v>
      </c>
      <c r="P301" s="204">
        <v>3.0799556486386596E-2</v>
      </c>
      <c r="Q301" s="191">
        <v>7</v>
      </c>
      <c r="R301" s="204">
        <v>4.3119379080941232E-2</v>
      </c>
      <c r="S301" s="191">
        <v>26</v>
      </c>
      <c r="T301" s="204">
        <v>0.16015769372921029</v>
      </c>
      <c r="U301" s="191">
        <v>15</v>
      </c>
      <c r="V301" s="204">
        <v>9.2398669459159796E-2</v>
      </c>
      <c r="W301" s="191">
        <v>108</v>
      </c>
      <c r="X301" s="204">
        <v>0.6652704201059505</v>
      </c>
      <c r="Y301" s="191">
        <v>230</v>
      </c>
      <c r="Z301" s="204">
        <v>1.4167795983737834</v>
      </c>
      <c r="AA301" s="191">
        <v>282</v>
      </c>
      <c r="AB301" s="204">
        <v>1.7370949858322038</v>
      </c>
      <c r="AC301" s="191">
        <v>45</v>
      </c>
      <c r="AD301" s="191">
        <v>0.27719600837747937</v>
      </c>
      <c r="AE301" s="191"/>
      <c r="AF301" s="191"/>
    </row>
    <row r="302" spans="1:32">
      <c r="A302" s="332">
        <v>1888</v>
      </c>
      <c r="B302" s="334" t="s">
        <v>820</v>
      </c>
      <c r="C302" s="345">
        <v>42712</v>
      </c>
      <c r="D302" s="345">
        <v>54339</v>
      </c>
      <c r="E302" s="191">
        <v>900</v>
      </c>
      <c r="F302" s="191">
        <f t="shared" si="6"/>
        <v>2.1071361678216896</v>
      </c>
      <c r="G302" s="191">
        <v>471</v>
      </c>
      <c r="H302" s="191">
        <v>1.1027345944933507</v>
      </c>
      <c r="I302" s="191">
        <v>429</v>
      </c>
      <c r="J302" s="191">
        <v>1.0044015733283387</v>
      </c>
      <c r="K302" s="191">
        <v>72</v>
      </c>
      <c r="L302" s="191">
        <v>0.16857089342573517</v>
      </c>
      <c r="M302" s="191">
        <v>72</v>
      </c>
      <c r="N302" s="204">
        <v>0.16857089342573517</v>
      </c>
      <c r="O302" s="191">
        <v>24</v>
      </c>
      <c r="P302" s="204">
        <v>5.6190297808578392E-2</v>
      </c>
      <c r="Q302" s="191">
        <v>26</v>
      </c>
      <c r="R302" s="204">
        <v>6.0872822625959916E-2</v>
      </c>
      <c r="S302" s="191">
        <v>29</v>
      </c>
      <c r="T302" s="204">
        <v>6.7896609852032219E-2</v>
      </c>
      <c r="U302" s="191">
        <v>10</v>
      </c>
      <c r="V302" s="204">
        <v>2.3412624086907662E-2</v>
      </c>
      <c r="W302" s="191">
        <v>58</v>
      </c>
      <c r="X302" s="204">
        <v>0.13579321970406444</v>
      </c>
      <c r="Y302" s="191">
        <v>145</v>
      </c>
      <c r="Z302" s="204">
        <v>0.3394830492601611</v>
      </c>
      <c r="AA302" s="191">
        <v>260</v>
      </c>
      <c r="AB302" s="204">
        <v>0.60872822625959921</v>
      </c>
      <c r="AC302" s="191">
        <v>43</v>
      </c>
      <c r="AD302" s="191">
        <v>0.10067428357370294</v>
      </c>
      <c r="AE302" s="191"/>
      <c r="AF302" s="191"/>
    </row>
    <row r="303" spans="1:32">
      <c r="A303" s="332">
        <v>1888</v>
      </c>
      <c r="B303" s="334" t="s">
        <v>821</v>
      </c>
      <c r="C303" s="345">
        <v>28943</v>
      </c>
      <c r="D303" s="345">
        <v>28990</v>
      </c>
      <c r="E303" s="191">
        <v>666</v>
      </c>
      <c r="F303" s="191">
        <f t="shared" si="6"/>
        <v>2.3010745257920737</v>
      </c>
      <c r="G303" s="191">
        <v>336</v>
      </c>
      <c r="H303" s="191">
        <v>1.1609024634626679</v>
      </c>
      <c r="I303" s="191">
        <v>330</v>
      </c>
      <c r="J303" s="191">
        <v>1.140172062329406</v>
      </c>
      <c r="K303" s="191">
        <v>47</v>
      </c>
      <c r="L303" s="191">
        <v>0.16238814221055178</v>
      </c>
      <c r="M303" s="191">
        <v>48</v>
      </c>
      <c r="N303" s="204">
        <v>0.16584320906609543</v>
      </c>
      <c r="O303" s="191">
        <v>12</v>
      </c>
      <c r="P303" s="204">
        <v>4.1460802266523857E-2</v>
      </c>
      <c r="Q303" s="191">
        <v>14</v>
      </c>
      <c r="R303" s="204">
        <v>4.8370935977611162E-2</v>
      </c>
      <c r="S303" s="191">
        <v>26</v>
      </c>
      <c r="T303" s="204">
        <v>8.9831738244135026E-2</v>
      </c>
      <c r="U303" s="191">
        <v>10</v>
      </c>
      <c r="V303" s="204">
        <v>3.4550668555436551E-2</v>
      </c>
      <c r="W303" s="191">
        <v>49</v>
      </c>
      <c r="X303" s="204">
        <v>0.1692982759216391</v>
      </c>
      <c r="Y303" s="191">
        <v>123</v>
      </c>
      <c r="Z303" s="204">
        <v>0.42497322323186953</v>
      </c>
      <c r="AA303" s="191">
        <v>260</v>
      </c>
      <c r="AB303" s="204">
        <v>0.89831738244135018</v>
      </c>
      <c r="AC303" s="191">
        <v>41</v>
      </c>
      <c r="AD303" s="191">
        <v>0.14165774107728984</v>
      </c>
      <c r="AE303" s="191"/>
      <c r="AF303" s="191"/>
    </row>
    <row r="304" spans="1:32">
      <c r="A304" s="332">
        <v>1888</v>
      </c>
      <c r="B304" s="334" t="s">
        <v>822</v>
      </c>
      <c r="C304" s="345">
        <v>30787</v>
      </c>
      <c r="D304" s="345">
        <v>29531</v>
      </c>
      <c r="E304" s="191">
        <v>637</v>
      </c>
      <c r="F304" s="191">
        <f t="shared" si="6"/>
        <v>2.0690551206678145</v>
      </c>
      <c r="G304" s="191">
        <v>343</v>
      </c>
      <c r="H304" s="191">
        <v>1.1141066034365155</v>
      </c>
      <c r="I304" s="191">
        <v>294</v>
      </c>
      <c r="J304" s="191">
        <v>0.95494851723129881</v>
      </c>
      <c r="K304" s="191">
        <v>49</v>
      </c>
      <c r="L304" s="191">
        <v>0.15915808620521649</v>
      </c>
      <c r="M304" s="191">
        <v>53</v>
      </c>
      <c r="N304" s="204">
        <v>0.17215058303829539</v>
      </c>
      <c r="O304" s="191">
        <v>13</v>
      </c>
      <c r="P304" s="204">
        <v>4.2225614707506409E-2</v>
      </c>
      <c r="Q304" s="191">
        <v>13</v>
      </c>
      <c r="R304" s="204">
        <v>4.2225614707506409E-2</v>
      </c>
      <c r="S304" s="191">
        <v>17</v>
      </c>
      <c r="T304" s="204">
        <v>5.521811154058532E-2</v>
      </c>
      <c r="U304" s="191">
        <v>12</v>
      </c>
      <c r="V304" s="204">
        <v>3.897749049923669E-2</v>
      </c>
      <c r="W304" s="191">
        <v>39</v>
      </c>
      <c r="X304" s="204">
        <v>0.12667684412251923</v>
      </c>
      <c r="Y304" s="191">
        <v>78</v>
      </c>
      <c r="Z304" s="204">
        <v>0.25335368824503846</v>
      </c>
      <c r="AA304" s="191">
        <v>109</v>
      </c>
      <c r="AB304" s="204">
        <v>0.35404553870139993</v>
      </c>
      <c r="AC304" s="191">
        <v>19</v>
      </c>
      <c r="AD304" s="191">
        <v>6.1714359957124758E-2</v>
      </c>
      <c r="AE304" s="191"/>
      <c r="AF304" s="191"/>
    </row>
    <row r="305" spans="1:32">
      <c r="A305" s="332">
        <v>1888</v>
      </c>
      <c r="B305" s="335" t="s">
        <v>1056</v>
      </c>
      <c r="C305" s="233">
        <v>17249</v>
      </c>
      <c r="D305" s="246">
        <v>19700</v>
      </c>
      <c r="E305" s="191">
        <v>373</v>
      </c>
      <c r="F305" s="191">
        <f t="shared" si="6"/>
        <v>2.1624441996637485</v>
      </c>
      <c r="G305" s="191">
        <v>172</v>
      </c>
      <c r="H305" s="191">
        <v>0.99715925560902086</v>
      </c>
      <c r="I305" s="191">
        <v>201</v>
      </c>
      <c r="J305" s="191">
        <v>1.1652849440547277</v>
      </c>
      <c r="K305" s="191">
        <v>44</v>
      </c>
      <c r="L305" s="191">
        <v>0.25508725143486577</v>
      </c>
      <c r="M305" s="191">
        <v>38</v>
      </c>
      <c r="N305" s="204">
        <v>0.2203026262392023</v>
      </c>
      <c r="O305" s="191">
        <v>4</v>
      </c>
      <c r="P305" s="204">
        <v>2.3189750130442343E-2</v>
      </c>
      <c r="Q305" s="191">
        <v>13</v>
      </c>
      <c r="R305" s="204">
        <v>7.5366687923937623E-2</v>
      </c>
      <c r="S305" s="191">
        <v>46</v>
      </c>
      <c r="T305" s="204">
        <v>0.26668212650008694</v>
      </c>
      <c r="U305" s="191">
        <v>27</v>
      </c>
      <c r="V305" s="204">
        <v>0.15653081338048583</v>
      </c>
      <c r="W305" s="191">
        <v>123</v>
      </c>
      <c r="X305" s="204">
        <v>0.71308481651110212</v>
      </c>
      <c r="Y305" s="191">
        <v>231</v>
      </c>
      <c r="Z305" s="204">
        <v>1.3392080700330453</v>
      </c>
      <c r="AA305" s="191">
        <v>306</v>
      </c>
      <c r="AB305" s="204">
        <v>1.7740158849788394</v>
      </c>
      <c r="AC305" s="191">
        <v>61</v>
      </c>
      <c r="AD305" s="191">
        <v>0.35364368948924574</v>
      </c>
      <c r="AE305" s="191"/>
      <c r="AF305" s="191"/>
    </row>
    <row r="306" spans="1:32">
      <c r="A306" s="332">
        <v>1888</v>
      </c>
      <c r="B306" s="335" t="s">
        <v>1057</v>
      </c>
      <c r="C306" s="343">
        <v>50307</v>
      </c>
      <c r="D306" s="246">
        <v>55385</v>
      </c>
      <c r="E306" s="191">
        <v>1055</v>
      </c>
      <c r="F306" s="191">
        <f t="shared" si="6"/>
        <v>2.09712366072316</v>
      </c>
      <c r="G306" s="191">
        <v>522</v>
      </c>
      <c r="H306" s="191">
        <v>1.0376289581966724</v>
      </c>
      <c r="I306" s="191">
        <v>533</v>
      </c>
      <c r="J306" s="191">
        <v>1.0594947025264874</v>
      </c>
      <c r="K306" s="191">
        <v>101</v>
      </c>
      <c r="L306" s="191">
        <v>0.20076728884648259</v>
      </c>
      <c r="M306" s="191">
        <v>110</v>
      </c>
      <c r="N306" s="204">
        <v>0.21865744329814937</v>
      </c>
      <c r="O306" s="191">
        <v>29</v>
      </c>
      <c r="P306" s="204">
        <v>5.7646053233148468E-2</v>
      </c>
      <c r="Q306" s="191">
        <v>21</v>
      </c>
      <c r="R306" s="204">
        <v>4.1743693720555787E-2</v>
      </c>
      <c r="S306" s="191">
        <v>17</v>
      </c>
      <c r="T306" s="204">
        <v>3.3792513964259446E-2</v>
      </c>
      <c r="U306" s="191">
        <v>4</v>
      </c>
      <c r="V306" s="204">
        <v>7.9511797562963407E-3</v>
      </c>
      <c r="W306" s="191">
        <v>16</v>
      </c>
      <c r="X306" s="204">
        <v>3.1804719025185363E-2</v>
      </c>
      <c r="Y306" s="191">
        <v>38</v>
      </c>
      <c r="Z306" s="204">
        <v>7.553620768481524E-2</v>
      </c>
      <c r="AA306" s="191">
        <v>43</v>
      </c>
      <c r="AB306" s="204">
        <v>8.5475182380185671E-2</v>
      </c>
      <c r="AC306" s="191">
        <v>8</v>
      </c>
      <c r="AD306" s="191">
        <v>1.5902359512592681E-2</v>
      </c>
      <c r="AE306" s="191"/>
      <c r="AF306" s="191"/>
    </row>
    <row r="307" spans="1:32">
      <c r="A307" s="332">
        <v>1888</v>
      </c>
      <c r="B307" s="334" t="s">
        <v>858</v>
      </c>
      <c r="C307" s="345">
        <v>8506</v>
      </c>
      <c r="D307" s="345">
        <v>8496</v>
      </c>
      <c r="E307" s="191">
        <v>167</v>
      </c>
      <c r="F307" s="191">
        <f t="shared" si="6"/>
        <v>1.9633200094051255</v>
      </c>
      <c r="G307" s="191">
        <v>84</v>
      </c>
      <c r="H307" s="191">
        <v>0.98753820832353634</v>
      </c>
      <c r="I307" s="191">
        <v>83</v>
      </c>
      <c r="J307" s="191">
        <v>0.97578180108158952</v>
      </c>
      <c r="K307" s="191">
        <v>15</v>
      </c>
      <c r="L307" s="191">
        <v>0.17634610862920291</v>
      </c>
      <c r="M307" s="191">
        <v>18</v>
      </c>
      <c r="N307" s="204">
        <v>0.21161533035504351</v>
      </c>
      <c r="O307" s="191">
        <v>4</v>
      </c>
      <c r="P307" s="204">
        <v>4.7025628967787447E-2</v>
      </c>
      <c r="Q307" s="191">
        <v>4</v>
      </c>
      <c r="R307" s="204">
        <v>4.7025628967787447E-2</v>
      </c>
      <c r="S307" s="191">
        <v>1</v>
      </c>
      <c r="T307" s="204">
        <v>1.1756407241946862E-2</v>
      </c>
      <c r="U307" s="191">
        <v>2</v>
      </c>
      <c r="V307" s="204">
        <v>2.3512814483893724E-2</v>
      </c>
      <c r="W307" s="191">
        <v>5</v>
      </c>
      <c r="X307" s="204">
        <v>5.8782036209734309E-2</v>
      </c>
      <c r="Y307" s="191">
        <v>1</v>
      </c>
      <c r="Z307" s="204">
        <v>1.1756407241946862E-2</v>
      </c>
      <c r="AA307" s="191">
        <v>11</v>
      </c>
      <c r="AB307" s="204">
        <v>0.12932047966141547</v>
      </c>
      <c r="AC307" s="191">
        <v>2</v>
      </c>
      <c r="AD307" s="191">
        <v>2.3512814483893724E-2</v>
      </c>
      <c r="AE307" s="191"/>
      <c r="AF307" s="191"/>
    </row>
    <row r="308" spans="1:32">
      <c r="A308" s="332">
        <v>1888</v>
      </c>
      <c r="B308" s="334" t="s">
        <v>980</v>
      </c>
      <c r="C308" s="345">
        <v>1846</v>
      </c>
      <c r="D308" s="345">
        <v>1887</v>
      </c>
      <c r="E308" s="191">
        <v>32</v>
      </c>
      <c r="F308" s="191">
        <f t="shared" si="6"/>
        <v>1.7334777898158178</v>
      </c>
      <c r="G308" s="191">
        <v>17</v>
      </c>
      <c r="H308" s="191">
        <v>0.92091007583965323</v>
      </c>
      <c r="I308" s="191">
        <v>15</v>
      </c>
      <c r="J308" s="191">
        <v>0.81256771397616467</v>
      </c>
      <c r="K308" s="191">
        <v>5</v>
      </c>
      <c r="L308" s="191">
        <v>0.27085590465872156</v>
      </c>
      <c r="M308" s="191">
        <v>4</v>
      </c>
      <c r="N308" s="204">
        <v>0.21668472372697722</v>
      </c>
      <c r="O308" s="191">
        <v>1</v>
      </c>
      <c r="P308" s="204">
        <v>5.4171180931744306E-2</v>
      </c>
      <c r="Q308" s="191">
        <v>0</v>
      </c>
      <c r="R308" s="204">
        <v>0</v>
      </c>
      <c r="S308" s="191">
        <v>5</v>
      </c>
      <c r="T308" s="204">
        <v>0.27085590465872156</v>
      </c>
      <c r="U308" s="191">
        <v>5</v>
      </c>
      <c r="V308" s="204">
        <v>0.27085590465872156</v>
      </c>
      <c r="W308" s="191">
        <v>11</v>
      </c>
      <c r="X308" s="204">
        <v>0.59588299024918745</v>
      </c>
      <c r="Y308" s="191">
        <v>27</v>
      </c>
      <c r="Z308" s="204">
        <v>1.4626218851570965</v>
      </c>
      <c r="AA308" s="191">
        <v>28</v>
      </c>
      <c r="AB308" s="204">
        <v>1.5167930660888407</v>
      </c>
      <c r="AC308" s="191">
        <v>4</v>
      </c>
      <c r="AD308" s="191">
        <v>0.21668472372697722</v>
      </c>
      <c r="AE308" s="191"/>
      <c r="AF308" s="191"/>
    </row>
    <row r="309" spans="1:32">
      <c r="A309" s="332">
        <v>1888</v>
      </c>
      <c r="B309" s="334" t="s">
        <v>866</v>
      </c>
      <c r="C309" s="345">
        <v>4850</v>
      </c>
      <c r="D309" s="345">
        <v>5005</v>
      </c>
      <c r="E309" s="191">
        <v>120</v>
      </c>
      <c r="F309" s="191">
        <f t="shared" si="6"/>
        <v>2.4742268041237114</v>
      </c>
      <c r="G309" s="191">
        <v>69</v>
      </c>
      <c r="H309" s="191">
        <v>1.4226804123711341</v>
      </c>
      <c r="I309" s="191">
        <v>51</v>
      </c>
      <c r="J309" s="191">
        <v>1.0515463917525774</v>
      </c>
      <c r="K309" s="191">
        <v>13</v>
      </c>
      <c r="L309" s="191">
        <v>0.26804123711340205</v>
      </c>
      <c r="M309" s="191">
        <v>18</v>
      </c>
      <c r="N309" s="204">
        <v>0.37113402061855671</v>
      </c>
      <c r="O309" s="191">
        <v>4</v>
      </c>
      <c r="P309" s="204">
        <v>8.247422680412371E-2</v>
      </c>
      <c r="Q309" s="191">
        <v>5</v>
      </c>
      <c r="R309" s="204">
        <v>0.10309278350515465</v>
      </c>
      <c r="S309" s="191">
        <v>3</v>
      </c>
      <c r="T309" s="204">
        <v>6.1855670103092779E-2</v>
      </c>
      <c r="U309" s="191">
        <v>2</v>
      </c>
      <c r="V309" s="204">
        <v>4.1237113402061855E-2</v>
      </c>
      <c r="W309" s="191">
        <v>5</v>
      </c>
      <c r="X309" s="204">
        <v>0.10309278350515465</v>
      </c>
      <c r="Y309" s="191">
        <v>19</v>
      </c>
      <c r="Z309" s="204">
        <v>0.39175257731958762</v>
      </c>
      <c r="AA309" s="191">
        <v>18</v>
      </c>
      <c r="AB309" s="204">
        <v>0.37113402061855671</v>
      </c>
      <c r="AC309" s="191">
        <v>4</v>
      </c>
      <c r="AD309" s="191">
        <v>8.247422680412371E-2</v>
      </c>
      <c r="AE309" s="191"/>
      <c r="AF309" s="191"/>
    </row>
    <row r="310" spans="1:32">
      <c r="A310" s="332">
        <v>1888</v>
      </c>
      <c r="B310" s="334" t="s">
        <v>981</v>
      </c>
      <c r="C310" s="345">
        <v>2924</v>
      </c>
      <c r="D310" s="345">
        <v>3562</v>
      </c>
      <c r="E310" s="191">
        <v>62</v>
      </c>
      <c r="F310" s="191">
        <f t="shared" si="6"/>
        <v>2.1203830369357046</v>
      </c>
      <c r="G310" s="191">
        <v>34</v>
      </c>
      <c r="H310" s="191">
        <v>1.1627906976744187</v>
      </c>
      <c r="I310" s="191">
        <v>28</v>
      </c>
      <c r="J310" s="191">
        <v>0.95759233926128595</v>
      </c>
      <c r="K310" s="191">
        <v>4</v>
      </c>
      <c r="L310" s="191">
        <v>0.13679890560875513</v>
      </c>
      <c r="M310" s="191">
        <v>6</v>
      </c>
      <c r="N310" s="204">
        <v>0.20519835841313269</v>
      </c>
      <c r="O310" s="191">
        <v>1</v>
      </c>
      <c r="P310" s="204">
        <v>3.4199726402188782E-2</v>
      </c>
      <c r="Q310" s="191">
        <v>0</v>
      </c>
      <c r="R310" s="204">
        <v>0</v>
      </c>
      <c r="S310" s="191">
        <v>6</v>
      </c>
      <c r="T310" s="204">
        <v>0.20519835841313269</v>
      </c>
      <c r="U310" s="191">
        <v>4</v>
      </c>
      <c r="V310" s="204">
        <v>0.13679890560875513</v>
      </c>
      <c r="W310" s="191">
        <v>26</v>
      </c>
      <c r="X310" s="204">
        <v>0.8891928864569083</v>
      </c>
      <c r="Y310" s="191">
        <v>50</v>
      </c>
      <c r="Z310" s="204">
        <v>1.7099863201094392</v>
      </c>
      <c r="AA310" s="191">
        <v>71</v>
      </c>
      <c r="AB310" s="204">
        <v>2.4281805745554035</v>
      </c>
      <c r="AC310" s="191">
        <v>18</v>
      </c>
      <c r="AD310" s="191">
        <v>0.61559507523939805</v>
      </c>
      <c r="AE310" s="191"/>
      <c r="AF310" s="191"/>
    </row>
    <row r="311" spans="1:32">
      <c r="A311" s="332">
        <v>1888</v>
      </c>
      <c r="B311" s="337" t="s">
        <v>875</v>
      </c>
      <c r="C311" s="347">
        <v>11277</v>
      </c>
      <c r="D311" s="347">
        <v>11473</v>
      </c>
      <c r="E311" s="191">
        <v>241</v>
      </c>
      <c r="F311" s="191">
        <f t="shared" si="6"/>
        <v>2.1370931985457124</v>
      </c>
      <c r="G311" s="191">
        <v>116</v>
      </c>
      <c r="H311" s="191">
        <v>1.0286423694244924</v>
      </c>
      <c r="I311" s="191">
        <v>125</v>
      </c>
      <c r="J311" s="191">
        <v>1.1084508291212203</v>
      </c>
      <c r="K311" s="191">
        <v>20</v>
      </c>
      <c r="L311" s="191">
        <v>0.17735213265939523</v>
      </c>
      <c r="M311" s="191">
        <v>34</v>
      </c>
      <c r="N311" s="204">
        <v>0.30149862552097184</v>
      </c>
      <c r="O311" s="191">
        <v>8</v>
      </c>
      <c r="P311" s="204">
        <v>7.0940853063758094E-2</v>
      </c>
      <c r="Q311" s="191">
        <v>4</v>
      </c>
      <c r="R311" s="204">
        <v>3.5470426531879047E-2</v>
      </c>
      <c r="S311" s="191">
        <v>14</v>
      </c>
      <c r="T311" s="204">
        <v>0.12414649286157665</v>
      </c>
      <c r="U311" s="191">
        <v>10</v>
      </c>
      <c r="V311" s="204">
        <v>8.8676066329697614E-2</v>
      </c>
      <c r="W311" s="191">
        <v>60</v>
      </c>
      <c r="X311" s="204">
        <v>0.53205639797818571</v>
      </c>
      <c r="Y311" s="191">
        <v>96</v>
      </c>
      <c r="Z311" s="204">
        <v>0.85129023676509719</v>
      </c>
      <c r="AA311" s="191">
        <v>135</v>
      </c>
      <c r="AB311" s="204">
        <v>1.1971268954509178</v>
      </c>
      <c r="AC311" s="191">
        <v>25</v>
      </c>
      <c r="AD311" s="191">
        <v>0.22169016582424406</v>
      </c>
      <c r="AE311" s="191"/>
      <c r="AF311" s="191"/>
    </row>
    <row r="312" spans="1:32">
      <c r="A312" s="332">
        <v>1888</v>
      </c>
      <c r="B312" s="334" t="s">
        <v>891</v>
      </c>
      <c r="C312" s="345">
        <v>20904</v>
      </c>
      <c r="D312" s="345">
        <v>24962</v>
      </c>
      <c r="E312" s="191">
        <v>433</v>
      </c>
      <c r="F312" s="191">
        <f t="shared" si="6"/>
        <v>2.0713738997321087</v>
      </c>
      <c r="G312" s="191">
        <v>202</v>
      </c>
      <c r="H312" s="191">
        <v>0.96632223497895142</v>
      </c>
      <c r="I312" s="191">
        <v>231</v>
      </c>
      <c r="J312" s="191">
        <v>1.1050516647531574</v>
      </c>
      <c r="K312" s="191">
        <v>44</v>
      </c>
      <c r="L312" s="191">
        <v>0.21048603138155378</v>
      </c>
      <c r="M312" s="191">
        <v>30</v>
      </c>
      <c r="N312" s="204">
        <v>0.14351320321469577</v>
      </c>
      <c r="O312" s="191">
        <v>11</v>
      </c>
      <c r="P312" s="204">
        <v>5.2621507845388445E-2</v>
      </c>
      <c r="Q312" s="191">
        <v>8</v>
      </c>
      <c r="R312" s="204">
        <v>3.8270187523918871E-2</v>
      </c>
      <c r="S312" s="191">
        <v>9</v>
      </c>
      <c r="T312" s="204">
        <v>4.3053960964408722E-2</v>
      </c>
      <c r="U312" s="191">
        <v>3</v>
      </c>
      <c r="V312" s="204">
        <v>1.4351320321469576E-2</v>
      </c>
      <c r="W312" s="191">
        <v>30</v>
      </c>
      <c r="X312" s="204">
        <v>0.14351320321469577</v>
      </c>
      <c r="Y312" s="191">
        <v>66</v>
      </c>
      <c r="Z312" s="204">
        <v>0.31572904707233063</v>
      </c>
      <c r="AA312" s="191">
        <v>106</v>
      </c>
      <c r="AB312" s="204">
        <v>0.50707998469192495</v>
      </c>
      <c r="AC312" s="191">
        <v>26</v>
      </c>
      <c r="AD312" s="191">
        <v>0.12437810945273632</v>
      </c>
      <c r="AE312" s="191"/>
      <c r="AF312" s="191"/>
    </row>
    <row r="313" spans="1:32">
      <c r="A313" s="332">
        <v>1888</v>
      </c>
      <c r="B313" s="335" t="s">
        <v>1058</v>
      </c>
      <c r="C313" s="343">
        <v>15043</v>
      </c>
      <c r="D313" s="246">
        <v>15260</v>
      </c>
      <c r="E313" s="191">
        <v>286</v>
      </c>
      <c r="F313" s="191">
        <f t="shared" si="6"/>
        <v>1.9012165126636973</v>
      </c>
      <c r="G313" s="191">
        <v>161</v>
      </c>
      <c r="H313" s="191">
        <v>1.0702652396463472</v>
      </c>
      <c r="I313" s="191">
        <v>125</v>
      </c>
      <c r="J313" s="191">
        <v>0.83095127301735028</v>
      </c>
      <c r="K313" s="191">
        <v>12</v>
      </c>
      <c r="L313" s="191">
        <v>7.9771322209665624E-2</v>
      </c>
      <c r="M313" s="191">
        <v>21</v>
      </c>
      <c r="N313" s="204">
        <v>0.13959981386691486</v>
      </c>
      <c r="O313" s="191">
        <v>5</v>
      </c>
      <c r="P313" s="204">
        <v>3.3238050920694005E-2</v>
      </c>
      <c r="Q313" s="191">
        <v>8</v>
      </c>
      <c r="R313" s="204">
        <v>5.3180881473110411E-2</v>
      </c>
      <c r="S313" s="191">
        <v>9</v>
      </c>
      <c r="T313" s="204">
        <v>5.9828491657249218E-2</v>
      </c>
      <c r="U313" s="191">
        <v>6</v>
      </c>
      <c r="V313" s="204">
        <v>3.9885661104832812E-2</v>
      </c>
      <c r="W313" s="191">
        <v>21</v>
      </c>
      <c r="X313" s="204">
        <v>0.13959981386691486</v>
      </c>
      <c r="Y313" s="191">
        <v>43</v>
      </c>
      <c r="Z313" s="204">
        <v>0.28584723791796851</v>
      </c>
      <c r="AA313" s="191">
        <v>86</v>
      </c>
      <c r="AB313" s="204">
        <v>0.57169447583593702</v>
      </c>
      <c r="AC313" s="191">
        <v>9</v>
      </c>
      <c r="AD313" s="191">
        <v>5.9828491657249218E-2</v>
      </c>
      <c r="AE313" s="191"/>
      <c r="AF313" s="191"/>
    </row>
    <row r="314" spans="1:32">
      <c r="A314" s="332">
        <v>1888</v>
      </c>
      <c r="B314" s="335" t="s">
        <v>1059</v>
      </c>
      <c r="C314" s="233">
        <v>12538</v>
      </c>
      <c r="D314" s="240">
        <v>13070</v>
      </c>
      <c r="E314" s="191">
        <v>233</v>
      </c>
      <c r="F314" s="191">
        <f t="shared" si="6"/>
        <v>1.8583506141330357</v>
      </c>
      <c r="G314" s="191">
        <v>112</v>
      </c>
      <c r="H314" s="191">
        <v>0.89328441537725323</v>
      </c>
      <c r="I314" s="191">
        <v>121</v>
      </c>
      <c r="J314" s="191">
        <v>0.96506619875578248</v>
      </c>
      <c r="K314" s="191">
        <v>21</v>
      </c>
      <c r="L314" s="191">
        <v>0.16749082788323497</v>
      </c>
      <c r="M314" s="191">
        <v>25</v>
      </c>
      <c r="N314" s="204">
        <v>0.19939384271813687</v>
      </c>
      <c r="O314" s="191">
        <v>7</v>
      </c>
      <c r="P314" s="204">
        <v>5.5830275961078327E-2</v>
      </c>
      <c r="Q314" s="191">
        <v>6</v>
      </c>
      <c r="R314" s="204">
        <v>4.785452225235285E-2</v>
      </c>
      <c r="S314" s="191">
        <v>25</v>
      </c>
      <c r="T314" s="204">
        <v>0.19939384271813687</v>
      </c>
      <c r="U314" s="191">
        <v>29</v>
      </c>
      <c r="V314" s="204">
        <v>0.23129685755303875</v>
      </c>
      <c r="W314" s="191">
        <v>109</v>
      </c>
      <c r="X314" s="204">
        <v>0.86935715425107674</v>
      </c>
      <c r="Y314" s="191">
        <v>123</v>
      </c>
      <c r="Z314" s="204">
        <v>0.98101770617323347</v>
      </c>
      <c r="AA314" s="191">
        <v>185</v>
      </c>
      <c r="AB314" s="204">
        <v>1.4755144361142127</v>
      </c>
      <c r="AC314" s="191">
        <v>49</v>
      </c>
      <c r="AD314" s="191">
        <v>0.39081193172754825</v>
      </c>
      <c r="AE314" s="191"/>
      <c r="AF314" s="191"/>
    </row>
    <row r="315" spans="1:32">
      <c r="A315" s="332">
        <v>1888</v>
      </c>
      <c r="B315" s="335" t="s">
        <v>1060</v>
      </c>
      <c r="C315" s="240">
        <v>33825</v>
      </c>
      <c r="D315" s="246">
        <v>32349</v>
      </c>
      <c r="E315" s="191">
        <v>682</v>
      </c>
      <c r="F315" s="191">
        <f t="shared" si="6"/>
        <v>2.0162601626016263</v>
      </c>
      <c r="G315" s="191">
        <v>337</v>
      </c>
      <c r="H315" s="191">
        <v>0.99630450849963048</v>
      </c>
      <c r="I315" s="191">
        <v>345</v>
      </c>
      <c r="J315" s="191">
        <v>1.0199556541019956</v>
      </c>
      <c r="K315" s="191">
        <v>51</v>
      </c>
      <c r="L315" s="191">
        <v>0.15077605321507762</v>
      </c>
      <c r="M315" s="191">
        <v>77</v>
      </c>
      <c r="N315" s="204">
        <v>0.22764227642276422</v>
      </c>
      <c r="O315" s="191">
        <v>15</v>
      </c>
      <c r="P315" s="204">
        <v>4.4345898004434586E-2</v>
      </c>
      <c r="Q315" s="191">
        <v>19</v>
      </c>
      <c r="R315" s="204">
        <v>5.6171470805617144E-2</v>
      </c>
      <c r="S315" s="191">
        <v>14</v>
      </c>
      <c r="T315" s="204">
        <v>4.138950480413895E-2</v>
      </c>
      <c r="U315" s="191">
        <v>10</v>
      </c>
      <c r="V315" s="204">
        <v>2.9563932002956393E-2</v>
      </c>
      <c r="W315" s="191">
        <v>44</v>
      </c>
      <c r="X315" s="204">
        <v>0.13008130081300812</v>
      </c>
      <c r="Y315" s="191">
        <v>107</v>
      </c>
      <c r="Z315" s="204">
        <v>0.31633407243163342</v>
      </c>
      <c r="AA315" s="191">
        <v>124</v>
      </c>
      <c r="AB315" s="204">
        <v>0.36659275683665926</v>
      </c>
      <c r="AC315" s="191">
        <v>32</v>
      </c>
      <c r="AD315" s="191">
        <v>9.4604582409460458E-2</v>
      </c>
      <c r="AE315" s="191"/>
      <c r="AF315" s="191"/>
    </row>
    <row r="316" spans="1:32">
      <c r="A316" s="332">
        <v>1888</v>
      </c>
      <c r="B316" s="335" t="s">
        <v>1061</v>
      </c>
      <c r="C316" s="246">
        <v>23029</v>
      </c>
      <c r="D316" s="246">
        <v>25093</v>
      </c>
      <c r="E316" s="191">
        <v>430</v>
      </c>
      <c r="F316" s="191">
        <f t="shared" si="6"/>
        <v>1.8672109079855832</v>
      </c>
      <c r="G316" s="191">
        <v>210</v>
      </c>
      <c r="H316" s="191">
        <v>0.91189369924877339</v>
      </c>
      <c r="I316" s="191">
        <v>220</v>
      </c>
      <c r="J316" s="191">
        <v>0.95531720873681014</v>
      </c>
      <c r="K316" s="191">
        <v>35</v>
      </c>
      <c r="L316" s="191">
        <v>0.15198228320812887</v>
      </c>
      <c r="M316" s="191">
        <v>35</v>
      </c>
      <c r="N316" s="204">
        <v>0.15198228320812887</v>
      </c>
      <c r="O316" s="191">
        <v>15</v>
      </c>
      <c r="P316" s="204">
        <v>6.5135264232055234E-2</v>
      </c>
      <c r="Q316" s="191">
        <v>14</v>
      </c>
      <c r="R316" s="204">
        <v>6.0792913283251551E-2</v>
      </c>
      <c r="S316" s="191">
        <v>110</v>
      </c>
      <c r="T316" s="204">
        <v>0.47765860436840507</v>
      </c>
      <c r="U316" s="191">
        <v>37</v>
      </c>
      <c r="V316" s="204">
        <v>0.16066698510573624</v>
      </c>
      <c r="W316" s="191">
        <v>212</v>
      </c>
      <c r="X316" s="204">
        <v>0.92057840114638068</v>
      </c>
      <c r="Y316" s="191">
        <v>396</v>
      </c>
      <c r="Z316" s="204">
        <v>1.7195709757262583</v>
      </c>
      <c r="AA316" s="191">
        <v>732</v>
      </c>
      <c r="AB316" s="204">
        <v>3.1786008945242958</v>
      </c>
      <c r="AC316" s="191">
        <v>141</v>
      </c>
      <c r="AD316" s="191">
        <v>0.61227148378131913</v>
      </c>
      <c r="AE316" s="191"/>
      <c r="AF316" s="191"/>
    </row>
    <row r="317" spans="1:32">
      <c r="A317" s="332">
        <v>1888</v>
      </c>
      <c r="B317" s="335" t="s">
        <v>1062</v>
      </c>
      <c r="C317" s="240">
        <v>119155</v>
      </c>
      <c r="D317" s="240">
        <v>127951</v>
      </c>
      <c r="E317" s="191">
        <v>2591</v>
      </c>
      <c r="F317" s="191">
        <f t="shared" si="6"/>
        <v>2.1744786202845034</v>
      </c>
      <c r="G317" s="191">
        <v>1320</v>
      </c>
      <c r="H317" s="191">
        <v>1.1078007637111327</v>
      </c>
      <c r="I317" s="191">
        <v>1271</v>
      </c>
      <c r="J317" s="191">
        <v>1.0666778565733708</v>
      </c>
      <c r="K317" s="191">
        <v>335</v>
      </c>
      <c r="L317" s="191">
        <v>0.28114640594184048</v>
      </c>
      <c r="M317" s="191">
        <v>402</v>
      </c>
      <c r="N317" s="204">
        <v>0.33737568713020855</v>
      </c>
      <c r="O317" s="191">
        <v>126</v>
      </c>
      <c r="P317" s="204">
        <v>0.10574461835424448</v>
      </c>
      <c r="Q317" s="191">
        <v>100</v>
      </c>
      <c r="R317" s="204">
        <v>8.3924300281146405E-2</v>
      </c>
      <c r="S317" s="191">
        <v>16</v>
      </c>
      <c r="T317" s="204">
        <v>1.3427888044983426E-2</v>
      </c>
      <c r="U317" s="191">
        <v>3</v>
      </c>
      <c r="V317" s="204">
        <v>2.5177290084343923E-3</v>
      </c>
      <c r="W317" s="191">
        <v>23</v>
      </c>
      <c r="X317" s="204">
        <v>1.9302589064663672E-2</v>
      </c>
      <c r="Y317" s="191">
        <v>56</v>
      </c>
      <c r="Z317" s="204">
        <v>4.6997608157441986E-2</v>
      </c>
      <c r="AA317" s="191">
        <v>110</v>
      </c>
      <c r="AB317" s="204">
        <v>9.2316730309261047E-2</v>
      </c>
      <c r="AC317" s="191">
        <v>28</v>
      </c>
      <c r="AD317" s="191">
        <v>2.3498804078720993E-2</v>
      </c>
      <c r="AE317" s="191"/>
      <c r="AF317" s="191"/>
    </row>
    <row r="318" spans="1:32">
      <c r="A318" s="332">
        <v>1888</v>
      </c>
      <c r="B318" s="334" t="s">
        <v>935</v>
      </c>
      <c r="C318" s="345">
        <v>14820</v>
      </c>
      <c r="D318" s="345">
        <v>14786</v>
      </c>
      <c r="E318" s="191">
        <v>357</v>
      </c>
      <c r="F318" s="191">
        <f t="shared" si="6"/>
        <v>2.4089068825910931</v>
      </c>
      <c r="G318" s="191">
        <v>189</v>
      </c>
      <c r="H318" s="191">
        <v>1.2753036437246963</v>
      </c>
      <c r="I318" s="191">
        <v>168</v>
      </c>
      <c r="J318" s="191">
        <v>1.1336032388663968</v>
      </c>
      <c r="K318" s="191">
        <v>50</v>
      </c>
      <c r="L318" s="191">
        <v>0.33738191632928477</v>
      </c>
      <c r="M318" s="191">
        <v>43</v>
      </c>
      <c r="N318" s="204">
        <v>0.2901484480431849</v>
      </c>
      <c r="O318" s="191">
        <v>17</v>
      </c>
      <c r="P318" s="204">
        <v>0.1147098515519568</v>
      </c>
      <c r="Q318" s="191">
        <v>11</v>
      </c>
      <c r="R318" s="204">
        <v>7.4224021592442652E-2</v>
      </c>
      <c r="S318" s="191">
        <v>0</v>
      </c>
      <c r="T318" s="204">
        <v>0</v>
      </c>
      <c r="U318" s="191">
        <v>0</v>
      </c>
      <c r="V318" s="204">
        <v>0</v>
      </c>
      <c r="W318" s="191">
        <v>0</v>
      </c>
      <c r="X318" s="204">
        <v>0</v>
      </c>
      <c r="Y318" s="191">
        <v>0</v>
      </c>
      <c r="Z318" s="204">
        <v>0</v>
      </c>
      <c r="AA318" s="191">
        <v>0</v>
      </c>
      <c r="AB318" s="204">
        <v>0</v>
      </c>
      <c r="AC318" s="191">
        <v>0</v>
      </c>
      <c r="AD318" s="191">
        <v>0</v>
      </c>
      <c r="AE318" s="191"/>
      <c r="AF318" s="191"/>
    </row>
    <row r="319" spans="1:32">
      <c r="A319" s="332">
        <v>1888</v>
      </c>
      <c r="B319" s="337" t="s">
        <v>937</v>
      </c>
      <c r="C319" s="347">
        <v>13864</v>
      </c>
      <c r="D319" s="347">
        <v>14306</v>
      </c>
      <c r="E319" s="191">
        <v>309</v>
      </c>
      <c r="F319" s="191">
        <f t="shared" si="6"/>
        <v>2.2287939988459318</v>
      </c>
      <c r="G319" s="191">
        <v>164</v>
      </c>
      <c r="H319" s="191">
        <v>1.1829197922677437</v>
      </c>
      <c r="I319" s="191">
        <v>145</v>
      </c>
      <c r="J319" s="191">
        <v>1.0458742065781881</v>
      </c>
      <c r="K319" s="191">
        <v>42</v>
      </c>
      <c r="L319" s="191">
        <v>0.30294287362954414</v>
      </c>
      <c r="M319" s="191">
        <v>47</v>
      </c>
      <c r="N319" s="204">
        <v>0.33900750144258507</v>
      </c>
      <c r="O319" s="191">
        <v>19</v>
      </c>
      <c r="P319" s="204">
        <v>0.13704558568955569</v>
      </c>
      <c r="Q319" s="191">
        <v>6</v>
      </c>
      <c r="R319" s="204">
        <v>4.3277553375649161E-2</v>
      </c>
      <c r="S319" s="191">
        <v>11</v>
      </c>
      <c r="T319" s="204">
        <v>7.9342181188690131E-2</v>
      </c>
      <c r="U319" s="191">
        <v>4</v>
      </c>
      <c r="V319" s="204">
        <v>2.8851702250432775E-2</v>
      </c>
      <c r="W319" s="191">
        <v>19</v>
      </c>
      <c r="X319" s="204">
        <v>0.13704558568955569</v>
      </c>
      <c r="Y319" s="191">
        <v>46</v>
      </c>
      <c r="Z319" s="204">
        <v>0.33179457587997691</v>
      </c>
      <c r="AA319" s="191">
        <v>97</v>
      </c>
      <c r="AB319" s="204">
        <v>0.69965377957299479</v>
      </c>
      <c r="AC319" s="191">
        <v>18</v>
      </c>
      <c r="AD319" s="191">
        <v>0.1298326601269475</v>
      </c>
      <c r="AE319" s="191"/>
      <c r="AF319" s="191"/>
    </row>
    <row r="320" spans="1:32">
      <c r="A320" s="332">
        <v>1888</v>
      </c>
      <c r="B320" s="337" t="s">
        <v>938</v>
      </c>
      <c r="C320" s="347">
        <v>21342</v>
      </c>
      <c r="D320" s="347">
        <v>23111</v>
      </c>
      <c r="E320" s="191">
        <v>463</v>
      </c>
      <c r="F320" s="191">
        <f t="shared" si="6"/>
        <v>2.1694311685877614</v>
      </c>
      <c r="G320" s="191">
        <v>240</v>
      </c>
      <c r="H320" s="191">
        <v>1.124543154343548</v>
      </c>
      <c r="I320" s="191">
        <v>223</v>
      </c>
      <c r="J320" s="191">
        <v>1.0448880142442134</v>
      </c>
      <c r="K320" s="191">
        <v>60</v>
      </c>
      <c r="L320" s="191">
        <v>0.281135788585887</v>
      </c>
      <c r="M320" s="191">
        <v>68</v>
      </c>
      <c r="N320" s="204">
        <v>0.31862056039733855</v>
      </c>
      <c r="O320" s="191">
        <v>33</v>
      </c>
      <c r="P320" s="204">
        <v>0.15462468372223784</v>
      </c>
      <c r="Q320" s="191">
        <v>24</v>
      </c>
      <c r="R320" s="204">
        <v>0.11245431543435479</v>
      </c>
      <c r="S320" s="191">
        <v>21</v>
      </c>
      <c r="T320" s="204">
        <v>9.8397526005060451E-2</v>
      </c>
      <c r="U320" s="191">
        <v>4</v>
      </c>
      <c r="V320" s="204">
        <v>1.87423859057258E-2</v>
      </c>
      <c r="W320" s="191">
        <v>39</v>
      </c>
      <c r="X320" s="204">
        <v>0.18273826258082654</v>
      </c>
      <c r="Y320" s="191">
        <v>71</v>
      </c>
      <c r="Z320" s="204">
        <v>0.33267734982663288</v>
      </c>
      <c r="AA320" s="191">
        <v>112</v>
      </c>
      <c r="AB320" s="204">
        <v>0.52478680536032241</v>
      </c>
      <c r="AC320" s="191">
        <v>31</v>
      </c>
      <c r="AD320" s="191">
        <v>0.14525349076937494</v>
      </c>
      <c r="AE320" s="191"/>
      <c r="AF320" s="191"/>
    </row>
    <row r="321" spans="1:32">
      <c r="A321" s="332">
        <v>1888</v>
      </c>
      <c r="B321" s="337" t="s">
        <v>940</v>
      </c>
      <c r="C321" s="347">
        <v>28053</v>
      </c>
      <c r="D321" s="347">
        <v>33190</v>
      </c>
      <c r="E321" s="191">
        <v>631</v>
      </c>
      <c r="F321" s="191">
        <f t="shared" si="6"/>
        <v>2.2493137988806899</v>
      </c>
      <c r="G321" s="191">
        <v>306</v>
      </c>
      <c r="H321" s="191">
        <v>1.0907924286172603</v>
      </c>
      <c r="I321" s="191">
        <v>325</v>
      </c>
      <c r="J321" s="191">
        <v>1.1585213702634301</v>
      </c>
      <c r="K321" s="191">
        <v>77</v>
      </c>
      <c r="L321" s="191">
        <v>0.27448044772395108</v>
      </c>
      <c r="M321" s="191">
        <v>100</v>
      </c>
      <c r="N321" s="204">
        <v>0.35646811392720923</v>
      </c>
      <c r="O321" s="191">
        <v>28</v>
      </c>
      <c r="P321" s="204">
        <v>9.9811071899618575E-2</v>
      </c>
      <c r="Q321" s="191">
        <v>27</v>
      </c>
      <c r="R321" s="204">
        <v>9.6246390760346495E-2</v>
      </c>
      <c r="S321" s="191">
        <v>31</v>
      </c>
      <c r="T321" s="204">
        <v>0.11050511531743486</v>
      </c>
      <c r="U321" s="191">
        <v>13</v>
      </c>
      <c r="V321" s="204">
        <v>4.6340854810537194E-2</v>
      </c>
      <c r="W321" s="191">
        <v>54</v>
      </c>
      <c r="X321" s="204">
        <v>0.19249278152069299</v>
      </c>
      <c r="Y321" s="191">
        <v>98</v>
      </c>
      <c r="Z321" s="204">
        <v>0.34933875164866507</v>
      </c>
      <c r="AA321" s="191">
        <v>179</v>
      </c>
      <c r="AB321" s="204">
        <v>0.63807792392970442</v>
      </c>
      <c r="AC321" s="191">
        <v>24</v>
      </c>
      <c r="AD321" s="191">
        <v>8.5552347342530213E-2</v>
      </c>
      <c r="AE321" s="191"/>
      <c r="AF321" s="191"/>
    </row>
    <row r="322" spans="1:32">
      <c r="A322" s="332">
        <v>1888</v>
      </c>
      <c r="B322" s="334" t="s">
        <v>892</v>
      </c>
      <c r="C322" s="345">
        <v>15062</v>
      </c>
      <c r="D322" s="345">
        <v>15388</v>
      </c>
      <c r="E322" s="191">
        <v>329</v>
      </c>
      <c r="F322" s="191">
        <f t="shared" si="6"/>
        <v>2.1843048731908112</v>
      </c>
      <c r="G322" s="191">
        <v>173</v>
      </c>
      <c r="H322" s="191">
        <v>1.1485858451732838</v>
      </c>
      <c r="I322" s="191">
        <v>156</v>
      </c>
      <c r="J322" s="191">
        <v>1.0357190280175277</v>
      </c>
      <c r="K322" s="191">
        <v>35</v>
      </c>
      <c r="L322" s="191">
        <v>0.23237285885008632</v>
      </c>
      <c r="M322" s="191">
        <v>66</v>
      </c>
      <c r="N322" s="204">
        <v>0.43818881954587702</v>
      </c>
      <c r="O322" s="191">
        <v>13</v>
      </c>
      <c r="P322" s="204">
        <v>8.6309919001460622E-2</v>
      </c>
      <c r="Q322" s="191">
        <v>18</v>
      </c>
      <c r="R322" s="204">
        <v>0.1195060416943301</v>
      </c>
      <c r="S322" s="191">
        <v>12</v>
      </c>
      <c r="T322" s="204">
        <v>7.9670694462886729E-2</v>
      </c>
      <c r="U322" s="191">
        <v>3</v>
      </c>
      <c r="V322" s="204">
        <v>1.9917673615721682E-2</v>
      </c>
      <c r="W322" s="191">
        <v>38</v>
      </c>
      <c r="X322" s="204">
        <v>0.25229053246580802</v>
      </c>
      <c r="Y322" s="191">
        <v>42</v>
      </c>
      <c r="Z322" s="204">
        <v>0.27884743062010359</v>
      </c>
      <c r="AA322" s="191">
        <v>84</v>
      </c>
      <c r="AB322" s="204">
        <v>0.55769486124020717</v>
      </c>
      <c r="AC322" s="191">
        <v>18</v>
      </c>
      <c r="AD322" s="191">
        <v>0.1195060416943301</v>
      </c>
      <c r="AE322" s="191"/>
      <c r="AF322" s="191"/>
    </row>
    <row r="323" spans="1:32">
      <c r="A323" s="332">
        <v>1888</v>
      </c>
      <c r="B323" s="337" t="s">
        <v>893</v>
      </c>
      <c r="C323" s="347">
        <v>18224</v>
      </c>
      <c r="D323" s="347">
        <v>18768</v>
      </c>
      <c r="E323" s="191">
        <v>331</v>
      </c>
      <c r="F323" s="191">
        <f t="shared" ref="F323:F386" si="7">E323/C323*100</f>
        <v>1.8162862159789288</v>
      </c>
      <c r="G323" s="191">
        <v>169</v>
      </c>
      <c r="H323" s="191">
        <v>0.92734855136084282</v>
      </c>
      <c r="I323" s="191">
        <v>162</v>
      </c>
      <c r="J323" s="191">
        <v>0.88893766461808599</v>
      </c>
      <c r="K323" s="191">
        <v>45</v>
      </c>
      <c r="L323" s="191">
        <v>0.24692712906057945</v>
      </c>
      <c r="M323" s="191">
        <v>50</v>
      </c>
      <c r="N323" s="204">
        <v>0.27436347673397715</v>
      </c>
      <c r="O323" s="191">
        <v>10</v>
      </c>
      <c r="P323" s="204">
        <v>5.4872695346795439E-2</v>
      </c>
      <c r="Q323" s="191">
        <v>9</v>
      </c>
      <c r="R323" s="204">
        <v>4.9385425812115892E-2</v>
      </c>
      <c r="S323" s="191">
        <v>14</v>
      </c>
      <c r="T323" s="204">
        <v>7.6821773485513611E-2</v>
      </c>
      <c r="U323" s="191">
        <v>6</v>
      </c>
      <c r="V323" s="204">
        <v>3.2923617208077259E-2</v>
      </c>
      <c r="W323" s="191">
        <v>26</v>
      </c>
      <c r="X323" s="204">
        <v>0.14266900790166812</v>
      </c>
      <c r="Y323" s="191">
        <v>53</v>
      </c>
      <c r="Z323" s="204">
        <v>0.29082528533801577</v>
      </c>
      <c r="AA323" s="191">
        <v>106</v>
      </c>
      <c r="AB323" s="204">
        <v>0.58165057067603154</v>
      </c>
      <c r="AC323" s="191">
        <v>12</v>
      </c>
      <c r="AD323" s="191">
        <v>6.5847234416154518E-2</v>
      </c>
      <c r="AE323" s="191"/>
      <c r="AF323" s="191"/>
    </row>
    <row r="324" spans="1:32">
      <c r="A324" s="332">
        <v>1888</v>
      </c>
      <c r="B324" s="337" t="s">
        <v>942</v>
      </c>
      <c r="C324" s="347">
        <v>7790</v>
      </c>
      <c r="D324" s="347">
        <v>8402</v>
      </c>
      <c r="E324" s="191">
        <v>171</v>
      </c>
      <c r="F324" s="191">
        <f t="shared" si="7"/>
        <v>2.1951219512195119</v>
      </c>
      <c r="G324" s="191">
        <v>79</v>
      </c>
      <c r="H324" s="191">
        <v>1.0141206675224648</v>
      </c>
      <c r="I324" s="191">
        <v>92</v>
      </c>
      <c r="J324" s="191">
        <v>1.1810012836970476</v>
      </c>
      <c r="K324" s="191">
        <v>26</v>
      </c>
      <c r="L324" s="191">
        <v>0.3337612323491656</v>
      </c>
      <c r="M324" s="191">
        <v>28</v>
      </c>
      <c r="N324" s="204">
        <v>0.35943517329910141</v>
      </c>
      <c r="O324" s="191">
        <v>6</v>
      </c>
      <c r="P324" s="204">
        <v>7.702182284980745E-2</v>
      </c>
      <c r="Q324" s="191">
        <v>5</v>
      </c>
      <c r="R324" s="204">
        <v>6.4184852374839535E-2</v>
      </c>
      <c r="S324" s="191">
        <v>5</v>
      </c>
      <c r="T324" s="204">
        <v>6.4184852374839535E-2</v>
      </c>
      <c r="U324" s="191">
        <v>4</v>
      </c>
      <c r="V324" s="204">
        <v>5.1347881899871634E-2</v>
      </c>
      <c r="W324" s="191">
        <v>13</v>
      </c>
      <c r="X324" s="204">
        <v>0.1668806161745828</v>
      </c>
      <c r="Y324" s="191">
        <v>30</v>
      </c>
      <c r="Z324" s="204">
        <v>0.38510911424903727</v>
      </c>
      <c r="AA324" s="191">
        <v>44</v>
      </c>
      <c r="AB324" s="204">
        <v>0.56482670089858789</v>
      </c>
      <c r="AC324" s="191">
        <v>10</v>
      </c>
      <c r="AD324" s="191">
        <v>0.12836970474967907</v>
      </c>
      <c r="AE324" s="191"/>
      <c r="AF324" s="191"/>
    </row>
    <row r="325" spans="1:32">
      <c r="A325" s="332">
        <v>1888</v>
      </c>
      <c r="B325" s="338" t="s">
        <v>1063</v>
      </c>
      <c r="C325" s="343">
        <v>85621</v>
      </c>
      <c r="D325" s="246">
        <v>100762</v>
      </c>
      <c r="E325" s="191">
        <v>1747</v>
      </c>
      <c r="F325" s="191">
        <f t="shared" si="7"/>
        <v>2.0403872881652867</v>
      </c>
      <c r="G325" s="191">
        <v>872</v>
      </c>
      <c r="H325" s="191">
        <v>1.0184417374242301</v>
      </c>
      <c r="I325" s="191">
        <v>875</v>
      </c>
      <c r="J325" s="191">
        <v>1.0219455507410566</v>
      </c>
      <c r="K325" s="191">
        <v>170</v>
      </c>
      <c r="L325" s="191">
        <v>0.19854942128683384</v>
      </c>
      <c r="M325" s="191">
        <v>248</v>
      </c>
      <c r="N325" s="204">
        <v>0.28964856752432233</v>
      </c>
      <c r="O325" s="191">
        <v>68</v>
      </c>
      <c r="P325" s="204">
        <v>7.9419768514733535E-2</v>
      </c>
      <c r="Q325" s="191">
        <v>62</v>
      </c>
      <c r="R325" s="204">
        <v>7.2412141881080583E-2</v>
      </c>
      <c r="S325" s="191">
        <v>76</v>
      </c>
      <c r="T325" s="204">
        <v>8.8763270692937477E-2</v>
      </c>
      <c r="U325" s="191">
        <v>40</v>
      </c>
      <c r="V325" s="204">
        <v>4.6717510891019727E-2</v>
      </c>
      <c r="W325" s="191">
        <v>197</v>
      </c>
      <c r="X325" s="204">
        <v>0.23008374113827212</v>
      </c>
      <c r="Y325" s="191">
        <v>296</v>
      </c>
      <c r="Z325" s="204">
        <v>0.34570958059354595</v>
      </c>
      <c r="AA325" s="191">
        <v>485</v>
      </c>
      <c r="AB325" s="204">
        <v>0.56644981955361418</v>
      </c>
      <c r="AC325" s="191">
        <v>105</v>
      </c>
      <c r="AD325" s="191">
        <v>0.12263346608892678</v>
      </c>
      <c r="AE325" s="191"/>
      <c r="AF325" s="191"/>
    </row>
    <row r="326" spans="1:32">
      <c r="A326" s="332">
        <v>1888</v>
      </c>
      <c r="B326" s="334" t="s">
        <v>860</v>
      </c>
      <c r="C326" s="345">
        <v>5531</v>
      </c>
      <c r="D326" s="345">
        <v>5911</v>
      </c>
      <c r="E326" s="191"/>
      <c r="F326" s="191">
        <f t="shared" si="7"/>
        <v>0</v>
      </c>
      <c r="G326" s="191"/>
      <c r="H326" s="191">
        <v>0</v>
      </c>
      <c r="I326" s="191"/>
      <c r="J326" s="191">
        <v>0</v>
      </c>
      <c r="K326" s="191">
        <v>0</v>
      </c>
      <c r="L326" s="191">
        <v>0</v>
      </c>
      <c r="M326" s="191">
        <v>0</v>
      </c>
      <c r="N326" s="204">
        <v>0</v>
      </c>
      <c r="O326" s="191">
        <v>0</v>
      </c>
      <c r="P326" s="204">
        <v>0</v>
      </c>
      <c r="Q326" s="191">
        <v>0</v>
      </c>
      <c r="R326" s="204">
        <v>0</v>
      </c>
      <c r="S326" s="191">
        <v>0</v>
      </c>
      <c r="T326" s="204">
        <v>0</v>
      </c>
      <c r="U326" s="191">
        <v>0</v>
      </c>
      <c r="V326" s="204">
        <v>0</v>
      </c>
      <c r="W326" s="191">
        <v>0</v>
      </c>
      <c r="X326" s="204">
        <v>0</v>
      </c>
      <c r="Y326" s="191">
        <v>18</v>
      </c>
      <c r="Z326" s="204">
        <v>0.32543843789549809</v>
      </c>
      <c r="AA326" s="191">
        <v>77</v>
      </c>
      <c r="AB326" s="204">
        <v>1.3921533176640752</v>
      </c>
      <c r="AC326" s="191">
        <v>16</v>
      </c>
      <c r="AD326" s="191">
        <v>0.28927861146266498</v>
      </c>
      <c r="AE326" s="191"/>
      <c r="AF326" s="191"/>
    </row>
    <row r="327" spans="1:32">
      <c r="A327" s="332">
        <v>1888</v>
      </c>
      <c r="B327" s="334" t="s">
        <v>898</v>
      </c>
      <c r="C327" s="345">
        <v>6982</v>
      </c>
      <c r="D327" s="345">
        <v>8434</v>
      </c>
      <c r="E327" s="191">
        <v>248</v>
      </c>
      <c r="F327" s="191">
        <f t="shared" si="7"/>
        <v>3.5519908335720425</v>
      </c>
      <c r="G327" s="191">
        <v>123</v>
      </c>
      <c r="H327" s="191">
        <v>1.7616728731022628</v>
      </c>
      <c r="I327" s="191">
        <v>125</v>
      </c>
      <c r="J327" s="191">
        <v>1.7903179604697794</v>
      </c>
      <c r="K327" s="191">
        <v>21</v>
      </c>
      <c r="L327" s="191">
        <v>0.30077341735892293</v>
      </c>
      <c r="M327" s="191">
        <v>45</v>
      </c>
      <c r="N327" s="204">
        <v>0.64451446576912064</v>
      </c>
      <c r="O327" s="191">
        <v>5</v>
      </c>
      <c r="P327" s="204">
        <v>7.1612718418791174E-2</v>
      </c>
      <c r="Q327" s="191">
        <v>10</v>
      </c>
      <c r="R327" s="204">
        <v>0.14322543683758235</v>
      </c>
      <c r="S327" s="191">
        <v>14</v>
      </c>
      <c r="T327" s="204">
        <v>0.20051561157261533</v>
      </c>
      <c r="U327" s="191">
        <v>5</v>
      </c>
      <c r="V327" s="204">
        <v>7.1612718418791174E-2</v>
      </c>
      <c r="W327" s="191">
        <v>26</v>
      </c>
      <c r="X327" s="204">
        <v>0.37238613577771412</v>
      </c>
      <c r="Y327" s="191">
        <v>44</v>
      </c>
      <c r="Z327" s="204">
        <v>0.63019192208536245</v>
      </c>
      <c r="AA327" s="191">
        <v>93</v>
      </c>
      <c r="AB327" s="204">
        <v>1.3319965625895158</v>
      </c>
      <c r="AC327" s="191">
        <v>23</v>
      </c>
      <c r="AD327" s="191">
        <v>0.32941850472643941</v>
      </c>
      <c r="AE327" s="191"/>
      <c r="AF327" s="191"/>
    </row>
    <row r="328" spans="1:32">
      <c r="A328" s="332">
        <v>1888</v>
      </c>
      <c r="B328" s="337" t="s">
        <v>853</v>
      </c>
      <c r="C328" s="347">
        <v>6262</v>
      </c>
      <c r="D328" s="347">
        <v>5875</v>
      </c>
      <c r="E328" s="191">
        <v>318</v>
      </c>
      <c r="F328" s="191">
        <f t="shared" si="7"/>
        <v>5.0782497604599168</v>
      </c>
      <c r="G328" s="191">
        <v>152</v>
      </c>
      <c r="H328" s="191">
        <v>2.4273395081443629</v>
      </c>
      <c r="I328" s="191">
        <v>166</v>
      </c>
      <c r="J328" s="191">
        <v>2.6509102523155543</v>
      </c>
      <c r="K328" s="191">
        <v>38</v>
      </c>
      <c r="L328" s="191">
        <v>0.60683487703609074</v>
      </c>
      <c r="M328" s="191">
        <v>43</v>
      </c>
      <c r="N328" s="204">
        <v>0.68668157138294483</v>
      </c>
      <c r="O328" s="191">
        <v>20</v>
      </c>
      <c r="P328" s="204">
        <v>0.31938677738741617</v>
      </c>
      <c r="Q328" s="191">
        <v>8</v>
      </c>
      <c r="R328" s="204">
        <v>0.12775471095496646</v>
      </c>
      <c r="S328" s="191">
        <v>9</v>
      </c>
      <c r="T328" s="204">
        <v>0.14372404982433729</v>
      </c>
      <c r="U328" s="191">
        <v>3</v>
      </c>
      <c r="V328" s="204">
        <v>4.7908016608112419E-2</v>
      </c>
      <c r="W328" s="191">
        <v>25</v>
      </c>
      <c r="X328" s="204">
        <v>0.39923347173427021</v>
      </c>
      <c r="Y328" s="191">
        <v>44</v>
      </c>
      <c r="Z328" s="204">
        <v>0.70265091025231552</v>
      </c>
      <c r="AA328" s="191">
        <v>83</v>
      </c>
      <c r="AB328" s="204">
        <v>1.3254551261577772</v>
      </c>
      <c r="AC328" s="191">
        <v>19</v>
      </c>
      <c r="AD328" s="191">
        <v>0.30341743851804537</v>
      </c>
      <c r="AE328" s="191"/>
      <c r="AF328" s="191"/>
    </row>
    <row r="329" spans="1:32">
      <c r="A329" s="332">
        <v>1888</v>
      </c>
      <c r="B329" s="337" t="s">
        <v>857</v>
      </c>
      <c r="C329" s="347">
        <v>6411</v>
      </c>
      <c r="D329" s="347">
        <v>6788</v>
      </c>
      <c r="E329" s="191">
        <v>263</v>
      </c>
      <c r="F329" s="191">
        <f t="shared" si="7"/>
        <v>4.1023241304008735</v>
      </c>
      <c r="G329" s="191">
        <v>128</v>
      </c>
      <c r="H329" s="191">
        <v>1.9965683980658244</v>
      </c>
      <c r="I329" s="191">
        <v>135</v>
      </c>
      <c r="J329" s="191">
        <v>2.1057557323350489</v>
      </c>
      <c r="K329" s="191">
        <v>34</v>
      </c>
      <c r="L329" s="191">
        <v>0.53033848073623457</v>
      </c>
      <c r="M329" s="191">
        <v>34</v>
      </c>
      <c r="N329" s="204">
        <v>0.53033848073623457</v>
      </c>
      <c r="O329" s="191">
        <v>10</v>
      </c>
      <c r="P329" s="204">
        <v>0.15598190609889254</v>
      </c>
      <c r="Q329" s="191">
        <v>8</v>
      </c>
      <c r="R329" s="204">
        <v>0.12478552487911403</v>
      </c>
      <c r="S329" s="191">
        <v>9</v>
      </c>
      <c r="T329" s="204">
        <v>0.14038371548900327</v>
      </c>
      <c r="U329" s="191">
        <v>8</v>
      </c>
      <c r="V329" s="204">
        <v>0.12478552487911403</v>
      </c>
      <c r="W329" s="191">
        <v>25</v>
      </c>
      <c r="X329" s="204">
        <v>0.38995476524723133</v>
      </c>
      <c r="Y329" s="191">
        <v>61</v>
      </c>
      <c r="Z329" s="204">
        <v>0.95148962720324437</v>
      </c>
      <c r="AA329" s="191">
        <v>118</v>
      </c>
      <c r="AB329" s="204">
        <v>1.8405864919669317</v>
      </c>
      <c r="AC329" s="191">
        <v>24</v>
      </c>
      <c r="AD329" s="191">
        <v>0.37435657463734207</v>
      </c>
      <c r="AE329" s="191"/>
      <c r="AF329" s="191"/>
    </row>
    <row r="330" spans="1:32">
      <c r="A330" s="332">
        <v>1888</v>
      </c>
      <c r="B330" s="334" t="s">
        <v>862</v>
      </c>
      <c r="C330" s="345">
        <v>7819</v>
      </c>
      <c r="D330" s="345">
        <v>8818</v>
      </c>
      <c r="E330" s="191"/>
      <c r="F330" s="191">
        <f t="shared" si="7"/>
        <v>0</v>
      </c>
      <c r="G330" s="191"/>
      <c r="H330" s="191">
        <v>0</v>
      </c>
      <c r="I330" s="191"/>
      <c r="J330" s="191">
        <v>0</v>
      </c>
      <c r="K330" s="191">
        <v>0</v>
      </c>
      <c r="L330" s="191">
        <v>0</v>
      </c>
      <c r="M330" s="191">
        <v>0</v>
      </c>
      <c r="N330" s="204">
        <v>0</v>
      </c>
      <c r="O330" s="191">
        <v>0</v>
      </c>
      <c r="P330" s="204">
        <v>0</v>
      </c>
      <c r="Q330" s="191">
        <v>0</v>
      </c>
      <c r="R330" s="204">
        <v>0</v>
      </c>
      <c r="S330" s="191">
        <v>0</v>
      </c>
      <c r="T330" s="204">
        <v>0</v>
      </c>
      <c r="U330" s="191">
        <v>0</v>
      </c>
      <c r="V330" s="204">
        <v>0</v>
      </c>
      <c r="W330" s="191">
        <v>0</v>
      </c>
      <c r="X330" s="204">
        <v>0</v>
      </c>
      <c r="Y330" s="191">
        <v>0</v>
      </c>
      <c r="Z330" s="204">
        <v>0</v>
      </c>
      <c r="AA330" s="191">
        <v>0</v>
      </c>
      <c r="AB330" s="204">
        <v>0</v>
      </c>
      <c r="AC330" s="191">
        <v>0</v>
      </c>
      <c r="AD330" s="191">
        <v>0</v>
      </c>
      <c r="AE330" s="191"/>
      <c r="AF330" s="191"/>
    </row>
    <row r="331" spans="1:32">
      <c r="A331" s="332">
        <v>1888</v>
      </c>
      <c r="B331" s="334" t="s">
        <v>1064</v>
      </c>
      <c r="C331" s="345">
        <v>11239</v>
      </c>
      <c r="D331" s="345">
        <v>16333</v>
      </c>
      <c r="E331" s="191"/>
      <c r="F331" s="191">
        <f t="shared" si="7"/>
        <v>0</v>
      </c>
      <c r="G331" s="191"/>
      <c r="H331" s="191">
        <v>0</v>
      </c>
      <c r="I331" s="191"/>
      <c r="J331" s="191">
        <v>0</v>
      </c>
      <c r="K331" s="191">
        <v>0</v>
      </c>
      <c r="L331" s="191">
        <v>0</v>
      </c>
      <c r="M331" s="191">
        <v>0</v>
      </c>
      <c r="N331" s="204">
        <v>0</v>
      </c>
      <c r="O331" s="191">
        <v>0</v>
      </c>
      <c r="P331" s="204">
        <v>0</v>
      </c>
      <c r="Q331" s="191">
        <v>0</v>
      </c>
      <c r="R331" s="204">
        <v>0</v>
      </c>
      <c r="S331" s="191">
        <v>0</v>
      </c>
      <c r="T331" s="204">
        <v>0</v>
      </c>
      <c r="U331" s="191">
        <v>0</v>
      </c>
      <c r="V331" s="204">
        <v>0</v>
      </c>
      <c r="W331" s="191">
        <v>0</v>
      </c>
      <c r="X331" s="204">
        <v>0</v>
      </c>
      <c r="Y331" s="191">
        <v>0</v>
      </c>
      <c r="Z331" s="204">
        <v>0</v>
      </c>
      <c r="AA331" s="191">
        <v>0</v>
      </c>
      <c r="AB331" s="204">
        <v>0</v>
      </c>
      <c r="AC331" s="191">
        <v>0</v>
      </c>
      <c r="AD331" s="191">
        <v>0</v>
      </c>
      <c r="AE331" s="191"/>
      <c r="AF331" s="191"/>
    </row>
    <row r="332" spans="1:32">
      <c r="A332" s="332">
        <v>1888</v>
      </c>
      <c r="B332" s="334" t="s">
        <v>872</v>
      </c>
      <c r="C332" s="345">
        <v>12505</v>
      </c>
      <c r="D332" s="345">
        <v>14544</v>
      </c>
      <c r="E332" s="191"/>
      <c r="F332" s="191">
        <f t="shared" si="7"/>
        <v>0</v>
      </c>
      <c r="G332" s="191"/>
      <c r="H332" s="191">
        <v>0</v>
      </c>
      <c r="I332" s="191"/>
      <c r="J332" s="191">
        <v>0</v>
      </c>
      <c r="K332" s="191">
        <v>0</v>
      </c>
      <c r="L332" s="191">
        <v>0</v>
      </c>
      <c r="M332" s="191">
        <v>0</v>
      </c>
      <c r="N332" s="204">
        <v>0</v>
      </c>
      <c r="O332" s="191">
        <v>0</v>
      </c>
      <c r="P332" s="204">
        <v>0</v>
      </c>
      <c r="Q332" s="191">
        <v>0</v>
      </c>
      <c r="R332" s="204">
        <v>0</v>
      </c>
      <c r="S332" s="191">
        <v>0</v>
      </c>
      <c r="T332" s="204">
        <v>0</v>
      </c>
      <c r="U332" s="191">
        <v>0</v>
      </c>
      <c r="V332" s="204">
        <v>0</v>
      </c>
      <c r="W332" s="191">
        <v>0</v>
      </c>
      <c r="X332" s="204">
        <v>0</v>
      </c>
      <c r="Y332" s="191">
        <v>0</v>
      </c>
      <c r="Z332" s="204">
        <v>0</v>
      </c>
      <c r="AA332" s="191">
        <v>0</v>
      </c>
      <c r="AB332" s="204">
        <v>0</v>
      </c>
      <c r="AC332" s="191">
        <v>0</v>
      </c>
      <c r="AD332" s="191">
        <v>0</v>
      </c>
      <c r="AE332" s="191"/>
      <c r="AF332" s="191"/>
    </row>
    <row r="333" spans="1:32">
      <c r="A333" s="332">
        <v>1888</v>
      </c>
      <c r="B333" s="334" t="s">
        <v>883</v>
      </c>
      <c r="C333" s="345">
        <v>14257</v>
      </c>
      <c r="D333" s="345">
        <v>17764</v>
      </c>
      <c r="E333" s="191">
        <v>403</v>
      </c>
      <c r="F333" s="191">
        <f t="shared" si="7"/>
        <v>2.8266816300764539</v>
      </c>
      <c r="G333" s="191">
        <v>206</v>
      </c>
      <c r="H333" s="191">
        <v>1.4449042575576909</v>
      </c>
      <c r="I333" s="191">
        <v>197</v>
      </c>
      <c r="J333" s="191">
        <v>1.3817773725187628</v>
      </c>
      <c r="K333" s="191">
        <v>36</v>
      </c>
      <c r="L333" s="191">
        <v>0.25250754015571297</v>
      </c>
      <c r="M333" s="191">
        <v>49</v>
      </c>
      <c r="N333" s="204">
        <v>0.343690818545276</v>
      </c>
      <c r="O333" s="191">
        <v>12</v>
      </c>
      <c r="P333" s="204">
        <v>8.4169180051904324E-2</v>
      </c>
      <c r="Q333" s="191">
        <v>11</v>
      </c>
      <c r="R333" s="204">
        <v>7.7155081714245635E-2</v>
      </c>
      <c r="S333" s="191">
        <v>22</v>
      </c>
      <c r="T333" s="204">
        <v>0.15431016342849127</v>
      </c>
      <c r="U333" s="191">
        <v>8</v>
      </c>
      <c r="V333" s="204">
        <v>5.6112786701269547E-2</v>
      </c>
      <c r="W333" s="191">
        <v>46</v>
      </c>
      <c r="X333" s="204">
        <v>0.32264852353229995</v>
      </c>
      <c r="Y333" s="191">
        <v>77</v>
      </c>
      <c r="Z333" s="204">
        <v>0.5400855719997194</v>
      </c>
      <c r="AA333" s="191">
        <v>114</v>
      </c>
      <c r="AB333" s="204">
        <v>0.79960721049309114</v>
      </c>
      <c r="AC333" s="191">
        <v>23</v>
      </c>
      <c r="AD333" s="191">
        <v>0.16132426176614997</v>
      </c>
      <c r="AE333" s="191"/>
      <c r="AF333" s="191"/>
    </row>
    <row r="334" spans="1:32">
      <c r="A334" s="332">
        <v>1888</v>
      </c>
      <c r="B334" s="337" t="s">
        <v>895</v>
      </c>
      <c r="C334" s="347">
        <v>8317</v>
      </c>
      <c r="D334" s="347">
        <v>10025</v>
      </c>
      <c r="E334" s="191">
        <v>515</v>
      </c>
      <c r="F334" s="191">
        <f t="shared" si="7"/>
        <v>6.1921365877119152</v>
      </c>
      <c r="G334" s="191">
        <v>263</v>
      </c>
      <c r="H334" s="191">
        <v>3.1621979078994835</v>
      </c>
      <c r="I334" s="191">
        <v>252</v>
      </c>
      <c r="J334" s="191">
        <v>3.0299386798124326</v>
      </c>
      <c r="K334" s="191">
        <v>41</v>
      </c>
      <c r="L334" s="191">
        <v>0.4929662137790069</v>
      </c>
      <c r="M334" s="191">
        <v>77</v>
      </c>
      <c r="N334" s="204">
        <v>0.92581459660935428</v>
      </c>
      <c r="O334" s="191">
        <v>21</v>
      </c>
      <c r="P334" s="204">
        <v>0.25249488998436936</v>
      </c>
      <c r="Q334" s="191">
        <v>25</v>
      </c>
      <c r="R334" s="204">
        <v>0.30058915474329684</v>
      </c>
      <c r="S334" s="191">
        <v>22</v>
      </c>
      <c r="T334" s="204">
        <v>0.26451845617410125</v>
      </c>
      <c r="U334" s="191">
        <v>16</v>
      </c>
      <c r="V334" s="204">
        <v>0.19237705903571001</v>
      </c>
      <c r="W334" s="191">
        <v>75</v>
      </c>
      <c r="X334" s="204">
        <v>0.90176746422989063</v>
      </c>
      <c r="Y334" s="191">
        <v>52</v>
      </c>
      <c r="Z334" s="204">
        <v>0.62522544186605744</v>
      </c>
      <c r="AA334" s="191">
        <v>0</v>
      </c>
      <c r="AB334" s="204">
        <v>0</v>
      </c>
      <c r="AC334" s="191">
        <v>0</v>
      </c>
      <c r="AD334" s="191">
        <v>0</v>
      </c>
      <c r="AE334" s="191"/>
      <c r="AF334" s="191"/>
    </row>
    <row r="335" spans="1:32">
      <c r="A335" s="332">
        <v>1888</v>
      </c>
      <c r="B335" s="334" t="s">
        <v>899</v>
      </c>
      <c r="C335" s="345">
        <v>6298</v>
      </c>
      <c r="D335" s="345">
        <v>6270</v>
      </c>
      <c r="E335" s="191"/>
      <c r="F335" s="191">
        <f t="shared" si="7"/>
        <v>0</v>
      </c>
      <c r="G335" s="191"/>
      <c r="H335" s="191">
        <v>0</v>
      </c>
      <c r="I335" s="191"/>
      <c r="J335" s="191">
        <v>0</v>
      </c>
      <c r="K335" s="191">
        <v>0</v>
      </c>
      <c r="L335" s="191">
        <v>0</v>
      </c>
      <c r="M335" s="191">
        <v>0</v>
      </c>
      <c r="N335" s="204">
        <v>0</v>
      </c>
      <c r="O335" s="191">
        <v>0</v>
      </c>
      <c r="P335" s="204">
        <v>0</v>
      </c>
      <c r="Q335" s="191">
        <v>0</v>
      </c>
      <c r="R335" s="204">
        <v>0</v>
      </c>
      <c r="S335" s="191">
        <v>0</v>
      </c>
      <c r="T335" s="204">
        <v>0</v>
      </c>
      <c r="U335" s="191">
        <v>0</v>
      </c>
      <c r="V335" s="204">
        <v>0</v>
      </c>
      <c r="W335" s="191">
        <v>0</v>
      </c>
      <c r="X335" s="204">
        <v>0</v>
      </c>
      <c r="Y335" s="191">
        <v>0</v>
      </c>
      <c r="Z335" s="204">
        <v>0</v>
      </c>
      <c r="AA335" s="191">
        <v>0</v>
      </c>
      <c r="AB335" s="204">
        <v>0</v>
      </c>
      <c r="AC335" s="191">
        <v>0</v>
      </c>
      <c r="AD335" s="191">
        <v>0</v>
      </c>
      <c r="AE335" s="191"/>
      <c r="AF335" s="191"/>
    </row>
    <row r="336" spans="1:32">
      <c r="A336" s="332">
        <v>1888</v>
      </c>
      <c r="B336" s="335" t="s">
        <v>1065</v>
      </c>
      <c r="C336" s="240">
        <v>73749</v>
      </c>
      <c r="D336" s="246">
        <v>112227</v>
      </c>
      <c r="E336" s="191">
        <v>1318</v>
      </c>
      <c r="F336" s="191">
        <f t="shared" si="7"/>
        <v>1.7871428765135799</v>
      </c>
      <c r="G336" s="191">
        <v>650</v>
      </c>
      <c r="H336" s="191">
        <v>0.88136788295434509</v>
      </c>
      <c r="I336" s="191">
        <v>668</v>
      </c>
      <c r="J336" s="191">
        <v>0.90577499355923474</v>
      </c>
      <c r="K336" s="191">
        <v>122</v>
      </c>
      <c r="L336" s="191">
        <v>0.16542597187758479</v>
      </c>
      <c r="M336" s="191">
        <v>176</v>
      </c>
      <c r="N336" s="204">
        <v>0.23864730369225345</v>
      </c>
      <c r="O336" s="191">
        <v>46</v>
      </c>
      <c r="P336" s="204">
        <v>6.2373727101384425E-2</v>
      </c>
      <c r="Q336" s="191">
        <v>58</v>
      </c>
      <c r="R336" s="204">
        <v>7.8645134171310804E-2</v>
      </c>
      <c r="S336" s="191">
        <v>57</v>
      </c>
      <c r="T336" s="204">
        <v>7.728918358215027E-2</v>
      </c>
      <c r="U336" s="191">
        <v>40</v>
      </c>
      <c r="V336" s="204">
        <v>5.423802356642124E-2</v>
      </c>
      <c r="W336" s="191">
        <v>209</v>
      </c>
      <c r="X336" s="204">
        <v>0.28339367313455099</v>
      </c>
      <c r="Y336" s="191">
        <v>270</v>
      </c>
      <c r="Z336" s="204">
        <v>0.36610665907334339</v>
      </c>
      <c r="AA336" s="191">
        <v>292</v>
      </c>
      <c r="AB336" s="204">
        <v>0.39593757203487506</v>
      </c>
      <c r="AC336" s="191">
        <v>48</v>
      </c>
      <c r="AD336" s="191">
        <v>6.5085628279705487E-2</v>
      </c>
      <c r="AE336" s="191"/>
      <c r="AF336" s="191"/>
    </row>
    <row r="337" spans="1:32">
      <c r="A337" s="332">
        <v>1888</v>
      </c>
      <c r="B337" s="334" t="s">
        <v>848</v>
      </c>
      <c r="C337" s="345"/>
      <c r="D337" s="345"/>
      <c r="E337" s="191"/>
      <c r="F337" s="191"/>
      <c r="G337" s="191"/>
      <c r="H337" s="191"/>
      <c r="I337" s="191"/>
      <c r="J337" s="191"/>
      <c r="K337" s="191">
        <v>0</v>
      </c>
      <c r="L337" s="191"/>
      <c r="M337" s="191">
        <v>0</v>
      </c>
      <c r="N337" s="204"/>
      <c r="O337" s="191">
        <v>0</v>
      </c>
      <c r="P337" s="204"/>
      <c r="Q337" s="191">
        <v>0</v>
      </c>
      <c r="R337" s="204"/>
      <c r="S337" s="191">
        <v>0</v>
      </c>
      <c r="T337" s="204"/>
      <c r="U337" s="191">
        <v>0</v>
      </c>
      <c r="V337" s="204"/>
      <c r="W337" s="191">
        <v>0</v>
      </c>
      <c r="X337" s="204"/>
      <c r="Y337" s="191">
        <v>0</v>
      </c>
      <c r="Z337" s="204"/>
      <c r="AA337" s="191">
        <v>0</v>
      </c>
      <c r="AB337" s="204"/>
      <c r="AC337" s="191">
        <v>0</v>
      </c>
      <c r="AD337" s="191"/>
      <c r="AE337" s="191"/>
      <c r="AF337" s="191"/>
    </row>
    <row r="338" spans="1:32">
      <c r="A338" s="332">
        <v>1888</v>
      </c>
      <c r="B338" s="336" t="s">
        <v>1066</v>
      </c>
      <c r="C338" s="346"/>
      <c r="D338" s="346"/>
      <c r="E338" s="191">
        <v>1230</v>
      </c>
      <c r="F338" s="191"/>
      <c r="G338" s="191">
        <v>603</v>
      </c>
      <c r="H338" s="191"/>
      <c r="I338" s="191">
        <v>627</v>
      </c>
      <c r="J338" s="191"/>
      <c r="K338" s="191">
        <v>113</v>
      </c>
      <c r="L338" s="191"/>
      <c r="M338" s="191">
        <v>164</v>
      </c>
      <c r="N338" s="204"/>
      <c r="O338" s="191">
        <v>41</v>
      </c>
      <c r="P338" s="204"/>
      <c r="Q338" s="191">
        <v>54</v>
      </c>
      <c r="R338" s="204"/>
      <c r="S338" s="191">
        <v>54</v>
      </c>
      <c r="T338" s="204"/>
      <c r="U338" s="191">
        <v>36</v>
      </c>
      <c r="V338" s="204"/>
      <c r="W338" s="191">
        <v>191</v>
      </c>
      <c r="X338" s="204"/>
      <c r="Y338" s="191">
        <v>256</v>
      </c>
      <c r="Z338" s="204"/>
      <c r="AA338" s="191">
        <v>276</v>
      </c>
      <c r="AB338" s="204"/>
      <c r="AC338" s="191">
        <v>45</v>
      </c>
      <c r="AD338" s="191"/>
      <c r="AE338" s="191"/>
      <c r="AF338" s="191"/>
    </row>
    <row r="339" spans="1:32">
      <c r="A339" s="332">
        <v>1888</v>
      </c>
      <c r="B339" s="336" t="s">
        <v>1067</v>
      </c>
      <c r="C339" s="346"/>
      <c r="D339" s="346"/>
      <c r="E339" s="191">
        <v>88</v>
      </c>
      <c r="F339" s="191"/>
      <c r="G339" s="191">
        <v>47</v>
      </c>
      <c r="H339" s="191"/>
      <c r="I339" s="191">
        <v>41</v>
      </c>
      <c r="J339" s="191"/>
      <c r="K339" s="191">
        <v>9</v>
      </c>
      <c r="L339" s="191"/>
      <c r="M339" s="191">
        <v>12</v>
      </c>
      <c r="N339" s="204"/>
      <c r="O339" s="191">
        <v>5</v>
      </c>
      <c r="P339" s="204"/>
      <c r="Q339" s="191">
        <v>4</v>
      </c>
      <c r="R339" s="204"/>
      <c r="S339" s="191">
        <v>3</v>
      </c>
      <c r="T339" s="204"/>
      <c r="U339" s="191">
        <v>4</v>
      </c>
      <c r="V339" s="204"/>
      <c r="W339" s="191">
        <v>18</v>
      </c>
      <c r="X339" s="204"/>
      <c r="Y339" s="191">
        <v>14</v>
      </c>
      <c r="Z339" s="204"/>
      <c r="AA339" s="191">
        <v>16</v>
      </c>
      <c r="AB339" s="204"/>
      <c r="AC339" s="191">
        <v>3</v>
      </c>
      <c r="AD339" s="191"/>
      <c r="AE339" s="191"/>
      <c r="AF339" s="191"/>
    </row>
    <row r="340" spans="1:32">
      <c r="A340" s="332">
        <v>1888</v>
      </c>
      <c r="B340" s="333" t="s">
        <v>1068</v>
      </c>
      <c r="C340" s="240">
        <v>61941</v>
      </c>
      <c r="D340" s="240">
        <v>68497</v>
      </c>
      <c r="E340" s="191">
        <v>1230</v>
      </c>
      <c r="F340" s="191">
        <f t="shared" si="7"/>
        <v>1.9857606431927157</v>
      </c>
      <c r="G340" s="191">
        <v>596</v>
      </c>
      <c r="H340" s="191">
        <v>0.96220597019744603</v>
      </c>
      <c r="I340" s="191">
        <v>634</v>
      </c>
      <c r="J340" s="191">
        <v>1.0235546729952698</v>
      </c>
      <c r="K340" s="191">
        <v>132</v>
      </c>
      <c r="L340" s="191">
        <v>0.21310602024507191</v>
      </c>
      <c r="M340" s="191">
        <v>189</v>
      </c>
      <c r="N340" s="204">
        <v>0.30512907444180754</v>
      </c>
      <c r="O340" s="191">
        <v>45</v>
      </c>
      <c r="P340" s="204">
        <v>7.2649779629001793E-2</v>
      </c>
      <c r="Q340" s="191">
        <v>54</v>
      </c>
      <c r="R340" s="204">
        <v>8.7179735554802143E-2</v>
      </c>
      <c r="S340" s="191">
        <v>51</v>
      </c>
      <c r="T340" s="204">
        <v>8.2336416912868707E-2</v>
      </c>
      <c r="U340" s="191">
        <v>25</v>
      </c>
      <c r="V340" s="204">
        <v>4.0360988682778771E-2</v>
      </c>
      <c r="W340" s="191">
        <v>148</v>
      </c>
      <c r="X340" s="204">
        <v>0.23893705300205031</v>
      </c>
      <c r="Y340" s="191">
        <v>207</v>
      </c>
      <c r="Z340" s="204">
        <v>0.33418898629340826</v>
      </c>
      <c r="AA340" s="191">
        <v>316</v>
      </c>
      <c r="AB340" s="204">
        <v>0.51016289695032369</v>
      </c>
      <c r="AC340" s="191">
        <v>63</v>
      </c>
      <c r="AD340" s="191">
        <v>0.10170969148060251</v>
      </c>
      <c r="AE340" s="191"/>
      <c r="AF340" s="191"/>
    </row>
    <row r="341" spans="1:32">
      <c r="A341" s="332">
        <v>1888</v>
      </c>
      <c r="B341" s="334" t="s">
        <v>846</v>
      </c>
      <c r="C341" s="345">
        <v>21903</v>
      </c>
      <c r="D341" s="345">
        <v>26439</v>
      </c>
      <c r="E341" s="191">
        <v>439</v>
      </c>
      <c r="F341" s="191">
        <f t="shared" si="7"/>
        <v>2.0042916495457241</v>
      </c>
      <c r="G341" s="191">
        <v>222</v>
      </c>
      <c r="H341" s="191">
        <v>1.0135597863306396</v>
      </c>
      <c r="I341" s="191">
        <v>217</v>
      </c>
      <c r="J341" s="191">
        <v>0.99073186321508477</v>
      </c>
      <c r="K341" s="191">
        <v>56</v>
      </c>
      <c r="L341" s="191">
        <v>0.25567273889421538</v>
      </c>
      <c r="M341" s="191">
        <v>93</v>
      </c>
      <c r="N341" s="204">
        <v>0.42459936994932201</v>
      </c>
      <c r="O341" s="191">
        <v>20</v>
      </c>
      <c r="P341" s="204">
        <v>9.131169246221979E-2</v>
      </c>
      <c r="Q341" s="191">
        <v>24</v>
      </c>
      <c r="R341" s="204">
        <v>0.10957403095466374</v>
      </c>
      <c r="S341" s="191">
        <v>27</v>
      </c>
      <c r="T341" s="204">
        <v>0.12327078482399671</v>
      </c>
      <c r="U341" s="191">
        <v>5</v>
      </c>
      <c r="V341" s="204">
        <v>2.2827923115554948E-2</v>
      </c>
      <c r="W341" s="191">
        <v>38</v>
      </c>
      <c r="X341" s="204">
        <v>0.1734922156782176</v>
      </c>
      <c r="Y341" s="191">
        <v>67</v>
      </c>
      <c r="Z341" s="204">
        <v>0.30589416974843625</v>
      </c>
      <c r="AA341" s="191">
        <v>90</v>
      </c>
      <c r="AB341" s="204">
        <v>0.41090261607998907</v>
      </c>
      <c r="AC341" s="191">
        <v>19</v>
      </c>
      <c r="AD341" s="191">
        <v>8.6746107839108799E-2</v>
      </c>
      <c r="AE341" s="191"/>
      <c r="AF341" s="191"/>
    </row>
    <row r="342" spans="1:32">
      <c r="A342" s="332">
        <v>1888</v>
      </c>
      <c r="B342" s="337" t="s">
        <v>874</v>
      </c>
      <c r="C342" s="347">
        <v>14753</v>
      </c>
      <c r="D342" s="347">
        <v>16115</v>
      </c>
      <c r="E342" s="191">
        <v>353</v>
      </c>
      <c r="F342" s="191">
        <f t="shared" si="7"/>
        <v>2.3927336812851623</v>
      </c>
      <c r="G342" s="191">
        <v>162</v>
      </c>
      <c r="H342" s="191">
        <v>1.0980817460855419</v>
      </c>
      <c r="I342" s="191">
        <v>191</v>
      </c>
      <c r="J342" s="191">
        <v>1.2946519351996204</v>
      </c>
      <c r="K342" s="191">
        <v>30</v>
      </c>
      <c r="L342" s="191">
        <v>0.2033484714973226</v>
      </c>
      <c r="M342" s="191">
        <v>34</v>
      </c>
      <c r="N342" s="204">
        <v>0.23046160103029892</v>
      </c>
      <c r="O342" s="191">
        <v>7</v>
      </c>
      <c r="P342" s="204">
        <v>4.7447976682708601E-2</v>
      </c>
      <c r="Q342" s="191">
        <v>14</v>
      </c>
      <c r="R342" s="204">
        <v>9.4895953365417202E-2</v>
      </c>
      <c r="S342" s="191">
        <v>7</v>
      </c>
      <c r="T342" s="204">
        <v>4.7447976682708601E-2</v>
      </c>
      <c r="U342" s="191">
        <v>12</v>
      </c>
      <c r="V342" s="204">
        <v>8.133938859892903E-2</v>
      </c>
      <c r="W342" s="191">
        <v>61</v>
      </c>
      <c r="X342" s="204">
        <v>0.41347522537788922</v>
      </c>
      <c r="Y342" s="191">
        <v>72</v>
      </c>
      <c r="Z342" s="204">
        <v>0.48803633159357418</v>
      </c>
      <c r="AA342" s="191">
        <v>100</v>
      </c>
      <c r="AB342" s="204">
        <v>0.67782823832440853</v>
      </c>
      <c r="AC342" s="191">
        <v>16</v>
      </c>
      <c r="AD342" s="191">
        <v>0.10845251813190537</v>
      </c>
      <c r="AE342" s="191"/>
      <c r="AF342" s="191"/>
    </row>
    <row r="343" spans="1:32">
      <c r="A343" s="332">
        <v>1888</v>
      </c>
      <c r="B343" s="334" t="s">
        <v>894</v>
      </c>
      <c r="C343" s="345">
        <v>15701</v>
      </c>
      <c r="D343" s="345">
        <v>16563</v>
      </c>
      <c r="E343" s="191">
        <v>257</v>
      </c>
      <c r="F343" s="191">
        <f t="shared" si="7"/>
        <v>1.6368384179351634</v>
      </c>
      <c r="G343" s="191">
        <v>123</v>
      </c>
      <c r="H343" s="191">
        <v>0.78338959301955291</v>
      </c>
      <c r="I343" s="191">
        <v>134</v>
      </c>
      <c r="J343" s="191">
        <v>0.85344882491561047</v>
      </c>
      <c r="K343" s="191">
        <v>30</v>
      </c>
      <c r="L343" s="191">
        <v>0.19107063244379338</v>
      </c>
      <c r="M343" s="191">
        <v>32</v>
      </c>
      <c r="N343" s="204">
        <v>0.20380867460671298</v>
      </c>
      <c r="O343" s="191">
        <v>9</v>
      </c>
      <c r="P343" s="204">
        <v>5.7321189733138024E-2</v>
      </c>
      <c r="Q343" s="191">
        <v>8</v>
      </c>
      <c r="R343" s="204">
        <v>5.0952168651678245E-2</v>
      </c>
      <c r="S343" s="191">
        <v>9</v>
      </c>
      <c r="T343" s="204">
        <v>5.7321189733138024E-2</v>
      </c>
      <c r="U343" s="191">
        <v>4</v>
      </c>
      <c r="V343" s="204">
        <v>2.5476084325839123E-2</v>
      </c>
      <c r="W343" s="191">
        <v>31</v>
      </c>
      <c r="X343" s="204">
        <v>0.19743965352525317</v>
      </c>
      <c r="Y343" s="191">
        <v>36</v>
      </c>
      <c r="Z343" s="204">
        <v>0.2292847589325521</v>
      </c>
      <c r="AA343" s="191">
        <v>83</v>
      </c>
      <c r="AB343" s="204">
        <v>0.5286287497611617</v>
      </c>
      <c r="AC343" s="191">
        <v>15</v>
      </c>
      <c r="AD343" s="191">
        <v>9.5535316221896691E-2</v>
      </c>
      <c r="AE343" s="191"/>
      <c r="AF343" s="191"/>
    </row>
    <row r="344" spans="1:32">
      <c r="A344" s="332">
        <v>1888</v>
      </c>
      <c r="B344" s="334" t="s">
        <v>905</v>
      </c>
      <c r="C344" s="345">
        <v>9584</v>
      </c>
      <c r="D344" s="345">
        <v>9380</v>
      </c>
      <c r="E344" s="191">
        <v>181</v>
      </c>
      <c r="F344" s="191">
        <f t="shared" si="7"/>
        <v>1.8885642737896495</v>
      </c>
      <c r="G344" s="191">
        <v>89</v>
      </c>
      <c r="H344" s="191">
        <v>0.92863105175292149</v>
      </c>
      <c r="I344" s="191">
        <v>92</v>
      </c>
      <c r="J344" s="191">
        <v>0.95993322203672782</v>
      </c>
      <c r="K344" s="191">
        <v>16</v>
      </c>
      <c r="L344" s="191">
        <v>0.1669449081803005</v>
      </c>
      <c r="M344" s="191">
        <v>30</v>
      </c>
      <c r="N344" s="204">
        <v>0.31302170283806346</v>
      </c>
      <c r="O344" s="191">
        <v>9</v>
      </c>
      <c r="P344" s="204">
        <v>9.3906510851419031E-2</v>
      </c>
      <c r="Q344" s="191">
        <v>8</v>
      </c>
      <c r="R344" s="204">
        <v>8.347245409015025E-2</v>
      </c>
      <c r="S344" s="191">
        <v>8</v>
      </c>
      <c r="T344" s="204">
        <v>8.347245409015025E-2</v>
      </c>
      <c r="U344" s="191">
        <v>4</v>
      </c>
      <c r="V344" s="204">
        <v>4.1736227045075125E-2</v>
      </c>
      <c r="W344" s="191">
        <v>18</v>
      </c>
      <c r="X344" s="204">
        <v>0.18781302170283806</v>
      </c>
      <c r="Y344" s="191">
        <v>32</v>
      </c>
      <c r="Z344" s="204">
        <v>0.333889816360601</v>
      </c>
      <c r="AA344" s="191">
        <v>43</v>
      </c>
      <c r="AB344" s="204">
        <v>0.44866444073455763</v>
      </c>
      <c r="AC344" s="191">
        <v>13</v>
      </c>
      <c r="AD344" s="191">
        <v>0.13564273789649417</v>
      </c>
      <c r="AE344" s="191"/>
      <c r="AF344" s="191"/>
    </row>
    <row r="345" spans="1:32">
      <c r="A345" s="332">
        <v>1888</v>
      </c>
      <c r="B345" s="335" t="s">
        <v>1069</v>
      </c>
      <c r="C345" s="246">
        <v>37783</v>
      </c>
      <c r="D345" s="240">
        <v>41514</v>
      </c>
      <c r="E345" s="191">
        <v>645</v>
      </c>
      <c r="F345" s="191">
        <f t="shared" si="7"/>
        <v>1.7071169573617766</v>
      </c>
      <c r="G345" s="191">
        <v>327</v>
      </c>
      <c r="H345" s="191">
        <v>0.86546859698806344</v>
      </c>
      <c r="I345" s="191">
        <v>318</v>
      </c>
      <c r="J345" s="191">
        <v>0.84164836037371304</v>
      </c>
      <c r="K345" s="191">
        <v>35</v>
      </c>
      <c r="L345" s="191">
        <v>9.2634253500251437E-2</v>
      </c>
      <c r="M345" s="191">
        <v>97</v>
      </c>
      <c r="N345" s="204">
        <v>0.25672921684355399</v>
      </c>
      <c r="O345" s="191">
        <v>21</v>
      </c>
      <c r="P345" s="204">
        <v>5.5580552100150858E-2</v>
      </c>
      <c r="Q345" s="191">
        <v>20</v>
      </c>
      <c r="R345" s="204">
        <v>5.2933859143000826E-2</v>
      </c>
      <c r="S345" s="191">
        <v>15</v>
      </c>
      <c r="T345" s="204">
        <v>3.9700394357250618E-2</v>
      </c>
      <c r="U345" s="191">
        <v>16</v>
      </c>
      <c r="V345" s="204">
        <v>4.2347087314400657E-2</v>
      </c>
      <c r="W345" s="191">
        <v>63</v>
      </c>
      <c r="X345" s="204">
        <v>0.1667416563004526</v>
      </c>
      <c r="Y345" s="191">
        <v>111</v>
      </c>
      <c r="Z345" s="204">
        <v>0.29378291824365454</v>
      </c>
      <c r="AA345" s="191">
        <v>219</v>
      </c>
      <c r="AB345" s="204">
        <v>0.57962575761585899</v>
      </c>
      <c r="AC345" s="191">
        <v>48</v>
      </c>
      <c r="AD345" s="191">
        <v>0.12704126194320195</v>
      </c>
      <c r="AE345" s="191"/>
      <c r="AF345" s="191"/>
    </row>
    <row r="346" spans="1:32">
      <c r="A346" s="332">
        <v>1888</v>
      </c>
      <c r="B346" s="334" t="s">
        <v>881</v>
      </c>
      <c r="C346" s="345">
        <v>3556</v>
      </c>
      <c r="D346" s="345">
        <v>3289</v>
      </c>
      <c r="E346" s="191">
        <v>61</v>
      </c>
      <c r="F346" s="191">
        <f t="shared" si="7"/>
        <v>1.7154105736782901</v>
      </c>
      <c r="G346" s="191">
        <v>32</v>
      </c>
      <c r="H346" s="191">
        <v>0.89988751406074252</v>
      </c>
      <c r="I346" s="191">
        <v>29</v>
      </c>
      <c r="J346" s="191">
        <v>0.81552305961754779</v>
      </c>
      <c r="K346" s="191">
        <v>2</v>
      </c>
      <c r="L346" s="191">
        <v>5.6242969628796408E-2</v>
      </c>
      <c r="M346" s="191">
        <v>5</v>
      </c>
      <c r="N346" s="204">
        <v>0.14060742407199101</v>
      </c>
      <c r="O346" s="191">
        <v>2</v>
      </c>
      <c r="P346" s="204">
        <v>5.6242969628796408E-2</v>
      </c>
      <c r="Q346" s="191">
        <v>1</v>
      </c>
      <c r="R346" s="204">
        <v>2.8121484814398204E-2</v>
      </c>
      <c r="S346" s="191">
        <v>2</v>
      </c>
      <c r="T346" s="204">
        <v>5.6242969628796408E-2</v>
      </c>
      <c r="U346" s="191">
        <v>1</v>
      </c>
      <c r="V346" s="204">
        <v>2.8121484814398204E-2</v>
      </c>
      <c r="W346" s="191">
        <v>4</v>
      </c>
      <c r="X346" s="204">
        <v>0.11248593925759282</v>
      </c>
      <c r="Y346" s="191">
        <v>8</v>
      </c>
      <c r="Z346" s="204">
        <v>0.22497187851518563</v>
      </c>
      <c r="AA346" s="191">
        <v>27</v>
      </c>
      <c r="AB346" s="204">
        <v>0.75928008998875141</v>
      </c>
      <c r="AC346" s="191">
        <v>9</v>
      </c>
      <c r="AD346" s="191">
        <v>0.25309336332958382</v>
      </c>
      <c r="AE346" s="191"/>
      <c r="AF346" s="191"/>
    </row>
    <row r="347" spans="1:32">
      <c r="A347" s="332">
        <v>1888</v>
      </c>
      <c r="B347" s="334" t="s">
        <v>900</v>
      </c>
      <c r="C347" s="345">
        <v>4375</v>
      </c>
      <c r="D347" s="345">
        <v>3792</v>
      </c>
      <c r="E347" s="191">
        <v>75</v>
      </c>
      <c r="F347" s="191">
        <f t="shared" si="7"/>
        <v>1.7142857142857144</v>
      </c>
      <c r="G347" s="191">
        <v>47</v>
      </c>
      <c r="H347" s="191">
        <v>1.0742857142857143</v>
      </c>
      <c r="I347" s="191">
        <v>28</v>
      </c>
      <c r="J347" s="191">
        <v>0.64</v>
      </c>
      <c r="K347" s="191">
        <v>3</v>
      </c>
      <c r="L347" s="191">
        <v>6.8571428571428575E-2</v>
      </c>
      <c r="M347" s="191">
        <v>9</v>
      </c>
      <c r="N347" s="204">
        <v>0.20571428571428571</v>
      </c>
      <c r="O347" s="191">
        <v>3</v>
      </c>
      <c r="P347" s="204">
        <v>6.8571428571428575E-2</v>
      </c>
      <c r="Q347" s="191">
        <v>0</v>
      </c>
      <c r="R347" s="204">
        <v>0</v>
      </c>
      <c r="S347" s="191">
        <v>1</v>
      </c>
      <c r="T347" s="204">
        <v>2.2857142857142857E-2</v>
      </c>
      <c r="U347" s="191">
        <v>3</v>
      </c>
      <c r="V347" s="204">
        <v>6.8571428571428575E-2</v>
      </c>
      <c r="W347" s="191">
        <v>7</v>
      </c>
      <c r="X347" s="204">
        <v>0.16</v>
      </c>
      <c r="Y347" s="191">
        <v>9</v>
      </c>
      <c r="Z347" s="204">
        <v>0.20571428571428571</v>
      </c>
      <c r="AA347" s="191">
        <v>29</v>
      </c>
      <c r="AB347" s="204">
        <v>0.66285714285714292</v>
      </c>
      <c r="AC347" s="191">
        <v>11</v>
      </c>
      <c r="AD347" s="191">
        <v>0.25142857142857139</v>
      </c>
      <c r="AE347" s="191"/>
      <c r="AF347" s="191"/>
    </row>
    <row r="348" spans="1:32">
      <c r="A348" s="332">
        <v>1888</v>
      </c>
      <c r="B348" s="337" t="s">
        <v>885</v>
      </c>
      <c r="C348" s="347">
        <v>3357</v>
      </c>
      <c r="D348" s="347">
        <v>3509</v>
      </c>
      <c r="E348" s="191">
        <v>73</v>
      </c>
      <c r="F348" s="191">
        <f t="shared" si="7"/>
        <v>2.1745606196008342</v>
      </c>
      <c r="G348" s="191">
        <v>35</v>
      </c>
      <c r="H348" s="191">
        <v>1.0425975573428656</v>
      </c>
      <c r="I348" s="191">
        <v>38</v>
      </c>
      <c r="J348" s="191">
        <v>1.1319630622579684</v>
      </c>
      <c r="K348" s="191">
        <v>2</v>
      </c>
      <c r="L348" s="191">
        <v>5.957700327673518E-2</v>
      </c>
      <c r="M348" s="191">
        <v>10</v>
      </c>
      <c r="N348" s="204">
        <v>0.29788501638367593</v>
      </c>
      <c r="O348" s="191">
        <v>2</v>
      </c>
      <c r="P348" s="204">
        <v>5.957700327673518E-2</v>
      </c>
      <c r="Q348" s="191">
        <v>3</v>
      </c>
      <c r="R348" s="204">
        <v>8.936550491510277E-2</v>
      </c>
      <c r="S348" s="191">
        <v>1</v>
      </c>
      <c r="T348" s="204">
        <v>2.978850163836759E-2</v>
      </c>
      <c r="U348" s="191">
        <v>2</v>
      </c>
      <c r="V348" s="204">
        <v>5.957700327673518E-2</v>
      </c>
      <c r="W348" s="191">
        <v>9</v>
      </c>
      <c r="X348" s="204">
        <v>0.26809651474530832</v>
      </c>
      <c r="Y348" s="191">
        <v>10</v>
      </c>
      <c r="Z348" s="204">
        <v>0.29788501638367593</v>
      </c>
      <c r="AA348" s="191">
        <v>32</v>
      </c>
      <c r="AB348" s="204">
        <v>0.95323205242776288</v>
      </c>
      <c r="AC348" s="191">
        <v>2</v>
      </c>
      <c r="AD348" s="191">
        <v>5.957700327673518E-2</v>
      </c>
      <c r="AE348" s="191"/>
      <c r="AF348" s="191"/>
    </row>
    <row r="349" spans="1:32">
      <c r="A349" s="332">
        <v>1888</v>
      </c>
      <c r="B349" s="334" t="s">
        <v>889</v>
      </c>
      <c r="C349" s="345">
        <v>18934</v>
      </c>
      <c r="D349" s="345">
        <v>23821</v>
      </c>
      <c r="E349" s="191">
        <v>338</v>
      </c>
      <c r="F349" s="191">
        <f t="shared" si="7"/>
        <v>1.7851484102672441</v>
      </c>
      <c r="G349" s="191">
        <v>163</v>
      </c>
      <c r="H349" s="191">
        <v>0.86088518009929216</v>
      </c>
      <c r="I349" s="191">
        <v>175</v>
      </c>
      <c r="J349" s="191">
        <v>0.92426323016795187</v>
      </c>
      <c r="K349" s="191">
        <v>20</v>
      </c>
      <c r="L349" s="191">
        <v>0.10563008344776594</v>
      </c>
      <c r="M349" s="191">
        <v>60</v>
      </c>
      <c r="N349" s="204">
        <v>0.31689025034329776</v>
      </c>
      <c r="O349" s="191">
        <v>13</v>
      </c>
      <c r="P349" s="204">
        <v>6.865955424104786E-2</v>
      </c>
      <c r="Q349" s="191">
        <v>13</v>
      </c>
      <c r="R349" s="204">
        <v>6.865955424104786E-2</v>
      </c>
      <c r="S349" s="191">
        <v>10</v>
      </c>
      <c r="T349" s="204">
        <v>5.2815041723882968E-2</v>
      </c>
      <c r="U349" s="191">
        <v>9</v>
      </c>
      <c r="V349" s="204">
        <v>4.753353755149467E-2</v>
      </c>
      <c r="W349" s="191">
        <v>37</v>
      </c>
      <c r="X349" s="204">
        <v>0.19541565437836694</v>
      </c>
      <c r="Y349" s="191">
        <v>66</v>
      </c>
      <c r="Z349" s="204">
        <v>0.34857927537762756</v>
      </c>
      <c r="AA349" s="191">
        <v>93</v>
      </c>
      <c r="AB349" s="204">
        <v>0.49117988803211154</v>
      </c>
      <c r="AC349" s="191">
        <v>17</v>
      </c>
      <c r="AD349" s="191">
        <v>8.9785570930601036E-2</v>
      </c>
      <c r="AE349" s="191"/>
      <c r="AF349" s="191"/>
    </row>
    <row r="350" spans="1:32">
      <c r="A350" s="332">
        <v>1888</v>
      </c>
      <c r="B350" s="334" t="s">
        <v>890</v>
      </c>
      <c r="C350" s="345">
        <v>4043</v>
      </c>
      <c r="D350" s="345">
        <v>3352</v>
      </c>
      <c r="E350" s="191">
        <v>58</v>
      </c>
      <c r="F350" s="191">
        <f t="shared" si="7"/>
        <v>1.4345782834528815</v>
      </c>
      <c r="G350" s="191">
        <v>28</v>
      </c>
      <c r="H350" s="191">
        <v>0.69255503339104629</v>
      </c>
      <c r="I350" s="191">
        <v>30</v>
      </c>
      <c r="J350" s="191">
        <v>0.74202325006183534</v>
      </c>
      <c r="K350" s="191">
        <v>2</v>
      </c>
      <c r="L350" s="191">
        <v>4.9468216670789017E-2</v>
      </c>
      <c r="M350" s="191">
        <v>8</v>
      </c>
      <c r="N350" s="204">
        <v>0.19787286668315607</v>
      </c>
      <c r="O350" s="191">
        <v>1</v>
      </c>
      <c r="P350" s="204">
        <v>2.4734108335394508E-2</v>
      </c>
      <c r="Q350" s="191">
        <v>1</v>
      </c>
      <c r="R350" s="204">
        <v>2.4734108335394508E-2</v>
      </c>
      <c r="S350" s="191">
        <v>0</v>
      </c>
      <c r="T350" s="204">
        <v>0</v>
      </c>
      <c r="U350" s="191">
        <v>0</v>
      </c>
      <c r="V350" s="204">
        <v>0</v>
      </c>
      <c r="W350" s="191">
        <v>5</v>
      </c>
      <c r="X350" s="204">
        <v>0.12367054167697256</v>
      </c>
      <c r="Y350" s="191">
        <v>10</v>
      </c>
      <c r="Z350" s="204">
        <v>0.24734108335394511</v>
      </c>
      <c r="AA350" s="191">
        <v>25</v>
      </c>
      <c r="AB350" s="204">
        <v>0.61835270838486267</v>
      </c>
      <c r="AC350" s="191">
        <v>6</v>
      </c>
      <c r="AD350" s="191">
        <v>0.14840465001236705</v>
      </c>
      <c r="AE350" s="191"/>
      <c r="AF350" s="191"/>
    </row>
    <row r="351" spans="1:32">
      <c r="A351" s="332">
        <v>1888</v>
      </c>
      <c r="B351" s="334" t="s">
        <v>979</v>
      </c>
      <c r="C351" s="345">
        <v>3518</v>
      </c>
      <c r="D351" s="345">
        <v>3751</v>
      </c>
      <c r="E351" s="191">
        <v>40</v>
      </c>
      <c r="F351" s="191">
        <f t="shared" si="7"/>
        <v>1.137009664582149</v>
      </c>
      <c r="G351" s="191">
        <v>22</v>
      </c>
      <c r="H351" s="191">
        <v>0.62535531552018198</v>
      </c>
      <c r="I351" s="191">
        <v>18</v>
      </c>
      <c r="J351" s="191">
        <v>0.51165434906196705</v>
      </c>
      <c r="K351" s="191">
        <v>6</v>
      </c>
      <c r="L351" s="191">
        <v>0.17055144968732233</v>
      </c>
      <c r="M351" s="191">
        <v>5</v>
      </c>
      <c r="N351" s="204">
        <v>0.14212620807276863</v>
      </c>
      <c r="O351" s="191">
        <v>0</v>
      </c>
      <c r="P351" s="204">
        <v>0</v>
      </c>
      <c r="Q351" s="191">
        <v>2</v>
      </c>
      <c r="R351" s="204">
        <v>5.6850483229107442E-2</v>
      </c>
      <c r="S351" s="191">
        <v>1</v>
      </c>
      <c r="T351" s="204">
        <v>2.8425241614553721E-2</v>
      </c>
      <c r="U351" s="191">
        <v>1</v>
      </c>
      <c r="V351" s="204">
        <v>2.8425241614553721E-2</v>
      </c>
      <c r="W351" s="191">
        <v>1</v>
      </c>
      <c r="X351" s="204">
        <v>2.8425241614553721E-2</v>
      </c>
      <c r="Y351" s="191">
        <v>8</v>
      </c>
      <c r="Z351" s="204">
        <v>0.22740193291642977</v>
      </c>
      <c r="AA351" s="191">
        <v>13</v>
      </c>
      <c r="AB351" s="204">
        <v>0.36952814098919839</v>
      </c>
      <c r="AC351" s="191">
        <v>3</v>
      </c>
      <c r="AD351" s="191">
        <v>8.5275724843661166E-2</v>
      </c>
      <c r="AE351" s="191"/>
      <c r="AF351" s="191"/>
    </row>
    <row r="352" spans="1:32">
      <c r="A352" s="332">
        <v>1888</v>
      </c>
      <c r="B352" s="335" t="s">
        <v>1070</v>
      </c>
      <c r="C352" s="343">
        <v>54109</v>
      </c>
      <c r="D352" s="246">
        <v>55281</v>
      </c>
      <c r="E352" s="191">
        <v>1115</v>
      </c>
      <c r="F352" s="191">
        <f t="shared" si="7"/>
        <v>2.0606553438429835</v>
      </c>
      <c r="G352" s="191">
        <v>585</v>
      </c>
      <c r="H352" s="191">
        <v>1.0811510099983368</v>
      </c>
      <c r="I352" s="191">
        <v>530</v>
      </c>
      <c r="J352" s="191">
        <v>0.97950433384464686</v>
      </c>
      <c r="K352" s="191">
        <v>148</v>
      </c>
      <c r="L352" s="191">
        <v>0.27352196492265612</v>
      </c>
      <c r="M352" s="191">
        <v>190</v>
      </c>
      <c r="N352" s="204">
        <v>0.35114306307638288</v>
      </c>
      <c r="O352" s="191">
        <v>38</v>
      </c>
      <c r="P352" s="204">
        <v>7.0228612615276576E-2</v>
      </c>
      <c r="Q352" s="191">
        <v>29</v>
      </c>
      <c r="R352" s="204">
        <v>5.3595520153763704E-2</v>
      </c>
      <c r="S352" s="191">
        <v>34</v>
      </c>
      <c r="T352" s="204">
        <v>6.2836127076826412E-2</v>
      </c>
      <c r="U352" s="191">
        <v>29</v>
      </c>
      <c r="V352" s="204">
        <v>5.3595520153763704E-2</v>
      </c>
      <c r="W352" s="191">
        <v>122</v>
      </c>
      <c r="X352" s="204">
        <v>0.22547080892273003</v>
      </c>
      <c r="Y352" s="191">
        <v>162</v>
      </c>
      <c r="Z352" s="204">
        <v>0.29939566430723169</v>
      </c>
      <c r="AA352" s="191">
        <v>307</v>
      </c>
      <c r="AB352" s="204">
        <v>0.56737326507605013</v>
      </c>
      <c r="AC352" s="191">
        <v>56</v>
      </c>
      <c r="AD352" s="191">
        <v>0.1034947975383023</v>
      </c>
      <c r="AE352" s="191"/>
      <c r="AF352" s="191"/>
    </row>
    <row r="353" spans="1:32">
      <c r="A353" s="332">
        <v>1888</v>
      </c>
      <c r="B353" s="337" t="s">
        <v>864</v>
      </c>
      <c r="C353" s="347">
        <v>23869</v>
      </c>
      <c r="D353" s="347">
        <v>23926</v>
      </c>
      <c r="E353" s="191">
        <v>482</v>
      </c>
      <c r="F353" s="191">
        <f t="shared" si="7"/>
        <v>2.019355649587331</v>
      </c>
      <c r="G353" s="191">
        <v>250</v>
      </c>
      <c r="H353" s="191">
        <v>1.0473836356780761</v>
      </c>
      <c r="I353" s="191">
        <v>232</v>
      </c>
      <c r="J353" s="191">
        <v>0.97197201390925481</v>
      </c>
      <c r="K353" s="191">
        <v>72</v>
      </c>
      <c r="L353" s="191">
        <v>0.30164648707528596</v>
      </c>
      <c r="M353" s="191">
        <v>84</v>
      </c>
      <c r="N353" s="204">
        <v>0.35192090158783362</v>
      </c>
      <c r="O353" s="191">
        <v>23</v>
      </c>
      <c r="P353" s="204">
        <v>9.6359294482383007E-2</v>
      </c>
      <c r="Q353" s="191">
        <v>10</v>
      </c>
      <c r="R353" s="204">
        <v>4.1895345427123046E-2</v>
      </c>
      <c r="S353" s="191">
        <v>14</v>
      </c>
      <c r="T353" s="204">
        <v>5.8653483597972261E-2</v>
      </c>
      <c r="U353" s="191">
        <v>12</v>
      </c>
      <c r="V353" s="204">
        <v>5.027441451254766E-2</v>
      </c>
      <c r="W353" s="191">
        <v>47</v>
      </c>
      <c r="X353" s="204">
        <v>0.1969081235074783</v>
      </c>
      <c r="Y353" s="191">
        <v>75</v>
      </c>
      <c r="Z353" s="204">
        <v>0.31421509070342285</v>
      </c>
      <c r="AA353" s="191">
        <v>124</v>
      </c>
      <c r="AB353" s="204">
        <v>0.51950228329632575</v>
      </c>
      <c r="AC353" s="191">
        <v>21</v>
      </c>
      <c r="AD353" s="191">
        <v>8.7980225396958406E-2</v>
      </c>
      <c r="AE353" s="191"/>
      <c r="AF353" s="191"/>
    </row>
    <row r="354" spans="1:32">
      <c r="A354" s="332">
        <v>1888</v>
      </c>
      <c r="B354" s="334" t="s">
        <v>877</v>
      </c>
      <c r="C354" s="345">
        <v>14187</v>
      </c>
      <c r="D354" s="345">
        <v>14611</v>
      </c>
      <c r="E354" s="191">
        <v>298</v>
      </c>
      <c r="F354" s="191">
        <f t="shared" si="7"/>
        <v>2.1005145555790512</v>
      </c>
      <c r="G354" s="191">
        <v>161</v>
      </c>
      <c r="H354" s="191">
        <v>1.1348417565376754</v>
      </c>
      <c r="I354" s="191">
        <v>137</v>
      </c>
      <c r="J354" s="191">
        <v>0.96567279904137582</v>
      </c>
      <c r="K354" s="191">
        <v>39</v>
      </c>
      <c r="L354" s="191">
        <v>0.27489955593148657</v>
      </c>
      <c r="M354" s="191">
        <v>46</v>
      </c>
      <c r="N354" s="204">
        <v>0.32424050186790726</v>
      </c>
      <c r="O354" s="191">
        <v>8</v>
      </c>
      <c r="P354" s="204">
        <v>5.6389652498766485E-2</v>
      </c>
      <c r="Q354" s="191">
        <v>9</v>
      </c>
      <c r="R354" s="204">
        <v>6.3438359061112282E-2</v>
      </c>
      <c r="S354" s="191">
        <v>9</v>
      </c>
      <c r="T354" s="204">
        <v>6.3438359061112282E-2</v>
      </c>
      <c r="U354" s="191">
        <v>7</v>
      </c>
      <c r="V354" s="204">
        <v>4.9340945936420674E-2</v>
      </c>
      <c r="W354" s="191">
        <v>34</v>
      </c>
      <c r="X354" s="204">
        <v>0.23965602311975753</v>
      </c>
      <c r="Y354" s="191">
        <v>43</v>
      </c>
      <c r="Z354" s="204">
        <v>0.30309438218086981</v>
      </c>
      <c r="AA354" s="191">
        <v>87</v>
      </c>
      <c r="AB354" s="204">
        <v>0.61323747092408543</v>
      </c>
      <c r="AC354" s="191">
        <v>16</v>
      </c>
      <c r="AD354" s="191">
        <v>0.11277930499753297</v>
      </c>
      <c r="AE354" s="191"/>
      <c r="AF354" s="191"/>
    </row>
    <row r="355" spans="1:32">
      <c r="A355" s="332">
        <v>1888</v>
      </c>
      <c r="B355" s="334" t="s">
        <v>964</v>
      </c>
      <c r="C355" s="345">
        <v>16053</v>
      </c>
      <c r="D355" s="345">
        <v>16744</v>
      </c>
      <c r="E355" s="191">
        <v>335</v>
      </c>
      <c r="F355" s="191">
        <f t="shared" si="7"/>
        <v>2.0868373512739051</v>
      </c>
      <c r="G355" s="191">
        <v>174</v>
      </c>
      <c r="H355" s="191">
        <v>1.083909549616894</v>
      </c>
      <c r="I355" s="191">
        <v>161</v>
      </c>
      <c r="J355" s="191">
        <v>1.0029278016570111</v>
      </c>
      <c r="K355" s="191">
        <v>37</v>
      </c>
      <c r="L355" s="191">
        <v>0.23048651342428206</v>
      </c>
      <c r="M355" s="191">
        <v>60</v>
      </c>
      <c r="N355" s="204">
        <v>0.37376191366099798</v>
      </c>
      <c r="O355" s="191">
        <v>7</v>
      </c>
      <c r="P355" s="204">
        <v>4.3605556593783089E-2</v>
      </c>
      <c r="Q355" s="191">
        <v>10</v>
      </c>
      <c r="R355" s="204">
        <v>6.2293652276832985E-2</v>
      </c>
      <c r="S355" s="191">
        <v>11</v>
      </c>
      <c r="T355" s="204">
        <v>6.8523017504516295E-2</v>
      </c>
      <c r="U355" s="191">
        <v>10</v>
      </c>
      <c r="V355" s="204">
        <v>6.2293652276832985E-2</v>
      </c>
      <c r="W355" s="191">
        <v>41</v>
      </c>
      <c r="X355" s="204">
        <v>0.25540397433501527</v>
      </c>
      <c r="Y355" s="191">
        <v>44</v>
      </c>
      <c r="Z355" s="204">
        <v>0.27409207001806518</v>
      </c>
      <c r="AA355" s="191">
        <v>96</v>
      </c>
      <c r="AB355" s="204">
        <v>0.59801906185759668</v>
      </c>
      <c r="AC355" s="191">
        <v>19</v>
      </c>
      <c r="AD355" s="191">
        <v>0.11835793932598268</v>
      </c>
      <c r="AE355" s="191"/>
      <c r="AF355" s="191"/>
    </row>
    <row r="356" spans="1:32">
      <c r="A356" s="332">
        <v>1888</v>
      </c>
      <c r="B356" s="335" t="s">
        <v>1071</v>
      </c>
      <c r="C356" s="343">
        <v>12888</v>
      </c>
      <c r="D356" s="240">
        <v>13499</v>
      </c>
      <c r="E356" s="191">
        <v>300</v>
      </c>
      <c r="F356" s="191">
        <f t="shared" si="7"/>
        <v>2.3277467411545625</v>
      </c>
      <c r="G356" s="191">
        <v>161</v>
      </c>
      <c r="H356" s="191">
        <v>1.2492240844196152</v>
      </c>
      <c r="I356" s="191">
        <v>139</v>
      </c>
      <c r="J356" s="191">
        <v>1.0785226567349473</v>
      </c>
      <c r="K356" s="191">
        <v>61</v>
      </c>
      <c r="L356" s="191">
        <v>0.47330850403476105</v>
      </c>
      <c r="M356" s="191">
        <v>47</v>
      </c>
      <c r="N356" s="204">
        <v>0.36468032278088147</v>
      </c>
      <c r="O356" s="191">
        <v>6</v>
      </c>
      <c r="P356" s="204">
        <v>4.6554934823091247E-2</v>
      </c>
      <c r="Q356" s="191">
        <v>5</v>
      </c>
      <c r="R356" s="204">
        <v>3.8795779019242707E-2</v>
      </c>
      <c r="S356" s="191">
        <v>10</v>
      </c>
      <c r="T356" s="204">
        <v>7.7591558038485414E-2</v>
      </c>
      <c r="U356" s="191">
        <v>10</v>
      </c>
      <c r="V356" s="204">
        <v>7.7591558038485414E-2</v>
      </c>
      <c r="W356" s="191">
        <v>26</v>
      </c>
      <c r="X356" s="204">
        <v>0.20173805090006208</v>
      </c>
      <c r="Y356" s="191">
        <v>46</v>
      </c>
      <c r="Z356" s="204">
        <v>0.35692116697703291</v>
      </c>
      <c r="AA356" s="191">
        <v>79</v>
      </c>
      <c r="AB356" s="204">
        <v>0.61297330850403475</v>
      </c>
      <c r="AC356" s="191">
        <v>10</v>
      </c>
      <c r="AD356" s="191">
        <v>7.7591558038485414E-2</v>
      </c>
      <c r="AE356" s="191"/>
      <c r="AF356" s="191"/>
    </row>
    <row r="357" spans="1:32">
      <c r="A357" s="332">
        <v>1888</v>
      </c>
      <c r="B357" s="334" t="s">
        <v>844</v>
      </c>
      <c r="C357" s="345"/>
      <c r="D357" s="345"/>
      <c r="E357" s="191"/>
      <c r="F357" s="191"/>
      <c r="G357" s="191"/>
      <c r="H357" s="191"/>
      <c r="I357" s="191"/>
      <c r="J357" s="191"/>
      <c r="K357" s="191">
        <v>0</v>
      </c>
      <c r="L357" s="191"/>
      <c r="M357" s="191">
        <v>0</v>
      </c>
      <c r="N357" s="204"/>
      <c r="O357" s="191">
        <v>0</v>
      </c>
      <c r="P357" s="204"/>
      <c r="Q357" s="191">
        <v>0</v>
      </c>
      <c r="R357" s="204"/>
      <c r="S357" s="191">
        <v>0</v>
      </c>
      <c r="T357" s="204"/>
      <c r="U357" s="191">
        <v>0</v>
      </c>
      <c r="V357" s="204"/>
      <c r="W357" s="191">
        <v>0</v>
      </c>
      <c r="X357" s="204"/>
      <c r="Y357" s="191">
        <v>0</v>
      </c>
      <c r="Z357" s="204"/>
      <c r="AA357" s="191">
        <v>0</v>
      </c>
      <c r="AB357" s="204"/>
      <c r="AC357" s="191">
        <v>0</v>
      </c>
      <c r="AD357" s="191"/>
      <c r="AE357" s="191"/>
      <c r="AF357" s="191"/>
    </row>
    <row r="358" spans="1:32">
      <c r="A358" s="332">
        <v>1888</v>
      </c>
      <c r="B358" s="335" t="s">
        <v>1072</v>
      </c>
      <c r="C358" s="233">
        <v>228174</v>
      </c>
      <c r="D358" s="246">
        <v>250285</v>
      </c>
      <c r="E358" s="191">
        <v>4627</v>
      </c>
      <c r="F358" s="191">
        <f t="shared" si="7"/>
        <v>2.0278384040249984</v>
      </c>
      <c r="G358" s="191">
        <v>2344</v>
      </c>
      <c r="H358" s="191">
        <v>1.0272861938695907</v>
      </c>
      <c r="I358" s="191">
        <v>2283</v>
      </c>
      <c r="J358" s="191">
        <v>1.0005522101554076</v>
      </c>
      <c r="K358" s="191">
        <v>560</v>
      </c>
      <c r="L358" s="191">
        <v>0.2454267357367623</v>
      </c>
      <c r="M358" s="191">
        <v>605</v>
      </c>
      <c r="N358" s="204">
        <v>0.26514852700132358</v>
      </c>
      <c r="O358" s="191">
        <v>108</v>
      </c>
      <c r="P358" s="204">
        <v>4.7332299034947019E-2</v>
      </c>
      <c r="Q358" s="191">
        <v>133</v>
      </c>
      <c r="R358" s="204">
        <v>5.8288849737481045E-2</v>
      </c>
      <c r="S358" s="191">
        <v>155</v>
      </c>
      <c r="T358" s="204">
        <v>6.7930614355710989E-2</v>
      </c>
      <c r="U358" s="191">
        <v>88</v>
      </c>
      <c r="V358" s="204">
        <v>3.8567058472919788E-2</v>
      </c>
      <c r="W358" s="191">
        <v>596</v>
      </c>
      <c r="X358" s="204">
        <v>0.26120416874841129</v>
      </c>
      <c r="Y358" s="191">
        <v>822</v>
      </c>
      <c r="Z358" s="204">
        <v>0.36025138709931892</v>
      </c>
      <c r="AA358" s="191">
        <v>1349</v>
      </c>
      <c r="AB358" s="204">
        <v>0.59121547590873635</v>
      </c>
      <c r="AC358" s="191">
        <v>211</v>
      </c>
      <c r="AD358" s="191">
        <v>9.2473287929387221E-2</v>
      </c>
      <c r="AE358" s="191"/>
      <c r="AF358" s="191"/>
    </row>
    <row r="359" spans="1:32">
      <c r="A359" s="332">
        <v>1888</v>
      </c>
      <c r="B359" s="334" t="s">
        <v>976</v>
      </c>
      <c r="C359" s="345">
        <v>7214</v>
      </c>
      <c r="D359" s="345">
        <v>7301</v>
      </c>
      <c r="E359" s="191">
        <v>134</v>
      </c>
      <c r="F359" s="191">
        <f t="shared" si="7"/>
        <v>1.8574993069032437</v>
      </c>
      <c r="G359" s="191">
        <v>73</v>
      </c>
      <c r="H359" s="191">
        <v>1.0119212642084836</v>
      </c>
      <c r="I359" s="191">
        <v>61</v>
      </c>
      <c r="J359" s="191">
        <v>0.84557804269476022</v>
      </c>
      <c r="K359" s="191">
        <v>13</v>
      </c>
      <c r="L359" s="191">
        <v>0.18020515663986694</v>
      </c>
      <c r="M359" s="191">
        <v>12</v>
      </c>
      <c r="N359" s="204">
        <v>0.16634322151372333</v>
      </c>
      <c r="O359" s="191">
        <v>0</v>
      </c>
      <c r="P359" s="204">
        <v>0</v>
      </c>
      <c r="Q359" s="191">
        <v>0</v>
      </c>
      <c r="R359" s="204">
        <v>0</v>
      </c>
      <c r="S359" s="191">
        <v>4</v>
      </c>
      <c r="T359" s="204">
        <v>5.544774050457444E-2</v>
      </c>
      <c r="U359" s="191">
        <v>4</v>
      </c>
      <c r="V359" s="204">
        <v>5.544774050457444E-2</v>
      </c>
      <c r="W359" s="191">
        <v>20</v>
      </c>
      <c r="X359" s="204">
        <v>0.27723870252287219</v>
      </c>
      <c r="Y359" s="191">
        <v>27</v>
      </c>
      <c r="Z359" s="204">
        <v>0.37427224840587747</v>
      </c>
      <c r="AA359" s="191">
        <v>50</v>
      </c>
      <c r="AB359" s="204">
        <v>0.69309675630718048</v>
      </c>
      <c r="AC359" s="191">
        <v>4</v>
      </c>
      <c r="AD359" s="191">
        <v>5.544774050457444E-2</v>
      </c>
      <c r="AE359" s="191"/>
      <c r="AF359" s="191"/>
    </row>
    <row r="360" spans="1:32">
      <c r="A360" s="332">
        <v>1888</v>
      </c>
      <c r="B360" s="334" t="s">
        <v>863</v>
      </c>
      <c r="C360" s="345">
        <v>11246</v>
      </c>
      <c r="D360" s="345">
        <v>12122</v>
      </c>
      <c r="E360" s="191">
        <v>350</v>
      </c>
      <c r="F360" s="191">
        <f t="shared" si="7"/>
        <v>3.1122176773964076</v>
      </c>
      <c r="G360" s="191">
        <v>170</v>
      </c>
      <c r="H360" s="191">
        <v>1.5116485861639695</v>
      </c>
      <c r="I360" s="191">
        <v>180</v>
      </c>
      <c r="J360" s="191">
        <v>1.6005690912324382</v>
      </c>
      <c r="K360" s="191">
        <v>50</v>
      </c>
      <c r="L360" s="191">
        <v>0.44460252534234396</v>
      </c>
      <c r="M360" s="191">
        <v>69</v>
      </c>
      <c r="N360" s="204">
        <v>0.61355148497243461</v>
      </c>
      <c r="O360" s="191">
        <v>11</v>
      </c>
      <c r="P360" s="204">
        <v>9.7812555575315666E-2</v>
      </c>
      <c r="Q360" s="191">
        <v>5</v>
      </c>
      <c r="R360" s="204">
        <v>4.4460252534234398E-2</v>
      </c>
      <c r="S360" s="191">
        <v>10</v>
      </c>
      <c r="T360" s="204">
        <v>8.8920505068468797E-2</v>
      </c>
      <c r="U360" s="191">
        <v>4</v>
      </c>
      <c r="V360" s="204">
        <v>3.5568202027387516E-2</v>
      </c>
      <c r="W360" s="191">
        <v>40</v>
      </c>
      <c r="X360" s="204">
        <v>0.35568202027387519</v>
      </c>
      <c r="Y360" s="191">
        <v>54</v>
      </c>
      <c r="Z360" s="204">
        <v>0.48017072736973143</v>
      </c>
      <c r="AA360" s="191">
        <v>94</v>
      </c>
      <c r="AB360" s="204">
        <v>0.83585274764360673</v>
      </c>
      <c r="AC360" s="191">
        <v>13</v>
      </c>
      <c r="AD360" s="191">
        <v>0.11559665658900943</v>
      </c>
      <c r="AE360" s="191"/>
      <c r="AF360" s="191"/>
    </row>
    <row r="361" spans="1:32">
      <c r="A361" s="332">
        <v>1888</v>
      </c>
      <c r="B361" s="334" t="s">
        <v>975</v>
      </c>
      <c r="C361" s="345">
        <v>17543</v>
      </c>
      <c r="D361" s="345">
        <v>18114</v>
      </c>
      <c r="E361" s="191">
        <v>388</v>
      </c>
      <c r="F361" s="191">
        <f t="shared" si="7"/>
        <v>2.2117083737103118</v>
      </c>
      <c r="G361" s="191">
        <v>190</v>
      </c>
      <c r="H361" s="191">
        <v>1.0830530696004104</v>
      </c>
      <c r="I361" s="191">
        <v>198</v>
      </c>
      <c r="J361" s="191">
        <v>1.1286553041099014</v>
      </c>
      <c r="K361" s="191">
        <v>46</v>
      </c>
      <c r="L361" s="191">
        <v>0.26221284842957304</v>
      </c>
      <c r="M361" s="191">
        <v>62</v>
      </c>
      <c r="N361" s="204">
        <v>0.35341731744855498</v>
      </c>
      <c r="O361" s="191">
        <v>10</v>
      </c>
      <c r="P361" s="204">
        <v>5.7002793136863704E-2</v>
      </c>
      <c r="Q361" s="191">
        <v>11</v>
      </c>
      <c r="R361" s="204">
        <v>6.2703072450550068E-2</v>
      </c>
      <c r="S361" s="191">
        <v>13</v>
      </c>
      <c r="T361" s="204">
        <v>7.410363107792281E-2</v>
      </c>
      <c r="U361" s="191">
        <v>4</v>
      </c>
      <c r="V361" s="204">
        <v>2.2801117254745484E-2</v>
      </c>
      <c r="W361" s="191">
        <v>55</v>
      </c>
      <c r="X361" s="204">
        <v>0.3135153622527504</v>
      </c>
      <c r="Y361" s="191">
        <v>63</v>
      </c>
      <c r="Z361" s="204">
        <v>0.35911759676224136</v>
      </c>
      <c r="AA361" s="191">
        <v>111</v>
      </c>
      <c r="AB361" s="204">
        <v>0.63273100381918712</v>
      </c>
      <c r="AC361" s="191">
        <v>13</v>
      </c>
      <c r="AD361" s="191">
        <v>7.410363107792281E-2</v>
      </c>
      <c r="AE361" s="191"/>
      <c r="AF361" s="191"/>
    </row>
    <row r="362" spans="1:32">
      <c r="A362" s="332">
        <v>1888</v>
      </c>
      <c r="B362" s="337" t="s">
        <v>901</v>
      </c>
      <c r="C362" s="347">
        <v>15613</v>
      </c>
      <c r="D362" s="347">
        <v>16793</v>
      </c>
      <c r="E362" s="191">
        <v>343</v>
      </c>
      <c r="F362" s="191">
        <f t="shared" si="7"/>
        <v>2.1968872093768015</v>
      </c>
      <c r="G362" s="191">
        <v>163</v>
      </c>
      <c r="H362" s="191">
        <v>1.0440017933773138</v>
      </c>
      <c r="I362" s="191">
        <v>180</v>
      </c>
      <c r="J362" s="191">
        <v>1.1528854159994877</v>
      </c>
      <c r="K362" s="191">
        <v>50</v>
      </c>
      <c r="L362" s="191">
        <v>0.32024594888874658</v>
      </c>
      <c r="M362" s="191">
        <v>38</v>
      </c>
      <c r="N362" s="204">
        <v>0.24338692115544741</v>
      </c>
      <c r="O362" s="191">
        <v>9</v>
      </c>
      <c r="P362" s="204">
        <v>5.7644270799974383E-2</v>
      </c>
      <c r="Q362" s="191">
        <v>14</v>
      </c>
      <c r="R362" s="204">
        <v>8.9668865688849048E-2</v>
      </c>
      <c r="S362" s="191">
        <v>13</v>
      </c>
      <c r="T362" s="204">
        <v>8.3263946711074108E-2</v>
      </c>
      <c r="U362" s="191">
        <v>3</v>
      </c>
      <c r="V362" s="204">
        <v>1.9214756933324792E-2</v>
      </c>
      <c r="W362" s="191">
        <v>43</v>
      </c>
      <c r="X362" s="204">
        <v>0.27541151604432207</v>
      </c>
      <c r="Y362" s="191">
        <v>52</v>
      </c>
      <c r="Z362" s="204">
        <v>0.33305578684429643</v>
      </c>
      <c r="AA362" s="191">
        <v>104</v>
      </c>
      <c r="AB362" s="204">
        <v>0.66611157368859286</v>
      </c>
      <c r="AC362" s="191">
        <v>17</v>
      </c>
      <c r="AD362" s="191">
        <v>0.10888362262217383</v>
      </c>
      <c r="AE362" s="191"/>
      <c r="AF362" s="191"/>
    </row>
    <row r="363" spans="1:32">
      <c r="A363" s="332">
        <v>1888</v>
      </c>
      <c r="B363" s="337" t="s">
        <v>887</v>
      </c>
      <c r="C363" s="347">
        <v>14747</v>
      </c>
      <c r="D363" s="347">
        <v>19306</v>
      </c>
      <c r="E363" s="191">
        <v>310</v>
      </c>
      <c r="F363" s="191">
        <f t="shared" si="7"/>
        <v>2.1021224655862212</v>
      </c>
      <c r="G363" s="191">
        <v>166</v>
      </c>
      <c r="H363" s="191">
        <v>1.1256526751203635</v>
      </c>
      <c r="I363" s="191">
        <v>144</v>
      </c>
      <c r="J363" s="191">
        <v>0.97646979046585747</v>
      </c>
      <c r="K363" s="191">
        <v>48</v>
      </c>
      <c r="L363" s="191">
        <v>0.32548993015528582</v>
      </c>
      <c r="M363" s="191">
        <v>37</v>
      </c>
      <c r="N363" s="204">
        <v>0.25089848782803281</v>
      </c>
      <c r="O363" s="191">
        <v>8</v>
      </c>
      <c r="P363" s="204">
        <v>5.4248321692547632E-2</v>
      </c>
      <c r="Q363" s="191">
        <v>6</v>
      </c>
      <c r="R363" s="204">
        <v>4.0686241269410728E-2</v>
      </c>
      <c r="S363" s="191">
        <v>11</v>
      </c>
      <c r="T363" s="204">
        <v>7.4591442327252996E-2</v>
      </c>
      <c r="U363" s="191">
        <v>11</v>
      </c>
      <c r="V363" s="204">
        <v>7.4591442327252996E-2</v>
      </c>
      <c r="W363" s="191">
        <v>37</v>
      </c>
      <c r="X363" s="204">
        <v>0.25089848782803281</v>
      </c>
      <c r="Y363" s="191">
        <v>52</v>
      </c>
      <c r="Z363" s="204">
        <v>0.35261409100155966</v>
      </c>
      <c r="AA363" s="191">
        <v>86</v>
      </c>
      <c r="AB363" s="204">
        <v>0.58316945819488708</v>
      </c>
      <c r="AC363" s="191">
        <v>14</v>
      </c>
      <c r="AD363" s="191">
        <v>9.493456296195836E-2</v>
      </c>
      <c r="AE363" s="191"/>
      <c r="AF363" s="191"/>
    </row>
    <row r="364" spans="1:32">
      <c r="A364" s="332">
        <v>1888</v>
      </c>
      <c r="B364" s="334" t="s">
        <v>896</v>
      </c>
      <c r="C364" s="345">
        <v>47086</v>
      </c>
      <c r="D364" s="345">
        <v>57631</v>
      </c>
      <c r="E364" s="191">
        <v>876</v>
      </c>
      <c r="F364" s="191">
        <f t="shared" si="7"/>
        <v>1.8604256042135665</v>
      </c>
      <c r="G364" s="191">
        <v>450</v>
      </c>
      <c r="H364" s="191">
        <v>0.95569808435628423</v>
      </c>
      <c r="I364" s="191">
        <v>426</v>
      </c>
      <c r="J364" s="191">
        <v>0.90472751985728239</v>
      </c>
      <c r="K364" s="191">
        <v>131</v>
      </c>
      <c r="L364" s="191">
        <v>0.2782143312237183</v>
      </c>
      <c r="M364" s="191">
        <v>141</v>
      </c>
      <c r="N364" s="204">
        <v>0.29945206643163574</v>
      </c>
      <c r="O364" s="191">
        <v>28</v>
      </c>
      <c r="P364" s="204">
        <v>5.9465658582168797E-2</v>
      </c>
      <c r="Q364" s="191">
        <v>36</v>
      </c>
      <c r="R364" s="204">
        <v>7.645584674850274E-2</v>
      </c>
      <c r="S364" s="191">
        <v>26</v>
      </c>
      <c r="T364" s="204">
        <v>5.521811154058532E-2</v>
      </c>
      <c r="U364" s="191">
        <v>16</v>
      </c>
      <c r="V364" s="204">
        <v>3.3980376332667886E-2</v>
      </c>
      <c r="W364" s="191">
        <v>131</v>
      </c>
      <c r="X364" s="204">
        <v>0.2782143312237183</v>
      </c>
      <c r="Y364" s="191">
        <v>146</v>
      </c>
      <c r="Z364" s="204">
        <v>0.31007093403559444</v>
      </c>
      <c r="AA364" s="191">
        <v>199</v>
      </c>
      <c r="AB364" s="204">
        <v>0.42263093063755686</v>
      </c>
      <c r="AC364" s="191">
        <v>22</v>
      </c>
      <c r="AD364" s="191">
        <v>4.6723017457418338E-2</v>
      </c>
      <c r="AE364" s="191"/>
      <c r="AF364" s="191"/>
    </row>
    <row r="365" spans="1:32">
      <c r="A365" s="332">
        <v>1888</v>
      </c>
      <c r="B365" s="334" t="s">
        <v>888</v>
      </c>
      <c r="C365" s="345">
        <v>18134</v>
      </c>
      <c r="D365" s="345">
        <v>18828</v>
      </c>
      <c r="E365" s="191">
        <v>372</v>
      </c>
      <c r="F365" s="191">
        <f t="shared" si="7"/>
        <v>2.0513951692952466</v>
      </c>
      <c r="G365" s="191">
        <v>193</v>
      </c>
      <c r="H365" s="191">
        <v>1.0642991066504908</v>
      </c>
      <c r="I365" s="191">
        <v>179</v>
      </c>
      <c r="J365" s="191">
        <v>0.98709606264475569</v>
      </c>
      <c r="K365" s="191">
        <v>28</v>
      </c>
      <c r="L365" s="191">
        <v>0.15440608801147018</v>
      </c>
      <c r="M365" s="191">
        <v>28</v>
      </c>
      <c r="N365" s="204">
        <v>0.15440608801147018</v>
      </c>
      <c r="O365" s="191">
        <v>6</v>
      </c>
      <c r="P365" s="204">
        <v>3.3087018859600748E-2</v>
      </c>
      <c r="Q365" s="191">
        <v>8</v>
      </c>
      <c r="R365" s="204">
        <v>4.4116025146134337E-2</v>
      </c>
      <c r="S365" s="191">
        <v>18</v>
      </c>
      <c r="T365" s="204">
        <v>9.9261056578802243E-2</v>
      </c>
      <c r="U365" s="191">
        <v>9</v>
      </c>
      <c r="V365" s="204">
        <v>4.9630528289401121E-2</v>
      </c>
      <c r="W365" s="191">
        <v>46</v>
      </c>
      <c r="X365" s="204">
        <v>0.25366714459027245</v>
      </c>
      <c r="Y365" s="191">
        <v>92</v>
      </c>
      <c r="Z365" s="204">
        <v>0.50733428918054491</v>
      </c>
      <c r="AA365" s="191">
        <v>118</v>
      </c>
      <c r="AB365" s="204">
        <v>0.65071137090548137</v>
      </c>
      <c r="AC365" s="191">
        <v>19</v>
      </c>
      <c r="AD365" s="191">
        <v>0.10477555972206905</v>
      </c>
      <c r="AE365" s="191"/>
      <c r="AF365" s="191"/>
    </row>
    <row r="366" spans="1:32">
      <c r="A366" s="332">
        <v>1888</v>
      </c>
      <c r="B366" s="337" t="s">
        <v>977</v>
      </c>
      <c r="C366" s="347">
        <v>13989</v>
      </c>
      <c r="D366" s="347">
        <v>14700</v>
      </c>
      <c r="E366" s="191">
        <v>288</v>
      </c>
      <c r="F366" s="191">
        <f t="shared" si="7"/>
        <v>2.0587604546429339</v>
      </c>
      <c r="G366" s="191">
        <v>145</v>
      </c>
      <c r="H366" s="191">
        <v>1.0365287011223103</v>
      </c>
      <c r="I366" s="191">
        <v>143</v>
      </c>
      <c r="J366" s="191">
        <v>1.0222317535206233</v>
      </c>
      <c r="K366" s="191">
        <v>36</v>
      </c>
      <c r="L366" s="191">
        <v>0.25734505683036674</v>
      </c>
      <c r="M366" s="191">
        <v>40</v>
      </c>
      <c r="N366" s="204">
        <v>0.28593895203374081</v>
      </c>
      <c r="O366" s="191">
        <v>12</v>
      </c>
      <c r="P366" s="204">
        <v>8.5781685610122241E-2</v>
      </c>
      <c r="Q366" s="191">
        <v>8</v>
      </c>
      <c r="R366" s="204">
        <v>5.7187790406748165E-2</v>
      </c>
      <c r="S366" s="191">
        <v>5</v>
      </c>
      <c r="T366" s="204">
        <v>3.5742369004217601E-2</v>
      </c>
      <c r="U366" s="191">
        <v>5</v>
      </c>
      <c r="V366" s="204">
        <v>3.5742369004217601E-2</v>
      </c>
      <c r="W366" s="191">
        <v>29</v>
      </c>
      <c r="X366" s="204">
        <v>0.2073057402244621</v>
      </c>
      <c r="Y366" s="191">
        <v>43</v>
      </c>
      <c r="Z366" s="204">
        <v>0.30738437343627134</v>
      </c>
      <c r="AA366" s="191">
        <v>96</v>
      </c>
      <c r="AB366" s="204">
        <v>0.68625348488097793</v>
      </c>
      <c r="AC366" s="191">
        <v>14</v>
      </c>
      <c r="AD366" s="191">
        <v>0.10007863321180928</v>
      </c>
      <c r="AE366" s="191"/>
      <c r="AF366" s="191"/>
    </row>
    <row r="367" spans="1:32">
      <c r="A367" s="332">
        <v>1888</v>
      </c>
      <c r="B367" s="332" t="s">
        <v>1073</v>
      </c>
      <c r="C367" s="346"/>
      <c r="D367" s="346"/>
      <c r="E367" s="191"/>
      <c r="F367" s="191"/>
      <c r="G367" s="191"/>
      <c r="H367" s="191"/>
      <c r="I367" s="191"/>
      <c r="J367" s="191"/>
      <c r="K367" s="191">
        <v>0</v>
      </c>
      <c r="L367" s="191"/>
      <c r="M367" s="191">
        <v>0</v>
      </c>
      <c r="N367" s="204"/>
      <c r="O367" s="191">
        <v>0</v>
      </c>
      <c r="P367" s="204"/>
      <c r="Q367" s="191">
        <v>0</v>
      </c>
      <c r="R367" s="204"/>
      <c r="S367" s="191">
        <v>0</v>
      </c>
      <c r="T367" s="204"/>
      <c r="U367" s="191">
        <v>0</v>
      </c>
      <c r="V367" s="204"/>
      <c r="W367" s="191">
        <v>0</v>
      </c>
      <c r="X367" s="204"/>
      <c r="Y367" s="191">
        <v>0</v>
      </c>
      <c r="Z367" s="204"/>
      <c r="AA367" s="191">
        <v>0</v>
      </c>
      <c r="AB367" s="204"/>
      <c r="AC367" s="191">
        <v>0</v>
      </c>
      <c r="AD367" s="191"/>
      <c r="AE367" s="191"/>
      <c r="AF367" s="191"/>
    </row>
    <row r="368" spans="1:32">
      <c r="A368" s="332">
        <v>1888</v>
      </c>
      <c r="B368" s="334" t="s">
        <v>978</v>
      </c>
      <c r="C368" s="345">
        <v>11693</v>
      </c>
      <c r="D368" s="345">
        <v>11834</v>
      </c>
      <c r="E368" s="191">
        <v>249</v>
      </c>
      <c r="F368" s="191">
        <f t="shared" si="7"/>
        <v>2.1294791755751308</v>
      </c>
      <c r="G368" s="191">
        <v>124</v>
      </c>
      <c r="H368" s="191">
        <v>1.0604635251860088</v>
      </c>
      <c r="I368" s="191">
        <v>125</v>
      </c>
      <c r="J368" s="191">
        <v>1.0690156503891217</v>
      </c>
      <c r="K368" s="191">
        <v>36</v>
      </c>
      <c r="L368" s="191">
        <v>0.30787650731206706</v>
      </c>
      <c r="M368" s="191">
        <v>29</v>
      </c>
      <c r="N368" s="204">
        <v>0.24801163089027625</v>
      </c>
      <c r="O368" s="191">
        <v>4</v>
      </c>
      <c r="P368" s="204">
        <v>3.4208500812451893E-2</v>
      </c>
      <c r="Q368" s="191">
        <v>11</v>
      </c>
      <c r="R368" s="204">
        <v>9.4073377234242708E-2</v>
      </c>
      <c r="S368" s="191">
        <v>4</v>
      </c>
      <c r="T368" s="204">
        <v>3.4208500812451893E-2</v>
      </c>
      <c r="U368" s="191">
        <v>1</v>
      </c>
      <c r="V368" s="204">
        <v>8.5521252031129733E-3</v>
      </c>
      <c r="W368" s="191">
        <v>19</v>
      </c>
      <c r="X368" s="204">
        <v>0.16249037885914649</v>
      </c>
      <c r="Y368" s="191">
        <v>55</v>
      </c>
      <c r="Z368" s="204">
        <v>0.47036688617121353</v>
      </c>
      <c r="AA368" s="191">
        <v>78</v>
      </c>
      <c r="AB368" s="204">
        <v>0.66706576584281196</v>
      </c>
      <c r="AC368" s="191">
        <v>12</v>
      </c>
      <c r="AD368" s="191">
        <v>0.10262550243735567</v>
      </c>
      <c r="AE368" s="191"/>
      <c r="AF368" s="191"/>
    </row>
    <row r="369" spans="1:32">
      <c r="A369" s="332">
        <v>1888</v>
      </c>
      <c r="B369" s="334" t="s">
        <v>880</v>
      </c>
      <c r="C369" s="345">
        <v>11990</v>
      </c>
      <c r="D369" s="345">
        <v>11148</v>
      </c>
      <c r="E369" s="191">
        <v>210</v>
      </c>
      <c r="F369" s="191">
        <f t="shared" si="7"/>
        <v>1.7514595496246872</v>
      </c>
      <c r="G369" s="191">
        <v>109</v>
      </c>
      <c r="H369" s="191">
        <v>0.90909090909090906</v>
      </c>
      <c r="I369" s="191">
        <v>101</v>
      </c>
      <c r="J369" s="191">
        <v>0.84236864053377825</v>
      </c>
      <c r="K369" s="191">
        <v>20</v>
      </c>
      <c r="L369" s="191">
        <v>0.16680567139282734</v>
      </c>
      <c r="M369" s="191">
        <v>19</v>
      </c>
      <c r="N369" s="204">
        <v>0.158465387823186</v>
      </c>
      <c r="O369" s="191">
        <v>3</v>
      </c>
      <c r="P369" s="204">
        <v>2.5020850708924101E-2</v>
      </c>
      <c r="Q369" s="191">
        <v>7</v>
      </c>
      <c r="R369" s="204">
        <v>5.8381984987489581E-2</v>
      </c>
      <c r="S369" s="191">
        <v>9</v>
      </c>
      <c r="T369" s="204">
        <v>7.5062552126772306E-2</v>
      </c>
      <c r="U369" s="191">
        <v>5</v>
      </c>
      <c r="V369" s="204">
        <v>4.1701417848206836E-2</v>
      </c>
      <c r="W369" s="191">
        <v>35</v>
      </c>
      <c r="X369" s="204">
        <v>0.29190992493744788</v>
      </c>
      <c r="Y369" s="191">
        <v>39</v>
      </c>
      <c r="Z369" s="204">
        <v>0.32527105921601335</v>
      </c>
      <c r="AA369" s="191">
        <v>65</v>
      </c>
      <c r="AB369" s="204">
        <v>0.54211843202668897</v>
      </c>
      <c r="AC369" s="191">
        <v>8</v>
      </c>
      <c r="AD369" s="191">
        <v>6.672226855713094E-2</v>
      </c>
      <c r="AE369" s="191"/>
      <c r="AF369" s="191"/>
    </row>
    <row r="370" spans="1:32">
      <c r="A370" s="332">
        <v>1888</v>
      </c>
      <c r="B370" s="334" t="s">
        <v>882</v>
      </c>
      <c r="C370" s="345">
        <v>11931</v>
      </c>
      <c r="D370" s="345">
        <v>11612</v>
      </c>
      <c r="E370" s="191">
        <v>200</v>
      </c>
      <c r="F370" s="191">
        <f t="shared" si="7"/>
        <v>1.676305422848043</v>
      </c>
      <c r="G370" s="191">
        <v>101</v>
      </c>
      <c r="H370" s="191">
        <v>0.84653423853826171</v>
      </c>
      <c r="I370" s="191">
        <v>99</v>
      </c>
      <c r="J370" s="191">
        <v>0.82977118430978125</v>
      </c>
      <c r="K370" s="191">
        <v>15</v>
      </c>
      <c r="L370" s="191">
        <v>0.1257229067136032</v>
      </c>
      <c r="M370" s="191">
        <v>18</v>
      </c>
      <c r="N370" s="204">
        <v>0.15086748805632386</v>
      </c>
      <c r="O370" s="191">
        <v>2</v>
      </c>
      <c r="P370" s="204">
        <v>1.6763054228480428E-2</v>
      </c>
      <c r="Q370" s="191">
        <v>1</v>
      </c>
      <c r="R370" s="204">
        <v>8.3815271142402142E-3</v>
      </c>
      <c r="S370" s="191">
        <v>12</v>
      </c>
      <c r="T370" s="204">
        <v>0.10057832537088257</v>
      </c>
      <c r="U370" s="191">
        <v>6</v>
      </c>
      <c r="V370" s="204">
        <v>5.0289162685441285E-2</v>
      </c>
      <c r="W370" s="191">
        <v>17</v>
      </c>
      <c r="X370" s="204">
        <v>0.14248596094208363</v>
      </c>
      <c r="Y370" s="191">
        <v>36</v>
      </c>
      <c r="Z370" s="204">
        <v>0.30173497611264771</v>
      </c>
      <c r="AA370" s="191">
        <v>72</v>
      </c>
      <c r="AB370" s="204">
        <v>0.60346995222529543</v>
      </c>
      <c r="AC370" s="191">
        <v>21</v>
      </c>
      <c r="AD370" s="191">
        <v>0.17601206939904449</v>
      </c>
      <c r="AE370" s="191"/>
      <c r="AF370" s="191"/>
    </row>
    <row r="371" spans="1:32">
      <c r="A371" s="332">
        <v>1888</v>
      </c>
      <c r="B371" s="334" t="s">
        <v>902</v>
      </c>
      <c r="C371" s="345">
        <v>19811</v>
      </c>
      <c r="D371" s="345">
        <v>21430</v>
      </c>
      <c r="E371" s="191">
        <v>405</v>
      </c>
      <c r="F371" s="191">
        <f t="shared" si="7"/>
        <v>2.0443188127807783</v>
      </c>
      <c r="G371" s="191">
        <v>214</v>
      </c>
      <c r="H371" s="191">
        <v>1.0802079652718188</v>
      </c>
      <c r="I371" s="191">
        <v>191</v>
      </c>
      <c r="J371" s="191">
        <v>0.9641108475089597</v>
      </c>
      <c r="K371" s="191">
        <v>43</v>
      </c>
      <c r="L371" s="191">
        <v>0.21705113320882335</v>
      </c>
      <c r="M371" s="191">
        <v>54</v>
      </c>
      <c r="N371" s="204">
        <v>0.27257584170410382</v>
      </c>
      <c r="O371" s="191">
        <v>8</v>
      </c>
      <c r="P371" s="204">
        <v>4.0381606178385744E-2</v>
      </c>
      <c r="Q371" s="191">
        <v>16</v>
      </c>
      <c r="R371" s="204">
        <v>8.0763212356771488E-2</v>
      </c>
      <c r="S371" s="191">
        <v>13</v>
      </c>
      <c r="T371" s="204">
        <v>6.5620110039876833E-2</v>
      </c>
      <c r="U371" s="191">
        <v>11</v>
      </c>
      <c r="V371" s="204">
        <v>5.5524708495280406E-2</v>
      </c>
      <c r="W371" s="191">
        <v>57</v>
      </c>
      <c r="X371" s="204">
        <v>0.28771894402099846</v>
      </c>
      <c r="Y371" s="191">
        <v>74</v>
      </c>
      <c r="Z371" s="204">
        <v>0.37352985715006815</v>
      </c>
      <c r="AA371" s="191">
        <v>110</v>
      </c>
      <c r="AB371" s="204">
        <v>0.55524708495280406</v>
      </c>
      <c r="AC371" s="191">
        <v>19</v>
      </c>
      <c r="AD371" s="191">
        <v>9.5906314673666143E-2</v>
      </c>
      <c r="AE371" s="191"/>
      <c r="AF371" s="191"/>
    </row>
    <row r="372" spans="1:32">
      <c r="A372" s="332">
        <v>1888</v>
      </c>
      <c r="B372" s="334" t="s">
        <v>907</v>
      </c>
      <c r="C372" s="345">
        <v>17254</v>
      </c>
      <c r="D372" s="345">
        <v>18204</v>
      </c>
      <c r="E372" s="191">
        <v>277</v>
      </c>
      <c r="F372" s="191">
        <f t="shared" si="7"/>
        <v>1.6054248290251534</v>
      </c>
      <c r="G372" s="191">
        <v>135</v>
      </c>
      <c r="H372" s="191">
        <v>0.78242726324330591</v>
      </c>
      <c r="I372" s="191">
        <v>142</v>
      </c>
      <c r="J372" s="191">
        <v>0.82299756578184768</v>
      </c>
      <c r="K372" s="191">
        <v>18</v>
      </c>
      <c r="L372" s="191">
        <v>0.10432363509910744</v>
      </c>
      <c r="M372" s="191">
        <v>32</v>
      </c>
      <c r="N372" s="204">
        <v>0.18546424017619104</v>
      </c>
      <c r="O372" s="191">
        <v>4</v>
      </c>
      <c r="P372" s="204">
        <v>2.318303002202388E-2</v>
      </c>
      <c r="Q372" s="191">
        <v>7</v>
      </c>
      <c r="R372" s="204">
        <v>4.057030253854179E-2</v>
      </c>
      <c r="S372" s="191">
        <v>13</v>
      </c>
      <c r="T372" s="204">
        <v>7.5344847571577597E-2</v>
      </c>
      <c r="U372" s="191">
        <v>6</v>
      </c>
      <c r="V372" s="204">
        <v>3.4774545033035821E-2</v>
      </c>
      <c r="W372" s="191">
        <v>44</v>
      </c>
      <c r="X372" s="204">
        <v>0.25501333024226264</v>
      </c>
      <c r="Y372" s="191">
        <v>45</v>
      </c>
      <c r="Z372" s="204">
        <v>0.26080908774776862</v>
      </c>
      <c r="AA372" s="191">
        <v>87</v>
      </c>
      <c r="AB372" s="204">
        <v>0.5042309029790194</v>
      </c>
      <c r="AC372" s="191">
        <v>21</v>
      </c>
      <c r="AD372" s="191">
        <v>0.12171090761562536</v>
      </c>
      <c r="AE372" s="191"/>
      <c r="AF372" s="191"/>
    </row>
    <row r="373" spans="1:32">
      <c r="A373" s="332">
        <v>1888</v>
      </c>
      <c r="B373" s="334" t="s">
        <v>908</v>
      </c>
      <c r="C373" s="345">
        <v>9923</v>
      </c>
      <c r="D373" s="345">
        <v>11262</v>
      </c>
      <c r="E373" s="191">
        <v>225</v>
      </c>
      <c r="F373" s="191">
        <f t="shared" si="7"/>
        <v>2.2674594376700594</v>
      </c>
      <c r="G373" s="191">
        <v>111</v>
      </c>
      <c r="H373" s="191">
        <v>1.1186133225838959</v>
      </c>
      <c r="I373" s="191">
        <v>114</v>
      </c>
      <c r="J373" s="191">
        <v>1.1488461150861635</v>
      </c>
      <c r="K373" s="191">
        <v>26</v>
      </c>
      <c r="L373" s="191">
        <v>0.2620175350196513</v>
      </c>
      <c r="M373" s="191">
        <v>26</v>
      </c>
      <c r="N373" s="204">
        <v>0.2620175350196513</v>
      </c>
      <c r="O373" s="191">
        <v>3</v>
      </c>
      <c r="P373" s="204">
        <v>3.0232792502267458E-2</v>
      </c>
      <c r="Q373" s="191">
        <v>3</v>
      </c>
      <c r="R373" s="204">
        <v>3.0232792502267458E-2</v>
      </c>
      <c r="S373" s="191">
        <v>4</v>
      </c>
      <c r="T373" s="204">
        <v>4.0310390003023278E-2</v>
      </c>
      <c r="U373" s="191">
        <v>3</v>
      </c>
      <c r="V373" s="204">
        <v>3.0232792502267458E-2</v>
      </c>
      <c r="W373" s="191">
        <v>23</v>
      </c>
      <c r="X373" s="204">
        <v>0.23178474251738385</v>
      </c>
      <c r="Y373" s="191">
        <v>44</v>
      </c>
      <c r="Z373" s="204">
        <v>0.44341429003325605</v>
      </c>
      <c r="AA373" s="191">
        <v>79</v>
      </c>
      <c r="AB373" s="204">
        <v>0.79613020255970968</v>
      </c>
      <c r="AC373" s="191">
        <v>14</v>
      </c>
      <c r="AD373" s="191">
        <v>0.14108636501058147</v>
      </c>
      <c r="AE373" s="191"/>
      <c r="AF373" s="191"/>
    </row>
    <row r="374" spans="1:32">
      <c r="A374" s="332">
        <v>1888</v>
      </c>
      <c r="B374" s="335" t="s">
        <v>1074</v>
      </c>
      <c r="C374" s="343">
        <v>94810</v>
      </c>
      <c r="D374" s="246">
        <v>104520</v>
      </c>
      <c r="E374" s="191">
        <v>1863</v>
      </c>
      <c r="F374" s="191">
        <f t="shared" si="7"/>
        <v>1.9649825967724923</v>
      </c>
      <c r="G374" s="191">
        <v>952</v>
      </c>
      <c r="H374" s="191">
        <v>1.004113490138171</v>
      </c>
      <c r="I374" s="191">
        <v>911</v>
      </c>
      <c r="J374" s="191">
        <v>0.96086910663432135</v>
      </c>
      <c r="K374" s="191">
        <v>104</v>
      </c>
      <c r="L374" s="191">
        <v>0.10969307035122877</v>
      </c>
      <c r="M374" s="191">
        <v>149</v>
      </c>
      <c r="N374" s="204">
        <v>0.15715641809935663</v>
      </c>
      <c r="O374" s="191">
        <v>56</v>
      </c>
      <c r="P374" s="204">
        <v>5.906549941989242E-2</v>
      </c>
      <c r="Q374" s="191">
        <v>62</v>
      </c>
      <c r="R374" s="204">
        <v>6.5393945786309457E-2</v>
      </c>
      <c r="S374" s="191">
        <v>93</v>
      </c>
      <c r="T374" s="204">
        <v>9.8090918679464192E-2</v>
      </c>
      <c r="U374" s="191">
        <v>48</v>
      </c>
      <c r="V374" s="204">
        <v>5.0627570931336359E-2</v>
      </c>
      <c r="W374" s="191">
        <v>259</v>
      </c>
      <c r="X374" s="204">
        <v>0.27317793481700242</v>
      </c>
      <c r="Y374" s="191">
        <v>319</v>
      </c>
      <c r="Z374" s="204">
        <v>0.33646239848117288</v>
      </c>
      <c r="AA374" s="191">
        <v>605</v>
      </c>
      <c r="AB374" s="204">
        <v>0.63811834194705208</v>
      </c>
      <c r="AC374" s="191">
        <v>168</v>
      </c>
      <c r="AD374" s="191">
        <v>0.17719649825967723</v>
      </c>
      <c r="AE374" s="191"/>
      <c r="AF374" s="191"/>
    </row>
    <row r="375" spans="1:32">
      <c r="A375" s="332">
        <v>1888</v>
      </c>
      <c r="B375" s="334" t="s">
        <v>969</v>
      </c>
      <c r="C375" s="345">
        <v>6209</v>
      </c>
      <c r="D375" s="345">
        <v>7841</v>
      </c>
      <c r="E375" s="191">
        <v>133</v>
      </c>
      <c r="F375" s="191">
        <f t="shared" si="7"/>
        <v>2.142051860202931</v>
      </c>
      <c r="G375" s="191">
        <v>62</v>
      </c>
      <c r="H375" s="191">
        <v>0.99855049122241912</v>
      </c>
      <c r="I375" s="191">
        <v>71</v>
      </c>
      <c r="J375" s="191">
        <v>1.1435013689805122</v>
      </c>
      <c r="K375" s="191">
        <v>12</v>
      </c>
      <c r="L375" s="191">
        <v>0.19326783701079078</v>
      </c>
      <c r="M375" s="191">
        <v>14</v>
      </c>
      <c r="N375" s="204">
        <v>0.22547914317925591</v>
      </c>
      <c r="O375" s="191">
        <v>5</v>
      </c>
      <c r="P375" s="204">
        <v>8.0528265421162828E-2</v>
      </c>
      <c r="Q375" s="191">
        <v>4</v>
      </c>
      <c r="R375" s="204">
        <v>6.4422612336930266E-2</v>
      </c>
      <c r="S375" s="191">
        <v>9</v>
      </c>
      <c r="T375" s="204">
        <v>0.14495087775809309</v>
      </c>
      <c r="U375" s="191">
        <v>1</v>
      </c>
      <c r="V375" s="204">
        <v>1.6105653084232566E-2</v>
      </c>
      <c r="W375" s="191">
        <v>10</v>
      </c>
      <c r="X375" s="204">
        <v>0.16105653084232566</v>
      </c>
      <c r="Y375" s="191">
        <v>22</v>
      </c>
      <c r="Z375" s="204">
        <v>0.35432436785311644</v>
      </c>
      <c r="AA375" s="191">
        <v>43</v>
      </c>
      <c r="AB375" s="204">
        <v>0.69254308262200037</v>
      </c>
      <c r="AC375" s="191">
        <v>13</v>
      </c>
      <c r="AD375" s="191">
        <v>0.20937349009502335</v>
      </c>
      <c r="AE375" s="191"/>
      <c r="AF375" s="191"/>
    </row>
    <row r="376" spans="1:32">
      <c r="A376" s="332">
        <v>1888</v>
      </c>
      <c r="B376" s="334" t="s">
        <v>991</v>
      </c>
      <c r="C376" s="345">
        <v>4107</v>
      </c>
      <c r="D376" s="345">
        <v>4301</v>
      </c>
      <c r="E376" s="191">
        <v>65</v>
      </c>
      <c r="F376" s="191">
        <f t="shared" si="7"/>
        <v>1.5826637448259069</v>
      </c>
      <c r="G376" s="191">
        <v>37</v>
      </c>
      <c r="H376" s="191">
        <v>0.90090090090090091</v>
      </c>
      <c r="I376" s="191">
        <v>28</v>
      </c>
      <c r="J376" s="191">
        <v>0.68176284392500608</v>
      </c>
      <c r="K376" s="191">
        <v>2</v>
      </c>
      <c r="L376" s="191">
        <v>4.8697345994643294E-2</v>
      </c>
      <c r="M376" s="191">
        <v>6</v>
      </c>
      <c r="N376" s="204">
        <v>0.14609203798392989</v>
      </c>
      <c r="O376" s="191">
        <v>4</v>
      </c>
      <c r="P376" s="204">
        <v>9.7394691989286589E-2</v>
      </c>
      <c r="Q376" s="191">
        <v>2</v>
      </c>
      <c r="R376" s="204">
        <v>4.8697345994643294E-2</v>
      </c>
      <c r="S376" s="191">
        <v>2</v>
      </c>
      <c r="T376" s="204">
        <v>4.8697345994643294E-2</v>
      </c>
      <c r="U376" s="191">
        <v>1</v>
      </c>
      <c r="V376" s="204">
        <v>2.4348672997321647E-2</v>
      </c>
      <c r="W376" s="191">
        <v>5</v>
      </c>
      <c r="X376" s="204">
        <v>0.12174336498660823</v>
      </c>
      <c r="Y376" s="191">
        <v>12</v>
      </c>
      <c r="Z376" s="204">
        <v>0.29218407596785978</v>
      </c>
      <c r="AA376" s="191">
        <v>23</v>
      </c>
      <c r="AB376" s="204">
        <v>0.56001947893839787</v>
      </c>
      <c r="AC376" s="191">
        <v>8</v>
      </c>
      <c r="AD376" s="191">
        <v>0.19478938397857318</v>
      </c>
      <c r="AE376" s="191"/>
      <c r="AF376" s="191"/>
    </row>
    <row r="377" spans="1:32">
      <c r="A377" s="332">
        <v>1888</v>
      </c>
      <c r="B377" s="337" t="s">
        <v>985</v>
      </c>
      <c r="C377" s="347">
        <v>10540</v>
      </c>
      <c r="D377" s="347">
        <v>10494</v>
      </c>
      <c r="E377" s="191">
        <v>232</v>
      </c>
      <c r="F377" s="191">
        <f t="shared" si="7"/>
        <v>2.2011385199240987</v>
      </c>
      <c r="G377" s="191">
        <v>102</v>
      </c>
      <c r="H377" s="191">
        <v>0.967741935483871</v>
      </c>
      <c r="I377" s="191">
        <v>130</v>
      </c>
      <c r="J377" s="191">
        <v>1.2333965844402277</v>
      </c>
      <c r="K377" s="191">
        <v>17</v>
      </c>
      <c r="L377" s="191">
        <v>0.16129032258064516</v>
      </c>
      <c r="M377" s="191">
        <v>20</v>
      </c>
      <c r="N377" s="204">
        <v>0.18975332068311196</v>
      </c>
      <c r="O377" s="191">
        <v>6</v>
      </c>
      <c r="P377" s="204">
        <v>5.6925996204933584E-2</v>
      </c>
      <c r="Q377" s="191">
        <v>5</v>
      </c>
      <c r="R377" s="204">
        <v>4.743833017077799E-2</v>
      </c>
      <c r="S377" s="191">
        <v>5</v>
      </c>
      <c r="T377" s="204">
        <v>4.743833017077799E-2</v>
      </c>
      <c r="U377" s="191">
        <v>4</v>
      </c>
      <c r="V377" s="204">
        <v>3.7950664136622389E-2</v>
      </c>
      <c r="W377" s="191">
        <v>24</v>
      </c>
      <c r="X377" s="204">
        <v>0.22770398481973433</v>
      </c>
      <c r="Y377" s="191">
        <v>42</v>
      </c>
      <c r="Z377" s="204">
        <v>0.39848197343453506</v>
      </c>
      <c r="AA377" s="191">
        <v>82</v>
      </c>
      <c r="AB377" s="204">
        <v>0.77798861480075898</v>
      </c>
      <c r="AC377" s="191">
        <v>27</v>
      </c>
      <c r="AD377" s="191">
        <v>0.25616698292220114</v>
      </c>
      <c r="AE377" s="191"/>
      <c r="AF377" s="191"/>
    </row>
    <row r="378" spans="1:32">
      <c r="A378" s="332">
        <v>1888</v>
      </c>
      <c r="B378" s="334" t="s">
        <v>1075</v>
      </c>
      <c r="C378" s="345">
        <v>6500</v>
      </c>
      <c r="D378" s="345">
        <v>6446</v>
      </c>
      <c r="E378" s="191">
        <v>144</v>
      </c>
      <c r="F378" s="191">
        <f t="shared" si="7"/>
        <v>2.2153846153846151</v>
      </c>
      <c r="G378" s="191">
        <v>62</v>
      </c>
      <c r="H378" s="191">
        <v>0.9538461538461539</v>
      </c>
      <c r="I378" s="191">
        <v>82</v>
      </c>
      <c r="J378" s="191">
        <v>1.2615384615384615</v>
      </c>
      <c r="K378" s="191">
        <v>10</v>
      </c>
      <c r="L378" s="191">
        <v>0.15384615384615385</v>
      </c>
      <c r="M378" s="191">
        <v>10</v>
      </c>
      <c r="N378" s="204">
        <v>0.15384615384615385</v>
      </c>
      <c r="O378" s="191">
        <v>3</v>
      </c>
      <c r="P378" s="204">
        <v>4.6153846153846149E-2</v>
      </c>
      <c r="Q378" s="191">
        <v>4</v>
      </c>
      <c r="R378" s="204">
        <v>6.1538461538461542E-2</v>
      </c>
      <c r="S378" s="191">
        <v>8</v>
      </c>
      <c r="T378" s="204">
        <v>0.12307692307692308</v>
      </c>
      <c r="U378" s="191">
        <v>5</v>
      </c>
      <c r="V378" s="204">
        <v>7.6923076923076927E-2</v>
      </c>
      <c r="W378" s="191">
        <v>20</v>
      </c>
      <c r="X378" s="204">
        <v>0.30769230769230771</v>
      </c>
      <c r="Y378" s="191">
        <v>23</v>
      </c>
      <c r="Z378" s="204">
        <v>0.35384615384615387</v>
      </c>
      <c r="AA378" s="191">
        <v>53</v>
      </c>
      <c r="AB378" s="204">
        <v>0.81538461538461537</v>
      </c>
      <c r="AC378" s="191">
        <v>8</v>
      </c>
      <c r="AD378" s="191">
        <v>0.12307692307692308</v>
      </c>
      <c r="AE378" s="191"/>
      <c r="AF378" s="191"/>
    </row>
    <row r="379" spans="1:32">
      <c r="A379" s="332">
        <v>1888</v>
      </c>
      <c r="B379" s="334" t="s">
        <v>986</v>
      </c>
      <c r="C379" s="345">
        <v>2822</v>
      </c>
      <c r="D379" s="345">
        <v>2601</v>
      </c>
      <c r="E379" s="191">
        <v>57</v>
      </c>
      <c r="F379" s="191">
        <f t="shared" si="7"/>
        <v>2.0198440822111978</v>
      </c>
      <c r="G379" s="191">
        <v>30</v>
      </c>
      <c r="H379" s="191">
        <v>1.0630758327427356</v>
      </c>
      <c r="I379" s="191">
        <v>27</v>
      </c>
      <c r="J379" s="191">
        <v>0.95676824946846206</v>
      </c>
      <c r="K379" s="191">
        <v>2</v>
      </c>
      <c r="L379" s="191">
        <v>7.087172218284904E-2</v>
      </c>
      <c r="M379" s="191">
        <v>3</v>
      </c>
      <c r="N379" s="204">
        <v>0.10630758327427356</v>
      </c>
      <c r="O379" s="191">
        <v>3</v>
      </c>
      <c r="P379" s="204">
        <v>0.10630758327427356</v>
      </c>
      <c r="Q379" s="191">
        <v>2</v>
      </c>
      <c r="R379" s="204">
        <v>7.087172218284904E-2</v>
      </c>
      <c r="S379" s="191">
        <v>1</v>
      </c>
      <c r="T379" s="204">
        <v>3.543586109142452E-2</v>
      </c>
      <c r="U379" s="191">
        <v>1</v>
      </c>
      <c r="V379" s="204">
        <v>3.543586109142452E-2</v>
      </c>
      <c r="W379" s="191">
        <v>5</v>
      </c>
      <c r="X379" s="204">
        <v>0.1771793054571226</v>
      </c>
      <c r="Y379" s="191">
        <v>11</v>
      </c>
      <c r="Z379" s="204">
        <v>0.38979447200566975</v>
      </c>
      <c r="AA379" s="191">
        <v>21</v>
      </c>
      <c r="AB379" s="204">
        <v>0.744153082919915</v>
      </c>
      <c r="AC379" s="191">
        <v>8</v>
      </c>
      <c r="AD379" s="191">
        <v>0.28348688873139616</v>
      </c>
      <c r="AE379" s="191"/>
      <c r="AF379" s="191"/>
    </row>
    <row r="380" spans="1:32">
      <c r="A380" s="332">
        <v>1888</v>
      </c>
      <c r="B380" s="337" t="s">
        <v>987</v>
      </c>
      <c r="C380" s="347">
        <v>5219</v>
      </c>
      <c r="D380" s="347">
        <v>5939</v>
      </c>
      <c r="E380" s="191">
        <v>97</v>
      </c>
      <c r="F380" s="191">
        <f t="shared" si="7"/>
        <v>1.8585936003065722</v>
      </c>
      <c r="G380" s="191">
        <v>55</v>
      </c>
      <c r="H380" s="191">
        <v>1.0538417321325924</v>
      </c>
      <c r="I380" s="191">
        <v>42</v>
      </c>
      <c r="J380" s="191">
        <v>0.8047518681739797</v>
      </c>
      <c r="K380" s="191">
        <v>6</v>
      </c>
      <c r="L380" s="191">
        <v>0.11496455259628281</v>
      </c>
      <c r="M380" s="191">
        <v>10</v>
      </c>
      <c r="N380" s="204">
        <v>0.19160758766047134</v>
      </c>
      <c r="O380" s="191">
        <v>2</v>
      </c>
      <c r="P380" s="204">
        <v>3.8321517532094271E-2</v>
      </c>
      <c r="Q380" s="191">
        <v>6</v>
      </c>
      <c r="R380" s="204">
        <v>0.11496455259628281</v>
      </c>
      <c r="S380" s="191">
        <v>4</v>
      </c>
      <c r="T380" s="204">
        <v>7.6643035064188542E-2</v>
      </c>
      <c r="U380" s="191">
        <v>2</v>
      </c>
      <c r="V380" s="204">
        <v>3.8321517532094271E-2</v>
      </c>
      <c r="W380" s="191">
        <v>8</v>
      </c>
      <c r="X380" s="204">
        <v>0.15328607012837708</v>
      </c>
      <c r="Y380" s="191">
        <v>14</v>
      </c>
      <c r="Z380" s="204">
        <v>0.26825062272465988</v>
      </c>
      <c r="AA380" s="191">
        <v>32</v>
      </c>
      <c r="AB380" s="204">
        <v>0.61314428051350833</v>
      </c>
      <c r="AC380" s="191">
        <v>13</v>
      </c>
      <c r="AD380" s="191">
        <v>0.24908986395861277</v>
      </c>
      <c r="AE380" s="191"/>
      <c r="AF380" s="191"/>
    </row>
    <row r="381" spans="1:32">
      <c r="A381" s="332">
        <v>1888</v>
      </c>
      <c r="B381" s="334" t="s">
        <v>970</v>
      </c>
      <c r="C381" s="345">
        <v>6257</v>
      </c>
      <c r="D381" s="345">
        <v>6283</v>
      </c>
      <c r="E381" s="191">
        <v>142</v>
      </c>
      <c r="F381" s="191">
        <f t="shared" si="7"/>
        <v>2.2694582068083746</v>
      </c>
      <c r="G381" s="191">
        <v>73</v>
      </c>
      <c r="H381" s="191">
        <v>1.1666933035000797</v>
      </c>
      <c r="I381" s="191">
        <v>69</v>
      </c>
      <c r="J381" s="191">
        <v>1.1027649033082947</v>
      </c>
      <c r="K381" s="191">
        <v>8</v>
      </c>
      <c r="L381" s="191">
        <v>0.12785680038357039</v>
      </c>
      <c r="M381" s="191">
        <v>11</v>
      </c>
      <c r="N381" s="204">
        <v>0.1758031005274093</v>
      </c>
      <c r="O381" s="191">
        <v>6</v>
      </c>
      <c r="P381" s="204">
        <v>9.5892600287677807E-2</v>
      </c>
      <c r="Q381" s="191">
        <v>3</v>
      </c>
      <c r="R381" s="204">
        <v>4.7946300143838903E-2</v>
      </c>
      <c r="S381" s="191">
        <v>5</v>
      </c>
      <c r="T381" s="204">
        <v>7.9910500239731508E-2</v>
      </c>
      <c r="U381" s="191">
        <v>1</v>
      </c>
      <c r="V381" s="204">
        <v>1.5982100047946299E-2</v>
      </c>
      <c r="W381" s="191">
        <v>17</v>
      </c>
      <c r="X381" s="204">
        <v>0.27169570081508709</v>
      </c>
      <c r="Y381" s="191">
        <v>27</v>
      </c>
      <c r="Z381" s="204">
        <v>0.43151670129455016</v>
      </c>
      <c r="AA381" s="191">
        <v>50</v>
      </c>
      <c r="AB381" s="204">
        <v>0.79910500239731497</v>
      </c>
      <c r="AC381" s="191">
        <v>14</v>
      </c>
      <c r="AD381" s="191">
        <v>0.22374940067124821</v>
      </c>
      <c r="AE381" s="191"/>
      <c r="AF381" s="191"/>
    </row>
    <row r="382" spans="1:32">
      <c r="A382" s="332">
        <v>1888</v>
      </c>
      <c r="B382" s="334" t="s">
        <v>972</v>
      </c>
      <c r="C382" s="345">
        <v>9585</v>
      </c>
      <c r="D382" s="345">
        <v>13258</v>
      </c>
      <c r="E382" s="191">
        <v>191</v>
      </c>
      <c r="F382" s="191">
        <f t="shared" si="7"/>
        <v>1.9926969222743871</v>
      </c>
      <c r="G382" s="191">
        <v>119</v>
      </c>
      <c r="H382" s="191">
        <v>1.2415232133541994</v>
      </c>
      <c r="I382" s="191">
        <v>72</v>
      </c>
      <c r="J382" s="191">
        <v>0.75117370892018775</v>
      </c>
      <c r="K382" s="191">
        <v>6</v>
      </c>
      <c r="L382" s="191">
        <v>6.2597809076682318E-2</v>
      </c>
      <c r="M382" s="191">
        <v>9</v>
      </c>
      <c r="N382" s="204">
        <v>9.3896713615023469E-2</v>
      </c>
      <c r="O382" s="191">
        <v>5</v>
      </c>
      <c r="P382" s="204">
        <v>5.2164840897235262E-2</v>
      </c>
      <c r="Q382" s="191">
        <v>6</v>
      </c>
      <c r="R382" s="204">
        <v>6.2597809076682318E-2</v>
      </c>
      <c r="S382" s="191">
        <v>9</v>
      </c>
      <c r="T382" s="204">
        <v>9.3896713615023469E-2</v>
      </c>
      <c r="U382" s="191">
        <v>10</v>
      </c>
      <c r="V382" s="204">
        <v>0.10432968179447052</v>
      </c>
      <c r="W382" s="191">
        <v>51</v>
      </c>
      <c r="X382" s="204">
        <v>0.53208137715179971</v>
      </c>
      <c r="Y382" s="191">
        <v>25</v>
      </c>
      <c r="Z382" s="204">
        <v>0.26082420448617633</v>
      </c>
      <c r="AA382" s="191">
        <v>56</v>
      </c>
      <c r="AB382" s="204">
        <v>0.58424621804903498</v>
      </c>
      <c r="AC382" s="191">
        <v>14</v>
      </c>
      <c r="AD382" s="191">
        <v>0.14606155451225875</v>
      </c>
      <c r="AE382" s="191"/>
      <c r="AF382" s="191"/>
    </row>
    <row r="383" spans="1:32">
      <c r="A383" s="332">
        <v>1888</v>
      </c>
      <c r="B383" s="334" t="s">
        <v>974</v>
      </c>
      <c r="C383" s="345">
        <v>12192</v>
      </c>
      <c r="D383" s="345">
        <v>11519</v>
      </c>
      <c r="E383" s="191">
        <v>200</v>
      </c>
      <c r="F383" s="191">
        <f t="shared" si="7"/>
        <v>1.6404199475065617</v>
      </c>
      <c r="G383" s="191">
        <v>108</v>
      </c>
      <c r="H383" s="191">
        <v>0.88582677165354329</v>
      </c>
      <c r="I383" s="191">
        <v>92</v>
      </c>
      <c r="J383" s="191">
        <v>0.75459317585301833</v>
      </c>
      <c r="K383" s="191">
        <v>14</v>
      </c>
      <c r="L383" s="191">
        <v>0.11482939632545931</v>
      </c>
      <c r="M383" s="191">
        <v>20</v>
      </c>
      <c r="N383" s="204">
        <v>0.16404199475065617</v>
      </c>
      <c r="O383" s="191">
        <v>7</v>
      </c>
      <c r="P383" s="204">
        <v>5.7414698162729656E-2</v>
      </c>
      <c r="Q383" s="191">
        <v>4</v>
      </c>
      <c r="R383" s="204">
        <v>3.2808398950131233E-2</v>
      </c>
      <c r="S383" s="191">
        <v>12</v>
      </c>
      <c r="T383" s="204">
        <v>9.8425196850393692E-2</v>
      </c>
      <c r="U383" s="191">
        <v>7</v>
      </c>
      <c r="V383" s="204">
        <v>5.7414698162729656E-2</v>
      </c>
      <c r="W383" s="191">
        <v>24</v>
      </c>
      <c r="X383" s="204">
        <v>0.19685039370078738</v>
      </c>
      <c r="Y383" s="191">
        <v>33</v>
      </c>
      <c r="Z383" s="204">
        <v>0.2706692913385827</v>
      </c>
      <c r="AA383" s="191">
        <v>64</v>
      </c>
      <c r="AB383" s="204">
        <v>0.52493438320209973</v>
      </c>
      <c r="AC383" s="191">
        <v>15</v>
      </c>
      <c r="AD383" s="191">
        <v>0.12303149606299213</v>
      </c>
      <c r="AE383" s="191"/>
      <c r="AF383" s="191"/>
    </row>
    <row r="384" spans="1:32">
      <c r="A384" s="332">
        <v>1888</v>
      </c>
      <c r="B384" s="334" t="s">
        <v>988</v>
      </c>
      <c r="C384" s="345">
        <v>5931</v>
      </c>
      <c r="D384" s="345">
        <v>7183</v>
      </c>
      <c r="E384" s="191">
        <v>95</v>
      </c>
      <c r="F384" s="191">
        <f t="shared" si="7"/>
        <v>1.6017534985668522</v>
      </c>
      <c r="G384" s="191">
        <v>40</v>
      </c>
      <c r="H384" s="191">
        <v>0.67442252571235872</v>
      </c>
      <c r="I384" s="191">
        <v>55</v>
      </c>
      <c r="J384" s="191">
        <v>0.92733097285449329</v>
      </c>
      <c r="K384" s="191">
        <v>2</v>
      </c>
      <c r="L384" s="191">
        <v>3.3721126285617936E-2</v>
      </c>
      <c r="M384" s="191">
        <v>11</v>
      </c>
      <c r="N384" s="204">
        <v>0.18546619457089866</v>
      </c>
      <c r="O384" s="191">
        <v>3</v>
      </c>
      <c r="P384" s="204">
        <v>5.0581689428426911E-2</v>
      </c>
      <c r="Q384" s="191">
        <v>7</v>
      </c>
      <c r="R384" s="204">
        <v>0.11802394199966278</v>
      </c>
      <c r="S384" s="191">
        <v>8</v>
      </c>
      <c r="T384" s="204">
        <v>0.13488450514247174</v>
      </c>
      <c r="U384" s="191">
        <v>3</v>
      </c>
      <c r="V384" s="204">
        <v>5.0581689428426911E-2</v>
      </c>
      <c r="W384" s="191">
        <v>14</v>
      </c>
      <c r="X384" s="204">
        <v>0.23604788399932555</v>
      </c>
      <c r="Y384" s="191">
        <v>17</v>
      </c>
      <c r="Z384" s="204">
        <v>0.28662957342775247</v>
      </c>
      <c r="AA384" s="191">
        <v>25</v>
      </c>
      <c r="AB384" s="204">
        <v>0.42151407857022427</v>
      </c>
      <c r="AC384" s="191">
        <v>5</v>
      </c>
      <c r="AD384" s="191">
        <v>8.430281571404484E-2</v>
      </c>
      <c r="AE384" s="191"/>
      <c r="AF384" s="191"/>
    </row>
    <row r="385" spans="1:32">
      <c r="A385" s="332">
        <v>1888</v>
      </c>
      <c r="B385" s="334" t="s">
        <v>971</v>
      </c>
      <c r="C385" s="345">
        <v>6028</v>
      </c>
      <c r="D385" s="345">
        <v>6027</v>
      </c>
      <c r="E385" s="191">
        <v>132</v>
      </c>
      <c r="F385" s="191">
        <f t="shared" si="7"/>
        <v>2.1897810218978102</v>
      </c>
      <c r="G385" s="191">
        <v>66</v>
      </c>
      <c r="H385" s="191">
        <v>1.0948905109489051</v>
      </c>
      <c r="I385" s="191">
        <v>66</v>
      </c>
      <c r="J385" s="191">
        <v>1.0948905109489051</v>
      </c>
      <c r="K385" s="191">
        <v>5</v>
      </c>
      <c r="L385" s="191">
        <v>8.2946250829462512E-2</v>
      </c>
      <c r="M385" s="191">
        <v>8</v>
      </c>
      <c r="N385" s="204">
        <v>0.13271400132714001</v>
      </c>
      <c r="O385" s="191">
        <v>2</v>
      </c>
      <c r="P385" s="204">
        <v>3.3178500331785002E-2</v>
      </c>
      <c r="Q385" s="191">
        <v>5</v>
      </c>
      <c r="R385" s="204">
        <v>8.2946250829462512E-2</v>
      </c>
      <c r="S385" s="191">
        <v>9</v>
      </c>
      <c r="T385" s="204">
        <v>0.14930325149303253</v>
      </c>
      <c r="U385" s="191">
        <v>3</v>
      </c>
      <c r="V385" s="204">
        <v>4.976775049767751E-2</v>
      </c>
      <c r="W385" s="191">
        <v>21</v>
      </c>
      <c r="X385" s="204">
        <v>0.34837425348374251</v>
      </c>
      <c r="Y385" s="191">
        <v>19</v>
      </c>
      <c r="Z385" s="204">
        <v>0.31519575315195753</v>
      </c>
      <c r="AA385" s="191">
        <v>43</v>
      </c>
      <c r="AB385" s="204">
        <v>0.71333775713337766</v>
      </c>
      <c r="AC385" s="191">
        <v>17</v>
      </c>
      <c r="AD385" s="191">
        <v>0.28201725282017254</v>
      </c>
      <c r="AE385" s="191"/>
      <c r="AF385" s="191"/>
    </row>
    <row r="386" spans="1:32">
      <c r="A386" s="332">
        <v>1888</v>
      </c>
      <c r="B386" s="334" t="s">
        <v>1076</v>
      </c>
      <c r="C386" s="345">
        <v>1490</v>
      </c>
      <c r="D386" s="345">
        <v>1505</v>
      </c>
      <c r="E386" s="191">
        <v>25</v>
      </c>
      <c r="F386" s="191">
        <f t="shared" si="7"/>
        <v>1.6778523489932886</v>
      </c>
      <c r="G386" s="191">
        <v>9</v>
      </c>
      <c r="H386" s="191">
        <v>0.60402684563758391</v>
      </c>
      <c r="I386" s="191">
        <v>16</v>
      </c>
      <c r="J386" s="191">
        <v>1.0738255033557047</v>
      </c>
      <c r="K386" s="191">
        <v>1</v>
      </c>
      <c r="L386" s="191">
        <v>6.7114093959731544E-2</v>
      </c>
      <c r="M386" s="191">
        <v>1</v>
      </c>
      <c r="N386" s="204">
        <v>6.7114093959731544E-2</v>
      </c>
      <c r="O386" s="191">
        <v>0</v>
      </c>
      <c r="P386" s="204">
        <v>0</v>
      </c>
      <c r="Q386" s="191">
        <v>0</v>
      </c>
      <c r="R386" s="204">
        <v>0</v>
      </c>
      <c r="S386" s="191">
        <v>1</v>
      </c>
      <c r="T386" s="204">
        <v>6.7114093959731544E-2</v>
      </c>
      <c r="U386" s="191">
        <v>0</v>
      </c>
      <c r="V386" s="204">
        <v>0</v>
      </c>
      <c r="W386" s="191">
        <v>6</v>
      </c>
      <c r="X386" s="204">
        <v>0.40268456375838929</v>
      </c>
      <c r="Y386" s="191">
        <v>2</v>
      </c>
      <c r="Z386" s="204">
        <v>0.13422818791946309</v>
      </c>
      <c r="AA386" s="191">
        <v>10</v>
      </c>
      <c r="AB386" s="204">
        <v>0.67114093959731547</v>
      </c>
      <c r="AC386" s="191">
        <v>4</v>
      </c>
      <c r="AD386" s="191">
        <v>0.26845637583892618</v>
      </c>
      <c r="AE386" s="191"/>
      <c r="AF386" s="191"/>
    </row>
    <row r="387" spans="1:32">
      <c r="A387" s="332">
        <v>1888</v>
      </c>
      <c r="B387" s="334" t="s">
        <v>973</v>
      </c>
      <c r="C387" s="345">
        <v>12124</v>
      </c>
      <c r="D387" s="345">
        <v>15206</v>
      </c>
      <c r="E387" s="191">
        <v>226</v>
      </c>
      <c r="F387" s="191">
        <f t="shared" ref="F387:F450" si="8">E387/C387*100</f>
        <v>1.8640712636093699</v>
      </c>
      <c r="G387" s="191">
        <v>127</v>
      </c>
      <c r="H387" s="191">
        <v>1.0475090729132299</v>
      </c>
      <c r="I387" s="191">
        <v>99</v>
      </c>
      <c r="J387" s="191">
        <v>0.81656219069614</v>
      </c>
      <c r="K387" s="191">
        <v>11</v>
      </c>
      <c r="L387" s="191">
        <v>9.0729132299571094E-2</v>
      </c>
      <c r="M387" s="191">
        <v>14</v>
      </c>
      <c r="N387" s="204">
        <v>0.11547344110854503</v>
      </c>
      <c r="O387" s="191">
        <v>6</v>
      </c>
      <c r="P387" s="204">
        <v>4.9488617617947872E-2</v>
      </c>
      <c r="Q387" s="191">
        <v>7</v>
      </c>
      <c r="R387" s="204">
        <v>5.7736720554272515E-2</v>
      </c>
      <c r="S387" s="191">
        <v>15</v>
      </c>
      <c r="T387" s="204">
        <v>0.12372154404486969</v>
      </c>
      <c r="U387" s="191">
        <v>4</v>
      </c>
      <c r="V387" s="204">
        <v>3.2992411745298579E-2</v>
      </c>
      <c r="W387" s="191">
        <v>39</v>
      </c>
      <c r="X387" s="204">
        <v>0.32167601451666117</v>
      </c>
      <c r="Y387" s="191">
        <v>55</v>
      </c>
      <c r="Z387" s="204">
        <v>0.45364566149785546</v>
      </c>
      <c r="AA387" s="191">
        <v>61</v>
      </c>
      <c r="AB387" s="204">
        <v>0.50313427911580333</v>
      </c>
      <c r="AC387" s="191">
        <v>14</v>
      </c>
      <c r="AD387" s="191">
        <v>0.11547344110854503</v>
      </c>
      <c r="AE387" s="191"/>
      <c r="AF387" s="191"/>
    </row>
    <row r="388" spans="1:32">
      <c r="A388" s="332">
        <v>1888</v>
      </c>
      <c r="B388" s="334" t="s">
        <v>990</v>
      </c>
      <c r="C388" s="345">
        <v>5806</v>
      </c>
      <c r="D388" s="345">
        <v>5917</v>
      </c>
      <c r="E388" s="191">
        <v>124</v>
      </c>
      <c r="F388" s="191">
        <f t="shared" si="8"/>
        <v>2.1357216672407855</v>
      </c>
      <c r="G388" s="191">
        <v>62</v>
      </c>
      <c r="H388" s="191">
        <v>1.0678608336203927</v>
      </c>
      <c r="I388" s="191">
        <v>62</v>
      </c>
      <c r="J388" s="191">
        <v>1.0678608336203927</v>
      </c>
      <c r="K388" s="191">
        <v>8</v>
      </c>
      <c r="L388" s="191">
        <v>0.13778849466069584</v>
      </c>
      <c r="M388" s="191">
        <v>12</v>
      </c>
      <c r="N388" s="204">
        <v>0.20668274199104375</v>
      </c>
      <c r="O388" s="191">
        <v>4</v>
      </c>
      <c r="P388" s="204">
        <v>6.8894247330347921E-2</v>
      </c>
      <c r="Q388" s="191">
        <v>7</v>
      </c>
      <c r="R388" s="204">
        <v>0.12056493282810886</v>
      </c>
      <c r="S388" s="191">
        <v>5</v>
      </c>
      <c r="T388" s="204">
        <v>8.6117809162934891E-2</v>
      </c>
      <c r="U388" s="191">
        <v>6</v>
      </c>
      <c r="V388" s="204">
        <v>0.10334137099552188</v>
      </c>
      <c r="W388" s="191">
        <v>15</v>
      </c>
      <c r="X388" s="204">
        <v>0.25835342748880469</v>
      </c>
      <c r="Y388" s="191">
        <v>17</v>
      </c>
      <c r="Z388" s="204">
        <v>0.29280055115397863</v>
      </c>
      <c r="AA388" s="191">
        <v>42</v>
      </c>
      <c r="AB388" s="204">
        <v>0.72338959696865313</v>
      </c>
      <c r="AC388" s="191">
        <v>8</v>
      </c>
      <c r="AD388" s="191">
        <v>0.13778849466069584</v>
      </c>
      <c r="AE388" s="191"/>
      <c r="AF388" s="191"/>
    </row>
    <row r="389" spans="1:32">
      <c r="A389" s="332">
        <v>1888</v>
      </c>
      <c r="B389" s="334" t="s">
        <v>1077</v>
      </c>
      <c r="C389" s="345">
        <v>1814</v>
      </c>
      <c r="D389" s="345">
        <v>1754</v>
      </c>
      <c r="E389" s="191"/>
      <c r="F389" s="191">
        <f t="shared" si="8"/>
        <v>0</v>
      </c>
      <c r="G389" s="191"/>
      <c r="H389" s="191">
        <v>0</v>
      </c>
      <c r="I389" s="191"/>
      <c r="J389" s="191">
        <v>0</v>
      </c>
      <c r="K389" s="191">
        <v>0</v>
      </c>
      <c r="L389" s="191">
        <v>0</v>
      </c>
      <c r="M389" s="191">
        <v>0</v>
      </c>
      <c r="N389" s="204">
        <v>0</v>
      </c>
      <c r="O389" s="191">
        <v>0</v>
      </c>
      <c r="P389" s="204">
        <v>0</v>
      </c>
      <c r="Q389" s="191">
        <v>0</v>
      </c>
      <c r="R389" s="204">
        <v>0</v>
      </c>
      <c r="S389" s="191">
        <v>0</v>
      </c>
      <c r="T389" s="204">
        <v>0</v>
      </c>
      <c r="U389" s="191">
        <v>0</v>
      </c>
      <c r="V389" s="204">
        <v>0</v>
      </c>
      <c r="W389" s="191">
        <v>0</v>
      </c>
      <c r="X389" s="204">
        <v>0</v>
      </c>
      <c r="Y389" s="191">
        <v>0</v>
      </c>
      <c r="Z389" s="204">
        <v>0</v>
      </c>
      <c r="AA389" s="191">
        <v>0</v>
      </c>
      <c r="AB389" s="204">
        <v>0</v>
      </c>
      <c r="AC389" s="191">
        <v>0</v>
      </c>
      <c r="AD389" s="191">
        <v>0</v>
      </c>
      <c r="AE389" s="191"/>
      <c r="AF389" s="191"/>
    </row>
    <row r="390" spans="1:32">
      <c r="A390" s="332">
        <v>1888</v>
      </c>
      <c r="B390" s="334" t="s">
        <v>1078</v>
      </c>
      <c r="C390" s="345">
        <v>1149</v>
      </c>
      <c r="D390" s="345">
        <v>1199</v>
      </c>
      <c r="E390" s="191"/>
      <c r="F390" s="191">
        <f t="shared" si="8"/>
        <v>0</v>
      </c>
      <c r="G390" s="191"/>
      <c r="H390" s="191">
        <v>0</v>
      </c>
      <c r="I390" s="191"/>
      <c r="J390" s="191">
        <v>0</v>
      </c>
      <c r="K390" s="191">
        <v>0</v>
      </c>
      <c r="L390" s="191">
        <v>0</v>
      </c>
      <c r="M390" s="191">
        <v>0</v>
      </c>
      <c r="N390" s="204">
        <v>0</v>
      </c>
      <c r="O390" s="191">
        <v>0</v>
      </c>
      <c r="P390" s="204">
        <v>0</v>
      </c>
      <c r="Q390" s="191">
        <v>0</v>
      </c>
      <c r="R390" s="204">
        <v>0</v>
      </c>
      <c r="S390" s="191">
        <v>0</v>
      </c>
      <c r="T390" s="204">
        <v>0</v>
      </c>
      <c r="U390" s="191">
        <v>0</v>
      </c>
      <c r="V390" s="204">
        <v>0</v>
      </c>
      <c r="W390" s="191">
        <v>0</v>
      </c>
      <c r="X390" s="204">
        <v>0</v>
      </c>
      <c r="Y390" s="191">
        <v>0</v>
      </c>
      <c r="Z390" s="204">
        <v>0</v>
      </c>
      <c r="AA390" s="191">
        <v>0</v>
      </c>
      <c r="AB390" s="204">
        <v>0</v>
      </c>
      <c r="AC390" s="191">
        <v>0</v>
      </c>
      <c r="AD390" s="191">
        <v>0</v>
      </c>
      <c r="AE390" s="191"/>
      <c r="AF390" s="191"/>
    </row>
    <row r="391" spans="1:32">
      <c r="A391" s="332">
        <v>1888</v>
      </c>
      <c r="B391" s="334" t="s">
        <v>1079</v>
      </c>
      <c r="C391" s="345">
        <v>1449</v>
      </c>
      <c r="D391" s="345">
        <v>1448</v>
      </c>
      <c r="E391" s="191"/>
      <c r="F391" s="191">
        <f t="shared" si="8"/>
        <v>0</v>
      </c>
      <c r="G391" s="191"/>
      <c r="H391" s="191">
        <v>0</v>
      </c>
      <c r="I391" s="191"/>
      <c r="J391" s="191">
        <v>0</v>
      </c>
      <c r="K391" s="191">
        <v>0</v>
      </c>
      <c r="L391" s="191">
        <v>0</v>
      </c>
      <c r="M391" s="191">
        <v>0</v>
      </c>
      <c r="N391" s="204">
        <v>0</v>
      </c>
      <c r="O391" s="191">
        <v>0</v>
      </c>
      <c r="P391" s="204">
        <v>0</v>
      </c>
      <c r="Q391" s="191">
        <v>0</v>
      </c>
      <c r="R391" s="204">
        <v>0</v>
      </c>
      <c r="S391" s="191">
        <v>0</v>
      </c>
      <c r="T391" s="204">
        <v>0</v>
      </c>
      <c r="U391" s="191">
        <v>0</v>
      </c>
      <c r="V391" s="204">
        <v>0</v>
      </c>
      <c r="W391" s="191">
        <v>0</v>
      </c>
      <c r="X391" s="204">
        <v>0</v>
      </c>
      <c r="Y391" s="191">
        <v>0</v>
      </c>
      <c r="Z391" s="204">
        <v>0</v>
      </c>
      <c r="AA391" s="191">
        <v>0</v>
      </c>
      <c r="AB391" s="204">
        <v>0</v>
      </c>
      <c r="AC391" s="191">
        <v>0</v>
      </c>
      <c r="AD391" s="191">
        <v>0</v>
      </c>
      <c r="AE391" s="191"/>
      <c r="AF391" s="191"/>
    </row>
    <row r="392" spans="1:32">
      <c r="A392" s="332">
        <v>1888</v>
      </c>
      <c r="B392" s="334" t="s">
        <v>1080</v>
      </c>
      <c r="C392" s="345">
        <v>1910</v>
      </c>
      <c r="D392" s="345">
        <v>1884</v>
      </c>
      <c r="E392" s="191"/>
      <c r="F392" s="191">
        <f t="shared" si="8"/>
        <v>0</v>
      </c>
      <c r="G392" s="191"/>
      <c r="H392" s="191">
        <v>0</v>
      </c>
      <c r="I392" s="191"/>
      <c r="J392" s="191">
        <v>0</v>
      </c>
      <c r="K392" s="191">
        <v>0</v>
      </c>
      <c r="L392" s="191">
        <v>0</v>
      </c>
      <c r="M392" s="191">
        <v>0</v>
      </c>
      <c r="N392" s="204">
        <v>0</v>
      </c>
      <c r="O392" s="191">
        <v>0</v>
      </c>
      <c r="P392" s="204">
        <v>0</v>
      </c>
      <c r="Q392" s="191">
        <v>0</v>
      </c>
      <c r="R392" s="204">
        <v>0</v>
      </c>
      <c r="S392" s="191">
        <v>0</v>
      </c>
      <c r="T392" s="204">
        <v>0</v>
      </c>
      <c r="U392" s="191">
        <v>0</v>
      </c>
      <c r="V392" s="204">
        <v>0</v>
      </c>
      <c r="W392" s="191">
        <v>0</v>
      </c>
      <c r="X392" s="204">
        <v>0</v>
      </c>
      <c r="Y392" s="191">
        <v>0</v>
      </c>
      <c r="Z392" s="204">
        <v>0</v>
      </c>
      <c r="AA392" s="191">
        <v>0</v>
      </c>
      <c r="AB392" s="204">
        <v>0</v>
      </c>
      <c r="AC392" s="191">
        <v>0</v>
      </c>
      <c r="AD392" s="191">
        <v>0</v>
      </c>
      <c r="AE392" s="191"/>
      <c r="AF392" s="191"/>
    </row>
    <row r="393" spans="1:32">
      <c r="A393" s="332">
        <v>1888</v>
      </c>
      <c r="B393" s="334" t="s">
        <v>1081</v>
      </c>
      <c r="C393" s="345">
        <v>2958</v>
      </c>
      <c r="D393" s="345">
        <v>3102</v>
      </c>
      <c r="E393" s="191"/>
      <c r="F393" s="191">
        <f t="shared" si="8"/>
        <v>0</v>
      </c>
      <c r="G393" s="191"/>
      <c r="H393" s="191">
        <v>0</v>
      </c>
      <c r="I393" s="191"/>
      <c r="J393" s="191">
        <v>0</v>
      </c>
      <c r="K393" s="191">
        <v>0</v>
      </c>
      <c r="L393" s="191">
        <v>0</v>
      </c>
      <c r="M393" s="191">
        <v>0</v>
      </c>
      <c r="N393" s="204">
        <v>0</v>
      </c>
      <c r="O393" s="191">
        <v>0</v>
      </c>
      <c r="P393" s="204">
        <v>0</v>
      </c>
      <c r="Q393" s="191">
        <v>0</v>
      </c>
      <c r="R393" s="204">
        <v>0</v>
      </c>
      <c r="S393" s="191">
        <v>0</v>
      </c>
      <c r="T393" s="204">
        <v>0</v>
      </c>
      <c r="U393" s="191">
        <v>0</v>
      </c>
      <c r="V393" s="204">
        <v>0</v>
      </c>
      <c r="W393" s="191">
        <v>0</v>
      </c>
      <c r="X393" s="204">
        <v>0</v>
      </c>
      <c r="Y393" s="191">
        <v>0</v>
      </c>
      <c r="Z393" s="204">
        <v>0</v>
      </c>
      <c r="AA393" s="191">
        <v>0</v>
      </c>
      <c r="AB393" s="204">
        <v>0</v>
      </c>
      <c r="AC393" s="191">
        <v>0</v>
      </c>
      <c r="AD393" s="191">
        <v>0</v>
      </c>
      <c r="AE393" s="191"/>
      <c r="AF393" s="191"/>
    </row>
    <row r="394" spans="1:32">
      <c r="A394" s="332">
        <v>1888</v>
      </c>
      <c r="B394" s="334" t="s">
        <v>1082</v>
      </c>
      <c r="C394" s="345">
        <v>2669</v>
      </c>
      <c r="D394" s="345">
        <v>2695</v>
      </c>
      <c r="E394" s="191"/>
      <c r="F394" s="191">
        <f t="shared" si="8"/>
        <v>0</v>
      </c>
      <c r="G394" s="191"/>
      <c r="H394" s="191">
        <v>0</v>
      </c>
      <c r="I394" s="191"/>
      <c r="J394" s="191">
        <v>0</v>
      </c>
      <c r="K394" s="191">
        <v>0</v>
      </c>
      <c r="L394" s="191">
        <v>0</v>
      </c>
      <c r="M394" s="191">
        <v>0</v>
      </c>
      <c r="N394" s="204">
        <v>0</v>
      </c>
      <c r="O394" s="191">
        <v>0</v>
      </c>
      <c r="P394" s="204">
        <v>0</v>
      </c>
      <c r="Q394" s="191">
        <v>0</v>
      </c>
      <c r="R394" s="204">
        <v>0</v>
      </c>
      <c r="S394" s="191">
        <v>0</v>
      </c>
      <c r="T394" s="204">
        <v>0</v>
      </c>
      <c r="U394" s="191">
        <v>0</v>
      </c>
      <c r="V394" s="204">
        <v>0</v>
      </c>
      <c r="W394" s="191">
        <v>0</v>
      </c>
      <c r="X394" s="204">
        <v>0</v>
      </c>
      <c r="Y394" s="191">
        <v>0</v>
      </c>
      <c r="Z394" s="204">
        <v>0</v>
      </c>
      <c r="AA394" s="191">
        <v>0</v>
      </c>
      <c r="AB394" s="204">
        <v>0</v>
      </c>
      <c r="AC394" s="191">
        <v>0</v>
      </c>
      <c r="AD394" s="191">
        <v>0</v>
      </c>
      <c r="AE394" s="191"/>
      <c r="AF394" s="191"/>
    </row>
    <row r="395" spans="1:32">
      <c r="A395" s="332">
        <v>1888</v>
      </c>
      <c r="B395" s="334" t="s">
        <v>1083</v>
      </c>
      <c r="C395" s="345">
        <v>1513</v>
      </c>
      <c r="D395" s="345">
        <v>1856</v>
      </c>
      <c r="E395" s="191"/>
      <c r="F395" s="191">
        <f t="shared" si="8"/>
        <v>0</v>
      </c>
      <c r="G395" s="191"/>
      <c r="H395" s="191">
        <v>0</v>
      </c>
      <c r="I395" s="191"/>
      <c r="J395" s="191">
        <v>0</v>
      </c>
      <c r="K395" s="191">
        <v>0</v>
      </c>
      <c r="L395" s="191">
        <v>0</v>
      </c>
      <c r="M395" s="191">
        <v>0</v>
      </c>
      <c r="N395" s="204">
        <v>0</v>
      </c>
      <c r="O395" s="191">
        <v>0</v>
      </c>
      <c r="P395" s="204">
        <v>0</v>
      </c>
      <c r="Q395" s="191">
        <v>0</v>
      </c>
      <c r="R395" s="204">
        <v>0</v>
      </c>
      <c r="S395" s="191">
        <v>0</v>
      </c>
      <c r="T395" s="204">
        <v>0</v>
      </c>
      <c r="U395" s="191">
        <v>0</v>
      </c>
      <c r="V395" s="204">
        <v>0</v>
      </c>
      <c r="W395" s="191">
        <v>0</v>
      </c>
      <c r="X395" s="204">
        <v>0</v>
      </c>
      <c r="Y395" s="191">
        <v>0</v>
      </c>
      <c r="Z395" s="204">
        <v>0</v>
      </c>
      <c r="AA395" s="191">
        <v>0</v>
      </c>
      <c r="AB395" s="204">
        <v>0</v>
      </c>
      <c r="AC395" s="191">
        <v>0</v>
      </c>
      <c r="AD395" s="191">
        <v>0</v>
      </c>
      <c r="AE395" s="191"/>
      <c r="AF395" s="191"/>
    </row>
    <row r="396" spans="1:32">
      <c r="A396" s="332">
        <v>1888</v>
      </c>
      <c r="B396" s="334" t="s">
        <v>1084</v>
      </c>
      <c r="C396" s="345">
        <v>221</v>
      </c>
      <c r="D396" s="345">
        <v>204</v>
      </c>
      <c r="E396" s="191"/>
      <c r="F396" s="191">
        <f t="shared" si="8"/>
        <v>0</v>
      </c>
      <c r="G396" s="191"/>
      <c r="H396" s="191">
        <v>0</v>
      </c>
      <c r="I396" s="191"/>
      <c r="J396" s="191">
        <v>0</v>
      </c>
      <c r="K396" s="191">
        <v>0</v>
      </c>
      <c r="L396" s="191">
        <v>0</v>
      </c>
      <c r="M396" s="191">
        <v>0</v>
      </c>
      <c r="N396" s="204">
        <v>0</v>
      </c>
      <c r="O396" s="191">
        <v>0</v>
      </c>
      <c r="P396" s="204">
        <v>0</v>
      </c>
      <c r="Q396" s="191">
        <v>0</v>
      </c>
      <c r="R396" s="204">
        <v>0</v>
      </c>
      <c r="S396" s="191">
        <v>0</v>
      </c>
      <c r="T396" s="204">
        <v>0</v>
      </c>
      <c r="U396" s="191">
        <v>0</v>
      </c>
      <c r="V396" s="204">
        <v>0</v>
      </c>
      <c r="W396" s="191">
        <v>0</v>
      </c>
      <c r="X396" s="204">
        <v>0</v>
      </c>
      <c r="Y396" s="191">
        <v>0</v>
      </c>
      <c r="Z396" s="204">
        <v>0</v>
      </c>
      <c r="AA396" s="191">
        <v>0</v>
      </c>
      <c r="AB396" s="204">
        <v>0</v>
      </c>
      <c r="AC396" s="191">
        <v>0</v>
      </c>
      <c r="AD396" s="191">
        <v>0</v>
      </c>
      <c r="AE396" s="191"/>
      <c r="AF396" s="191"/>
    </row>
    <row r="397" spans="1:32">
      <c r="A397" s="332">
        <v>1888</v>
      </c>
      <c r="B397" s="334" t="s">
        <v>1085</v>
      </c>
      <c r="C397" s="345">
        <v>1171</v>
      </c>
      <c r="D397" s="345">
        <v>1300</v>
      </c>
      <c r="E397" s="191"/>
      <c r="F397" s="191">
        <f t="shared" si="8"/>
        <v>0</v>
      </c>
      <c r="G397" s="191"/>
      <c r="H397" s="191">
        <v>0</v>
      </c>
      <c r="I397" s="191"/>
      <c r="J397" s="191">
        <v>0</v>
      </c>
      <c r="K397" s="191">
        <v>0</v>
      </c>
      <c r="L397" s="191">
        <v>0</v>
      </c>
      <c r="M397" s="191">
        <v>0</v>
      </c>
      <c r="N397" s="204">
        <v>0</v>
      </c>
      <c r="O397" s="191">
        <v>0</v>
      </c>
      <c r="P397" s="204">
        <v>0</v>
      </c>
      <c r="Q397" s="191">
        <v>0</v>
      </c>
      <c r="R397" s="204">
        <v>0</v>
      </c>
      <c r="S397" s="191">
        <v>0</v>
      </c>
      <c r="T397" s="204">
        <v>0</v>
      </c>
      <c r="U397" s="191">
        <v>0</v>
      </c>
      <c r="V397" s="204">
        <v>0</v>
      </c>
      <c r="W397" s="191">
        <v>0</v>
      </c>
      <c r="X397" s="204">
        <v>0</v>
      </c>
      <c r="Y397" s="191">
        <v>0</v>
      </c>
      <c r="Z397" s="204">
        <v>0</v>
      </c>
      <c r="AA397" s="191">
        <v>0</v>
      </c>
      <c r="AB397" s="204">
        <v>0</v>
      </c>
      <c r="AC397" s="191">
        <v>0</v>
      </c>
      <c r="AD397" s="191">
        <v>0</v>
      </c>
      <c r="AE397" s="191"/>
      <c r="AF397" s="191"/>
    </row>
    <row r="398" spans="1:32">
      <c r="A398" s="332">
        <v>1888</v>
      </c>
      <c r="B398" s="334" t="s">
        <v>1086</v>
      </c>
      <c r="C398" s="345">
        <v>1064</v>
      </c>
      <c r="D398" s="345">
        <v>2364</v>
      </c>
      <c r="E398" s="191"/>
      <c r="F398" s="191">
        <f t="shared" si="8"/>
        <v>0</v>
      </c>
      <c r="G398" s="191"/>
      <c r="H398" s="191">
        <v>0</v>
      </c>
      <c r="I398" s="191"/>
      <c r="J398" s="191">
        <v>0</v>
      </c>
      <c r="K398" s="191">
        <v>0</v>
      </c>
      <c r="L398" s="191">
        <v>0</v>
      </c>
      <c r="M398" s="191">
        <v>0</v>
      </c>
      <c r="N398" s="204">
        <v>0</v>
      </c>
      <c r="O398" s="191">
        <v>0</v>
      </c>
      <c r="P398" s="204">
        <v>0</v>
      </c>
      <c r="Q398" s="191">
        <v>0</v>
      </c>
      <c r="R398" s="204">
        <v>0</v>
      </c>
      <c r="S398" s="191">
        <v>0</v>
      </c>
      <c r="T398" s="204">
        <v>0</v>
      </c>
      <c r="U398" s="191">
        <v>0</v>
      </c>
      <c r="V398" s="204">
        <v>0</v>
      </c>
      <c r="W398" s="191">
        <v>0</v>
      </c>
      <c r="X398" s="204">
        <v>0</v>
      </c>
      <c r="Y398" s="191">
        <v>0</v>
      </c>
      <c r="Z398" s="204">
        <v>0</v>
      </c>
      <c r="AA398" s="191">
        <v>0</v>
      </c>
      <c r="AB398" s="204">
        <v>0</v>
      </c>
      <c r="AC398" s="191">
        <v>0</v>
      </c>
      <c r="AD398" s="191">
        <v>0</v>
      </c>
      <c r="AE398" s="191"/>
      <c r="AF398" s="191"/>
    </row>
    <row r="399" spans="1:32">
      <c r="A399" s="332">
        <v>1888</v>
      </c>
      <c r="B399" s="334" t="s">
        <v>1087</v>
      </c>
      <c r="C399" s="345">
        <v>9259</v>
      </c>
      <c r="D399" s="345">
        <v>11532</v>
      </c>
      <c r="E399" s="191"/>
      <c r="F399" s="191">
        <f t="shared" si="8"/>
        <v>0</v>
      </c>
      <c r="G399" s="191"/>
      <c r="H399" s="191">
        <v>0</v>
      </c>
      <c r="I399" s="191"/>
      <c r="J399" s="191">
        <v>0</v>
      </c>
      <c r="K399" s="191">
        <v>0</v>
      </c>
      <c r="L399" s="191">
        <v>0</v>
      </c>
      <c r="M399" s="191">
        <v>0</v>
      </c>
      <c r="N399" s="204">
        <v>0</v>
      </c>
      <c r="O399" s="191">
        <v>0</v>
      </c>
      <c r="P399" s="204">
        <v>0</v>
      </c>
      <c r="Q399" s="191">
        <v>0</v>
      </c>
      <c r="R399" s="204">
        <v>0</v>
      </c>
      <c r="S399" s="191">
        <v>0</v>
      </c>
      <c r="T399" s="204">
        <v>0</v>
      </c>
      <c r="U399" s="191">
        <v>0</v>
      </c>
      <c r="V399" s="204">
        <v>0</v>
      </c>
      <c r="W399" s="191">
        <v>0</v>
      </c>
      <c r="X399" s="204">
        <v>0</v>
      </c>
      <c r="Y399" s="191">
        <v>0</v>
      </c>
      <c r="Z399" s="204">
        <v>0</v>
      </c>
      <c r="AA399" s="191">
        <v>0</v>
      </c>
      <c r="AB399" s="204">
        <v>0</v>
      </c>
      <c r="AC399" s="191">
        <v>0</v>
      </c>
      <c r="AD399" s="191">
        <v>0</v>
      </c>
      <c r="AE399" s="191"/>
      <c r="AF399" s="191"/>
    </row>
    <row r="400" spans="1:32">
      <c r="A400" s="332">
        <v>1888</v>
      </c>
      <c r="B400" s="334" t="s">
        <v>1088</v>
      </c>
      <c r="C400" s="345">
        <v>1359</v>
      </c>
      <c r="D400" s="345">
        <v>1292</v>
      </c>
      <c r="E400" s="191"/>
      <c r="F400" s="191">
        <f t="shared" si="8"/>
        <v>0</v>
      </c>
      <c r="G400" s="191"/>
      <c r="H400" s="191">
        <v>0</v>
      </c>
      <c r="I400" s="191"/>
      <c r="J400" s="191">
        <v>0</v>
      </c>
      <c r="K400" s="191">
        <v>0</v>
      </c>
      <c r="L400" s="191">
        <v>0</v>
      </c>
      <c r="M400" s="191">
        <v>0</v>
      </c>
      <c r="N400" s="204">
        <v>0</v>
      </c>
      <c r="O400" s="191">
        <v>0</v>
      </c>
      <c r="P400" s="204">
        <v>0</v>
      </c>
      <c r="Q400" s="191">
        <v>0</v>
      </c>
      <c r="R400" s="204">
        <v>0</v>
      </c>
      <c r="S400" s="191">
        <v>0</v>
      </c>
      <c r="T400" s="204">
        <v>0</v>
      </c>
      <c r="U400" s="191">
        <v>0</v>
      </c>
      <c r="V400" s="204">
        <v>0</v>
      </c>
      <c r="W400" s="191">
        <v>0</v>
      </c>
      <c r="X400" s="204">
        <v>0</v>
      </c>
      <c r="Y400" s="191">
        <v>0</v>
      </c>
      <c r="Z400" s="204">
        <v>0</v>
      </c>
      <c r="AA400" s="191">
        <v>0</v>
      </c>
      <c r="AB400" s="204">
        <v>0</v>
      </c>
      <c r="AC400" s="191">
        <v>0</v>
      </c>
      <c r="AD400" s="191">
        <v>0</v>
      </c>
      <c r="AE400" s="191"/>
      <c r="AF400" s="191"/>
    </row>
    <row r="401" spans="1:32">
      <c r="A401" s="332">
        <v>1888</v>
      </c>
      <c r="B401" s="334" t="s">
        <v>1089</v>
      </c>
      <c r="C401" s="345">
        <v>3891</v>
      </c>
      <c r="D401" s="345">
        <v>8089</v>
      </c>
      <c r="E401" s="191"/>
      <c r="F401" s="191">
        <f t="shared" si="8"/>
        <v>0</v>
      </c>
      <c r="G401" s="191"/>
      <c r="H401" s="191">
        <v>0</v>
      </c>
      <c r="I401" s="191"/>
      <c r="J401" s="191">
        <v>0</v>
      </c>
      <c r="K401" s="191">
        <v>0</v>
      </c>
      <c r="L401" s="191">
        <v>0</v>
      </c>
      <c r="M401" s="191">
        <v>0</v>
      </c>
      <c r="N401" s="204">
        <v>0</v>
      </c>
      <c r="O401" s="191">
        <v>0</v>
      </c>
      <c r="P401" s="204">
        <v>0</v>
      </c>
      <c r="Q401" s="191">
        <v>0</v>
      </c>
      <c r="R401" s="204">
        <v>0</v>
      </c>
      <c r="S401" s="191">
        <v>0</v>
      </c>
      <c r="T401" s="204">
        <v>0</v>
      </c>
      <c r="U401" s="191">
        <v>0</v>
      </c>
      <c r="V401" s="204">
        <v>0</v>
      </c>
      <c r="W401" s="191">
        <v>0</v>
      </c>
      <c r="X401" s="204">
        <v>0</v>
      </c>
      <c r="Y401" s="191">
        <v>0</v>
      </c>
      <c r="Z401" s="204">
        <v>0</v>
      </c>
      <c r="AA401" s="191">
        <v>0</v>
      </c>
      <c r="AB401" s="204">
        <v>0</v>
      </c>
      <c r="AC401" s="191">
        <v>0</v>
      </c>
      <c r="AD401" s="191">
        <v>0</v>
      </c>
      <c r="AE401" s="191"/>
      <c r="AF401" s="191"/>
    </row>
    <row r="402" spans="1:32">
      <c r="A402" s="332">
        <v>1888</v>
      </c>
      <c r="B402" s="334" t="s">
        <v>1090</v>
      </c>
      <c r="C402" s="345">
        <v>5806</v>
      </c>
      <c r="D402" s="345">
        <v>5917</v>
      </c>
      <c r="E402" s="191"/>
      <c r="F402" s="191">
        <f t="shared" si="8"/>
        <v>0</v>
      </c>
      <c r="G402" s="191"/>
      <c r="H402" s="191">
        <v>0</v>
      </c>
      <c r="I402" s="191"/>
      <c r="J402" s="191">
        <v>0</v>
      </c>
      <c r="K402" s="191">
        <v>0</v>
      </c>
      <c r="L402" s="191">
        <v>0</v>
      </c>
      <c r="M402" s="191">
        <v>0</v>
      </c>
      <c r="N402" s="204">
        <v>0</v>
      </c>
      <c r="O402" s="191">
        <v>0</v>
      </c>
      <c r="P402" s="204">
        <v>0</v>
      </c>
      <c r="Q402" s="191">
        <v>0</v>
      </c>
      <c r="R402" s="204">
        <v>0</v>
      </c>
      <c r="S402" s="191">
        <v>0</v>
      </c>
      <c r="T402" s="204">
        <v>0</v>
      </c>
      <c r="U402" s="191">
        <v>0</v>
      </c>
      <c r="V402" s="204">
        <v>0</v>
      </c>
      <c r="W402" s="191">
        <v>0</v>
      </c>
      <c r="X402" s="204">
        <v>0</v>
      </c>
      <c r="Y402" s="191">
        <v>0</v>
      </c>
      <c r="Z402" s="204">
        <v>0</v>
      </c>
      <c r="AA402" s="191">
        <v>0</v>
      </c>
      <c r="AB402" s="204">
        <v>0</v>
      </c>
      <c r="AC402" s="191">
        <v>0</v>
      </c>
      <c r="AD402" s="191">
        <v>0</v>
      </c>
      <c r="AE402" s="191"/>
      <c r="AF402" s="191"/>
    </row>
    <row r="403" spans="1:32">
      <c r="A403" s="332">
        <v>1888</v>
      </c>
      <c r="B403" s="334" t="s">
        <v>1091</v>
      </c>
      <c r="C403" s="345">
        <v>2736</v>
      </c>
      <c r="D403" s="345">
        <v>2680</v>
      </c>
      <c r="E403" s="191"/>
      <c r="F403" s="191">
        <f t="shared" si="8"/>
        <v>0</v>
      </c>
      <c r="G403" s="191"/>
      <c r="H403" s="191">
        <v>0</v>
      </c>
      <c r="I403" s="191"/>
      <c r="J403" s="191">
        <v>0</v>
      </c>
      <c r="K403" s="191">
        <v>0</v>
      </c>
      <c r="L403" s="191">
        <v>0</v>
      </c>
      <c r="M403" s="191">
        <v>0</v>
      </c>
      <c r="N403" s="204">
        <v>0</v>
      </c>
      <c r="O403" s="191">
        <v>0</v>
      </c>
      <c r="P403" s="204">
        <v>0</v>
      </c>
      <c r="Q403" s="191">
        <v>0</v>
      </c>
      <c r="R403" s="204">
        <v>0</v>
      </c>
      <c r="S403" s="191">
        <v>0</v>
      </c>
      <c r="T403" s="204">
        <v>0</v>
      </c>
      <c r="U403" s="191">
        <v>0</v>
      </c>
      <c r="V403" s="204">
        <v>0</v>
      </c>
      <c r="W403" s="191">
        <v>0</v>
      </c>
      <c r="X403" s="204">
        <v>0</v>
      </c>
      <c r="Y403" s="191">
        <v>0</v>
      </c>
      <c r="Z403" s="204">
        <v>0</v>
      </c>
      <c r="AA403" s="191">
        <v>0</v>
      </c>
      <c r="AB403" s="204">
        <v>0</v>
      </c>
      <c r="AC403" s="191">
        <v>0</v>
      </c>
      <c r="AD403" s="191">
        <v>0</v>
      </c>
      <c r="AE403" s="191"/>
      <c r="AF403" s="191"/>
    </row>
    <row r="404" spans="1:32">
      <c r="A404" s="332">
        <v>1888</v>
      </c>
      <c r="B404" s="334" t="s">
        <v>1092</v>
      </c>
      <c r="C404" s="345">
        <v>5000</v>
      </c>
      <c r="D404" s="345">
        <v>4891</v>
      </c>
      <c r="E404" s="191"/>
      <c r="F404" s="191">
        <f t="shared" si="8"/>
        <v>0</v>
      </c>
      <c r="G404" s="191"/>
      <c r="H404" s="191">
        <v>0</v>
      </c>
      <c r="I404" s="191"/>
      <c r="J404" s="191">
        <v>0</v>
      </c>
      <c r="K404" s="191">
        <v>0</v>
      </c>
      <c r="L404" s="191">
        <v>0</v>
      </c>
      <c r="M404" s="191">
        <v>0</v>
      </c>
      <c r="N404" s="204">
        <v>0</v>
      </c>
      <c r="O404" s="191">
        <v>0</v>
      </c>
      <c r="P404" s="204">
        <v>0</v>
      </c>
      <c r="Q404" s="191">
        <v>0</v>
      </c>
      <c r="R404" s="204">
        <v>0</v>
      </c>
      <c r="S404" s="191">
        <v>0</v>
      </c>
      <c r="T404" s="204">
        <v>0</v>
      </c>
      <c r="U404" s="191">
        <v>0</v>
      </c>
      <c r="V404" s="204">
        <v>0</v>
      </c>
      <c r="W404" s="191">
        <v>0</v>
      </c>
      <c r="X404" s="204">
        <v>0</v>
      </c>
      <c r="Y404" s="191">
        <v>0</v>
      </c>
      <c r="Z404" s="204">
        <v>0</v>
      </c>
      <c r="AA404" s="191">
        <v>0</v>
      </c>
      <c r="AB404" s="204">
        <v>0</v>
      </c>
      <c r="AC404" s="191">
        <v>0</v>
      </c>
      <c r="AD404" s="191">
        <v>0</v>
      </c>
      <c r="AE404" s="191"/>
      <c r="AF404" s="191"/>
    </row>
    <row r="405" spans="1:32">
      <c r="A405" s="332">
        <v>1888</v>
      </c>
      <c r="B405" s="334" t="s">
        <v>1093</v>
      </c>
      <c r="C405" s="345">
        <v>4904</v>
      </c>
      <c r="D405" s="345">
        <v>5095</v>
      </c>
      <c r="E405" s="191"/>
      <c r="F405" s="191">
        <f t="shared" si="8"/>
        <v>0</v>
      </c>
      <c r="G405" s="191"/>
      <c r="H405" s="191">
        <v>0</v>
      </c>
      <c r="I405" s="191"/>
      <c r="J405" s="191">
        <v>0</v>
      </c>
      <c r="K405" s="191">
        <v>0</v>
      </c>
      <c r="L405" s="191">
        <v>0</v>
      </c>
      <c r="M405" s="191">
        <v>0</v>
      </c>
      <c r="N405" s="204">
        <v>0</v>
      </c>
      <c r="O405" s="191">
        <v>0</v>
      </c>
      <c r="P405" s="204">
        <v>0</v>
      </c>
      <c r="Q405" s="191">
        <v>0</v>
      </c>
      <c r="R405" s="204">
        <v>0</v>
      </c>
      <c r="S405" s="191">
        <v>0</v>
      </c>
      <c r="T405" s="204">
        <v>0</v>
      </c>
      <c r="U405" s="191">
        <v>0</v>
      </c>
      <c r="V405" s="204">
        <v>0</v>
      </c>
      <c r="W405" s="191">
        <v>0</v>
      </c>
      <c r="X405" s="204">
        <v>0</v>
      </c>
      <c r="Y405" s="191">
        <v>0</v>
      </c>
      <c r="Z405" s="204">
        <v>0</v>
      </c>
      <c r="AA405" s="191">
        <v>0</v>
      </c>
      <c r="AB405" s="204">
        <v>0</v>
      </c>
      <c r="AC405" s="191">
        <v>0</v>
      </c>
      <c r="AD405" s="191">
        <v>0</v>
      </c>
      <c r="AE405" s="191"/>
      <c r="AF405" s="191"/>
    </row>
    <row r="406" spans="1:32">
      <c r="A406" s="332">
        <v>1888</v>
      </c>
      <c r="B406" s="334" t="s">
        <v>1094</v>
      </c>
      <c r="C406" s="345">
        <v>1587</v>
      </c>
      <c r="D406" s="345">
        <v>1392</v>
      </c>
      <c r="E406" s="191"/>
      <c r="F406" s="191">
        <f t="shared" si="8"/>
        <v>0</v>
      </c>
      <c r="G406" s="191"/>
      <c r="H406" s="191">
        <v>0</v>
      </c>
      <c r="I406" s="191"/>
      <c r="J406" s="191">
        <v>0</v>
      </c>
      <c r="K406" s="191">
        <v>0</v>
      </c>
      <c r="L406" s="191">
        <v>0</v>
      </c>
      <c r="M406" s="191">
        <v>0</v>
      </c>
      <c r="N406" s="204">
        <v>0</v>
      </c>
      <c r="O406" s="191">
        <v>0</v>
      </c>
      <c r="P406" s="204">
        <v>0</v>
      </c>
      <c r="Q406" s="191">
        <v>0</v>
      </c>
      <c r="R406" s="204">
        <v>0</v>
      </c>
      <c r="S406" s="191">
        <v>0</v>
      </c>
      <c r="T406" s="204">
        <v>0</v>
      </c>
      <c r="U406" s="191">
        <v>0</v>
      </c>
      <c r="V406" s="204">
        <v>0</v>
      </c>
      <c r="W406" s="191">
        <v>0</v>
      </c>
      <c r="X406" s="204">
        <v>0</v>
      </c>
      <c r="Y406" s="191">
        <v>0</v>
      </c>
      <c r="Z406" s="204">
        <v>0</v>
      </c>
      <c r="AA406" s="191">
        <v>0</v>
      </c>
      <c r="AB406" s="204">
        <v>0</v>
      </c>
      <c r="AC406" s="191">
        <v>0</v>
      </c>
      <c r="AD406" s="191">
        <v>0</v>
      </c>
      <c r="AE406" s="191"/>
      <c r="AF406" s="191"/>
    </row>
    <row r="407" spans="1:32">
      <c r="A407" s="332">
        <v>1888</v>
      </c>
      <c r="B407" s="334" t="s">
        <v>1095</v>
      </c>
      <c r="C407" s="345">
        <v>1529</v>
      </c>
      <c r="D407" s="345">
        <v>1555</v>
      </c>
      <c r="E407" s="191"/>
      <c r="F407" s="191">
        <f t="shared" si="8"/>
        <v>0</v>
      </c>
      <c r="G407" s="191"/>
      <c r="H407" s="191">
        <v>0</v>
      </c>
      <c r="I407" s="191"/>
      <c r="J407" s="191">
        <v>0</v>
      </c>
      <c r="K407" s="191">
        <v>0</v>
      </c>
      <c r="L407" s="191">
        <v>0</v>
      </c>
      <c r="M407" s="191">
        <v>0</v>
      </c>
      <c r="N407" s="204">
        <v>0</v>
      </c>
      <c r="O407" s="191">
        <v>0</v>
      </c>
      <c r="P407" s="204">
        <v>0</v>
      </c>
      <c r="Q407" s="191">
        <v>0</v>
      </c>
      <c r="R407" s="204">
        <v>0</v>
      </c>
      <c r="S407" s="191">
        <v>0</v>
      </c>
      <c r="T407" s="204">
        <v>0</v>
      </c>
      <c r="U407" s="191">
        <v>0</v>
      </c>
      <c r="V407" s="204">
        <v>0</v>
      </c>
      <c r="W407" s="191">
        <v>0</v>
      </c>
      <c r="X407" s="204">
        <v>0</v>
      </c>
      <c r="Y407" s="191">
        <v>0</v>
      </c>
      <c r="Z407" s="204">
        <v>0</v>
      </c>
      <c r="AA407" s="191">
        <v>0</v>
      </c>
      <c r="AB407" s="204">
        <v>0</v>
      </c>
      <c r="AC407" s="191">
        <v>0</v>
      </c>
      <c r="AD407" s="191">
        <v>0</v>
      </c>
      <c r="AE407" s="191"/>
      <c r="AF407" s="191"/>
    </row>
    <row r="408" spans="1:32">
      <c r="A408" s="332">
        <v>1888</v>
      </c>
      <c r="B408" s="334" t="s">
        <v>1096</v>
      </c>
      <c r="C408" s="345">
        <v>1345</v>
      </c>
      <c r="D408" s="345">
        <v>1031</v>
      </c>
      <c r="E408" s="191"/>
      <c r="F408" s="191">
        <f t="shared" si="8"/>
        <v>0</v>
      </c>
      <c r="G408" s="191"/>
      <c r="H408" s="191">
        <v>0</v>
      </c>
      <c r="I408" s="191"/>
      <c r="J408" s="191">
        <v>0</v>
      </c>
      <c r="K408" s="191">
        <v>0</v>
      </c>
      <c r="L408" s="191">
        <v>0</v>
      </c>
      <c r="M408" s="191">
        <v>0</v>
      </c>
      <c r="N408" s="204">
        <v>0</v>
      </c>
      <c r="O408" s="191">
        <v>0</v>
      </c>
      <c r="P408" s="204">
        <v>0</v>
      </c>
      <c r="Q408" s="191">
        <v>0</v>
      </c>
      <c r="R408" s="204">
        <v>0</v>
      </c>
      <c r="S408" s="191">
        <v>0</v>
      </c>
      <c r="T408" s="204">
        <v>0</v>
      </c>
      <c r="U408" s="191">
        <v>0</v>
      </c>
      <c r="V408" s="204">
        <v>0</v>
      </c>
      <c r="W408" s="191">
        <v>0</v>
      </c>
      <c r="X408" s="204">
        <v>0</v>
      </c>
      <c r="Y408" s="191">
        <v>0</v>
      </c>
      <c r="Z408" s="204">
        <v>0</v>
      </c>
      <c r="AA408" s="191">
        <v>0</v>
      </c>
      <c r="AB408" s="204">
        <v>0</v>
      </c>
      <c r="AC408" s="191">
        <v>0</v>
      </c>
      <c r="AD408" s="191">
        <v>0</v>
      </c>
      <c r="AE408" s="191"/>
      <c r="AF408" s="191"/>
    </row>
    <row r="409" spans="1:32">
      <c r="A409" s="332">
        <v>1888</v>
      </c>
      <c r="B409" s="334" t="s">
        <v>1097</v>
      </c>
      <c r="C409" s="345">
        <v>3633</v>
      </c>
      <c r="D409" s="345">
        <v>3533</v>
      </c>
      <c r="E409" s="191"/>
      <c r="F409" s="191">
        <f t="shared" si="8"/>
        <v>0</v>
      </c>
      <c r="G409" s="191"/>
      <c r="H409" s="191">
        <v>0</v>
      </c>
      <c r="I409" s="191"/>
      <c r="J409" s="191">
        <v>0</v>
      </c>
      <c r="K409" s="191">
        <v>0</v>
      </c>
      <c r="L409" s="191">
        <v>0</v>
      </c>
      <c r="M409" s="191">
        <v>0</v>
      </c>
      <c r="N409" s="204">
        <v>0</v>
      </c>
      <c r="O409" s="191">
        <v>0</v>
      </c>
      <c r="P409" s="204">
        <v>0</v>
      </c>
      <c r="Q409" s="191">
        <v>0</v>
      </c>
      <c r="R409" s="204">
        <v>0</v>
      </c>
      <c r="S409" s="191">
        <v>0</v>
      </c>
      <c r="T409" s="204">
        <v>0</v>
      </c>
      <c r="U409" s="191">
        <v>0</v>
      </c>
      <c r="V409" s="204">
        <v>0</v>
      </c>
      <c r="W409" s="191">
        <v>0</v>
      </c>
      <c r="X409" s="204">
        <v>0</v>
      </c>
      <c r="Y409" s="191">
        <v>0</v>
      </c>
      <c r="Z409" s="204">
        <v>0</v>
      </c>
      <c r="AA409" s="191">
        <v>0</v>
      </c>
      <c r="AB409" s="204">
        <v>0</v>
      </c>
      <c r="AC409" s="191">
        <v>0</v>
      </c>
      <c r="AD409" s="191">
        <v>0</v>
      </c>
      <c r="AE409" s="191"/>
      <c r="AF409" s="191"/>
    </row>
    <row r="410" spans="1:32">
      <c r="A410" s="332">
        <v>1888</v>
      </c>
      <c r="B410" s="334" t="s">
        <v>1098</v>
      </c>
      <c r="C410" s="345">
        <v>1233</v>
      </c>
      <c r="D410" s="345">
        <v>1191</v>
      </c>
      <c r="E410" s="191"/>
      <c r="F410" s="191">
        <f t="shared" si="8"/>
        <v>0</v>
      </c>
      <c r="G410" s="191"/>
      <c r="H410" s="191">
        <v>0</v>
      </c>
      <c r="I410" s="191"/>
      <c r="J410" s="191">
        <v>0</v>
      </c>
      <c r="K410" s="191">
        <v>0</v>
      </c>
      <c r="L410" s="191">
        <v>0</v>
      </c>
      <c r="M410" s="191">
        <v>0</v>
      </c>
      <c r="N410" s="204">
        <v>0</v>
      </c>
      <c r="O410" s="191">
        <v>0</v>
      </c>
      <c r="P410" s="204">
        <v>0</v>
      </c>
      <c r="Q410" s="191">
        <v>0</v>
      </c>
      <c r="R410" s="204">
        <v>0</v>
      </c>
      <c r="S410" s="191">
        <v>0</v>
      </c>
      <c r="T410" s="204">
        <v>0</v>
      </c>
      <c r="U410" s="191">
        <v>0</v>
      </c>
      <c r="V410" s="204">
        <v>0</v>
      </c>
      <c r="W410" s="191">
        <v>0</v>
      </c>
      <c r="X410" s="204">
        <v>0</v>
      </c>
      <c r="Y410" s="191">
        <v>0</v>
      </c>
      <c r="Z410" s="204">
        <v>0</v>
      </c>
      <c r="AA410" s="191">
        <v>0</v>
      </c>
      <c r="AB410" s="204">
        <v>0</v>
      </c>
      <c r="AC410" s="191">
        <v>0</v>
      </c>
      <c r="AD410" s="191">
        <v>0</v>
      </c>
      <c r="AE410" s="191"/>
      <c r="AF410" s="191"/>
    </row>
    <row r="411" spans="1:32">
      <c r="A411" s="332">
        <v>1888</v>
      </c>
      <c r="B411" s="334" t="s">
        <v>1099</v>
      </c>
      <c r="C411" s="345">
        <v>3000</v>
      </c>
      <c r="D411" s="345">
        <v>2946</v>
      </c>
      <c r="E411" s="191"/>
      <c r="F411" s="191">
        <f t="shared" si="8"/>
        <v>0</v>
      </c>
      <c r="G411" s="191"/>
      <c r="H411" s="191">
        <v>0</v>
      </c>
      <c r="I411" s="191"/>
      <c r="J411" s="191">
        <v>0</v>
      </c>
      <c r="K411" s="191">
        <v>0</v>
      </c>
      <c r="L411" s="191">
        <v>0</v>
      </c>
      <c r="M411" s="191">
        <v>0</v>
      </c>
      <c r="N411" s="204">
        <v>0</v>
      </c>
      <c r="O411" s="191">
        <v>0</v>
      </c>
      <c r="P411" s="204">
        <v>0</v>
      </c>
      <c r="Q411" s="191">
        <v>0</v>
      </c>
      <c r="R411" s="204">
        <v>0</v>
      </c>
      <c r="S411" s="191">
        <v>0</v>
      </c>
      <c r="T411" s="204">
        <v>0</v>
      </c>
      <c r="U411" s="191">
        <v>0</v>
      </c>
      <c r="V411" s="204">
        <v>0</v>
      </c>
      <c r="W411" s="191">
        <v>0</v>
      </c>
      <c r="X411" s="204">
        <v>0</v>
      </c>
      <c r="Y411" s="191">
        <v>0</v>
      </c>
      <c r="Z411" s="204">
        <v>0</v>
      </c>
      <c r="AA411" s="191">
        <v>0</v>
      </c>
      <c r="AB411" s="204">
        <v>0</v>
      </c>
      <c r="AC411" s="191">
        <v>0</v>
      </c>
      <c r="AD411" s="191">
        <v>0</v>
      </c>
      <c r="AE411" s="191"/>
      <c r="AF411" s="191"/>
    </row>
    <row r="412" spans="1:32">
      <c r="A412" s="332">
        <v>1888</v>
      </c>
      <c r="B412" s="334" t="s">
        <v>1100</v>
      </c>
      <c r="C412" s="345">
        <v>4117</v>
      </c>
      <c r="D412" s="345">
        <v>5429</v>
      </c>
      <c r="E412" s="191"/>
      <c r="F412" s="191">
        <f t="shared" si="8"/>
        <v>0</v>
      </c>
      <c r="G412" s="191"/>
      <c r="H412" s="191">
        <v>0</v>
      </c>
      <c r="I412" s="191"/>
      <c r="J412" s="191">
        <v>0</v>
      </c>
      <c r="K412" s="191">
        <v>0</v>
      </c>
      <c r="L412" s="191">
        <v>0</v>
      </c>
      <c r="M412" s="191">
        <v>0</v>
      </c>
      <c r="N412" s="204">
        <v>0</v>
      </c>
      <c r="O412" s="191">
        <v>0</v>
      </c>
      <c r="P412" s="204">
        <v>0</v>
      </c>
      <c r="Q412" s="191">
        <v>0</v>
      </c>
      <c r="R412" s="204">
        <v>0</v>
      </c>
      <c r="S412" s="191">
        <v>0</v>
      </c>
      <c r="T412" s="204">
        <v>0</v>
      </c>
      <c r="U412" s="191">
        <v>0</v>
      </c>
      <c r="V412" s="204">
        <v>0</v>
      </c>
      <c r="W412" s="191">
        <v>0</v>
      </c>
      <c r="X412" s="204">
        <v>0</v>
      </c>
      <c r="Y412" s="191">
        <v>0</v>
      </c>
      <c r="Z412" s="204">
        <v>0</v>
      </c>
      <c r="AA412" s="191">
        <v>0</v>
      </c>
      <c r="AB412" s="204">
        <v>0</v>
      </c>
      <c r="AC412" s="191">
        <v>0</v>
      </c>
      <c r="AD412" s="191">
        <v>0</v>
      </c>
      <c r="AE412" s="191"/>
      <c r="AF412" s="191"/>
    </row>
    <row r="413" spans="1:32">
      <c r="A413" s="332">
        <v>1888</v>
      </c>
      <c r="B413" s="334" t="s">
        <v>1101</v>
      </c>
      <c r="C413" s="345">
        <v>1477</v>
      </c>
      <c r="D413" s="345">
        <v>1468</v>
      </c>
      <c r="E413" s="191"/>
      <c r="F413" s="191">
        <f t="shared" si="8"/>
        <v>0</v>
      </c>
      <c r="G413" s="191"/>
      <c r="H413" s="191">
        <v>0</v>
      </c>
      <c r="I413" s="191"/>
      <c r="J413" s="191">
        <v>0</v>
      </c>
      <c r="K413" s="191">
        <v>0</v>
      </c>
      <c r="L413" s="191">
        <v>0</v>
      </c>
      <c r="M413" s="191">
        <v>0</v>
      </c>
      <c r="N413" s="204">
        <v>0</v>
      </c>
      <c r="O413" s="191">
        <v>0</v>
      </c>
      <c r="P413" s="204">
        <v>0</v>
      </c>
      <c r="Q413" s="191">
        <v>0</v>
      </c>
      <c r="R413" s="204">
        <v>0</v>
      </c>
      <c r="S413" s="191">
        <v>0</v>
      </c>
      <c r="T413" s="204">
        <v>0</v>
      </c>
      <c r="U413" s="191">
        <v>0</v>
      </c>
      <c r="V413" s="204">
        <v>0</v>
      </c>
      <c r="W413" s="191">
        <v>0</v>
      </c>
      <c r="X413" s="204">
        <v>0</v>
      </c>
      <c r="Y413" s="191">
        <v>0</v>
      </c>
      <c r="Z413" s="204">
        <v>0</v>
      </c>
      <c r="AA413" s="191">
        <v>0</v>
      </c>
      <c r="AB413" s="204">
        <v>0</v>
      </c>
      <c r="AC413" s="191">
        <v>0</v>
      </c>
      <c r="AD413" s="191">
        <v>0</v>
      </c>
      <c r="AE413" s="191"/>
      <c r="AF413" s="191"/>
    </row>
    <row r="414" spans="1:32">
      <c r="A414" s="332">
        <v>1888</v>
      </c>
      <c r="B414" s="334" t="s">
        <v>1102</v>
      </c>
      <c r="C414" s="345">
        <v>2537</v>
      </c>
      <c r="D414" s="345">
        <v>2885</v>
      </c>
      <c r="E414" s="191"/>
      <c r="F414" s="191">
        <f t="shared" si="8"/>
        <v>0</v>
      </c>
      <c r="G414" s="191"/>
      <c r="H414" s="191">
        <v>0</v>
      </c>
      <c r="I414" s="191"/>
      <c r="J414" s="191">
        <v>0</v>
      </c>
      <c r="K414" s="191">
        <v>0</v>
      </c>
      <c r="L414" s="191">
        <v>0</v>
      </c>
      <c r="M414" s="191">
        <v>0</v>
      </c>
      <c r="N414" s="204">
        <v>0</v>
      </c>
      <c r="O414" s="191">
        <v>0</v>
      </c>
      <c r="P414" s="204">
        <v>0</v>
      </c>
      <c r="Q414" s="191">
        <v>0</v>
      </c>
      <c r="R414" s="204">
        <v>0</v>
      </c>
      <c r="S414" s="191">
        <v>0</v>
      </c>
      <c r="T414" s="204">
        <v>0</v>
      </c>
      <c r="U414" s="191">
        <v>0</v>
      </c>
      <c r="V414" s="204">
        <v>0</v>
      </c>
      <c r="W414" s="191">
        <v>0</v>
      </c>
      <c r="X414" s="204">
        <v>0</v>
      </c>
      <c r="Y414" s="191">
        <v>0</v>
      </c>
      <c r="Z414" s="204">
        <v>0</v>
      </c>
      <c r="AA414" s="191">
        <v>0</v>
      </c>
      <c r="AB414" s="204">
        <v>0</v>
      </c>
      <c r="AC414" s="191">
        <v>0</v>
      </c>
      <c r="AD414" s="191">
        <v>0</v>
      </c>
      <c r="AE414" s="191"/>
      <c r="AF414" s="191"/>
    </row>
    <row r="415" spans="1:32">
      <c r="A415" s="332">
        <v>1888</v>
      </c>
      <c r="B415" s="334" t="s">
        <v>1103</v>
      </c>
      <c r="C415" s="345">
        <v>933</v>
      </c>
      <c r="D415" s="345">
        <v>899</v>
      </c>
      <c r="E415" s="191"/>
      <c r="F415" s="191">
        <f t="shared" si="8"/>
        <v>0</v>
      </c>
      <c r="G415" s="191"/>
      <c r="H415" s="191">
        <v>0</v>
      </c>
      <c r="I415" s="191"/>
      <c r="J415" s="191">
        <v>0</v>
      </c>
      <c r="K415" s="191">
        <v>0</v>
      </c>
      <c r="L415" s="191">
        <v>0</v>
      </c>
      <c r="M415" s="191">
        <v>0</v>
      </c>
      <c r="N415" s="204">
        <v>0</v>
      </c>
      <c r="O415" s="191">
        <v>0</v>
      </c>
      <c r="P415" s="204">
        <v>0</v>
      </c>
      <c r="Q415" s="191">
        <v>0</v>
      </c>
      <c r="R415" s="204">
        <v>0</v>
      </c>
      <c r="S415" s="191">
        <v>0</v>
      </c>
      <c r="T415" s="204">
        <v>0</v>
      </c>
      <c r="U415" s="191">
        <v>0</v>
      </c>
      <c r="V415" s="204">
        <v>0</v>
      </c>
      <c r="W415" s="191">
        <v>0</v>
      </c>
      <c r="X415" s="204">
        <v>0</v>
      </c>
      <c r="Y415" s="191">
        <v>0</v>
      </c>
      <c r="Z415" s="204">
        <v>0</v>
      </c>
      <c r="AA415" s="191">
        <v>0</v>
      </c>
      <c r="AB415" s="204">
        <v>0</v>
      </c>
      <c r="AC415" s="191">
        <v>0</v>
      </c>
      <c r="AD415" s="191">
        <v>0</v>
      </c>
      <c r="AE415" s="191"/>
      <c r="AF415" s="191"/>
    </row>
    <row r="416" spans="1:32">
      <c r="A416" s="332">
        <v>1888</v>
      </c>
      <c r="B416" s="334" t="s">
        <v>1104</v>
      </c>
      <c r="C416" s="345">
        <v>2003</v>
      </c>
      <c r="D416" s="345">
        <v>1866</v>
      </c>
      <c r="E416" s="191"/>
      <c r="F416" s="191">
        <f t="shared" si="8"/>
        <v>0</v>
      </c>
      <c r="G416" s="191"/>
      <c r="H416" s="191">
        <v>0</v>
      </c>
      <c r="I416" s="191"/>
      <c r="J416" s="191">
        <v>0</v>
      </c>
      <c r="K416" s="191">
        <v>0</v>
      </c>
      <c r="L416" s="191">
        <v>0</v>
      </c>
      <c r="M416" s="191">
        <v>0</v>
      </c>
      <c r="N416" s="204">
        <v>0</v>
      </c>
      <c r="O416" s="191">
        <v>0</v>
      </c>
      <c r="P416" s="204">
        <v>0</v>
      </c>
      <c r="Q416" s="191">
        <v>0</v>
      </c>
      <c r="R416" s="204">
        <v>0</v>
      </c>
      <c r="S416" s="191">
        <v>0</v>
      </c>
      <c r="T416" s="204">
        <v>0</v>
      </c>
      <c r="U416" s="191">
        <v>0</v>
      </c>
      <c r="V416" s="204">
        <v>0</v>
      </c>
      <c r="W416" s="191">
        <v>0</v>
      </c>
      <c r="X416" s="204">
        <v>0</v>
      </c>
      <c r="Y416" s="191">
        <v>0</v>
      </c>
      <c r="Z416" s="204">
        <v>0</v>
      </c>
      <c r="AA416" s="191">
        <v>0</v>
      </c>
      <c r="AB416" s="204">
        <v>0</v>
      </c>
      <c r="AC416" s="191">
        <v>0</v>
      </c>
      <c r="AD416" s="191">
        <v>0</v>
      </c>
      <c r="AE416" s="191"/>
      <c r="AF416" s="191"/>
    </row>
    <row r="417" spans="1:32">
      <c r="A417" s="332">
        <v>1888</v>
      </c>
      <c r="B417" s="334" t="s">
        <v>1105</v>
      </c>
      <c r="C417" s="345">
        <v>679</v>
      </c>
      <c r="D417" s="345">
        <v>585</v>
      </c>
      <c r="E417" s="191"/>
      <c r="F417" s="191">
        <f t="shared" si="8"/>
        <v>0</v>
      </c>
      <c r="G417" s="191"/>
      <c r="H417" s="191">
        <v>0</v>
      </c>
      <c r="I417" s="191"/>
      <c r="J417" s="191">
        <v>0</v>
      </c>
      <c r="K417" s="191">
        <v>0</v>
      </c>
      <c r="L417" s="191">
        <v>0</v>
      </c>
      <c r="M417" s="191">
        <v>0</v>
      </c>
      <c r="N417" s="204">
        <v>0</v>
      </c>
      <c r="O417" s="191">
        <v>0</v>
      </c>
      <c r="P417" s="204">
        <v>0</v>
      </c>
      <c r="Q417" s="191">
        <v>0</v>
      </c>
      <c r="R417" s="204">
        <v>0</v>
      </c>
      <c r="S417" s="191">
        <v>0</v>
      </c>
      <c r="T417" s="204">
        <v>0</v>
      </c>
      <c r="U417" s="191">
        <v>0</v>
      </c>
      <c r="V417" s="204">
        <v>0</v>
      </c>
      <c r="W417" s="191">
        <v>0</v>
      </c>
      <c r="X417" s="204">
        <v>0</v>
      </c>
      <c r="Y417" s="191">
        <v>0</v>
      </c>
      <c r="Z417" s="204">
        <v>0</v>
      </c>
      <c r="AA417" s="191">
        <v>0</v>
      </c>
      <c r="AB417" s="204">
        <v>0</v>
      </c>
      <c r="AC417" s="191">
        <v>0</v>
      </c>
      <c r="AD417" s="191">
        <v>0</v>
      </c>
      <c r="AE417" s="191"/>
      <c r="AF417" s="191"/>
    </row>
    <row r="418" spans="1:32">
      <c r="A418" s="332">
        <v>1888</v>
      </c>
      <c r="B418" s="334" t="s">
        <v>1106</v>
      </c>
      <c r="C418" s="345">
        <v>1668</v>
      </c>
      <c r="D418" s="345">
        <v>1498</v>
      </c>
      <c r="E418" s="191"/>
      <c r="F418" s="191">
        <f t="shared" si="8"/>
        <v>0</v>
      </c>
      <c r="G418" s="191"/>
      <c r="H418" s="191">
        <v>0</v>
      </c>
      <c r="I418" s="191"/>
      <c r="J418" s="191">
        <v>0</v>
      </c>
      <c r="K418" s="191">
        <v>0</v>
      </c>
      <c r="L418" s="191">
        <v>0</v>
      </c>
      <c r="M418" s="191">
        <v>0</v>
      </c>
      <c r="N418" s="204">
        <v>0</v>
      </c>
      <c r="O418" s="191">
        <v>0</v>
      </c>
      <c r="P418" s="204">
        <v>0</v>
      </c>
      <c r="Q418" s="191">
        <v>0</v>
      </c>
      <c r="R418" s="204">
        <v>0</v>
      </c>
      <c r="S418" s="191">
        <v>0</v>
      </c>
      <c r="T418" s="204">
        <v>0</v>
      </c>
      <c r="U418" s="191">
        <v>0</v>
      </c>
      <c r="V418" s="204">
        <v>0</v>
      </c>
      <c r="W418" s="191">
        <v>0</v>
      </c>
      <c r="X418" s="204">
        <v>0</v>
      </c>
      <c r="Y418" s="191">
        <v>0</v>
      </c>
      <c r="Z418" s="204">
        <v>0</v>
      </c>
      <c r="AA418" s="191">
        <v>0</v>
      </c>
      <c r="AB418" s="204">
        <v>0</v>
      </c>
      <c r="AC418" s="191">
        <v>0</v>
      </c>
      <c r="AD418" s="191">
        <v>0</v>
      </c>
      <c r="AE418" s="191"/>
      <c r="AF418" s="191"/>
    </row>
    <row r="419" spans="1:32">
      <c r="A419" s="332">
        <v>1888</v>
      </c>
      <c r="B419" s="334" t="s">
        <v>1107</v>
      </c>
      <c r="C419" s="345">
        <v>1506</v>
      </c>
      <c r="D419" s="345">
        <v>2382</v>
      </c>
      <c r="E419" s="191"/>
      <c r="F419" s="191">
        <f t="shared" si="8"/>
        <v>0</v>
      </c>
      <c r="G419" s="191"/>
      <c r="H419" s="191">
        <v>0</v>
      </c>
      <c r="I419" s="191"/>
      <c r="J419" s="191">
        <v>0</v>
      </c>
      <c r="K419" s="191">
        <v>0</v>
      </c>
      <c r="L419" s="191">
        <v>0</v>
      </c>
      <c r="M419" s="191">
        <v>0</v>
      </c>
      <c r="N419" s="204">
        <v>0</v>
      </c>
      <c r="O419" s="191">
        <v>0</v>
      </c>
      <c r="P419" s="204">
        <v>0</v>
      </c>
      <c r="Q419" s="191">
        <v>0</v>
      </c>
      <c r="R419" s="204">
        <v>0</v>
      </c>
      <c r="S419" s="191">
        <v>0</v>
      </c>
      <c r="T419" s="204">
        <v>0</v>
      </c>
      <c r="U419" s="191">
        <v>0</v>
      </c>
      <c r="V419" s="204">
        <v>0</v>
      </c>
      <c r="W419" s="191">
        <v>0</v>
      </c>
      <c r="X419" s="204">
        <v>0</v>
      </c>
      <c r="Y419" s="191">
        <v>0</v>
      </c>
      <c r="Z419" s="204">
        <v>0</v>
      </c>
      <c r="AA419" s="191">
        <v>0</v>
      </c>
      <c r="AB419" s="204">
        <v>0</v>
      </c>
      <c r="AC419" s="191">
        <v>0</v>
      </c>
      <c r="AD419" s="191">
        <v>0</v>
      </c>
      <c r="AE419" s="191"/>
      <c r="AF419" s="191"/>
    </row>
    <row r="420" spans="1:32">
      <c r="A420" s="332">
        <v>1888</v>
      </c>
      <c r="B420" s="334" t="s">
        <v>1108</v>
      </c>
      <c r="C420" s="345">
        <v>2583</v>
      </c>
      <c r="D420" s="345">
        <v>2283</v>
      </c>
      <c r="E420" s="191"/>
      <c r="F420" s="191">
        <f t="shared" si="8"/>
        <v>0</v>
      </c>
      <c r="G420" s="191"/>
      <c r="H420" s="191">
        <v>0</v>
      </c>
      <c r="I420" s="191"/>
      <c r="J420" s="191">
        <v>0</v>
      </c>
      <c r="K420" s="191">
        <v>0</v>
      </c>
      <c r="L420" s="191">
        <v>0</v>
      </c>
      <c r="M420" s="191">
        <v>0</v>
      </c>
      <c r="N420" s="204">
        <v>0</v>
      </c>
      <c r="O420" s="191">
        <v>0</v>
      </c>
      <c r="P420" s="204">
        <v>0</v>
      </c>
      <c r="Q420" s="191">
        <v>0</v>
      </c>
      <c r="R420" s="204">
        <v>0</v>
      </c>
      <c r="S420" s="191">
        <v>0</v>
      </c>
      <c r="T420" s="204">
        <v>0</v>
      </c>
      <c r="U420" s="191">
        <v>0</v>
      </c>
      <c r="V420" s="204">
        <v>0</v>
      </c>
      <c r="W420" s="191">
        <v>0</v>
      </c>
      <c r="X420" s="204">
        <v>0</v>
      </c>
      <c r="Y420" s="191">
        <v>0</v>
      </c>
      <c r="Z420" s="204">
        <v>0</v>
      </c>
      <c r="AA420" s="191">
        <v>0</v>
      </c>
      <c r="AB420" s="204">
        <v>0</v>
      </c>
      <c r="AC420" s="191">
        <v>0</v>
      </c>
      <c r="AD420" s="191">
        <v>0</v>
      </c>
      <c r="AE420" s="191"/>
      <c r="AF420" s="191"/>
    </row>
    <row r="421" spans="1:32">
      <c r="A421" s="332">
        <v>1888</v>
      </c>
      <c r="B421" s="334" t="s">
        <v>1109</v>
      </c>
      <c r="C421" s="345">
        <v>1609</v>
      </c>
      <c r="D421" s="345">
        <v>1399</v>
      </c>
      <c r="E421" s="191"/>
      <c r="F421" s="191">
        <f t="shared" si="8"/>
        <v>0</v>
      </c>
      <c r="G421" s="191"/>
      <c r="H421" s="191">
        <v>0</v>
      </c>
      <c r="I421" s="191"/>
      <c r="J421" s="191">
        <v>0</v>
      </c>
      <c r="K421" s="191">
        <v>0</v>
      </c>
      <c r="L421" s="191">
        <v>0</v>
      </c>
      <c r="M421" s="191">
        <v>0</v>
      </c>
      <c r="N421" s="204">
        <v>0</v>
      </c>
      <c r="O421" s="191">
        <v>0</v>
      </c>
      <c r="P421" s="204">
        <v>0</v>
      </c>
      <c r="Q421" s="191">
        <v>0</v>
      </c>
      <c r="R421" s="204">
        <v>0</v>
      </c>
      <c r="S421" s="191">
        <v>0</v>
      </c>
      <c r="T421" s="204">
        <v>0</v>
      </c>
      <c r="U421" s="191">
        <v>0</v>
      </c>
      <c r="V421" s="204">
        <v>0</v>
      </c>
      <c r="W421" s="191">
        <v>0</v>
      </c>
      <c r="X421" s="204">
        <v>0</v>
      </c>
      <c r="Y421" s="191">
        <v>0</v>
      </c>
      <c r="Z421" s="204">
        <v>0</v>
      </c>
      <c r="AA421" s="191">
        <v>0</v>
      </c>
      <c r="AB421" s="204">
        <v>0</v>
      </c>
      <c r="AC421" s="191">
        <v>0</v>
      </c>
      <c r="AD421" s="191">
        <v>0</v>
      </c>
      <c r="AE421" s="191"/>
      <c r="AF421" s="191"/>
    </row>
    <row r="422" spans="1:32">
      <c r="A422" s="332">
        <v>1888</v>
      </c>
      <c r="B422" s="334" t="s">
        <v>1110</v>
      </c>
      <c r="C422" s="345">
        <v>2394</v>
      </c>
      <c r="D422" s="345">
        <v>2486</v>
      </c>
      <c r="E422" s="191"/>
      <c r="F422" s="191">
        <f t="shared" si="8"/>
        <v>0</v>
      </c>
      <c r="G422" s="191"/>
      <c r="H422" s="191">
        <v>0</v>
      </c>
      <c r="I422" s="191"/>
      <c r="J422" s="191">
        <v>0</v>
      </c>
      <c r="K422" s="191">
        <v>0</v>
      </c>
      <c r="L422" s="191">
        <v>0</v>
      </c>
      <c r="M422" s="191">
        <v>0</v>
      </c>
      <c r="N422" s="204">
        <v>0</v>
      </c>
      <c r="O422" s="191">
        <v>0</v>
      </c>
      <c r="P422" s="204">
        <v>0</v>
      </c>
      <c r="Q422" s="191">
        <v>0</v>
      </c>
      <c r="R422" s="204">
        <v>0</v>
      </c>
      <c r="S422" s="191">
        <v>0</v>
      </c>
      <c r="T422" s="204">
        <v>0</v>
      </c>
      <c r="U422" s="191">
        <v>0</v>
      </c>
      <c r="V422" s="204">
        <v>0</v>
      </c>
      <c r="W422" s="191">
        <v>0</v>
      </c>
      <c r="X422" s="204">
        <v>0</v>
      </c>
      <c r="Y422" s="191">
        <v>0</v>
      </c>
      <c r="Z422" s="204">
        <v>0</v>
      </c>
      <c r="AA422" s="191">
        <v>0</v>
      </c>
      <c r="AB422" s="204">
        <v>0</v>
      </c>
      <c r="AC422" s="191">
        <v>0</v>
      </c>
      <c r="AD422" s="191">
        <v>0</v>
      </c>
      <c r="AE422" s="191"/>
      <c r="AF422" s="191"/>
    </row>
    <row r="423" spans="1:32">
      <c r="A423" s="332">
        <v>1888</v>
      </c>
      <c r="B423" s="334" t="s">
        <v>1111</v>
      </c>
      <c r="C423" s="345">
        <v>2386</v>
      </c>
      <c r="D423" s="345">
        <v>2329</v>
      </c>
      <c r="E423" s="191"/>
      <c r="F423" s="191">
        <f t="shared" si="8"/>
        <v>0</v>
      </c>
      <c r="G423" s="191"/>
      <c r="H423" s="191">
        <v>0</v>
      </c>
      <c r="I423" s="191"/>
      <c r="J423" s="191">
        <v>0</v>
      </c>
      <c r="K423" s="191">
        <v>0</v>
      </c>
      <c r="L423" s="191">
        <v>0</v>
      </c>
      <c r="M423" s="191">
        <v>0</v>
      </c>
      <c r="N423" s="204">
        <v>0</v>
      </c>
      <c r="O423" s="191">
        <v>0</v>
      </c>
      <c r="P423" s="204">
        <v>0</v>
      </c>
      <c r="Q423" s="191">
        <v>0</v>
      </c>
      <c r="R423" s="204">
        <v>0</v>
      </c>
      <c r="S423" s="191">
        <v>0</v>
      </c>
      <c r="T423" s="204">
        <v>0</v>
      </c>
      <c r="U423" s="191">
        <v>0</v>
      </c>
      <c r="V423" s="204">
        <v>0</v>
      </c>
      <c r="W423" s="191">
        <v>0</v>
      </c>
      <c r="X423" s="204">
        <v>0</v>
      </c>
      <c r="Y423" s="191">
        <v>0</v>
      </c>
      <c r="Z423" s="204">
        <v>0</v>
      </c>
      <c r="AA423" s="191">
        <v>0</v>
      </c>
      <c r="AB423" s="204">
        <v>0</v>
      </c>
      <c r="AC423" s="191">
        <v>0</v>
      </c>
      <c r="AD423" s="191">
        <v>0</v>
      </c>
      <c r="AE423" s="191"/>
      <c r="AF423" s="191"/>
    </row>
    <row r="424" spans="1:32">
      <c r="A424" s="332">
        <v>1888</v>
      </c>
      <c r="B424" s="334" t="s">
        <v>1112</v>
      </c>
      <c r="C424" s="345">
        <v>2461</v>
      </c>
      <c r="D424" s="345">
        <v>2321</v>
      </c>
      <c r="E424" s="191"/>
      <c r="F424" s="191">
        <f t="shared" si="8"/>
        <v>0</v>
      </c>
      <c r="G424" s="191"/>
      <c r="H424" s="191">
        <v>0</v>
      </c>
      <c r="I424" s="191"/>
      <c r="J424" s="191">
        <v>0</v>
      </c>
      <c r="K424" s="191">
        <v>0</v>
      </c>
      <c r="L424" s="191">
        <v>0</v>
      </c>
      <c r="M424" s="191">
        <v>0</v>
      </c>
      <c r="N424" s="204">
        <v>0</v>
      </c>
      <c r="O424" s="191">
        <v>0</v>
      </c>
      <c r="P424" s="204">
        <v>0</v>
      </c>
      <c r="Q424" s="191">
        <v>0</v>
      </c>
      <c r="R424" s="204">
        <v>0</v>
      </c>
      <c r="S424" s="191">
        <v>0</v>
      </c>
      <c r="T424" s="204">
        <v>0</v>
      </c>
      <c r="U424" s="191">
        <v>0</v>
      </c>
      <c r="V424" s="204">
        <v>0</v>
      </c>
      <c r="W424" s="191">
        <v>0</v>
      </c>
      <c r="X424" s="204">
        <v>0</v>
      </c>
      <c r="Y424" s="191">
        <v>0</v>
      </c>
      <c r="Z424" s="204">
        <v>0</v>
      </c>
      <c r="AA424" s="191">
        <v>0</v>
      </c>
      <c r="AB424" s="204">
        <v>0</v>
      </c>
      <c r="AC424" s="191">
        <v>0</v>
      </c>
      <c r="AD424" s="191">
        <v>0</v>
      </c>
      <c r="AE424" s="191"/>
      <c r="AF424" s="191"/>
    </row>
    <row r="425" spans="1:32">
      <c r="A425" s="332">
        <v>1888</v>
      </c>
      <c r="B425" s="334" t="s">
        <v>1113</v>
      </c>
      <c r="C425" s="345">
        <v>3085</v>
      </c>
      <c r="D425" s="345">
        <v>3181</v>
      </c>
      <c r="E425" s="191"/>
      <c r="F425" s="191">
        <f t="shared" si="8"/>
        <v>0</v>
      </c>
      <c r="G425" s="191"/>
      <c r="H425" s="191">
        <v>0</v>
      </c>
      <c r="I425" s="191"/>
      <c r="J425" s="191">
        <v>0</v>
      </c>
      <c r="K425" s="191">
        <v>0</v>
      </c>
      <c r="L425" s="191">
        <v>0</v>
      </c>
      <c r="M425" s="191">
        <v>0</v>
      </c>
      <c r="N425" s="204">
        <v>0</v>
      </c>
      <c r="O425" s="191">
        <v>0</v>
      </c>
      <c r="P425" s="204">
        <v>0</v>
      </c>
      <c r="Q425" s="191">
        <v>0</v>
      </c>
      <c r="R425" s="204">
        <v>0</v>
      </c>
      <c r="S425" s="191">
        <v>0</v>
      </c>
      <c r="T425" s="204">
        <v>0</v>
      </c>
      <c r="U425" s="191">
        <v>0</v>
      </c>
      <c r="V425" s="204">
        <v>0</v>
      </c>
      <c r="W425" s="191">
        <v>0</v>
      </c>
      <c r="X425" s="204">
        <v>0</v>
      </c>
      <c r="Y425" s="191">
        <v>0</v>
      </c>
      <c r="Z425" s="204">
        <v>0</v>
      </c>
      <c r="AA425" s="191">
        <v>0</v>
      </c>
      <c r="AB425" s="204">
        <v>0</v>
      </c>
      <c r="AC425" s="191">
        <v>0</v>
      </c>
      <c r="AD425" s="191">
        <v>0</v>
      </c>
      <c r="AE425" s="191"/>
      <c r="AF425" s="191"/>
    </row>
    <row r="426" spans="1:32">
      <c r="A426" s="332">
        <v>1888</v>
      </c>
      <c r="B426" s="334" t="s">
        <v>1114</v>
      </c>
      <c r="C426" s="345">
        <v>2682</v>
      </c>
      <c r="D426" s="345">
        <v>3054</v>
      </c>
      <c r="E426" s="191"/>
      <c r="F426" s="191">
        <f t="shared" si="8"/>
        <v>0</v>
      </c>
      <c r="G426" s="191"/>
      <c r="H426" s="191">
        <v>0</v>
      </c>
      <c r="I426" s="191"/>
      <c r="J426" s="191">
        <v>0</v>
      </c>
      <c r="K426" s="191">
        <v>0</v>
      </c>
      <c r="L426" s="191">
        <v>0</v>
      </c>
      <c r="M426" s="191">
        <v>0</v>
      </c>
      <c r="N426" s="204">
        <v>0</v>
      </c>
      <c r="O426" s="191">
        <v>0</v>
      </c>
      <c r="P426" s="204">
        <v>0</v>
      </c>
      <c r="Q426" s="191">
        <v>0</v>
      </c>
      <c r="R426" s="204">
        <v>0</v>
      </c>
      <c r="S426" s="191">
        <v>0</v>
      </c>
      <c r="T426" s="204">
        <v>0</v>
      </c>
      <c r="U426" s="191">
        <v>0</v>
      </c>
      <c r="V426" s="204">
        <v>0</v>
      </c>
      <c r="W426" s="191">
        <v>0</v>
      </c>
      <c r="X426" s="204">
        <v>0</v>
      </c>
      <c r="Y426" s="191">
        <v>0</v>
      </c>
      <c r="Z426" s="204">
        <v>0</v>
      </c>
      <c r="AA426" s="191">
        <v>0</v>
      </c>
      <c r="AB426" s="204">
        <v>0</v>
      </c>
      <c r="AC426" s="191">
        <v>0</v>
      </c>
      <c r="AD426" s="191">
        <v>0</v>
      </c>
      <c r="AE426" s="191"/>
      <c r="AF426" s="191"/>
    </row>
    <row r="427" spans="1:32">
      <c r="A427" s="332">
        <v>1888</v>
      </c>
      <c r="B427" s="334" t="s">
        <v>1115</v>
      </c>
      <c r="C427" s="345">
        <v>1490</v>
      </c>
      <c r="D427" s="345">
        <v>1505</v>
      </c>
      <c r="E427" s="191"/>
      <c r="F427" s="191">
        <f t="shared" si="8"/>
        <v>0</v>
      </c>
      <c r="G427" s="191"/>
      <c r="H427" s="191">
        <v>0</v>
      </c>
      <c r="I427" s="191"/>
      <c r="J427" s="191">
        <v>0</v>
      </c>
      <c r="K427" s="191">
        <v>0</v>
      </c>
      <c r="L427" s="191">
        <v>0</v>
      </c>
      <c r="M427" s="191">
        <v>0</v>
      </c>
      <c r="N427" s="204">
        <v>0</v>
      </c>
      <c r="O427" s="191">
        <v>0</v>
      </c>
      <c r="P427" s="204">
        <v>0</v>
      </c>
      <c r="Q427" s="191">
        <v>0</v>
      </c>
      <c r="R427" s="204">
        <v>0</v>
      </c>
      <c r="S427" s="191">
        <v>0</v>
      </c>
      <c r="T427" s="204">
        <v>0</v>
      </c>
      <c r="U427" s="191">
        <v>0</v>
      </c>
      <c r="V427" s="204">
        <v>0</v>
      </c>
      <c r="W427" s="191">
        <v>0</v>
      </c>
      <c r="X427" s="204">
        <v>0</v>
      </c>
      <c r="Y427" s="191">
        <v>0</v>
      </c>
      <c r="Z427" s="204">
        <v>0</v>
      </c>
      <c r="AA427" s="191">
        <v>0</v>
      </c>
      <c r="AB427" s="204">
        <v>0</v>
      </c>
      <c r="AC427" s="191">
        <v>0</v>
      </c>
      <c r="AD427" s="191">
        <v>0</v>
      </c>
      <c r="AE427" s="191"/>
      <c r="AF427" s="191"/>
    </row>
    <row r="428" spans="1:32">
      <c r="A428" s="332">
        <v>1888</v>
      </c>
      <c r="B428" s="334" t="s">
        <v>1116</v>
      </c>
      <c r="C428" s="345">
        <v>2141</v>
      </c>
      <c r="D428" s="345">
        <v>2538</v>
      </c>
      <c r="E428" s="191"/>
      <c r="F428" s="191">
        <f t="shared" si="8"/>
        <v>0</v>
      </c>
      <c r="G428" s="191"/>
      <c r="H428" s="191">
        <v>0</v>
      </c>
      <c r="I428" s="191"/>
      <c r="J428" s="191">
        <v>0</v>
      </c>
      <c r="K428" s="191">
        <v>0</v>
      </c>
      <c r="L428" s="191">
        <v>0</v>
      </c>
      <c r="M428" s="191">
        <v>0</v>
      </c>
      <c r="N428" s="204">
        <v>0</v>
      </c>
      <c r="O428" s="191">
        <v>0</v>
      </c>
      <c r="P428" s="204">
        <v>0</v>
      </c>
      <c r="Q428" s="191">
        <v>0</v>
      </c>
      <c r="R428" s="204">
        <v>0</v>
      </c>
      <c r="S428" s="191">
        <v>0</v>
      </c>
      <c r="T428" s="204">
        <v>0</v>
      </c>
      <c r="U428" s="191">
        <v>0</v>
      </c>
      <c r="V428" s="204">
        <v>0</v>
      </c>
      <c r="W428" s="191">
        <v>0</v>
      </c>
      <c r="X428" s="204">
        <v>0</v>
      </c>
      <c r="Y428" s="191">
        <v>0</v>
      </c>
      <c r="Z428" s="204">
        <v>0</v>
      </c>
      <c r="AA428" s="191">
        <v>0</v>
      </c>
      <c r="AB428" s="204">
        <v>0</v>
      </c>
      <c r="AC428" s="191">
        <v>0</v>
      </c>
      <c r="AD428" s="191">
        <v>0</v>
      </c>
      <c r="AE428" s="191"/>
      <c r="AF428" s="191"/>
    </row>
    <row r="429" spans="1:32">
      <c r="A429" s="332">
        <v>1888</v>
      </c>
      <c r="B429" s="334" t="s">
        <v>1117</v>
      </c>
      <c r="C429" s="345">
        <v>3806</v>
      </c>
      <c r="D429" s="345">
        <v>4103</v>
      </c>
      <c r="E429" s="191"/>
      <c r="F429" s="191">
        <f t="shared" si="8"/>
        <v>0</v>
      </c>
      <c r="G429" s="191"/>
      <c r="H429" s="191">
        <v>0</v>
      </c>
      <c r="I429" s="191"/>
      <c r="J429" s="191">
        <v>0</v>
      </c>
      <c r="K429" s="191">
        <v>0</v>
      </c>
      <c r="L429" s="191">
        <v>0</v>
      </c>
      <c r="M429" s="191">
        <v>0</v>
      </c>
      <c r="N429" s="204">
        <v>0</v>
      </c>
      <c r="O429" s="191">
        <v>0</v>
      </c>
      <c r="P429" s="204">
        <v>0</v>
      </c>
      <c r="Q429" s="191">
        <v>0</v>
      </c>
      <c r="R429" s="204">
        <v>0</v>
      </c>
      <c r="S429" s="191">
        <v>0</v>
      </c>
      <c r="T429" s="204">
        <v>0</v>
      </c>
      <c r="U429" s="191">
        <v>0</v>
      </c>
      <c r="V429" s="204">
        <v>0</v>
      </c>
      <c r="W429" s="191">
        <v>0</v>
      </c>
      <c r="X429" s="204">
        <v>0</v>
      </c>
      <c r="Y429" s="191">
        <v>0</v>
      </c>
      <c r="Z429" s="204">
        <v>0</v>
      </c>
      <c r="AA429" s="191">
        <v>0</v>
      </c>
      <c r="AB429" s="204">
        <v>0</v>
      </c>
      <c r="AC429" s="191">
        <v>0</v>
      </c>
      <c r="AD429" s="191">
        <v>0</v>
      </c>
      <c r="AE429" s="191"/>
      <c r="AF429" s="191"/>
    </row>
    <row r="430" spans="1:32">
      <c r="A430" s="332">
        <v>1888</v>
      </c>
      <c r="B430" s="335" t="s">
        <v>1118</v>
      </c>
      <c r="C430" s="240">
        <v>193580</v>
      </c>
      <c r="D430" s="246">
        <v>206498</v>
      </c>
      <c r="E430" s="191">
        <v>3880</v>
      </c>
      <c r="F430" s="191">
        <f t="shared" si="8"/>
        <v>2.0043392912490963</v>
      </c>
      <c r="G430" s="191">
        <v>1920</v>
      </c>
      <c r="H430" s="191">
        <v>0.99183799979336706</v>
      </c>
      <c r="I430" s="191">
        <v>1960</v>
      </c>
      <c r="J430" s="191">
        <v>1.0125012914557288</v>
      </c>
      <c r="K430" s="191">
        <v>301</v>
      </c>
      <c r="L430" s="191">
        <v>0.15549126975927266</v>
      </c>
      <c r="M430" s="191">
        <v>371</v>
      </c>
      <c r="N430" s="204">
        <v>0.19165203016840582</v>
      </c>
      <c r="O430" s="191">
        <v>74</v>
      </c>
      <c r="P430" s="204">
        <v>3.8227089575369362E-2</v>
      </c>
      <c r="Q430" s="191">
        <v>94</v>
      </c>
      <c r="R430" s="204">
        <v>4.8558735406550257E-2</v>
      </c>
      <c r="S430" s="191">
        <v>148</v>
      </c>
      <c r="T430" s="204">
        <v>7.6454179150738724E-2</v>
      </c>
      <c r="U430" s="191">
        <v>101</v>
      </c>
      <c r="V430" s="204">
        <v>5.2174811447463575E-2</v>
      </c>
      <c r="W430" s="191">
        <v>426</v>
      </c>
      <c r="X430" s="204">
        <v>0.22006405620415334</v>
      </c>
      <c r="Y430" s="191">
        <v>735</v>
      </c>
      <c r="Z430" s="204">
        <v>0.37968798429589834</v>
      </c>
      <c r="AA430" s="191">
        <v>1369</v>
      </c>
      <c r="AB430" s="204">
        <v>0.70720115714433307</v>
      </c>
      <c r="AC430" s="191">
        <v>261</v>
      </c>
      <c r="AD430" s="191">
        <v>0.13482797809691083</v>
      </c>
      <c r="AE430" s="191"/>
      <c r="AF430" s="191"/>
    </row>
    <row r="431" spans="1:32">
      <c r="A431" s="332">
        <v>1888</v>
      </c>
      <c r="B431" s="337" t="s">
        <v>841</v>
      </c>
      <c r="C431" s="347">
        <v>20891</v>
      </c>
      <c r="D431" s="347">
        <v>23345</v>
      </c>
      <c r="E431" s="191">
        <v>730</v>
      </c>
      <c r="F431" s="191">
        <f t="shared" si="8"/>
        <v>3.4943277009238431</v>
      </c>
      <c r="G431" s="191">
        <v>496</v>
      </c>
      <c r="H431" s="191">
        <v>2.3742281365181177</v>
      </c>
      <c r="I431" s="191">
        <v>234</v>
      </c>
      <c r="J431" s="191">
        <v>1.120099564405725</v>
      </c>
      <c r="K431" s="191">
        <v>31</v>
      </c>
      <c r="L431" s="191">
        <v>0.14838925853238236</v>
      </c>
      <c r="M431" s="191">
        <v>46</v>
      </c>
      <c r="N431" s="204">
        <v>0.22019051266095449</v>
      </c>
      <c r="O431" s="191">
        <v>9</v>
      </c>
      <c r="P431" s="204">
        <v>4.3080752477143269E-2</v>
      </c>
      <c r="Q431" s="191">
        <v>13</v>
      </c>
      <c r="R431" s="204">
        <v>6.2227753578095832E-2</v>
      </c>
      <c r="S431" s="191">
        <v>17</v>
      </c>
      <c r="T431" s="204">
        <v>8.1374754679048394E-2</v>
      </c>
      <c r="U431" s="191">
        <v>21</v>
      </c>
      <c r="V431" s="204">
        <v>0.10052175578000096</v>
      </c>
      <c r="W431" s="191">
        <v>78</v>
      </c>
      <c r="X431" s="204">
        <v>0.37336652146857496</v>
      </c>
      <c r="Y431" s="191">
        <v>100</v>
      </c>
      <c r="Z431" s="204">
        <v>0.47867502752381408</v>
      </c>
      <c r="AA431" s="191">
        <v>387</v>
      </c>
      <c r="AB431" s="204">
        <v>1.8524723565171604</v>
      </c>
      <c r="AC431" s="191">
        <v>28</v>
      </c>
      <c r="AD431" s="191">
        <v>0.13402900770666795</v>
      </c>
      <c r="AE431" s="191"/>
      <c r="AF431" s="191"/>
    </row>
    <row r="432" spans="1:32">
      <c r="A432" s="332">
        <v>1888</v>
      </c>
      <c r="B432" s="334" t="s">
        <v>847</v>
      </c>
      <c r="C432" s="345">
        <v>23033</v>
      </c>
      <c r="D432" s="345">
        <v>28086</v>
      </c>
      <c r="E432" s="191">
        <v>435</v>
      </c>
      <c r="F432" s="191">
        <f t="shared" si="8"/>
        <v>1.8885946251031132</v>
      </c>
      <c r="G432" s="191">
        <v>228</v>
      </c>
      <c r="H432" s="191">
        <v>0.98988407936439016</v>
      </c>
      <c r="I432" s="191">
        <v>207</v>
      </c>
      <c r="J432" s="191">
        <v>0.89871054573872278</v>
      </c>
      <c r="K432" s="191">
        <v>53</v>
      </c>
      <c r="L432" s="191">
        <v>0.23010463248382754</v>
      </c>
      <c r="M432" s="191">
        <v>59</v>
      </c>
      <c r="N432" s="204">
        <v>0.25615421351973255</v>
      </c>
      <c r="O432" s="191">
        <v>10</v>
      </c>
      <c r="P432" s="204">
        <v>4.3415968393175006E-2</v>
      </c>
      <c r="Q432" s="191">
        <v>5</v>
      </c>
      <c r="R432" s="204">
        <v>2.1707984196587503E-2</v>
      </c>
      <c r="S432" s="191">
        <v>11</v>
      </c>
      <c r="T432" s="204">
        <v>4.7757565232492506E-2</v>
      </c>
      <c r="U432" s="191">
        <v>10</v>
      </c>
      <c r="V432" s="204">
        <v>4.3415968393175006E-2</v>
      </c>
      <c r="W432" s="191">
        <v>51</v>
      </c>
      <c r="X432" s="204">
        <v>0.22142143880519255</v>
      </c>
      <c r="Y432" s="191">
        <v>75</v>
      </c>
      <c r="Z432" s="204">
        <v>0.32561976294881256</v>
      </c>
      <c r="AA432" s="191">
        <v>146</v>
      </c>
      <c r="AB432" s="204">
        <v>0.6338731385403551</v>
      </c>
      <c r="AC432" s="191">
        <v>15</v>
      </c>
      <c r="AD432" s="191">
        <v>6.5123952589762515E-2</v>
      </c>
      <c r="AE432" s="191"/>
      <c r="AF432" s="191"/>
    </row>
    <row r="433" spans="1:32">
      <c r="A433" s="332">
        <v>1888</v>
      </c>
      <c r="B433" s="334" t="s">
        <v>850</v>
      </c>
      <c r="C433" s="345">
        <v>17572</v>
      </c>
      <c r="D433" s="345">
        <v>18729</v>
      </c>
      <c r="E433" s="191">
        <v>354</v>
      </c>
      <c r="F433" s="191">
        <f t="shared" si="8"/>
        <v>2.0145686319144094</v>
      </c>
      <c r="G433" s="191">
        <v>159</v>
      </c>
      <c r="H433" s="191">
        <v>0.90484862280901435</v>
      </c>
      <c r="I433" s="191">
        <v>195</v>
      </c>
      <c r="J433" s="191">
        <v>1.1097200091053949</v>
      </c>
      <c r="K433" s="191">
        <v>28</v>
      </c>
      <c r="L433" s="191">
        <v>0.15934441156385157</v>
      </c>
      <c r="M433" s="191">
        <v>33</v>
      </c>
      <c r="N433" s="204">
        <v>0.18779877077168222</v>
      </c>
      <c r="O433" s="191">
        <v>8</v>
      </c>
      <c r="P433" s="204">
        <v>4.5526974732529028E-2</v>
      </c>
      <c r="Q433" s="191">
        <v>7</v>
      </c>
      <c r="R433" s="204">
        <v>3.9836102890962892E-2</v>
      </c>
      <c r="S433" s="191">
        <v>10</v>
      </c>
      <c r="T433" s="204">
        <v>5.690871841566128E-2</v>
      </c>
      <c r="U433" s="191">
        <v>7</v>
      </c>
      <c r="V433" s="204">
        <v>3.9836102890962892E-2</v>
      </c>
      <c r="W433" s="191">
        <v>32</v>
      </c>
      <c r="X433" s="204">
        <v>0.18210789893011611</v>
      </c>
      <c r="Y433" s="191">
        <v>60</v>
      </c>
      <c r="Z433" s="204">
        <v>0.34145231049396768</v>
      </c>
      <c r="AA433" s="191">
        <v>143</v>
      </c>
      <c r="AB433" s="204">
        <v>0.81379467334395628</v>
      </c>
      <c r="AC433" s="191">
        <v>26</v>
      </c>
      <c r="AD433" s="191">
        <v>0.14796266788071932</v>
      </c>
      <c r="AE433" s="191"/>
      <c r="AF433" s="191"/>
    </row>
    <row r="434" spans="1:32">
      <c r="A434" s="332">
        <v>1888</v>
      </c>
      <c r="B434" s="334" t="s">
        <v>852</v>
      </c>
      <c r="C434" s="345">
        <v>16453</v>
      </c>
      <c r="D434" s="345">
        <v>17039</v>
      </c>
      <c r="E434" s="191">
        <v>362</v>
      </c>
      <c r="F434" s="191">
        <f t="shared" si="8"/>
        <v>2.2002066492432992</v>
      </c>
      <c r="G434" s="191">
        <v>178</v>
      </c>
      <c r="H434" s="191">
        <v>1.0818695678599646</v>
      </c>
      <c r="I434" s="191">
        <v>184</v>
      </c>
      <c r="J434" s="191">
        <v>1.1183370813833344</v>
      </c>
      <c r="K434" s="191">
        <v>15</v>
      </c>
      <c r="L434" s="191">
        <v>9.1168783808423998E-2</v>
      </c>
      <c r="M434" s="191">
        <v>26</v>
      </c>
      <c r="N434" s="204">
        <v>0.15802589193460159</v>
      </c>
      <c r="O434" s="191">
        <v>5</v>
      </c>
      <c r="P434" s="204">
        <v>3.0389594602807997E-2</v>
      </c>
      <c r="Q434" s="191">
        <v>6</v>
      </c>
      <c r="R434" s="204">
        <v>3.6467513523369598E-2</v>
      </c>
      <c r="S434" s="191">
        <v>17</v>
      </c>
      <c r="T434" s="204">
        <v>0.1033246216495472</v>
      </c>
      <c r="U434" s="191">
        <v>6</v>
      </c>
      <c r="V434" s="204">
        <v>3.6467513523369598E-2</v>
      </c>
      <c r="W434" s="191">
        <v>43</v>
      </c>
      <c r="X434" s="204">
        <v>0.26135051358414879</v>
      </c>
      <c r="Y434" s="191">
        <v>73</v>
      </c>
      <c r="Z434" s="204">
        <v>0.44368808120099679</v>
      </c>
      <c r="AA434" s="191">
        <v>146</v>
      </c>
      <c r="AB434" s="204">
        <v>0.88737616240199357</v>
      </c>
      <c r="AC434" s="191">
        <v>25</v>
      </c>
      <c r="AD434" s="191">
        <v>0.15194797301404001</v>
      </c>
      <c r="AE434" s="191"/>
      <c r="AF434" s="191"/>
    </row>
    <row r="435" spans="1:32">
      <c r="A435" s="332">
        <v>1888</v>
      </c>
      <c r="B435" s="334" t="s">
        <v>869</v>
      </c>
      <c r="C435" s="345">
        <v>19418</v>
      </c>
      <c r="D435" s="345">
        <v>19940</v>
      </c>
      <c r="E435" s="191">
        <v>342</v>
      </c>
      <c r="F435" s="191">
        <f t="shared" si="8"/>
        <v>1.7612524461839529</v>
      </c>
      <c r="G435" s="191">
        <v>158</v>
      </c>
      <c r="H435" s="191">
        <v>0.81367803069317124</v>
      </c>
      <c r="I435" s="191">
        <v>184</v>
      </c>
      <c r="J435" s="191">
        <v>0.9475744154907817</v>
      </c>
      <c r="K435" s="191">
        <v>22</v>
      </c>
      <c r="L435" s="191">
        <v>0.11329694098259346</v>
      </c>
      <c r="M435" s="191">
        <v>27</v>
      </c>
      <c r="N435" s="204">
        <v>0.13904624575136471</v>
      </c>
      <c r="O435" s="191">
        <v>7</v>
      </c>
      <c r="P435" s="204">
        <v>3.6049026676279738E-2</v>
      </c>
      <c r="Q435" s="191">
        <v>12</v>
      </c>
      <c r="R435" s="204">
        <v>6.179833144505098E-2</v>
      </c>
      <c r="S435" s="191">
        <v>10</v>
      </c>
      <c r="T435" s="204">
        <v>5.1498609537542483E-2</v>
      </c>
      <c r="U435" s="191">
        <v>10</v>
      </c>
      <c r="V435" s="204">
        <v>5.1498609537542483E-2</v>
      </c>
      <c r="W435" s="191">
        <v>25</v>
      </c>
      <c r="X435" s="204">
        <v>0.12874652384385621</v>
      </c>
      <c r="Y435" s="191">
        <v>65</v>
      </c>
      <c r="Z435" s="204">
        <v>0.33474096199402614</v>
      </c>
      <c r="AA435" s="191">
        <v>130</v>
      </c>
      <c r="AB435" s="204">
        <v>0.66948192398805229</v>
      </c>
      <c r="AC435" s="191">
        <v>34</v>
      </c>
      <c r="AD435" s="191">
        <v>0.17509527242764444</v>
      </c>
      <c r="AE435" s="191"/>
      <c r="AF435" s="191"/>
    </row>
    <row r="436" spans="1:32">
      <c r="A436" s="332">
        <v>1888</v>
      </c>
      <c r="B436" s="334" t="s">
        <v>871</v>
      </c>
      <c r="C436" s="345">
        <v>13666</v>
      </c>
      <c r="D436" s="345">
        <v>13415</v>
      </c>
      <c r="E436" s="191">
        <v>259</v>
      </c>
      <c r="F436" s="191">
        <f t="shared" si="8"/>
        <v>1.8952144007024732</v>
      </c>
      <c r="G436" s="191">
        <v>128</v>
      </c>
      <c r="H436" s="191">
        <v>0.93663105517342304</v>
      </c>
      <c r="I436" s="191">
        <v>131</v>
      </c>
      <c r="J436" s="191">
        <v>0.95858334552905022</v>
      </c>
      <c r="K436" s="191">
        <v>27</v>
      </c>
      <c r="L436" s="191">
        <v>0.19757061320064395</v>
      </c>
      <c r="M436" s="191">
        <v>27</v>
      </c>
      <c r="N436" s="204">
        <v>0.19757061320064395</v>
      </c>
      <c r="O436" s="191">
        <v>2</v>
      </c>
      <c r="P436" s="204">
        <v>1.4634860237084735E-2</v>
      </c>
      <c r="Q436" s="191">
        <v>2</v>
      </c>
      <c r="R436" s="204">
        <v>1.4634860237084735E-2</v>
      </c>
      <c r="S436" s="191">
        <v>9</v>
      </c>
      <c r="T436" s="204">
        <v>6.5856871066881303E-2</v>
      </c>
      <c r="U436" s="191">
        <v>5</v>
      </c>
      <c r="V436" s="204">
        <v>3.6587150592711837E-2</v>
      </c>
      <c r="W436" s="191">
        <v>22</v>
      </c>
      <c r="X436" s="204">
        <v>0.16098346260793209</v>
      </c>
      <c r="Y436" s="191">
        <v>47</v>
      </c>
      <c r="Z436" s="204">
        <v>0.3439192155714913</v>
      </c>
      <c r="AA436" s="191">
        <v>98</v>
      </c>
      <c r="AB436" s="204">
        <v>0.71710815161715202</v>
      </c>
      <c r="AC436" s="191">
        <v>20</v>
      </c>
      <c r="AD436" s="191">
        <v>0.14634860237084735</v>
      </c>
      <c r="AE436" s="191"/>
      <c r="AF436" s="191"/>
    </row>
    <row r="437" spans="1:32">
      <c r="A437" s="332">
        <v>1888</v>
      </c>
      <c r="B437" s="337" t="s">
        <v>873</v>
      </c>
      <c r="C437" s="347">
        <v>17384</v>
      </c>
      <c r="D437" s="347">
        <v>18269</v>
      </c>
      <c r="E437" s="191">
        <v>320</v>
      </c>
      <c r="F437" s="191">
        <f t="shared" si="8"/>
        <v>1.8407731247123791</v>
      </c>
      <c r="G437" s="191">
        <v>157</v>
      </c>
      <c r="H437" s="191">
        <v>0.90312931431201104</v>
      </c>
      <c r="I437" s="191">
        <v>163</v>
      </c>
      <c r="J437" s="191">
        <v>0.93764381040036815</v>
      </c>
      <c r="K437" s="191">
        <v>26</v>
      </c>
      <c r="L437" s="191">
        <v>0.1495628163828808</v>
      </c>
      <c r="M437" s="191">
        <v>20</v>
      </c>
      <c r="N437" s="204">
        <v>0.11504832029452369</v>
      </c>
      <c r="O437" s="191">
        <v>7</v>
      </c>
      <c r="P437" s="204">
        <v>4.0266912103083294E-2</v>
      </c>
      <c r="Q437" s="191">
        <v>10</v>
      </c>
      <c r="R437" s="204">
        <v>5.7524160147261846E-2</v>
      </c>
      <c r="S437" s="191">
        <v>13</v>
      </c>
      <c r="T437" s="204">
        <v>7.4781408191440399E-2</v>
      </c>
      <c r="U437" s="191">
        <v>7</v>
      </c>
      <c r="V437" s="204">
        <v>4.0266912103083294E-2</v>
      </c>
      <c r="W437" s="191">
        <v>38</v>
      </c>
      <c r="X437" s="204">
        <v>0.21859180855959504</v>
      </c>
      <c r="Y437" s="191">
        <v>71</v>
      </c>
      <c r="Z437" s="204">
        <v>0.40842153704555911</v>
      </c>
      <c r="AA437" s="191">
        <v>105</v>
      </c>
      <c r="AB437" s="204">
        <v>0.60400368154624939</v>
      </c>
      <c r="AC437" s="191">
        <v>23</v>
      </c>
      <c r="AD437" s="191">
        <v>0.13230556833870227</v>
      </c>
      <c r="AE437" s="191"/>
      <c r="AF437" s="191"/>
    </row>
    <row r="438" spans="1:32">
      <c r="A438" s="332">
        <v>1888</v>
      </c>
      <c r="B438" s="337" t="s">
        <v>879</v>
      </c>
      <c r="C438" s="347">
        <v>13753</v>
      </c>
      <c r="D438" s="347">
        <v>13411</v>
      </c>
      <c r="E438" s="191">
        <v>345</v>
      </c>
      <c r="F438" s="191">
        <f t="shared" si="8"/>
        <v>2.5085435904893481</v>
      </c>
      <c r="G438" s="191">
        <v>168</v>
      </c>
      <c r="H438" s="191">
        <v>1.2215516614556825</v>
      </c>
      <c r="I438" s="191">
        <v>177</v>
      </c>
      <c r="J438" s="191">
        <v>1.2869919290336655</v>
      </c>
      <c r="K438" s="191">
        <v>23</v>
      </c>
      <c r="L438" s="191">
        <v>0.16723623936595652</v>
      </c>
      <c r="M438" s="191">
        <v>30</v>
      </c>
      <c r="N438" s="204">
        <v>0.21813422525994328</v>
      </c>
      <c r="O438" s="191">
        <v>5</v>
      </c>
      <c r="P438" s="204">
        <v>3.6355704209990548E-2</v>
      </c>
      <c r="Q438" s="191">
        <v>7</v>
      </c>
      <c r="R438" s="204">
        <v>5.0897985893986766E-2</v>
      </c>
      <c r="S438" s="191">
        <v>16</v>
      </c>
      <c r="T438" s="204">
        <v>0.11633825347196974</v>
      </c>
      <c r="U438" s="191">
        <v>4</v>
      </c>
      <c r="V438" s="204">
        <v>2.9084563367992436E-2</v>
      </c>
      <c r="W438" s="191">
        <v>34</v>
      </c>
      <c r="X438" s="204">
        <v>0.2472187886279357</v>
      </c>
      <c r="Y438" s="191">
        <v>65</v>
      </c>
      <c r="Z438" s="204">
        <v>0.47262415472987712</v>
      </c>
      <c r="AA438" s="191">
        <v>140</v>
      </c>
      <c r="AB438" s="204">
        <v>1.0179597178797355</v>
      </c>
      <c r="AC438" s="191">
        <v>21</v>
      </c>
      <c r="AD438" s="191">
        <v>0.15269395768196031</v>
      </c>
      <c r="AE438" s="191"/>
      <c r="AF438" s="191"/>
    </row>
    <row r="439" spans="1:32">
      <c r="A439" s="332">
        <v>1888</v>
      </c>
      <c r="B439" s="334" t="s">
        <v>886</v>
      </c>
      <c r="C439" s="345">
        <v>11458</v>
      </c>
      <c r="D439" s="345">
        <v>12683</v>
      </c>
      <c r="E439" s="191">
        <v>259</v>
      </c>
      <c r="F439" s="191">
        <f t="shared" si="8"/>
        <v>2.2604293943096527</v>
      </c>
      <c r="G439" s="191">
        <v>135</v>
      </c>
      <c r="H439" s="191">
        <v>1.1782160935590853</v>
      </c>
      <c r="I439" s="191">
        <v>124</v>
      </c>
      <c r="J439" s="191">
        <v>1.0822133007505672</v>
      </c>
      <c r="K439" s="191">
        <v>28</v>
      </c>
      <c r="L439" s="191">
        <v>0.24437074533077327</v>
      </c>
      <c r="M439" s="191">
        <v>25</v>
      </c>
      <c r="N439" s="204">
        <v>0.21818816547390468</v>
      </c>
      <c r="O439" s="191">
        <v>5</v>
      </c>
      <c r="P439" s="204">
        <v>4.3637633094780942E-2</v>
      </c>
      <c r="Q439" s="191">
        <v>14</v>
      </c>
      <c r="R439" s="204">
        <v>0.12218537266538664</v>
      </c>
      <c r="S439" s="191">
        <v>12</v>
      </c>
      <c r="T439" s="204">
        <v>0.10473031942747427</v>
      </c>
      <c r="U439" s="191">
        <v>10</v>
      </c>
      <c r="V439" s="204">
        <v>8.7275266189561884E-2</v>
      </c>
      <c r="W439" s="191">
        <v>30</v>
      </c>
      <c r="X439" s="204">
        <v>0.26182579856868565</v>
      </c>
      <c r="Y439" s="191">
        <v>40</v>
      </c>
      <c r="Z439" s="204">
        <v>0.34910106475824754</v>
      </c>
      <c r="AA439" s="191">
        <v>77</v>
      </c>
      <c r="AB439" s="204">
        <v>0.67201954965962651</v>
      </c>
      <c r="AC439" s="191">
        <v>18</v>
      </c>
      <c r="AD439" s="191">
        <v>0.15709547914121139</v>
      </c>
      <c r="AE439" s="191"/>
      <c r="AF439" s="191"/>
    </row>
    <row r="440" spans="1:32">
      <c r="A440" s="332">
        <v>1888</v>
      </c>
      <c r="B440" s="334" t="s">
        <v>910</v>
      </c>
      <c r="C440" s="345">
        <v>27167</v>
      </c>
      <c r="D440" s="345">
        <v>28705</v>
      </c>
      <c r="E440" s="191">
        <v>456</v>
      </c>
      <c r="F440" s="191">
        <f t="shared" si="8"/>
        <v>1.6785070121838996</v>
      </c>
      <c r="G440" s="191">
        <v>233</v>
      </c>
      <c r="H440" s="191">
        <v>0.85765818824308904</v>
      </c>
      <c r="I440" s="191">
        <v>223</v>
      </c>
      <c r="J440" s="191">
        <v>0.8208488239408106</v>
      </c>
      <c r="K440" s="191">
        <v>35</v>
      </c>
      <c r="L440" s="191">
        <v>0.12883277505797475</v>
      </c>
      <c r="M440" s="191">
        <v>47</v>
      </c>
      <c r="N440" s="204">
        <v>0.17300401222070894</v>
      </c>
      <c r="O440" s="191">
        <v>8</v>
      </c>
      <c r="P440" s="204">
        <v>2.94474914418228E-2</v>
      </c>
      <c r="Q440" s="191">
        <v>12</v>
      </c>
      <c r="R440" s="204">
        <v>4.4171237162734196E-2</v>
      </c>
      <c r="S440" s="191">
        <v>19</v>
      </c>
      <c r="T440" s="204">
        <v>6.9937792174329147E-2</v>
      </c>
      <c r="U440" s="191">
        <v>14</v>
      </c>
      <c r="V440" s="204">
        <v>5.1533110023189901E-2</v>
      </c>
      <c r="W440" s="191">
        <v>55</v>
      </c>
      <c r="X440" s="204">
        <v>0.20245150366253176</v>
      </c>
      <c r="Y440" s="191">
        <v>93</v>
      </c>
      <c r="Z440" s="204">
        <v>0.34232708801119005</v>
      </c>
      <c r="AA440" s="191">
        <v>147</v>
      </c>
      <c r="AB440" s="204">
        <v>0.54109765524349396</v>
      </c>
      <c r="AC440" s="191">
        <v>26</v>
      </c>
      <c r="AD440" s="191">
        <v>9.5704347185924105E-2</v>
      </c>
      <c r="AE440" s="191"/>
      <c r="AF440" s="191"/>
    </row>
    <row r="441" spans="1:32">
      <c r="A441" s="332">
        <v>1888</v>
      </c>
      <c r="B441" s="334" t="s">
        <v>912</v>
      </c>
      <c r="C441" s="345">
        <v>12785</v>
      </c>
      <c r="D441" s="345">
        <v>12876</v>
      </c>
      <c r="E441" s="191">
        <v>263</v>
      </c>
      <c r="F441" s="191">
        <f t="shared" si="8"/>
        <v>2.0570981619084865</v>
      </c>
      <c r="G441" s="191">
        <v>124</v>
      </c>
      <c r="H441" s="191">
        <v>0.96988658584278453</v>
      </c>
      <c r="I441" s="191">
        <v>139</v>
      </c>
      <c r="J441" s="191">
        <v>1.087211576065702</v>
      </c>
      <c r="K441" s="191">
        <v>13</v>
      </c>
      <c r="L441" s="191">
        <v>0.10168165819319515</v>
      </c>
      <c r="M441" s="191">
        <v>31</v>
      </c>
      <c r="N441" s="204">
        <v>0.24247164646069613</v>
      </c>
      <c r="O441" s="191">
        <v>8</v>
      </c>
      <c r="P441" s="204">
        <v>6.2573328118889326E-2</v>
      </c>
      <c r="Q441" s="191">
        <v>6</v>
      </c>
      <c r="R441" s="204">
        <v>4.6929996089166995E-2</v>
      </c>
      <c r="S441" s="191">
        <v>15</v>
      </c>
      <c r="T441" s="204">
        <v>0.11732499022291748</v>
      </c>
      <c r="U441" s="191">
        <v>7</v>
      </c>
      <c r="V441" s="204">
        <v>5.4751662104028154E-2</v>
      </c>
      <c r="W441" s="191">
        <v>18</v>
      </c>
      <c r="X441" s="204">
        <v>0.14078998826750097</v>
      </c>
      <c r="Y441" s="191">
        <v>46</v>
      </c>
      <c r="Z441" s="204">
        <v>0.35979663668361361</v>
      </c>
      <c r="AA441" s="191">
        <v>94</v>
      </c>
      <c r="AB441" s="204">
        <v>0.73523660539694957</v>
      </c>
      <c r="AC441" s="191">
        <v>25</v>
      </c>
      <c r="AD441" s="191">
        <v>0.19554165037152915</v>
      </c>
      <c r="AE441" s="191"/>
      <c r="AF441" s="191"/>
    </row>
    <row r="442" spans="1:32">
      <c r="A442" s="332">
        <v>1888</v>
      </c>
      <c r="B442" s="335" t="s">
        <v>1119</v>
      </c>
      <c r="C442" s="343">
        <v>104678</v>
      </c>
      <c r="D442" s="240">
        <v>113221</v>
      </c>
      <c r="E442" s="191">
        <v>1953</v>
      </c>
      <c r="F442" s="191">
        <f t="shared" si="8"/>
        <v>1.865721546074629</v>
      </c>
      <c r="G442" s="191">
        <v>984</v>
      </c>
      <c r="H442" s="191">
        <v>0.94002560232331522</v>
      </c>
      <c r="I442" s="191">
        <v>969</v>
      </c>
      <c r="J442" s="191">
        <v>0.92569594375131359</v>
      </c>
      <c r="K442" s="191">
        <v>178</v>
      </c>
      <c r="L442" s="191">
        <v>0.17004528172108752</v>
      </c>
      <c r="M442" s="191">
        <v>222</v>
      </c>
      <c r="N442" s="204">
        <v>0.21207894686562601</v>
      </c>
      <c r="O442" s="191">
        <v>38</v>
      </c>
      <c r="P442" s="204">
        <v>3.6301801715737783E-2</v>
      </c>
      <c r="Q442" s="191">
        <v>42</v>
      </c>
      <c r="R442" s="204">
        <v>4.0123044001604921E-2</v>
      </c>
      <c r="S442" s="191">
        <v>51</v>
      </c>
      <c r="T442" s="204">
        <v>4.8720839144805975E-2</v>
      </c>
      <c r="U442" s="191">
        <v>47</v>
      </c>
      <c r="V442" s="204">
        <v>4.4899596858938844E-2</v>
      </c>
      <c r="W442" s="191">
        <v>191</v>
      </c>
      <c r="X442" s="204">
        <v>0.18246431915015571</v>
      </c>
      <c r="Y442" s="191">
        <v>309</v>
      </c>
      <c r="Z442" s="204">
        <v>0.29519096658323624</v>
      </c>
      <c r="AA442" s="191">
        <v>731</v>
      </c>
      <c r="AB442" s="204">
        <v>0.69833202774221892</v>
      </c>
      <c r="AC442" s="191">
        <v>144</v>
      </c>
      <c r="AD442" s="191">
        <v>0.13756472229121688</v>
      </c>
      <c r="AE442" s="191"/>
      <c r="AF442" s="191"/>
    </row>
    <row r="443" spans="1:32">
      <c r="A443" s="332">
        <v>1888</v>
      </c>
      <c r="B443" s="334" t="s">
        <v>845</v>
      </c>
      <c r="C443" s="345">
        <v>14718</v>
      </c>
      <c r="D443" s="345">
        <v>18433</v>
      </c>
      <c r="E443" s="191">
        <v>250</v>
      </c>
      <c r="F443" s="191">
        <f t="shared" si="8"/>
        <v>1.6986003533088736</v>
      </c>
      <c r="G443" s="191">
        <v>127</v>
      </c>
      <c r="H443" s="191">
        <v>0.8628889794809077</v>
      </c>
      <c r="I443" s="191">
        <v>123</v>
      </c>
      <c r="J443" s="191">
        <v>0.83571137382796568</v>
      </c>
      <c r="K443" s="191">
        <v>27</v>
      </c>
      <c r="L443" s="191">
        <v>0.18344883815735832</v>
      </c>
      <c r="M443" s="191">
        <v>35</v>
      </c>
      <c r="N443" s="204">
        <v>0.23780404946324227</v>
      </c>
      <c r="O443" s="191">
        <v>8</v>
      </c>
      <c r="P443" s="204">
        <v>5.4355211305883951E-2</v>
      </c>
      <c r="Q443" s="191">
        <v>4</v>
      </c>
      <c r="R443" s="204">
        <v>2.7177605652941975E-2</v>
      </c>
      <c r="S443" s="191">
        <v>7</v>
      </c>
      <c r="T443" s="204">
        <v>4.7560809892648458E-2</v>
      </c>
      <c r="U443" s="191">
        <v>9</v>
      </c>
      <c r="V443" s="204">
        <v>6.1149612719119444E-2</v>
      </c>
      <c r="W443" s="191">
        <v>19</v>
      </c>
      <c r="X443" s="204">
        <v>0.12909362685147438</v>
      </c>
      <c r="Y443" s="191">
        <v>45</v>
      </c>
      <c r="Z443" s="204">
        <v>0.30574806359559725</v>
      </c>
      <c r="AA443" s="191">
        <v>79</v>
      </c>
      <c r="AB443" s="204">
        <v>0.53675771164560404</v>
      </c>
      <c r="AC443" s="191">
        <v>17</v>
      </c>
      <c r="AD443" s="191">
        <v>0.11550482402500339</v>
      </c>
      <c r="AE443" s="191"/>
      <c r="AF443" s="191"/>
    </row>
    <row r="444" spans="1:32">
      <c r="A444" s="332">
        <v>1888</v>
      </c>
      <c r="B444" s="334" t="s">
        <v>849</v>
      </c>
      <c r="C444" s="345">
        <v>14687</v>
      </c>
      <c r="D444" s="345">
        <v>15226</v>
      </c>
      <c r="E444" s="191">
        <v>224</v>
      </c>
      <c r="F444" s="191">
        <f t="shared" si="8"/>
        <v>1.5251583032613876</v>
      </c>
      <c r="G444" s="191">
        <v>109</v>
      </c>
      <c r="H444" s="191">
        <v>0.74215292435487168</v>
      </c>
      <c r="I444" s="191">
        <v>115</v>
      </c>
      <c r="J444" s="191">
        <v>0.783005378906516</v>
      </c>
      <c r="K444" s="191">
        <v>23</v>
      </c>
      <c r="L444" s="191">
        <v>0.1566010757813032</v>
      </c>
      <c r="M444" s="191">
        <v>39</v>
      </c>
      <c r="N444" s="204">
        <v>0.26554095458568799</v>
      </c>
      <c r="O444" s="191">
        <v>5</v>
      </c>
      <c r="P444" s="204">
        <v>3.4043712126370258E-2</v>
      </c>
      <c r="Q444" s="191">
        <v>4</v>
      </c>
      <c r="R444" s="204">
        <v>2.723496970109621E-2</v>
      </c>
      <c r="S444" s="191">
        <v>10</v>
      </c>
      <c r="T444" s="204">
        <v>6.8087424252740517E-2</v>
      </c>
      <c r="U444" s="191">
        <v>7</v>
      </c>
      <c r="V444" s="204">
        <v>4.7661196976918362E-2</v>
      </c>
      <c r="W444" s="191">
        <v>16</v>
      </c>
      <c r="X444" s="204">
        <v>0.10893987880438484</v>
      </c>
      <c r="Y444" s="191">
        <v>31</v>
      </c>
      <c r="Z444" s="204">
        <v>0.21107101518349561</v>
      </c>
      <c r="AA444" s="191">
        <v>77</v>
      </c>
      <c r="AB444" s="204">
        <v>0.52427316674610203</v>
      </c>
      <c r="AC444" s="191">
        <v>12</v>
      </c>
      <c r="AD444" s="191">
        <v>8.170490910328862E-2</v>
      </c>
      <c r="AE444" s="191"/>
      <c r="AF444" s="191"/>
    </row>
    <row r="445" spans="1:32">
      <c r="A445" s="332">
        <v>1888</v>
      </c>
      <c r="B445" s="334" t="s">
        <v>982</v>
      </c>
      <c r="C445" s="345">
        <v>3766</v>
      </c>
      <c r="D445" s="345">
        <v>3761</v>
      </c>
      <c r="E445" s="191">
        <v>150</v>
      </c>
      <c r="F445" s="191">
        <f t="shared" si="8"/>
        <v>3.983005841741901</v>
      </c>
      <c r="G445" s="191">
        <v>80</v>
      </c>
      <c r="H445" s="191">
        <v>2.1242697822623473</v>
      </c>
      <c r="I445" s="191">
        <v>70</v>
      </c>
      <c r="J445" s="191">
        <v>1.8587360594795539</v>
      </c>
      <c r="K445" s="191">
        <v>7</v>
      </c>
      <c r="L445" s="191">
        <v>0.18587360594795538</v>
      </c>
      <c r="M445" s="191">
        <v>4</v>
      </c>
      <c r="N445" s="204">
        <v>0.10621348911311736</v>
      </c>
      <c r="O445" s="191">
        <v>1</v>
      </c>
      <c r="P445" s="204">
        <v>2.6553372278279339E-2</v>
      </c>
      <c r="Q445" s="191">
        <v>2</v>
      </c>
      <c r="R445" s="204">
        <v>5.3106744556558678E-2</v>
      </c>
      <c r="S445" s="191">
        <v>3</v>
      </c>
      <c r="T445" s="204">
        <v>7.9660116834838021E-2</v>
      </c>
      <c r="U445" s="191">
        <v>3</v>
      </c>
      <c r="V445" s="204">
        <v>7.9660116834838021E-2</v>
      </c>
      <c r="W445" s="191">
        <v>15</v>
      </c>
      <c r="X445" s="204">
        <v>0.39830058417419012</v>
      </c>
      <c r="Y445" s="191">
        <v>28</v>
      </c>
      <c r="Z445" s="204">
        <v>0.74349442379182151</v>
      </c>
      <c r="AA445" s="191">
        <v>72</v>
      </c>
      <c r="AB445" s="204">
        <v>1.9118428040361128</v>
      </c>
      <c r="AC445" s="191">
        <v>15</v>
      </c>
      <c r="AD445" s="191">
        <v>0.39830058417419012</v>
      </c>
      <c r="AE445" s="191"/>
      <c r="AF445" s="191"/>
    </row>
    <row r="446" spans="1:32">
      <c r="A446" s="332">
        <v>1888</v>
      </c>
      <c r="B446" s="334" t="s">
        <v>859</v>
      </c>
      <c r="C446" s="345">
        <v>15310</v>
      </c>
      <c r="D446" s="345">
        <v>17131</v>
      </c>
      <c r="E446" s="191">
        <v>247</v>
      </c>
      <c r="F446" s="191">
        <f t="shared" si="8"/>
        <v>1.613324624428478</v>
      </c>
      <c r="G446" s="191">
        <v>125</v>
      </c>
      <c r="H446" s="191">
        <v>0.81645983017635537</v>
      </c>
      <c r="I446" s="191">
        <v>122</v>
      </c>
      <c r="J446" s="191">
        <v>0.79686479425212287</v>
      </c>
      <c r="K446" s="191">
        <v>21</v>
      </c>
      <c r="L446" s="191">
        <v>0.13716525146962771</v>
      </c>
      <c r="M446" s="191">
        <v>34</v>
      </c>
      <c r="N446" s="204">
        <v>0.22207707380796862</v>
      </c>
      <c r="O446" s="191">
        <v>2</v>
      </c>
      <c r="P446" s="204">
        <v>1.3063357282821686E-2</v>
      </c>
      <c r="Q446" s="191">
        <v>5</v>
      </c>
      <c r="R446" s="204">
        <v>3.2658393207054215E-2</v>
      </c>
      <c r="S446" s="191">
        <v>5</v>
      </c>
      <c r="T446" s="204">
        <v>3.2658393207054215E-2</v>
      </c>
      <c r="U446" s="191">
        <v>6</v>
      </c>
      <c r="V446" s="204">
        <v>3.9190071848465055E-2</v>
      </c>
      <c r="W446" s="191">
        <v>25</v>
      </c>
      <c r="X446" s="204">
        <v>0.16329196603527107</v>
      </c>
      <c r="Y446" s="191">
        <v>33</v>
      </c>
      <c r="Z446" s="204">
        <v>0.21554539516655782</v>
      </c>
      <c r="AA446" s="191">
        <v>96</v>
      </c>
      <c r="AB446" s="204">
        <v>0.62704114957544088</v>
      </c>
      <c r="AC446" s="191">
        <v>20</v>
      </c>
      <c r="AD446" s="191">
        <v>0.13063357282821686</v>
      </c>
      <c r="AE446" s="191"/>
      <c r="AF446" s="191"/>
    </row>
    <row r="447" spans="1:32">
      <c r="A447" s="332">
        <v>1888</v>
      </c>
      <c r="B447" s="334" t="s">
        <v>868</v>
      </c>
      <c r="C447" s="345">
        <v>16161</v>
      </c>
      <c r="D447" s="345">
        <v>17658</v>
      </c>
      <c r="E447" s="191">
        <v>342</v>
      </c>
      <c r="F447" s="191">
        <f t="shared" si="8"/>
        <v>2.116205680341563</v>
      </c>
      <c r="G447" s="191">
        <v>188</v>
      </c>
      <c r="H447" s="191">
        <v>1.1632943505971165</v>
      </c>
      <c r="I447" s="191">
        <v>154</v>
      </c>
      <c r="J447" s="191">
        <v>0.95291132974444659</v>
      </c>
      <c r="K447" s="191">
        <v>23</v>
      </c>
      <c r="L447" s="191">
        <v>0.14231792587092384</v>
      </c>
      <c r="M447" s="191">
        <v>31</v>
      </c>
      <c r="N447" s="204">
        <v>0.1918198131303756</v>
      </c>
      <c r="O447" s="191">
        <v>4</v>
      </c>
      <c r="P447" s="204">
        <v>2.4750943629725883E-2</v>
      </c>
      <c r="Q447" s="191">
        <v>7</v>
      </c>
      <c r="R447" s="204">
        <v>4.3314151352020297E-2</v>
      </c>
      <c r="S447" s="191">
        <v>12</v>
      </c>
      <c r="T447" s="204">
        <v>7.4252830889177654E-2</v>
      </c>
      <c r="U447" s="191">
        <v>12</v>
      </c>
      <c r="V447" s="204">
        <v>7.4252830889177654E-2</v>
      </c>
      <c r="W447" s="191">
        <v>50</v>
      </c>
      <c r="X447" s="204">
        <v>0.30938679537157354</v>
      </c>
      <c r="Y447" s="191">
        <v>63</v>
      </c>
      <c r="Z447" s="204">
        <v>0.38982736216818265</v>
      </c>
      <c r="AA447" s="191">
        <v>122</v>
      </c>
      <c r="AB447" s="204">
        <v>0.75490378070663944</v>
      </c>
      <c r="AC447" s="191">
        <v>18</v>
      </c>
      <c r="AD447" s="191">
        <v>0.11137924633376649</v>
      </c>
      <c r="AE447" s="191"/>
      <c r="AF447" s="191"/>
    </row>
    <row r="448" spans="1:32">
      <c r="A448" s="332">
        <v>1888</v>
      </c>
      <c r="B448" s="334" t="s">
        <v>878</v>
      </c>
      <c r="C448" s="345">
        <v>15024</v>
      </c>
      <c r="D448" s="345">
        <v>15938</v>
      </c>
      <c r="E448" s="191">
        <v>279</v>
      </c>
      <c r="F448" s="191">
        <f t="shared" si="8"/>
        <v>1.8570287539936101</v>
      </c>
      <c r="G448" s="191">
        <v>135</v>
      </c>
      <c r="H448" s="191">
        <v>0.89856230031948892</v>
      </c>
      <c r="I448" s="191">
        <v>144</v>
      </c>
      <c r="J448" s="191">
        <v>0.95846645367412142</v>
      </c>
      <c r="K448" s="191">
        <v>31</v>
      </c>
      <c r="L448" s="191">
        <v>0.20633652822151224</v>
      </c>
      <c r="M448" s="191">
        <v>25</v>
      </c>
      <c r="N448" s="204">
        <v>0.16640042598509053</v>
      </c>
      <c r="O448" s="191">
        <v>7</v>
      </c>
      <c r="P448" s="204">
        <v>4.659211927582535E-2</v>
      </c>
      <c r="Q448" s="191">
        <v>10</v>
      </c>
      <c r="R448" s="204">
        <v>6.6560170394036208E-2</v>
      </c>
      <c r="S448" s="191">
        <v>5</v>
      </c>
      <c r="T448" s="204">
        <v>3.3280085197018104E-2</v>
      </c>
      <c r="U448" s="191">
        <v>3</v>
      </c>
      <c r="V448" s="204">
        <v>1.9968051118210862E-2</v>
      </c>
      <c r="W448" s="191">
        <v>24</v>
      </c>
      <c r="X448" s="204">
        <v>0.15974440894568689</v>
      </c>
      <c r="Y448" s="191">
        <v>47</v>
      </c>
      <c r="Z448" s="204">
        <v>0.31283280085197018</v>
      </c>
      <c r="AA448" s="191">
        <v>106</v>
      </c>
      <c r="AB448" s="204">
        <v>0.70553780617678385</v>
      </c>
      <c r="AC448" s="191">
        <v>21</v>
      </c>
      <c r="AD448" s="191">
        <v>0.13977635782747602</v>
      </c>
      <c r="AE448" s="191"/>
      <c r="AF448" s="191"/>
    </row>
    <row r="449" spans="1:32">
      <c r="A449" s="332">
        <v>1888</v>
      </c>
      <c r="B449" s="334" t="s">
        <v>897</v>
      </c>
      <c r="C449" s="345">
        <v>11169</v>
      </c>
      <c r="D449" s="345">
        <v>11171</v>
      </c>
      <c r="E449" s="191">
        <v>198</v>
      </c>
      <c r="F449" s="191">
        <f t="shared" si="8"/>
        <v>1.7727639000805804</v>
      </c>
      <c r="G449" s="191">
        <v>101</v>
      </c>
      <c r="H449" s="191">
        <v>0.90428865610171005</v>
      </c>
      <c r="I449" s="191">
        <v>97</v>
      </c>
      <c r="J449" s="191">
        <v>0.8684752439788701</v>
      </c>
      <c r="K449" s="191">
        <v>20</v>
      </c>
      <c r="L449" s="191">
        <v>0.17906706061420002</v>
      </c>
      <c r="M449" s="191">
        <v>26</v>
      </c>
      <c r="N449" s="204">
        <v>0.23278717879846003</v>
      </c>
      <c r="O449" s="191">
        <v>3</v>
      </c>
      <c r="P449" s="204">
        <v>2.6860059092130004E-2</v>
      </c>
      <c r="Q449" s="191">
        <v>4</v>
      </c>
      <c r="R449" s="204">
        <v>3.5813412122839998E-2</v>
      </c>
      <c r="S449" s="191">
        <v>6</v>
      </c>
      <c r="T449" s="204">
        <v>5.3720118184260007E-2</v>
      </c>
      <c r="U449" s="191">
        <v>3</v>
      </c>
      <c r="V449" s="204">
        <v>2.6860059092130004E-2</v>
      </c>
      <c r="W449" s="191">
        <v>15</v>
      </c>
      <c r="X449" s="204">
        <v>0.13430029546065003</v>
      </c>
      <c r="Y449" s="191">
        <v>22</v>
      </c>
      <c r="Z449" s="204">
        <v>0.19697376667562003</v>
      </c>
      <c r="AA449" s="191">
        <v>81</v>
      </c>
      <c r="AB449" s="204">
        <v>0.72522159548751008</v>
      </c>
      <c r="AC449" s="191">
        <v>18</v>
      </c>
      <c r="AD449" s="191">
        <v>0.16116035455278002</v>
      </c>
      <c r="AE449" s="191"/>
      <c r="AF449" s="191"/>
    </row>
    <row r="450" spans="1:32">
      <c r="A450" s="332">
        <v>1888</v>
      </c>
      <c r="B450" s="334" t="s">
        <v>906</v>
      </c>
      <c r="C450" s="345">
        <v>13843</v>
      </c>
      <c r="D450" s="345">
        <v>13903</v>
      </c>
      <c r="E450" s="191">
        <v>263</v>
      </c>
      <c r="F450" s="191">
        <f t="shared" si="8"/>
        <v>1.8998771942498014</v>
      </c>
      <c r="G450" s="191">
        <v>119</v>
      </c>
      <c r="H450" s="191">
        <v>0.85964025139059452</v>
      </c>
      <c r="I450" s="191">
        <v>144</v>
      </c>
      <c r="J450" s="191">
        <v>1.0402369428592069</v>
      </c>
      <c r="K450" s="191">
        <v>26</v>
      </c>
      <c r="L450" s="191">
        <v>0.18782055912735679</v>
      </c>
      <c r="M450" s="191">
        <v>28</v>
      </c>
      <c r="N450" s="204">
        <v>0.20226829444484579</v>
      </c>
      <c r="O450" s="191">
        <v>8</v>
      </c>
      <c r="P450" s="204">
        <v>5.7790941269955938E-2</v>
      </c>
      <c r="Q450" s="191">
        <v>6</v>
      </c>
      <c r="R450" s="204">
        <v>4.3343205952466948E-2</v>
      </c>
      <c r="S450" s="191">
        <v>3</v>
      </c>
      <c r="T450" s="204">
        <v>2.1671602976233474E-2</v>
      </c>
      <c r="U450" s="191">
        <v>4</v>
      </c>
      <c r="V450" s="204">
        <v>2.8895470634977969E-2</v>
      </c>
      <c r="W450" s="191">
        <v>27</v>
      </c>
      <c r="X450" s="204">
        <v>0.19504442678610129</v>
      </c>
      <c r="Y450" s="191">
        <v>40</v>
      </c>
      <c r="Z450" s="204">
        <v>0.28895470634977966</v>
      </c>
      <c r="AA450" s="191">
        <v>98</v>
      </c>
      <c r="AB450" s="204">
        <v>0.70793903055696017</v>
      </c>
      <c r="AC450" s="191">
        <v>23</v>
      </c>
      <c r="AD450" s="191">
        <v>0.16614895615112329</v>
      </c>
      <c r="AE450" s="191"/>
      <c r="AF450" s="191"/>
    </row>
    <row r="451" spans="1:32">
      <c r="A451" s="332">
        <v>1888</v>
      </c>
      <c r="B451" s="335" t="s">
        <v>1120</v>
      </c>
      <c r="C451" s="233">
        <v>126751</v>
      </c>
      <c r="D451" s="240">
        <v>138638</v>
      </c>
      <c r="E451" s="191">
        <v>2732</v>
      </c>
      <c r="F451" s="191">
        <f t="shared" ref="F451:F514" si="9">E451/C451*100</f>
        <v>2.1554070579324818</v>
      </c>
      <c r="G451" s="191">
        <v>1343</v>
      </c>
      <c r="H451" s="191">
        <v>1.0595577155209821</v>
      </c>
      <c r="I451" s="191">
        <v>1389</v>
      </c>
      <c r="J451" s="191">
        <v>1.0958493424114997</v>
      </c>
      <c r="K451" s="191">
        <v>307</v>
      </c>
      <c r="L451" s="191">
        <v>0.24220716207367199</v>
      </c>
      <c r="M451" s="191">
        <v>290</v>
      </c>
      <c r="N451" s="204">
        <v>0.22879503909239374</v>
      </c>
      <c r="O451" s="191">
        <v>114</v>
      </c>
      <c r="P451" s="204">
        <v>8.9940118815630646E-2</v>
      </c>
      <c r="Q451" s="191">
        <v>125</v>
      </c>
      <c r="R451" s="204">
        <v>9.861855133292835E-2</v>
      </c>
      <c r="S451" s="191">
        <v>162</v>
      </c>
      <c r="T451" s="204">
        <v>0.12780964252747512</v>
      </c>
      <c r="U451" s="191">
        <v>63</v>
      </c>
      <c r="V451" s="204">
        <v>4.9703749871795884E-2</v>
      </c>
      <c r="W451" s="191">
        <v>309</v>
      </c>
      <c r="X451" s="204">
        <v>0.24378505889499888</v>
      </c>
      <c r="Y451" s="191">
        <v>381</v>
      </c>
      <c r="Z451" s="204">
        <v>0.30058934446276558</v>
      </c>
      <c r="AA451" s="191">
        <v>750</v>
      </c>
      <c r="AB451" s="204">
        <v>0.59171130799756999</v>
      </c>
      <c r="AC451" s="191">
        <v>231</v>
      </c>
      <c r="AD451" s="191">
        <v>0.18224708286325159</v>
      </c>
      <c r="AE451" s="191"/>
      <c r="AF451" s="191"/>
    </row>
    <row r="452" spans="1:32">
      <c r="A452" s="332">
        <v>1888</v>
      </c>
      <c r="B452" s="334" t="s">
        <v>913</v>
      </c>
      <c r="C452" s="345">
        <v>14910</v>
      </c>
      <c r="D452" s="345">
        <v>17742</v>
      </c>
      <c r="E452" s="191">
        <v>325</v>
      </c>
      <c r="F452" s="191">
        <f t="shared" si="9"/>
        <v>2.1797451374916164</v>
      </c>
      <c r="G452" s="191">
        <v>155</v>
      </c>
      <c r="H452" s="191">
        <v>1.039570757880617</v>
      </c>
      <c r="I452" s="191">
        <v>170</v>
      </c>
      <c r="J452" s="191">
        <v>1.1401743796109993</v>
      </c>
      <c r="K452" s="191">
        <v>32</v>
      </c>
      <c r="L452" s="191">
        <v>0.21462105969148221</v>
      </c>
      <c r="M452" s="191">
        <v>45</v>
      </c>
      <c r="N452" s="204">
        <v>0.30181086519114686</v>
      </c>
      <c r="O452" s="191">
        <v>17</v>
      </c>
      <c r="P452" s="204">
        <v>0.11401743796109994</v>
      </c>
      <c r="Q452" s="191">
        <v>15</v>
      </c>
      <c r="R452" s="204">
        <v>0.1006036217303823</v>
      </c>
      <c r="S452" s="191">
        <v>34</v>
      </c>
      <c r="T452" s="204">
        <v>0.22803487592219987</v>
      </c>
      <c r="U452" s="191">
        <v>7</v>
      </c>
      <c r="V452" s="204">
        <v>4.6948356807511735E-2</v>
      </c>
      <c r="W452" s="191">
        <v>45</v>
      </c>
      <c r="X452" s="204">
        <v>0.30181086519114686</v>
      </c>
      <c r="Y452" s="191">
        <v>37</v>
      </c>
      <c r="Z452" s="204">
        <v>0.24815560026827632</v>
      </c>
      <c r="AA452" s="191">
        <v>71</v>
      </c>
      <c r="AB452" s="204">
        <v>0.47619047619047622</v>
      </c>
      <c r="AC452" s="191">
        <v>22</v>
      </c>
      <c r="AD452" s="191">
        <v>0.14755197853789404</v>
      </c>
      <c r="AE452" s="191"/>
      <c r="AF452" s="191"/>
    </row>
    <row r="453" spans="1:32">
      <c r="A453" s="332">
        <v>1888</v>
      </c>
      <c r="B453" s="334" t="s">
        <v>914</v>
      </c>
      <c r="C453" s="345">
        <v>7011</v>
      </c>
      <c r="D453" s="345">
        <v>6363</v>
      </c>
      <c r="E453" s="191">
        <v>163</v>
      </c>
      <c r="F453" s="191">
        <f t="shared" si="9"/>
        <v>2.3249179860219655</v>
      </c>
      <c r="G453" s="191">
        <v>72</v>
      </c>
      <c r="H453" s="191">
        <v>1.0269576379974326</v>
      </c>
      <c r="I453" s="191">
        <v>91</v>
      </c>
      <c r="J453" s="191">
        <v>1.297960348024533</v>
      </c>
      <c r="K453" s="191">
        <v>18</v>
      </c>
      <c r="L453" s="191">
        <v>0.25673940949935814</v>
      </c>
      <c r="M453" s="191">
        <v>11</v>
      </c>
      <c r="N453" s="204">
        <v>0.15689630580516331</v>
      </c>
      <c r="O453" s="191">
        <v>3</v>
      </c>
      <c r="P453" s="204">
        <v>4.2789901583226361E-2</v>
      </c>
      <c r="Q453" s="191">
        <v>7</v>
      </c>
      <c r="R453" s="204">
        <v>9.9843103694194829E-2</v>
      </c>
      <c r="S453" s="191">
        <v>8</v>
      </c>
      <c r="T453" s="204">
        <v>0.11410640422193695</v>
      </c>
      <c r="U453" s="191">
        <v>1</v>
      </c>
      <c r="V453" s="204">
        <v>1.4263300527742119E-2</v>
      </c>
      <c r="W453" s="191">
        <v>14</v>
      </c>
      <c r="X453" s="204">
        <v>0.19968620738838966</v>
      </c>
      <c r="Y453" s="191">
        <v>22</v>
      </c>
      <c r="Z453" s="204">
        <v>0.31379261161032662</v>
      </c>
      <c r="AA453" s="191">
        <v>61</v>
      </c>
      <c r="AB453" s="204">
        <v>0.87006133219226922</v>
      </c>
      <c r="AC453" s="191">
        <v>18</v>
      </c>
      <c r="AD453" s="191">
        <v>0.25673940949935814</v>
      </c>
      <c r="AE453" s="191"/>
      <c r="AF453" s="191"/>
    </row>
    <row r="454" spans="1:32">
      <c r="A454" s="332">
        <v>1888</v>
      </c>
      <c r="B454" s="334" t="s">
        <v>915</v>
      </c>
      <c r="C454" s="345">
        <v>9627</v>
      </c>
      <c r="D454" s="345">
        <v>9397</v>
      </c>
      <c r="E454" s="191">
        <v>203</v>
      </c>
      <c r="F454" s="191">
        <f t="shared" si="9"/>
        <v>2.1086527474810426</v>
      </c>
      <c r="G454" s="191">
        <v>108</v>
      </c>
      <c r="H454" s="191">
        <v>1.1218448114677471</v>
      </c>
      <c r="I454" s="191">
        <v>95</v>
      </c>
      <c r="J454" s="191">
        <v>0.98680793601329597</v>
      </c>
      <c r="K454" s="191">
        <v>26</v>
      </c>
      <c r="L454" s="191">
        <v>0.27007375090890207</v>
      </c>
      <c r="M454" s="191">
        <v>17</v>
      </c>
      <c r="N454" s="204">
        <v>0.1765866832865898</v>
      </c>
      <c r="O454" s="191">
        <v>5</v>
      </c>
      <c r="P454" s="204">
        <v>5.1937259790173468E-2</v>
      </c>
      <c r="Q454" s="191">
        <v>3</v>
      </c>
      <c r="R454" s="204">
        <v>3.116235587410408E-2</v>
      </c>
      <c r="S454" s="191">
        <v>1</v>
      </c>
      <c r="T454" s="204">
        <v>1.0387451958034694E-2</v>
      </c>
      <c r="U454" s="191">
        <v>3</v>
      </c>
      <c r="V454" s="204">
        <v>3.116235587410408E-2</v>
      </c>
      <c r="W454" s="191">
        <v>33</v>
      </c>
      <c r="X454" s="204">
        <v>0.3427859146151449</v>
      </c>
      <c r="Y454" s="191">
        <v>30</v>
      </c>
      <c r="Z454" s="204">
        <v>0.31162355874104081</v>
      </c>
      <c r="AA454" s="191">
        <v>62</v>
      </c>
      <c r="AB454" s="204">
        <v>0.64402202139815101</v>
      </c>
      <c r="AC454" s="191">
        <v>23</v>
      </c>
      <c r="AD454" s="191">
        <v>0.23891139503479797</v>
      </c>
      <c r="AE454" s="191"/>
      <c r="AF454" s="191"/>
    </row>
    <row r="455" spans="1:32">
      <c r="A455" s="332">
        <v>1888</v>
      </c>
      <c r="B455" s="334" t="s">
        <v>916</v>
      </c>
      <c r="C455" s="345">
        <v>23240</v>
      </c>
      <c r="D455" s="345">
        <v>24594</v>
      </c>
      <c r="E455" s="191">
        <v>474</v>
      </c>
      <c r="F455" s="191">
        <f t="shared" si="9"/>
        <v>2.0395869191049911</v>
      </c>
      <c r="G455" s="191">
        <v>245</v>
      </c>
      <c r="H455" s="191">
        <v>1.0542168674698795</v>
      </c>
      <c r="I455" s="191">
        <v>229</v>
      </c>
      <c r="J455" s="191">
        <v>0.98537005163511182</v>
      </c>
      <c r="K455" s="191">
        <v>47</v>
      </c>
      <c r="L455" s="191">
        <v>0.20223752151462995</v>
      </c>
      <c r="M455" s="191">
        <v>42</v>
      </c>
      <c r="N455" s="204">
        <v>0.18072289156626506</v>
      </c>
      <c r="O455" s="191">
        <v>22</v>
      </c>
      <c r="P455" s="204">
        <v>9.4664371772805511E-2</v>
      </c>
      <c r="Q455" s="191">
        <v>23</v>
      </c>
      <c r="R455" s="204">
        <v>9.8967297762478479E-2</v>
      </c>
      <c r="S455" s="191">
        <v>26</v>
      </c>
      <c r="T455" s="204">
        <v>0.11187607573149741</v>
      </c>
      <c r="U455" s="191">
        <v>14</v>
      </c>
      <c r="V455" s="204">
        <v>6.0240963855421693E-2</v>
      </c>
      <c r="W455" s="191">
        <v>52</v>
      </c>
      <c r="X455" s="204">
        <v>0.22375215146299482</v>
      </c>
      <c r="Y455" s="191">
        <v>70</v>
      </c>
      <c r="Z455" s="204">
        <v>0.30120481927710846</v>
      </c>
      <c r="AA455" s="191">
        <v>130</v>
      </c>
      <c r="AB455" s="204">
        <v>0.55938037865748713</v>
      </c>
      <c r="AC455" s="191">
        <v>48</v>
      </c>
      <c r="AD455" s="191">
        <v>0.20654044750430289</v>
      </c>
      <c r="AE455" s="191"/>
      <c r="AF455" s="191"/>
    </row>
    <row r="456" spans="1:32">
      <c r="A456" s="332">
        <v>1888</v>
      </c>
      <c r="B456" s="334" t="s">
        <v>917</v>
      </c>
      <c r="C456" s="345">
        <v>40350</v>
      </c>
      <c r="D456" s="345">
        <v>45031</v>
      </c>
      <c r="E456" s="191">
        <v>838</v>
      </c>
      <c r="F456" s="191">
        <f t="shared" si="9"/>
        <v>2.0768277571251548</v>
      </c>
      <c r="G456" s="191">
        <v>401</v>
      </c>
      <c r="H456" s="191">
        <v>0.99380421313506817</v>
      </c>
      <c r="I456" s="191">
        <v>437</v>
      </c>
      <c r="J456" s="191">
        <v>1.0830235439900868</v>
      </c>
      <c r="K456" s="191">
        <v>101</v>
      </c>
      <c r="L456" s="191">
        <v>0.25030978934324655</v>
      </c>
      <c r="M456" s="191">
        <v>95</v>
      </c>
      <c r="N456" s="204">
        <v>0.23543990086741015</v>
      </c>
      <c r="O456" s="191">
        <v>33</v>
      </c>
      <c r="P456" s="204">
        <v>8.1784386617100371E-2</v>
      </c>
      <c r="Q456" s="191">
        <v>52</v>
      </c>
      <c r="R456" s="204">
        <v>0.12887236679058239</v>
      </c>
      <c r="S456" s="191">
        <v>55</v>
      </c>
      <c r="T456" s="204">
        <v>0.13630731102850063</v>
      </c>
      <c r="U456" s="191">
        <v>21</v>
      </c>
      <c r="V456" s="204">
        <v>5.204460966542751E-2</v>
      </c>
      <c r="W456" s="191">
        <v>79</v>
      </c>
      <c r="X456" s="204">
        <v>0.19578686493184633</v>
      </c>
      <c r="Y456" s="191">
        <v>112</v>
      </c>
      <c r="Z456" s="204">
        <v>0.27757125154894674</v>
      </c>
      <c r="AA456" s="191">
        <v>230</v>
      </c>
      <c r="AB456" s="204">
        <v>0.57001239157372985</v>
      </c>
      <c r="AC456" s="191">
        <v>60</v>
      </c>
      <c r="AD456" s="191">
        <v>0.14869888475836432</v>
      </c>
      <c r="AE456" s="191"/>
      <c r="AF456" s="191"/>
    </row>
    <row r="457" spans="1:32">
      <c r="A457" s="332">
        <v>1888</v>
      </c>
      <c r="B457" s="334" t="s">
        <v>918</v>
      </c>
      <c r="C457" s="345">
        <v>20801</v>
      </c>
      <c r="D457" s="345">
        <v>24292</v>
      </c>
      <c r="E457" s="191">
        <v>497</v>
      </c>
      <c r="F457" s="191">
        <f t="shared" si="9"/>
        <v>2.3893082063362341</v>
      </c>
      <c r="G457" s="191">
        <v>246</v>
      </c>
      <c r="H457" s="191">
        <v>1.1826354502187395</v>
      </c>
      <c r="I457" s="191">
        <v>251</v>
      </c>
      <c r="J457" s="191">
        <v>1.2066727561174944</v>
      </c>
      <c r="K457" s="191">
        <v>58</v>
      </c>
      <c r="L457" s="191">
        <v>0.27883274842555644</v>
      </c>
      <c r="M457" s="191">
        <v>67</v>
      </c>
      <c r="N457" s="204">
        <v>0.32209989904331521</v>
      </c>
      <c r="O457" s="191">
        <v>29</v>
      </c>
      <c r="P457" s="204">
        <v>0.13941637421277822</v>
      </c>
      <c r="Q457" s="191">
        <v>17</v>
      </c>
      <c r="R457" s="204">
        <v>8.1726840055766553E-2</v>
      </c>
      <c r="S457" s="191">
        <v>19</v>
      </c>
      <c r="T457" s="204">
        <v>9.1341762415268493E-2</v>
      </c>
      <c r="U457" s="191">
        <v>10</v>
      </c>
      <c r="V457" s="204">
        <v>4.8074611797509735E-2</v>
      </c>
      <c r="W457" s="191">
        <v>69</v>
      </c>
      <c r="X457" s="204">
        <v>0.33171482140281716</v>
      </c>
      <c r="Y457" s="191">
        <v>79</v>
      </c>
      <c r="Z457" s="204">
        <v>0.37978943320032693</v>
      </c>
      <c r="AA457" s="191">
        <v>118</v>
      </c>
      <c r="AB457" s="204">
        <v>0.56728041921061489</v>
      </c>
      <c r="AC457" s="191">
        <v>31</v>
      </c>
      <c r="AD457" s="191">
        <v>0.14903129657228018</v>
      </c>
      <c r="AE457" s="191"/>
      <c r="AF457" s="191"/>
    </row>
    <row r="458" spans="1:32">
      <c r="A458" s="332">
        <v>1888</v>
      </c>
      <c r="B458" s="334" t="s">
        <v>919</v>
      </c>
      <c r="C458" s="345">
        <v>4719</v>
      </c>
      <c r="D458" s="345">
        <v>6024</v>
      </c>
      <c r="E458" s="191">
        <v>103</v>
      </c>
      <c r="F458" s="191">
        <f t="shared" si="9"/>
        <v>2.1826658190294554</v>
      </c>
      <c r="G458" s="191">
        <v>51</v>
      </c>
      <c r="H458" s="191">
        <v>1.080737444373808</v>
      </c>
      <c r="I458" s="191">
        <v>52</v>
      </c>
      <c r="J458" s="191">
        <v>1.1019283746556474</v>
      </c>
      <c r="K458" s="191">
        <v>10</v>
      </c>
      <c r="L458" s="191">
        <v>0.21190930281839374</v>
      </c>
      <c r="M458" s="191">
        <v>9</v>
      </c>
      <c r="N458" s="204">
        <v>0.19071837253655435</v>
      </c>
      <c r="O458" s="191">
        <v>2</v>
      </c>
      <c r="P458" s="204">
        <v>4.238186056367875E-2</v>
      </c>
      <c r="Q458" s="191">
        <v>6</v>
      </c>
      <c r="R458" s="204">
        <v>0.12714558169103624</v>
      </c>
      <c r="S458" s="191">
        <v>10</v>
      </c>
      <c r="T458" s="204">
        <v>0.21190930281839374</v>
      </c>
      <c r="U458" s="191">
        <v>3</v>
      </c>
      <c r="V458" s="204">
        <v>6.3572790845518118E-2</v>
      </c>
      <c r="W458" s="191">
        <v>8</v>
      </c>
      <c r="X458" s="204">
        <v>0.169527442254715</v>
      </c>
      <c r="Y458" s="191">
        <v>16</v>
      </c>
      <c r="Z458" s="204">
        <v>0.33905488450943</v>
      </c>
      <c r="AA458" s="191">
        <v>32</v>
      </c>
      <c r="AB458" s="204">
        <v>0.67810976901886</v>
      </c>
      <c r="AC458" s="191">
        <v>7</v>
      </c>
      <c r="AD458" s="191">
        <v>0.14833651197287562</v>
      </c>
      <c r="AE458" s="191"/>
      <c r="AF458" s="191"/>
    </row>
    <row r="459" spans="1:32">
      <c r="A459" s="332">
        <v>1888</v>
      </c>
      <c r="B459" s="334" t="s">
        <v>920</v>
      </c>
      <c r="C459" s="345">
        <v>6093</v>
      </c>
      <c r="D459" s="345">
        <v>5195</v>
      </c>
      <c r="E459" s="191">
        <v>129</v>
      </c>
      <c r="F459" s="191">
        <f t="shared" si="9"/>
        <v>2.1171836533727229</v>
      </c>
      <c r="G459" s="191">
        <v>65</v>
      </c>
      <c r="H459" s="191">
        <v>1.0667979648777284</v>
      </c>
      <c r="I459" s="191">
        <v>64</v>
      </c>
      <c r="J459" s="191">
        <v>1.0503856884949943</v>
      </c>
      <c r="K459" s="191">
        <v>15</v>
      </c>
      <c r="L459" s="191">
        <v>0.2461841457410143</v>
      </c>
      <c r="M459" s="191">
        <v>4</v>
      </c>
      <c r="N459" s="204">
        <v>6.5649105530937141E-2</v>
      </c>
      <c r="O459" s="191">
        <v>3</v>
      </c>
      <c r="P459" s="204">
        <v>4.9236829148202862E-2</v>
      </c>
      <c r="Q459" s="191">
        <v>2</v>
      </c>
      <c r="R459" s="204">
        <v>3.282455276546857E-2</v>
      </c>
      <c r="S459" s="191">
        <v>9</v>
      </c>
      <c r="T459" s="204">
        <v>0.14771048744460857</v>
      </c>
      <c r="U459" s="191">
        <v>4</v>
      </c>
      <c r="V459" s="204">
        <v>6.5649105530937141E-2</v>
      </c>
      <c r="W459" s="191">
        <v>9</v>
      </c>
      <c r="X459" s="204">
        <v>0.14771048744460857</v>
      </c>
      <c r="Y459" s="191">
        <v>15</v>
      </c>
      <c r="Z459" s="204">
        <v>0.2461841457410143</v>
      </c>
      <c r="AA459" s="191">
        <v>46</v>
      </c>
      <c r="AB459" s="204">
        <v>0.7549647136057771</v>
      </c>
      <c r="AC459" s="191">
        <v>22</v>
      </c>
      <c r="AD459" s="191">
        <v>0.36107008042015426</v>
      </c>
      <c r="AE459" s="191"/>
      <c r="AF459" s="191"/>
    </row>
    <row r="460" spans="1:32">
      <c r="A460" s="332">
        <v>1888</v>
      </c>
      <c r="B460" s="335" t="s">
        <v>1121</v>
      </c>
      <c r="C460" s="343">
        <v>247655</v>
      </c>
      <c r="D460" s="240">
        <v>281379</v>
      </c>
      <c r="E460" s="191">
        <v>4967</v>
      </c>
      <c r="F460" s="191">
        <f t="shared" si="9"/>
        <v>2.0056126466253454</v>
      </c>
      <c r="G460" s="191">
        <v>2545</v>
      </c>
      <c r="H460" s="191">
        <v>1.0276392562233754</v>
      </c>
      <c r="I460" s="191">
        <v>2422</v>
      </c>
      <c r="J460" s="191">
        <v>0.97797339040197051</v>
      </c>
      <c r="K460" s="191">
        <v>391</v>
      </c>
      <c r="L460" s="191">
        <v>0.15788092305828672</v>
      </c>
      <c r="M460" s="191">
        <v>585</v>
      </c>
      <c r="N460" s="204">
        <v>0.23621570329692515</v>
      </c>
      <c r="O460" s="191">
        <v>186</v>
      </c>
      <c r="P460" s="204">
        <v>7.5104480022612108E-2</v>
      </c>
      <c r="Q460" s="191">
        <v>164</v>
      </c>
      <c r="R460" s="204">
        <v>6.6221154428539708E-2</v>
      </c>
      <c r="S460" s="191">
        <v>228</v>
      </c>
      <c r="T460" s="204">
        <v>9.2063556156750312E-2</v>
      </c>
      <c r="U460" s="191">
        <v>139</v>
      </c>
      <c r="V460" s="204">
        <v>5.6126466253457429E-2</v>
      </c>
      <c r="W460" s="191">
        <v>615</v>
      </c>
      <c r="X460" s="204">
        <v>0.24832932910702388</v>
      </c>
      <c r="Y460" s="191">
        <v>857</v>
      </c>
      <c r="Z460" s="204">
        <v>0.34604591064182028</v>
      </c>
      <c r="AA460" s="191">
        <v>1458</v>
      </c>
      <c r="AB460" s="204">
        <v>0.58872221437079808</v>
      </c>
      <c r="AC460" s="191">
        <v>344</v>
      </c>
      <c r="AD460" s="191">
        <v>0.13890290928913207</v>
      </c>
      <c r="AE460" s="191"/>
      <c r="AF460" s="191"/>
    </row>
    <row r="461" spans="1:32">
      <c r="A461" s="332">
        <v>1888</v>
      </c>
      <c r="B461" s="334" t="s">
        <v>921</v>
      </c>
      <c r="C461" s="345">
        <v>18648</v>
      </c>
      <c r="D461" s="345">
        <v>21222</v>
      </c>
      <c r="E461" s="191">
        <v>344</v>
      </c>
      <c r="F461" s="191">
        <f t="shared" si="9"/>
        <v>1.8447018447018446</v>
      </c>
      <c r="G461" s="191">
        <v>180</v>
      </c>
      <c r="H461" s="191">
        <v>0.96525096525096521</v>
      </c>
      <c r="I461" s="191">
        <v>164</v>
      </c>
      <c r="J461" s="191">
        <v>0.87945087945087952</v>
      </c>
      <c r="K461" s="191">
        <v>26</v>
      </c>
      <c r="L461" s="191">
        <v>0.13942513942513943</v>
      </c>
      <c r="M461" s="191">
        <v>44</v>
      </c>
      <c r="N461" s="204">
        <v>0.23595023595023595</v>
      </c>
      <c r="O461" s="191">
        <v>22</v>
      </c>
      <c r="P461" s="204">
        <v>0.11797511797511798</v>
      </c>
      <c r="Q461" s="191">
        <v>16</v>
      </c>
      <c r="R461" s="204">
        <v>8.5800085800085801E-2</v>
      </c>
      <c r="S461" s="191">
        <v>12</v>
      </c>
      <c r="T461" s="204">
        <v>6.4350064350064351E-2</v>
      </c>
      <c r="U461" s="191">
        <v>11</v>
      </c>
      <c r="V461" s="204">
        <v>5.8987558987558988E-2</v>
      </c>
      <c r="W461" s="191">
        <v>38</v>
      </c>
      <c r="X461" s="204">
        <v>0.20377520377520381</v>
      </c>
      <c r="Y461" s="191">
        <v>62</v>
      </c>
      <c r="Z461" s="204">
        <v>0.33247533247533245</v>
      </c>
      <c r="AA461" s="191">
        <v>89</v>
      </c>
      <c r="AB461" s="204">
        <v>0.47726297726297723</v>
      </c>
      <c r="AC461" s="191">
        <v>24</v>
      </c>
      <c r="AD461" s="191">
        <v>0.1287001287001287</v>
      </c>
      <c r="AE461" s="191"/>
      <c r="AF461" s="191"/>
    </row>
    <row r="462" spans="1:32">
      <c r="A462" s="332">
        <v>1888</v>
      </c>
      <c r="B462" s="334" t="s">
        <v>922</v>
      </c>
      <c r="C462" s="345">
        <v>8487</v>
      </c>
      <c r="D462" s="345">
        <v>8277</v>
      </c>
      <c r="E462" s="191">
        <v>170</v>
      </c>
      <c r="F462" s="191">
        <f t="shared" si="9"/>
        <v>2.0030635088959583</v>
      </c>
      <c r="G462" s="191">
        <v>93</v>
      </c>
      <c r="H462" s="191">
        <v>1.0957935666313185</v>
      </c>
      <c r="I462" s="191">
        <v>77</v>
      </c>
      <c r="J462" s="191">
        <v>0.90726994226464008</v>
      </c>
      <c r="K462" s="191">
        <v>9</v>
      </c>
      <c r="L462" s="191">
        <v>0.10604453870625664</v>
      </c>
      <c r="M462" s="191">
        <v>20</v>
      </c>
      <c r="N462" s="204">
        <v>0.23565453045834805</v>
      </c>
      <c r="O462" s="191">
        <v>8</v>
      </c>
      <c r="P462" s="204">
        <v>9.4261812183339219E-2</v>
      </c>
      <c r="Q462" s="191">
        <v>6</v>
      </c>
      <c r="R462" s="204">
        <v>7.0696359137504425E-2</v>
      </c>
      <c r="S462" s="191">
        <v>8</v>
      </c>
      <c r="T462" s="204">
        <v>9.4261812183339219E-2</v>
      </c>
      <c r="U462" s="191">
        <v>4</v>
      </c>
      <c r="V462" s="204">
        <v>4.713090609166961E-2</v>
      </c>
      <c r="W462" s="191">
        <v>18</v>
      </c>
      <c r="X462" s="204">
        <v>0.21208907741251329</v>
      </c>
      <c r="Y462" s="191">
        <v>24</v>
      </c>
      <c r="Z462" s="204">
        <v>0.2827854365500177</v>
      </c>
      <c r="AA462" s="191">
        <v>60</v>
      </c>
      <c r="AB462" s="204">
        <v>0.70696359137504416</v>
      </c>
      <c r="AC462" s="191">
        <v>13</v>
      </c>
      <c r="AD462" s="191">
        <v>0.15317544479792625</v>
      </c>
      <c r="AE462" s="191"/>
      <c r="AF462" s="191"/>
    </row>
    <row r="463" spans="1:32">
      <c r="A463" s="332">
        <v>1888</v>
      </c>
      <c r="B463" s="334" t="s">
        <v>923</v>
      </c>
      <c r="C463" s="345">
        <v>5305</v>
      </c>
      <c r="D463" s="345">
        <v>5487</v>
      </c>
      <c r="E463" s="191">
        <v>133</v>
      </c>
      <c r="F463" s="191">
        <f t="shared" si="9"/>
        <v>2.5070688030160224</v>
      </c>
      <c r="G463" s="191">
        <v>69</v>
      </c>
      <c r="H463" s="191">
        <v>1.3006597549481622</v>
      </c>
      <c r="I463" s="191">
        <v>64</v>
      </c>
      <c r="J463" s="191">
        <v>1.2064090480678606</v>
      </c>
      <c r="K463" s="191">
        <v>17</v>
      </c>
      <c r="L463" s="191">
        <v>0.32045240339302544</v>
      </c>
      <c r="M463" s="191">
        <v>20</v>
      </c>
      <c r="N463" s="204">
        <v>0.3770028275212064</v>
      </c>
      <c r="O463" s="191">
        <v>3</v>
      </c>
      <c r="P463" s="204">
        <v>5.6550424128180961E-2</v>
      </c>
      <c r="Q463" s="191">
        <v>3</v>
      </c>
      <c r="R463" s="204">
        <v>5.6550424128180961E-2</v>
      </c>
      <c r="S463" s="191">
        <v>10</v>
      </c>
      <c r="T463" s="204">
        <v>0.1885014137606032</v>
      </c>
      <c r="U463" s="191">
        <v>4</v>
      </c>
      <c r="V463" s="204">
        <v>7.540056550424129E-2</v>
      </c>
      <c r="W463" s="191">
        <v>13</v>
      </c>
      <c r="X463" s="204">
        <v>0.24505183788878418</v>
      </c>
      <c r="Y463" s="191">
        <v>19</v>
      </c>
      <c r="Z463" s="204">
        <v>0.35815268614514606</v>
      </c>
      <c r="AA463" s="191">
        <v>36</v>
      </c>
      <c r="AB463" s="204">
        <v>0.67860508953817145</v>
      </c>
      <c r="AC463" s="191">
        <v>8</v>
      </c>
      <c r="AD463" s="191">
        <v>0.15080113100848258</v>
      </c>
      <c r="AE463" s="191"/>
      <c r="AF463" s="191"/>
    </row>
    <row r="464" spans="1:32">
      <c r="A464" s="332">
        <v>1888</v>
      </c>
      <c r="B464" s="334" t="s">
        <v>931</v>
      </c>
      <c r="C464" s="345">
        <v>11571</v>
      </c>
      <c r="D464" s="345">
        <v>11771</v>
      </c>
      <c r="E464" s="191">
        <v>248</v>
      </c>
      <c r="F464" s="191">
        <f t="shared" si="9"/>
        <v>2.1432892576268259</v>
      </c>
      <c r="G464" s="191">
        <v>126</v>
      </c>
      <c r="H464" s="191">
        <v>1.0889292196007259</v>
      </c>
      <c r="I464" s="191">
        <v>122</v>
      </c>
      <c r="J464" s="191">
        <v>1.0543600380260996</v>
      </c>
      <c r="K464" s="191">
        <v>19</v>
      </c>
      <c r="L464" s="191">
        <v>0.16420361247947454</v>
      </c>
      <c r="M464" s="191">
        <v>21</v>
      </c>
      <c r="N464" s="204">
        <v>0.18148820326678766</v>
      </c>
      <c r="O464" s="191">
        <v>5</v>
      </c>
      <c r="P464" s="204">
        <v>4.3211476968282779E-2</v>
      </c>
      <c r="Q464" s="191">
        <v>14</v>
      </c>
      <c r="R464" s="204">
        <v>0.12099213551119178</v>
      </c>
      <c r="S464" s="191">
        <v>15</v>
      </c>
      <c r="T464" s="204">
        <v>0.12963443090484833</v>
      </c>
      <c r="U464" s="191">
        <v>6</v>
      </c>
      <c r="V464" s="204">
        <v>5.1853772361939325E-2</v>
      </c>
      <c r="W464" s="191">
        <v>32</v>
      </c>
      <c r="X464" s="204">
        <v>0.27655345259700981</v>
      </c>
      <c r="Y464" s="191">
        <v>54</v>
      </c>
      <c r="Z464" s="204">
        <v>0.46668395125745399</v>
      </c>
      <c r="AA464" s="191">
        <v>67</v>
      </c>
      <c r="AB464" s="204">
        <v>0.57903379137498923</v>
      </c>
      <c r="AC464" s="191">
        <v>15</v>
      </c>
      <c r="AD464" s="191">
        <v>0.12963443090484833</v>
      </c>
      <c r="AE464" s="191"/>
      <c r="AF464" s="191"/>
    </row>
    <row r="465" spans="1:32">
      <c r="A465" s="332">
        <v>1888</v>
      </c>
      <c r="B465" s="334" t="s">
        <v>924</v>
      </c>
      <c r="C465" s="345">
        <v>10170</v>
      </c>
      <c r="D465" s="345">
        <v>9941</v>
      </c>
      <c r="E465" s="191">
        <v>207</v>
      </c>
      <c r="F465" s="191">
        <f t="shared" si="9"/>
        <v>2.0353982300884956</v>
      </c>
      <c r="G465" s="191">
        <v>105</v>
      </c>
      <c r="H465" s="191">
        <v>1.0324483775811208</v>
      </c>
      <c r="I465" s="191">
        <v>102</v>
      </c>
      <c r="J465" s="191">
        <v>1.0029498525073746</v>
      </c>
      <c r="K465" s="191">
        <v>18</v>
      </c>
      <c r="L465" s="191">
        <v>0.17699115044247787</v>
      </c>
      <c r="M465" s="191">
        <v>23</v>
      </c>
      <c r="N465" s="204">
        <v>0.22615535889872174</v>
      </c>
      <c r="O465" s="191">
        <v>5</v>
      </c>
      <c r="P465" s="204">
        <v>4.9164208456243856E-2</v>
      </c>
      <c r="Q465" s="191">
        <v>2</v>
      </c>
      <c r="R465" s="204">
        <v>1.9665683382497544E-2</v>
      </c>
      <c r="S465" s="191">
        <v>12</v>
      </c>
      <c r="T465" s="204">
        <v>0.11799410029498525</v>
      </c>
      <c r="U465" s="191">
        <v>5</v>
      </c>
      <c r="V465" s="204">
        <v>4.9164208456243856E-2</v>
      </c>
      <c r="W465" s="191">
        <v>17</v>
      </c>
      <c r="X465" s="204">
        <v>0.16715830875122908</v>
      </c>
      <c r="Y465" s="191">
        <v>20</v>
      </c>
      <c r="Z465" s="204">
        <v>0.19665683382497542</v>
      </c>
      <c r="AA465" s="191">
        <v>91</v>
      </c>
      <c r="AB465" s="204">
        <v>0.89478859390363807</v>
      </c>
      <c r="AC465" s="191">
        <v>14</v>
      </c>
      <c r="AD465" s="191">
        <v>0.13765978367748277</v>
      </c>
      <c r="AE465" s="191"/>
      <c r="AF465" s="191"/>
    </row>
    <row r="466" spans="1:32">
      <c r="A466" s="332">
        <v>1888</v>
      </c>
      <c r="B466" s="334" t="s">
        <v>934</v>
      </c>
      <c r="C466" s="345">
        <v>13841</v>
      </c>
      <c r="D466" s="345">
        <v>13550</v>
      </c>
      <c r="E466" s="191">
        <v>296</v>
      </c>
      <c r="F466" s="191">
        <f t="shared" si="9"/>
        <v>2.13857380247092</v>
      </c>
      <c r="G466" s="191">
        <v>168</v>
      </c>
      <c r="H466" s="191">
        <v>1.2137851311321435</v>
      </c>
      <c r="I466" s="191">
        <v>128</v>
      </c>
      <c r="J466" s="191">
        <v>0.92478867133877607</v>
      </c>
      <c r="K466" s="191">
        <v>36</v>
      </c>
      <c r="L466" s="191">
        <v>0.26009681381403077</v>
      </c>
      <c r="M466" s="191">
        <v>32</v>
      </c>
      <c r="N466" s="204">
        <v>0.23119716783469402</v>
      </c>
      <c r="O466" s="191">
        <v>14</v>
      </c>
      <c r="P466" s="204">
        <v>0.10114876092767863</v>
      </c>
      <c r="Q466" s="191">
        <v>10</v>
      </c>
      <c r="R466" s="204">
        <v>7.224911494834188E-2</v>
      </c>
      <c r="S466" s="191">
        <v>8</v>
      </c>
      <c r="T466" s="204">
        <v>5.7799291958673504E-2</v>
      </c>
      <c r="U466" s="191">
        <v>12</v>
      </c>
      <c r="V466" s="204">
        <v>8.6698937938010256E-2</v>
      </c>
      <c r="W466" s="191">
        <v>40</v>
      </c>
      <c r="X466" s="204">
        <v>0.28899645979336752</v>
      </c>
      <c r="Y466" s="191">
        <v>54</v>
      </c>
      <c r="Z466" s="204">
        <v>0.39014522072104618</v>
      </c>
      <c r="AA466" s="191">
        <v>70</v>
      </c>
      <c r="AB466" s="204">
        <v>0.50574380463839319</v>
      </c>
      <c r="AC466" s="191">
        <v>20</v>
      </c>
      <c r="AD466" s="191">
        <v>0.14449822989668376</v>
      </c>
      <c r="AE466" s="191"/>
      <c r="AF466" s="191"/>
    </row>
    <row r="467" spans="1:32">
      <c r="A467" s="332">
        <v>1888</v>
      </c>
      <c r="B467" s="334" t="s">
        <v>943</v>
      </c>
      <c r="C467" s="345">
        <v>41076</v>
      </c>
      <c r="D467" s="345">
        <v>56365</v>
      </c>
      <c r="E467" s="191">
        <v>922</v>
      </c>
      <c r="F467" s="191">
        <f t="shared" si="9"/>
        <v>2.2446197292823058</v>
      </c>
      <c r="G467" s="191">
        <v>480</v>
      </c>
      <c r="H467" s="191">
        <v>1.1685655857435</v>
      </c>
      <c r="I467" s="191">
        <v>442</v>
      </c>
      <c r="J467" s="191">
        <v>1.076054143538806</v>
      </c>
      <c r="K467" s="191">
        <v>53</v>
      </c>
      <c r="L467" s="191">
        <v>0.12902911675917811</v>
      </c>
      <c r="M467" s="191">
        <v>105</v>
      </c>
      <c r="N467" s="204">
        <v>0.2556237218813906</v>
      </c>
      <c r="O467" s="191">
        <v>36</v>
      </c>
      <c r="P467" s="204">
        <v>8.7642418930762495E-2</v>
      </c>
      <c r="Q467" s="191">
        <v>32</v>
      </c>
      <c r="R467" s="204">
        <v>7.7904372382899989E-2</v>
      </c>
      <c r="S467" s="191">
        <v>54</v>
      </c>
      <c r="T467" s="204">
        <v>0.13146362839614373</v>
      </c>
      <c r="U467" s="191">
        <v>29</v>
      </c>
      <c r="V467" s="204">
        <v>7.0600837472003117E-2</v>
      </c>
      <c r="W467" s="191">
        <v>145</v>
      </c>
      <c r="X467" s="204">
        <v>0.3530041873600156</v>
      </c>
      <c r="Y467" s="191">
        <v>213</v>
      </c>
      <c r="Z467" s="204">
        <v>0.51855097867367805</v>
      </c>
      <c r="AA467" s="191">
        <v>214</v>
      </c>
      <c r="AB467" s="204">
        <v>0.52098549031064367</v>
      </c>
      <c r="AC467" s="191">
        <v>41</v>
      </c>
      <c r="AD467" s="191">
        <v>9.9814977115590606E-2</v>
      </c>
      <c r="AE467" s="191"/>
      <c r="AF467" s="191"/>
    </row>
    <row r="468" spans="1:32">
      <c r="A468" s="332">
        <v>1888</v>
      </c>
      <c r="B468" s="334" t="s">
        <v>941</v>
      </c>
      <c r="C468" s="345">
        <v>5527</v>
      </c>
      <c r="D468" s="345">
        <v>6307</v>
      </c>
      <c r="E468" s="191">
        <v>70</v>
      </c>
      <c r="F468" s="191">
        <f t="shared" si="9"/>
        <v>1.2665098606839154</v>
      </c>
      <c r="G468" s="191">
        <v>38</v>
      </c>
      <c r="H468" s="191">
        <v>0.68753392437126837</v>
      </c>
      <c r="I468" s="191">
        <v>32</v>
      </c>
      <c r="J468" s="191">
        <v>0.57897593631264699</v>
      </c>
      <c r="K468" s="191">
        <v>6</v>
      </c>
      <c r="L468" s="191">
        <v>0.1085579880586213</v>
      </c>
      <c r="M468" s="191">
        <v>5</v>
      </c>
      <c r="N468" s="204">
        <v>9.0464990048851085E-2</v>
      </c>
      <c r="O468" s="191">
        <v>1</v>
      </c>
      <c r="P468" s="204">
        <v>1.8092998009770218E-2</v>
      </c>
      <c r="Q468" s="191">
        <v>1</v>
      </c>
      <c r="R468" s="204">
        <v>1.8092998009770218E-2</v>
      </c>
      <c r="S468" s="191">
        <v>3</v>
      </c>
      <c r="T468" s="204">
        <v>5.4278994029310648E-2</v>
      </c>
      <c r="U468" s="191">
        <v>0</v>
      </c>
      <c r="V468" s="204">
        <v>0</v>
      </c>
      <c r="W468" s="191">
        <v>9</v>
      </c>
      <c r="X468" s="204">
        <v>0.16283698208793199</v>
      </c>
      <c r="Y468" s="191">
        <v>14</v>
      </c>
      <c r="Z468" s="204">
        <v>0.25330197213678307</v>
      </c>
      <c r="AA468" s="191">
        <v>23</v>
      </c>
      <c r="AB468" s="204">
        <v>0.41613895422471503</v>
      </c>
      <c r="AC468" s="191">
        <v>8</v>
      </c>
      <c r="AD468" s="191">
        <v>0.14474398407816175</v>
      </c>
      <c r="AE468" s="191"/>
      <c r="AF468" s="191"/>
    </row>
    <row r="469" spans="1:32">
      <c r="A469" s="332">
        <v>1888</v>
      </c>
      <c r="B469" s="334" t="s">
        <v>944</v>
      </c>
      <c r="C469" s="345">
        <v>9837</v>
      </c>
      <c r="D469" s="345">
        <v>10472</v>
      </c>
      <c r="E469" s="191">
        <v>196</v>
      </c>
      <c r="F469" s="191">
        <f t="shared" si="9"/>
        <v>1.9924773813154419</v>
      </c>
      <c r="G469" s="191">
        <v>104</v>
      </c>
      <c r="H469" s="191">
        <v>1.0572328962081936</v>
      </c>
      <c r="I469" s="191">
        <v>92</v>
      </c>
      <c r="J469" s="191">
        <v>0.93524448510724811</v>
      </c>
      <c r="K469" s="191">
        <v>8</v>
      </c>
      <c r="L469" s="191">
        <v>8.1325607400630273E-2</v>
      </c>
      <c r="M469" s="191">
        <v>36</v>
      </c>
      <c r="N469" s="204">
        <v>0.36596523330283626</v>
      </c>
      <c r="O469" s="191">
        <v>6</v>
      </c>
      <c r="P469" s="204">
        <v>6.0994205550472705E-2</v>
      </c>
      <c r="Q469" s="191">
        <v>4</v>
      </c>
      <c r="R469" s="204">
        <v>4.0662803700315137E-2</v>
      </c>
      <c r="S469" s="191">
        <v>5</v>
      </c>
      <c r="T469" s="204">
        <v>5.0828504625393921E-2</v>
      </c>
      <c r="U469" s="191">
        <v>1</v>
      </c>
      <c r="V469" s="204">
        <v>1.0165700925078784E-2</v>
      </c>
      <c r="W469" s="191">
        <v>14</v>
      </c>
      <c r="X469" s="204">
        <v>0.14231981295110299</v>
      </c>
      <c r="Y469" s="191">
        <v>35</v>
      </c>
      <c r="Z469" s="204">
        <v>0.35579953237775747</v>
      </c>
      <c r="AA469" s="191">
        <v>70</v>
      </c>
      <c r="AB469" s="204">
        <v>0.71159906475551493</v>
      </c>
      <c r="AC469" s="191">
        <v>17</v>
      </c>
      <c r="AD469" s="191">
        <v>0.17281691572633934</v>
      </c>
      <c r="AE469" s="191"/>
      <c r="AF469" s="191"/>
    </row>
    <row r="470" spans="1:32">
      <c r="A470" s="332">
        <v>1888</v>
      </c>
      <c r="B470" s="337" t="s">
        <v>947</v>
      </c>
      <c r="C470" s="347">
        <v>14396</v>
      </c>
      <c r="D470" s="347">
        <v>15466</v>
      </c>
      <c r="E470" s="191">
        <v>281</v>
      </c>
      <c r="F470" s="191">
        <f t="shared" si="9"/>
        <v>1.9519310919699915</v>
      </c>
      <c r="G470" s="191">
        <v>139</v>
      </c>
      <c r="H470" s="191">
        <v>0.96554598499583222</v>
      </c>
      <c r="I470" s="191">
        <v>142</v>
      </c>
      <c r="J470" s="191">
        <v>0.98638510697415938</v>
      </c>
      <c r="K470" s="191">
        <v>24</v>
      </c>
      <c r="L470" s="191">
        <v>0.16671297582661851</v>
      </c>
      <c r="M470" s="191">
        <v>32</v>
      </c>
      <c r="N470" s="204">
        <v>0.22228396776882464</v>
      </c>
      <c r="O470" s="191">
        <v>10</v>
      </c>
      <c r="P470" s="204">
        <v>6.9463739927757714E-2</v>
      </c>
      <c r="Q470" s="191">
        <v>4</v>
      </c>
      <c r="R470" s="204">
        <v>2.778549597110308E-2</v>
      </c>
      <c r="S470" s="191">
        <v>17</v>
      </c>
      <c r="T470" s="204">
        <v>0.1180883578771881</v>
      </c>
      <c r="U470" s="191">
        <v>8</v>
      </c>
      <c r="V470" s="204">
        <v>5.557099194220616E-2</v>
      </c>
      <c r="W470" s="191">
        <v>28</v>
      </c>
      <c r="X470" s="204">
        <v>0.19449847179772159</v>
      </c>
      <c r="Y470" s="191">
        <v>48</v>
      </c>
      <c r="Z470" s="204">
        <v>0.33342595165323702</v>
      </c>
      <c r="AA470" s="191">
        <v>91</v>
      </c>
      <c r="AB470" s="204">
        <v>0.63212003334259514</v>
      </c>
      <c r="AC470" s="191">
        <v>19</v>
      </c>
      <c r="AD470" s="191">
        <v>0.13198110586273964</v>
      </c>
      <c r="AE470" s="191"/>
      <c r="AF470" s="191"/>
    </row>
    <row r="471" spans="1:32">
      <c r="A471" s="332">
        <v>1888</v>
      </c>
      <c r="B471" s="337" t="s">
        <v>948</v>
      </c>
      <c r="C471" s="347">
        <v>11356</v>
      </c>
      <c r="D471" s="347">
        <v>11176</v>
      </c>
      <c r="E471" s="191">
        <v>211</v>
      </c>
      <c r="F471" s="191">
        <f t="shared" si="9"/>
        <v>1.858048608665023</v>
      </c>
      <c r="G471" s="191">
        <v>111</v>
      </c>
      <c r="H471" s="191">
        <v>0.97745685100387469</v>
      </c>
      <c r="I471" s="191">
        <v>100</v>
      </c>
      <c r="J471" s="191">
        <v>0.88059175766114828</v>
      </c>
      <c r="K471" s="191">
        <v>30</v>
      </c>
      <c r="L471" s="191">
        <v>0.26417752729834448</v>
      </c>
      <c r="M471" s="191">
        <v>28</v>
      </c>
      <c r="N471" s="204">
        <v>0.24656569214512153</v>
      </c>
      <c r="O471" s="191">
        <v>3</v>
      </c>
      <c r="P471" s="204">
        <v>2.6417752729834446E-2</v>
      </c>
      <c r="Q471" s="191">
        <v>6</v>
      </c>
      <c r="R471" s="204">
        <v>5.2835505459668891E-2</v>
      </c>
      <c r="S471" s="191">
        <v>1</v>
      </c>
      <c r="T471" s="204">
        <v>8.8059175766114824E-3</v>
      </c>
      <c r="U471" s="191">
        <v>8</v>
      </c>
      <c r="V471" s="204">
        <v>7.0447340612891859E-2</v>
      </c>
      <c r="W471" s="191">
        <v>16</v>
      </c>
      <c r="X471" s="204">
        <v>0.14089468122578372</v>
      </c>
      <c r="Y471" s="191">
        <v>32</v>
      </c>
      <c r="Z471" s="204">
        <v>0.28178936245156744</v>
      </c>
      <c r="AA471" s="191">
        <v>74</v>
      </c>
      <c r="AB471" s="204">
        <v>0.65163790066924976</v>
      </c>
      <c r="AC471" s="191">
        <v>13</v>
      </c>
      <c r="AD471" s="191">
        <v>0.11447692849594927</v>
      </c>
      <c r="AE471" s="191"/>
      <c r="AF471" s="191"/>
    </row>
    <row r="472" spans="1:32">
      <c r="A472" s="332">
        <v>1888</v>
      </c>
      <c r="B472" s="334" t="s">
        <v>951</v>
      </c>
      <c r="C472" s="345">
        <v>13524</v>
      </c>
      <c r="D472" s="345">
        <v>14471</v>
      </c>
      <c r="E472" s="191">
        <v>253</v>
      </c>
      <c r="F472" s="191">
        <f t="shared" si="9"/>
        <v>1.870748299319728</v>
      </c>
      <c r="G472" s="191">
        <v>128</v>
      </c>
      <c r="H472" s="191">
        <v>0.94646554273883454</v>
      </c>
      <c r="I472" s="191">
        <v>125</v>
      </c>
      <c r="J472" s="191">
        <v>0.92428275658089332</v>
      </c>
      <c r="K472" s="191">
        <v>16</v>
      </c>
      <c r="L472" s="191">
        <v>0.11830819284235432</v>
      </c>
      <c r="M472" s="191">
        <v>25</v>
      </c>
      <c r="N472" s="204">
        <v>0.18485655131617865</v>
      </c>
      <c r="O472" s="191">
        <v>8</v>
      </c>
      <c r="P472" s="204">
        <v>5.9154096421177159E-2</v>
      </c>
      <c r="Q472" s="191">
        <v>6</v>
      </c>
      <c r="R472" s="204">
        <v>4.4365572315882874E-2</v>
      </c>
      <c r="S472" s="191">
        <v>7</v>
      </c>
      <c r="T472" s="204">
        <v>5.1759834368530024E-2</v>
      </c>
      <c r="U472" s="191">
        <v>13</v>
      </c>
      <c r="V472" s="204">
        <v>9.6125406684412898E-2</v>
      </c>
      <c r="W472" s="191">
        <v>38</v>
      </c>
      <c r="X472" s="204">
        <v>0.28098195800059156</v>
      </c>
      <c r="Y472" s="191">
        <v>41</v>
      </c>
      <c r="Z472" s="204">
        <v>0.30316474415853295</v>
      </c>
      <c r="AA472" s="191">
        <v>77</v>
      </c>
      <c r="AB472" s="204">
        <v>0.56935817805383016</v>
      </c>
      <c r="AC472" s="191">
        <v>22</v>
      </c>
      <c r="AD472" s="191">
        <v>0.1626737651582372</v>
      </c>
      <c r="AE472" s="191"/>
      <c r="AF472" s="191"/>
    </row>
    <row r="473" spans="1:32">
      <c r="A473" s="332">
        <v>1888</v>
      </c>
      <c r="B473" s="334" t="s">
        <v>927</v>
      </c>
      <c r="C473" s="345">
        <v>13803</v>
      </c>
      <c r="D473" s="345">
        <v>15248</v>
      </c>
      <c r="E473" s="191">
        <v>278</v>
      </c>
      <c r="F473" s="191">
        <f t="shared" si="9"/>
        <v>2.0140549155980585</v>
      </c>
      <c r="G473" s="191">
        <v>131</v>
      </c>
      <c r="H473" s="191">
        <v>0.94906904296167494</v>
      </c>
      <c r="I473" s="191">
        <v>147</v>
      </c>
      <c r="J473" s="191">
        <v>1.0649858726363834</v>
      </c>
      <c r="K473" s="191">
        <v>8</v>
      </c>
      <c r="L473" s="191">
        <v>5.7958414837354207E-2</v>
      </c>
      <c r="M473" s="191">
        <v>27</v>
      </c>
      <c r="N473" s="204">
        <v>0.19560965007607042</v>
      </c>
      <c r="O473" s="191">
        <v>10</v>
      </c>
      <c r="P473" s="204">
        <v>7.244801854669275E-2</v>
      </c>
      <c r="Q473" s="191">
        <v>15</v>
      </c>
      <c r="R473" s="204">
        <v>0.10867202782003911</v>
      </c>
      <c r="S473" s="191">
        <v>14</v>
      </c>
      <c r="T473" s="204">
        <v>0.10142722596536984</v>
      </c>
      <c r="U473" s="191">
        <v>7</v>
      </c>
      <c r="V473" s="204">
        <v>5.0713612982684918E-2</v>
      </c>
      <c r="W473" s="191">
        <v>43</v>
      </c>
      <c r="X473" s="204">
        <v>0.3115264797507788</v>
      </c>
      <c r="Y473" s="191">
        <v>42</v>
      </c>
      <c r="Z473" s="204">
        <v>0.30428167789610955</v>
      </c>
      <c r="AA473" s="191">
        <v>78</v>
      </c>
      <c r="AB473" s="204">
        <v>0.56509454466420339</v>
      </c>
      <c r="AC473" s="191">
        <v>34</v>
      </c>
      <c r="AD473" s="191">
        <v>0.24632326305875535</v>
      </c>
      <c r="AE473" s="191"/>
      <c r="AF473" s="191"/>
    </row>
    <row r="474" spans="1:32">
      <c r="A474" s="332">
        <v>1888</v>
      </c>
      <c r="B474" s="334" t="s">
        <v>983</v>
      </c>
      <c r="C474" s="345">
        <v>6583</v>
      </c>
      <c r="D474" s="345">
        <v>6652</v>
      </c>
      <c r="E474" s="191">
        <v>151</v>
      </c>
      <c r="F474" s="191">
        <f t="shared" si="9"/>
        <v>2.2937870271912502</v>
      </c>
      <c r="G474" s="191">
        <v>74</v>
      </c>
      <c r="H474" s="191">
        <v>1.1241075497493545</v>
      </c>
      <c r="I474" s="191">
        <v>77</v>
      </c>
      <c r="J474" s="191">
        <v>1.1696794774418957</v>
      </c>
      <c r="K474" s="191">
        <v>17</v>
      </c>
      <c r="L474" s="191">
        <v>0.25824092359106787</v>
      </c>
      <c r="M474" s="191">
        <v>14</v>
      </c>
      <c r="N474" s="204">
        <v>0.2126689958985265</v>
      </c>
      <c r="O474" s="191">
        <v>1</v>
      </c>
      <c r="P474" s="204">
        <v>1.5190642564180465E-2</v>
      </c>
      <c r="Q474" s="191">
        <v>3</v>
      </c>
      <c r="R474" s="204">
        <v>4.5571927692541397E-2</v>
      </c>
      <c r="S474" s="191">
        <v>1</v>
      </c>
      <c r="T474" s="204">
        <v>1.5190642564180465E-2</v>
      </c>
      <c r="U474" s="191">
        <v>3</v>
      </c>
      <c r="V474" s="204">
        <v>4.5571927692541397E-2</v>
      </c>
      <c r="W474" s="191">
        <v>12</v>
      </c>
      <c r="X474" s="204">
        <v>0.18228771077016559</v>
      </c>
      <c r="Y474" s="191">
        <v>23</v>
      </c>
      <c r="Z474" s="204">
        <v>0.34938477897615072</v>
      </c>
      <c r="AA474" s="191">
        <v>56</v>
      </c>
      <c r="AB474" s="204">
        <v>0.85067598359410601</v>
      </c>
      <c r="AC474" s="191">
        <v>21</v>
      </c>
      <c r="AD474" s="191">
        <v>0.31900349384778975</v>
      </c>
      <c r="AE474" s="191"/>
      <c r="AF474" s="191"/>
    </row>
    <row r="475" spans="1:32">
      <c r="A475" s="332">
        <v>1888</v>
      </c>
      <c r="B475" s="334" t="s">
        <v>952</v>
      </c>
      <c r="C475" s="345">
        <v>10872</v>
      </c>
      <c r="D475" s="345">
        <v>12453</v>
      </c>
      <c r="E475" s="191">
        <v>233</v>
      </c>
      <c r="F475" s="191">
        <f t="shared" si="9"/>
        <v>2.143119941133186</v>
      </c>
      <c r="G475" s="191">
        <v>118</v>
      </c>
      <c r="H475" s="191">
        <v>1.0853568800588667</v>
      </c>
      <c r="I475" s="191">
        <v>115</v>
      </c>
      <c r="J475" s="191">
        <v>1.0577630610743194</v>
      </c>
      <c r="K475" s="191">
        <v>27</v>
      </c>
      <c r="L475" s="191">
        <v>0.24834437086092717</v>
      </c>
      <c r="M475" s="191">
        <v>33</v>
      </c>
      <c r="N475" s="204">
        <v>0.30353200883002207</v>
      </c>
      <c r="O475" s="191">
        <v>15</v>
      </c>
      <c r="P475" s="204">
        <v>0.13796909492273732</v>
      </c>
      <c r="Q475" s="191">
        <v>11</v>
      </c>
      <c r="R475" s="204">
        <v>0.10117733627667404</v>
      </c>
      <c r="S475" s="191">
        <v>16</v>
      </c>
      <c r="T475" s="204">
        <v>0.14716703458425312</v>
      </c>
      <c r="U475" s="191">
        <v>4</v>
      </c>
      <c r="V475" s="204">
        <v>3.679175864606328E-2</v>
      </c>
      <c r="W475" s="191">
        <v>20</v>
      </c>
      <c r="X475" s="204">
        <v>0.18395879323031641</v>
      </c>
      <c r="Y475" s="191">
        <v>27</v>
      </c>
      <c r="Z475" s="204">
        <v>0.24834437086092717</v>
      </c>
      <c r="AA475" s="191">
        <v>67</v>
      </c>
      <c r="AB475" s="204">
        <v>0.61626195732155997</v>
      </c>
      <c r="AC475" s="191">
        <v>13</v>
      </c>
      <c r="AD475" s="191">
        <v>0.11957321559970567</v>
      </c>
      <c r="AE475" s="191"/>
      <c r="AF475" s="191"/>
    </row>
    <row r="476" spans="1:32">
      <c r="A476" s="332">
        <v>1888</v>
      </c>
      <c r="B476" s="334" t="s">
        <v>961</v>
      </c>
      <c r="C476" s="345">
        <v>4613</v>
      </c>
      <c r="D476" s="345">
        <v>4986</v>
      </c>
      <c r="E476" s="191">
        <v>82</v>
      </c>
      <c r="F476" s="191">
        <f t="shared" si="9"/>
        <v>1.7775850856275743</v>
      </c>
      <c r="G476" s="191">
        <v>40</v>
      </c>
      <c r="H476" s="191">
        <v>0.86711467591588987</v>
      </c>
      <c r="I476" s="191">
        <v>42</v>
      </c>
      <c r="J476" s="191">
        <v>0.91047040971168436</v>
      </c>
      <c r="K476" s="191">
        <v>5</v>
      </c>
      <c r="L476" s="191">
        <v>0.10838933448948623</v>
      </c>
      <c r="M476" s="191">
        <v>6</v>
      </c>
      <c r="N476" s="204">
        <v>0.13006720138738348</v>
      </c>
      <c r="O476" s="191">
        <v>3</v>
      </c>
      <c r="P476" s="204">
        <v>6.503360069369174E-2</v>
      </c>
      <c r="Q476" s="191">
        <v>1</v>
      </c>
      <c r="R476" s="204">
        <v>2.1677866897897247E-2</v>
      </c>
      <c r="S476" s="191">
        <v>7</v>
      </c>
      <c r="T476" s="204">
        <v>0.15174506828528073</v>
      </c>
      <c r="U476" s="191">
        <v>1</v>
      </c>
      <c r="V476" s="204">
        <v>2.1677866897897247E-2</v>
      </c>
      <c r="W476" s="191">
        <v>8</v>
      </c>
      <c r="X476" s="204">
        <v>0.17342293518317797</v>
      </c>
      <c r="Y476" s="191">
        <v>11</v>
      </c>
      <c r="Z476" s="204">
        <v>0.23845653587686971</v>
      </c>
      <c r="AA476" s="191">
        <v>34</v>
      </c>
      <c r="AB476" s="204">
        <v>0.73704747452850639</v>
      </c>
      <c r="AC476" s="191">
        <v>6</v>
      </c>
      <c r="AD476" s="191">
        <v>0.13006720138738348</v>
      </c>
      <c r="AE476" s="191"/>
      <c r="AF476" s="191"/>
    </row>
    <row r="477" spans="1:32">
      <c r="A477" s="332">
        <v>1888</v>
      </c>
      <c r="B477" s="334" t="s">
        <v>954</v>
      </c>
      <c r="C477" s="345">
        <v>6125</v>
      </c>
      <c r="D477" s="345">
        <v>6303</v>
      </c>
      <c r="E477" s="191">
        <v>88</v>
      </c>
      <c r="F477" s="191">
        <f t="shared" si="9"/>
        <v>1.4367346938775509</v>
      </c>
      <c r="G477" s="191">
        <v>47</v>
      </c>
      <c r="H477" s="191">
        <v>0.76734693877551019</v>
      </c>
      <c r="I477" s="191">
        <v>41</v>
      </c>
      <c r="J477" s="191">
        <v>0.66938775510204085</v>
      </c>
      <c r="K477" s="191">
        <v>3</v>
      </c>
      <c r="L477" s="191">
        <v>4.8979591836734691E-2</v>
      </c>
      <c r="M477" s="191">
        <v>11</v>
      </c>
      <c r="N477" s="204">
        <v>0.17959183673469387</v>
      </c>
      <c r="O477" s="191">
        <v>3</v>
      </c>
      <c r="P477" s="204">
        <v>4.8979591836734691E-2</v>
      </c>
      <c r="Q477" s="191">
        <v>0</v>
      </c>
      <c r="R477" s="204">
        <v>0</v>
      </c>
      <c r="S477" s="191">
        <v>2</v>
      </c>
      <c r="T477" s="204">
        <v>3.2653061224489799E-2</v>
      </c>
      <c r="U477" s="191">
        <v>2</v>
      </c>
      <c r="V477" s="204">
        <v>3.2653061224489799E-2</v>
      </c>
      <c r="W477" s="191">
        <v>12</v>
      </c>
      <c r="X477" s="204">
        <v>0.19591836734693877</v>
      </c>
      <c r="Y477" s="191">
        <v>19</v>
      </c>
      <c r="Z477" s="204">
        <v>0.31020408163265306</v>
      </c>
      <c r="AA477" s="191">
        <v>29</v>
      </c>
      <c r="AB477" s="204">
        <v>0.47346938775510206</v>
      </c>
      <c r="AC477" s="191">
        <v>7</v>
      </c>
      <c r="AD477" s="191">
        <v>0.1142857142857143</v>
      </c>
      <c r="AE477" s="191"/>
      <c r="AF477" s="191"/>
    </row>
    <row r="478" spans="1:32">
      <c r="A478" s="332">
        <v>1888</v>
      </c>
      <c r="B478" s="334" t="s">
        <v>958</v>
      </c>
      <c r="C478" s="345">
        <v>25664</v>
      </c>
      <c r="D478" s="345">
        <v>33461</v>
      </c>
      <c r="E478" s="191">
        <v>471</v>
      </c>
      <c r="F478" s="191">
        <f t="shared" si="9"/>
        <v>1.8352556109725686</v>
      </c>
      <c r="G478" s="191">
        <v>234</v>
      </c>
      <c r="H478" s="191">
        <v>0.91178304239401486</v>
      </c>
      <c r="I478" s="191">
        <v>237</v>
      </c>
      <c r="J478" s="191">
        <v>0.92347256857855364</v>
      </c>
      <c r="K478" s="191">
        <v>35</v>
      </c>
      <c r="L478" s="191">
        <v>0.13637780548628431</v>
      </c>
      <c r="M478" s="191">
        <v>67</v>
      </c>
      <c r="N478" s="204">
        <v>0.26106608478802995</v>
      </c>
      <c r="O478" s="191">
        <v>24</v>
      </c>
      <c r="P478" s="204">
        <v>9.3516209476309231E-2</v>
      </c>
      <c r="Q478" s="191">
        <v>17</v>
      </c>
      <c r="R478" s="204">
        <v>6.6240648379052372E-2</v>
      </c>
      <c r="S478" s="191">
        <v>19</v>
      </c>
      <c r="T478" s="204">
        <v>7.4033665835411475E-2</v>
      </c>
      <c r="U478" s="191">
        <v>16</v>
      </c>
      <c r="V478" s="204">
        <v>6.2344139650872814E-2</v>
      </c>
      <c r="W478" s="191">
        <v>67</v>
      </c>
      <c r="X478" s="204">
        <v>0.26106608478802995</v>
      </c>
      <c r="Y478" s="191">
        <v>82</v>
      </c>
      <c r="Z478" s="204">
        <v>0.31951371571072318</v>
      </c>
      <c r="AA478" s="191">
        <v>120</v>
      </c>
      <c r="AB478" s="204">
        <v>0.46758104738154616</v>
      </c>
      <c r="AC478" s="191">
        <v>24</v>
      </c>
      <c r="AD478" s="191">
        <v>9.3516209476309231E-2</v>
      </c>
      <c r="AE478" s="191"/>
      <c r="AF478" s="191"/>
    </row>
    <row r="479" spans="1:32">
      <c r="A479" s="332">
        <v>1888</v>
      </c>
      <c r="B479" s="337" t="s">
        <v>928</v>
      </c>
      <c r="C479" s="347">
        <v>16257</v>
      </c>
      <c r="D479" s="347">
        <v>17771</v>
      </c>
      <c r="E479" s="191">
        <v>333</v>
      </c>
      <c r="F479" s="191">
        <f t="shared" si="9"/>
        <v>2.0483484037645319</v>
      </c>
      <c r="G479" s="191">
        <v>160</v>
      </c>
      <c r="H479" s="191">
        <v>0.98419142523220771</v>
      </c>
      <c r="I479" s="191">
        <v>173</v>
      </c>
      <c r="J479" s="191">
        <v>1.0641569785323246</v>
      </c>
      <c r="K479" s="191">
        <v>34</v>
      </c>
      <c r="L479" s="191">
        <v>0.20914067786184409</v>
      </c>
      <c r="M479" s="191">
        <v>36</v>
      </c>
      <c r="N479" s="204">
        <v>0.22144307067724672</v>
      </c>
      <c r="O479" s="191">
        <v>9</v>
      </c>
      <c r="P479" s="204">
        <v>5.5360767669311681E-2</v>
      </c>
      <c r="Q479" s="191">
        <v>13</v>
      </c>
      <c r="R479" s="204">
        <v>7.9965553300116871E-2</v>
      </c>
      <c r="S479" s="191">
        <v>17</v>
      </c>
      <c r="T479" s="204">
        <v>0.10457033893092205</v>
      </c>
      <c r="U479" s="191">
        <v>5</v>
      </c>
      <c r="V479" s="204">
        <v>3.0755982038506491E-2</v>
      </c>
      <c r="W479" s="191">
        <v>45</v>
      </c>
      <c r="X479" s="204">
        <v>0.27680383834655842</v>
      </c>
      <c r="Y479" s="191">
        <v>37</v>
      </c>
      <c r="Z479" s="204">
        <v>0.22759426708494801</v>
      </c>
      <c r="AA479" s="191">
        <v>112</v>
      </c>
      <c r="AB479" s="204">
        <v>0.68893399766254537</v>
      </c>
      <c r="AC479" s="191">
        <v>25</v>
      </c>
      <c r="AD479" s="191">
        <v>0.15377991019253243</v>
      </c>
      <c r="AE479" s="191"/>
      <c r="AF479" s="191"/>
    </row>
    <row r="480" spans="1:32">
      <c r="A480" s="332">
        <v>1888</v>
      </c>
      <c r="B480" s="338" t="s">
        <v>1122</v>
      </c>
      <c r="C480" s="343">
        <v>101985</v>
      </c>
      <c r="D480" s="240">
        <v>114438</v>
      </c>
      <c r="E480" s="191">
        <v>2029</v>
      </c>
      <c r="F480" s="191">
        <f t="shared" si="9"/>
        <v>1.9895082610187773</v>
      </c>
      <c r="G480" s="191">
        <v>1042</v>
      </c>
      <c r="H480" s="191">
        <v>1.0217188802274844</v>
      </c>
      <c r="I480" s="191">
        <v>987</v>
      </c>
      <c r="J480" s="191">
        <v>0.96778938079129295</v>
      </c>
      <c r="K480" s="191">
        <v>231</v>
      </c>
      <c r="L480" s="191">
        <v>0.22650389763200471</v>
      </c>
      <c r="M480" s="191">
        <v>180</v>
      </c>
      <c r="N480" s="204">
        <v>0.17649654360935429</v>
      </c>
      <c r="O480" s="191">
        <v>85</v>
      </c>
      <c r="P480" s="204">
        <v>8.3345590037750647E-2</v>
      </c>
      <c r="Q480" s="191">
        <v>96</v>
      </c>
      <c r="R480" s="204">
        <v>9.4131489924988973E-2</v>
      </c>
      <c r="S480" s="191">
        <v>121</v>
      </c>
      <c r="T480" s="204">
        <v>0.11864489875962152</v>
      </c>
      <c r="U480" s="191">
        <v>53</v>
      </c>
      <c r="V480" s="204">
        <v>5.1968426729420994E-2</v>
      </c>
      <c r="W480" s="191">
        <v>195</v>
      </c>
      <c r="X480" s="204">
        <v>0.19120458891013384</v>
      </c>
      <c r="Y480" s="191">
        <v>349</v>
      </c>
      <c r="Z480" s="204">
        <v>0.34220718733147032</v>
      </c>
      <c r="AA480" s="191">
        <v>588</v>
      </c>
      <c r="AB480" s="204">
        <v>0.57655537579055749</v>
      </c>
      <c r="AC480" s="191">
        <v>131</v>
      </c>
      <c r="AD480" s="191">
        <v>0.12845026229347453</v>
      </c>
      <c r="AE480" s="191"/>
      <c r="AF480" s="191"/>
    </row>
    <row r="481" spans="1:32">
      <c r="A481" s="332">
        <v>1888</v>
      </c>
      <c r="B481" s="334" t="s">
        <v>851</v>
      </c>
      <c r="C481" s="345">
        <v>5566</v>
      </c>
      <c r="D481" s="345">
        <v>9941</v>
      </c>
      <c r="E481" s="191">
        <v>109</v>
      </c>
      <c r="F481" s="191">
        <f t="shared" si="9"/>
        <v>1.9583183614804167</v>
      </c>
      <c r="G481" s="191">
        <v>52</v>
      </c>
      <c r="H481" s="191">
        <v>0.93424362199065769</v>
      </c>
      <c r="I481" s="191">
        <v>57</v>
      </c>
      <c r="J481" s="191">
        <v>1.0240747394897591</v>
      </c>
      <c r="K481" s="191">
        <v>16</v>
      </c>
      <c r="L481" s="191">
        <v>0.2874595759971254</v>
      </c>
      <c r="M481" s="191">
        <v>9</v>
      </c>
      <c r="N481" s="204">
        <v>0.16169601149838303</v>
      </c>
      <c r="O481" s="191">
        <v>8</v>
      </c>
      <c r="P481" s="204">
        <v>0.1437297879985627</v>
      </c>
      <c r="Q481" s="191">
        <v>1</v>
      </c>
      <c r="R481" s="204">
        <v>1.7966223499820338E-2</v>
      </c>
      <c r="S481" s="191">
        <v>4</v>
      </c>
      <c r="T481" s="204">
        <v>7.1864893999281351E-2</v>
      </c>
      <c r="U481" s="191">
        <v>4</v>
      </c>
      <c r="V481" s="204">
        <v>7.1864893999281351E-2</v>
      </c>
      <c r="W481" s="191">
        <v>15</v>
      </c>
      <c r="X481" s="204">
        <v>0.26949335249730505</v>
      </c>
      <c r="Y481" s="191">
        <v>20</v>
      </c>
      <c r="Z481" s="204">
        <v>0.35932446999640671</v>
      </c>
      <c r="AA481" s="191">
        <v>27</v>
      </c>
      <c r="AB481" s="204">
        <v>0.48508803449514909</v>
      </c>
      <c r="AC481" s="191">
        <v>5</v>
      </c>
      <c r="AD481" s="191">
        <v>8.9831117499101679E-2</v>
      </c>
      <c r="AE481" s="191"/>
      <c r="AF481" s="191"/>
    </row>
    <row r="482" spans="1:32">
      <c r="A482" s="332">
        <v>1888</v>
      </c>
      <c r="B482" s="334" t="s">
        <v>930</v>
      </c>
      <c r="C482" s="345">
        <v>8363</v>
      </c>
      <c r="D482" s="345">
        <v>8928</v>
      </c>
      <c r="E482" s="191">
        <v>150</v>
      </c>
      <c r="F482" s="191">
        <f t="shared" si="9"/>
        <v>1.7936147315556619</v>
      </c>
      <c r="G482" s="191">
        <v>82</v>
      </c>
      <c r="H482" s="191">
        <v>0.98050938658376174</v>
      </c>
      <c r="I482" s="191">
        <v>68</v>
      </c>
      <c r="J482" s="191">
        <v>0.81310534497190012</v>
      </c>
      <c r="K482" s="191">
        <v>21</v>
      </c>
      <c r="L482" s="191">
        <v>0.25110606241779265</v>
      </c>
      <c r="M482" s="191">
        <v>12</v>
      </c>
      <c r="N482" s="204">
        <v>0.14348917852445295</v>
      </c>
      <c r="O482" s="191">
        <v>4</v>
      </c>
      <c r="P482" s="204">
        <v>4.7829726174817649E-2</v>
      </c>
      <c r="Q482" s="191">
        <v>7</v>
      </c>
      <c r="R482" s="204">
        <v>8.3702020805930893E-2</v>
      </c>
      <c r="S482" s="191">
        <v>11</v>
      </c>
      <c r="T482" s="204">
        <v>0.13153174698074854</v>
      </c>
      <c r="U482" s="191">
        <v>3</v>
      </c>
      <c r="V482" s="204">
        <v>3.5872294631113237E-2</v>
      </c>
      <c r="W482" s="191">
        <v>12</v>
      </c>
      <c r="X482" s="204">
        <v>0.14348917852445295</v>
      </c>
      <c r="Y482" s="191">
        <v>27</v>
      </c>
      <c r="Z482" s="204">
        <v>0.32285065168001914</v>
      </c>
      <c r="AA482" s="191">
        <v>43</v>
      </c>
      <c r="AB482" s="204">
        <v>0.51416955637928974</v>
      </c>
      <c r="AC482" s="191">
        <v>10</v>
      </c>
      <c r="AD482" s="191">
        <v>0.11957431543704414</v>
      </c>
      <c r="AE482" s="191"/>
      <c r="AF482" s="191"/>
    </row>
    <row r="483" spans="1:32">
      <c r="A483" s="332">
        <v>1888</v>
      </c>
      <c r="B483" s="334" t="s">
        <v>925</v>
      </c>
      <c r="C483" s="345">
        <v>9760</v>
      </c>
      <c r="D483" s="345">
        <v>9399</v>
      </c>
      <c r="E483" s="191">
        <v>161</v>
      </c>
      <c r="F483" s="191">
        <f t="shared" si="9"/>
        <v>1.6495901639344261</v>
      </c>
      <c r="G483" s="191">
        <v>80</v>
      </c>
      <c r="H483" s="191">
        <v>0.81967213114754101</v>
      </c>
      <c r="I483" s="191">
        <v>81</v>
      </c>
      <c r="J483" s="191">
        <v>0.82991803278688514</v>
      </c>
      <c r="K483" s="191">
        <v>12</v>
      </c>
      <c r="L483" s="191">
        <v>0.12295081967213116</v>
      </c>
      <c r="M483" s="191">
        <v>15</v>
      </c>
      <c r="N483" s="204">
        <v>0.15368852459016394</v>
      </c>
      <c r="O483" s="191">
        <v>3</v>
      </c>
      <c r="P483" s="204">
        <v>3.073770491803279E-2</v>
      </c>
      <c r="Q483" s="191">
        <v>3</v>
      </c>
      <c r="R483" s="204">
        <v>3.073770491803279E-2</v>
      </c>
      <c r="S483" s="191">
        <v>8</v>
      </c>
      <c r="T483" s="204">
        <v>8.1967213114754092E-2</v>
      </c>
      <c r="U483" s="191">
        <v>4</v>
      </c>
      <c r="V483" s="204">
        <v>4.0983606557377046E-2</v>
      </c>
      <c r="W483" s="191">
        <v>16</v>
      </c>
      <c r="X483" s="204">
        <v>0.16393442622950818</v>
      </c>
      <c r="Y483" s="191">
        <v>41</v>
      </c>
      <c r="Z483" s="204">
        <v>0.42008196721311475</v>
      </c>
      <c r="AA483" s="191">
        <v>51</v>
      </c>
      <c r="AB483" s="204">
        <v>0.52254098360655743</v>
      </c>
      <c r="AC483" s="191">
        <v>8</v>
      </c>
      <c r="AD483" s="191">
        <v>8.1967213114754092E-2</v>
      </c>
      <c r="AE483" s="191"/>
      <c r="AF483" s="191"/>
    </row>
    <row r="484" spans="1:32">
      <c r="A484" s="332">
        <v>1888</v>
      </c>
      <c r="B484" s="334" t="s">
        <v>861</v>
      </c>
      <c r="C484" s="345">
        <v>4192</v>
      </c>
      <c r="D484" s="345">
        <v>4204</v>
      </c>
      <c r="E484" s="191">
        <v>113</v>
      </c>
      <c r="F484" s="191">
        <f t="shared" si="9"/>
        <v>2.6956106870229006</v>
      </c>
      <c r="G484" s="191">
        <v>60</v>
      </c>
      <c r="H484" s="191">
        <v>1.4312977099236641</v>
      </c>
      <c r="I484" s="191">
        <v>53</v>
      </c>
      <c r="J484" s="191">
        <v>1.2643129770992367</v>
      </c>
      <c r="K484" s="191">
        <v>7</v>
      </c>
      <c r="L484" s="191">
        <v>0.16698473282442747</v>
      </c>
      <c r="M484" s="191">
        <v>6</v>
      </c>
      <c r="N484" s="204">
        <v>0.1431297709923664</v>
      </c>
      <c r="O484" s="191">
        <v>4</v>
      </c>
      <c r="P484" s="204">
        <v>9.5419847328244267E-2</v>
      </c>
      <c r="Q484" s="191">
        <v>5</v>
      </c>
      <c r="R484" s="204">
        <v>0.11927480916030535</v>
      </c>
      <c r="S484" s="191">
        <v>2</v>
      </c>
      <c r="T484" s="204">
        <v>4.7709923664122134E-2</v>
      </c>
      <c r="U484" s="191">
        <v>1</v>
      </c>
      <c r="V484" s="204">
        <v>2.3854961832061067E-2</v>
      </c>
      <c r="W484" s="191">
        <v>12</v>
      </c>
      <c r="X484" s="204">
        <v>0.2862595419847328</v>
      </c>
      <c r="Y484" s="191">
        <v>19</v>
      </c>
      <c r="Z484" s="204">
        <v>0.4532442748091603</v>
      </c>
      <c r="AA484" s="191">
        <v>45</v>
      </c>
      <c r="AB484" s="204">
        <v>1.0734732824427482</v>
      </c>
      <c r="AC484" s="191">
        <v>12</v>
      </c>
      <c r="AD484" s="191">
        <v>0.2862595419847328</v>
      </c>
      <c r="AE484" s="191"/>
      <c r="AF484" s="191"/>
    </row>
    <row r="485" spans="1:32">
      <c r="A485" s="332">
        <v>1888</v>
      </c>
      <c r="B485" s="334" t="s">
        <v>926</v>
      </c>
      <c r="C485" s="345">
        <v>6521</v>
      </c>
      <c r="D485" s="345">
        <v>6943</v>
      </c>
      <c r="E485" s="191">
        <v>145</v>
      </c>
      <c r="F485" s="191">
        <f t="shared" si="9"/>
        <v>2.2235853396718293</v>
      </c>
      <c r="G485" s="191">
        <v>77</v>
      </c>
      <c r="H485" s="191">
        <v>1.1808004907222818</v>
      </c>
      <c r="I485" s="191">
        <v>68</v>
      </c>
      <c r="J485" s="191">
        <v>1.0427848489495475</v>
      </c>
      <c r="K485" s="191">
        <v>18</v>
      </c>
      <c r="L485" s="191">
        <v>0.27603128354546852</v>
      </c>
      <c r="M485" s="191">
        <v>8</v>
      </c>
      <c r="N485" s="204">
        <v>0.12268057046465265</v>
      </c>
      <c r="O485" s="191">
        <v>8</v>
      </c>
      <c r="P485" s="204">
        <v>0.12268057046465265</v>
      </c>
      <c r="Q485" s="191">
        <v>6</v>
      </c>
      <c r="R485" s="204">
        <v>9.2010427848489493E-2</v>
      </c>
      <c r="S485" s="191">
        <v>3</v>
      </c>
      <c r="T485" s="204">
        <v>4.6005213924244746E-2</v>
      </c>
      <c r="U485" s="191">
        <v>4</v>
      </c>
      <c r="V485" s="204">
        <v>6.1340285232326326E-2</v>
      </c>
      <c r="W485" s="191">
        <v>10</v>
      </c>
      <c r="X485" s="204">
        <v>0.15335071308081583</v>
      </c>
      <c r="Y485" s="191">
        <v>28</v>
      </c>
      <c r="Z485" s="204">
        <v>0.42938199662628429</v>
      </c>
      <c r="AA485" s="191">
        <v>54</v>
      </c>
      <c r="AB485" s="204">
        <v>0.8280938506364055</v>
      </c>
      <c r="AC485" s="191">
        <v>6</v>
      </c>
      <c r="AD485" s="191">
        <v>9.2010427848489493E-2</v>
      </c>
      <c r="AE485" s="191"/>
      <c r="AF485" s="191"/>
    </row>
    <row r="486" spans="1:32">
      <c r="A486" s="332">
        <v>1888</v>
      </c>
      <c r="B486" s="337" t="s">
        <v>984</v>
      </c>
      <c r="C486" s="347">
        <v>6441</v>
      </c>
      <c r="D486" s="347">
        <v>6673</v>
      </c>
      <c r="E486" s="191">
        <v>128</v>
      </c>
      <c r="F486" s="191">
        <f t="shared" si="9"/>
        <v>1.9872690575997516</v>
      </c>
      <c r="G486" s="191">
        <v>64</v>
      </c>
      <c r="H486" s="191">
        <v>0.99363452879987579</v>
      </c>
      <c r="I486" s="191">
        <v>64</v>
      </c>
      <c r="J486" s="191">
        <v>0.99363452879987579</v>
      </c>
      <c r="K486" s="191">
        <v>20</v>
      </c>
      <c r="L486" s="191">
        <v>0.31051079024996114</v>
      </c>
      <c r="M486" s="191">
        <v>13</v>
      </c>
      <c r="N486" s="204">
        <v>0.20183201366247477</v>
      </c>
      <c r="O486" s="191">
        <v>5</v>
      </c>
      <c r="P486" s="204">
        <v>7.7627697562490286E-2</v>
      </c>
      <c r="Q486" s="191">
        <v>8</v>
      </c>
      <c r="R486" s="204">
        <v>0.12420431609998447</v>
      </c>
      <c r="S486" s="191">
        <v>6</v>
      </c>
      <c r="T486" s="204">
        <v>9.3153237074988363E-2</v>
      </c>
      <c r="U486" s="191">
        <v>5</v>
      </c>
      <c r="V486" s="204">
        <v>7.7627697562490286E-2</v>
      </c>
      <c r="W486" s="191">
        <v>12</v>
      </c>
      <c r="X486" s="204">
        <v>0.18630647414997673</v>
      </c>
      <c r="Y486" s="191">
        <v>18</v>
      </c>
      <c r="Z486" s="204">
        <v>0.2794597112249651</v>
      </c>
      <c r="AA486" s="191">
        <v>37</v>
      </c>
      <c r="AB486" s="204">
        <v>0.57444496196242822</v>
      </c>
      <c r="AC486" s="191">
        <v>4</v>
      </c>
      <c r="AD486" s="191">
        <v>6.2102158049992237E-2</v>
      </c>
      <c r="AE486" s="191"/>
      <c r="AF486" s="191"/>
    </row>
    <row r="487" spans="1:32">
      <c r="A487" s="332">
        <v>1888</v>
      </c>
      <c r="B487" s="334" t="s">
        <v>945</v>
      </c>
      <c r="C487" s="345">
        <v>11535</v>
      </c>
      <c r="D487" s="345">
        <v>12645</v>
      </c>
      <c r="E487" s="191">
        <v>231</v>
      </c>
      <c r="F487" s="191">
        <f t="shared" si="9"/>
        <v>2.0026007802340704</v>
      </c>
      <c r="G487" s="191">
        <v>119</v>
      </c>
      <c r="H487" s="191">
        <v>1.0316428261811876</v>
      </c>
      <c r="I487" s="191">
        <v>112</v>
      </c>
      <c r="J487" s="191">
        <v>0.97095795405288254</v>
      </c>
      <c r="K487" s="191">
        <v>29</v>
      </c>
      <c r="L487" s="191">
        <v>0.25140875596012136</v>
      </c>
      <c r="M487" s="191">
        <v>22</v>
      </c>
      <c r="N487" s="204">
        <v>0.19072388383181621</v>
      </c>
      <c r="O487" s="191">
        <v>8</v>
      </c>
      <c r="P487" s="204">
        <v>6.9354139575205892E-2</v>
      </c>
      <c r="Q487" s="191">
        <v>8</v>
      </c>
      <c r="R487" s="204">
        <v>6.9354139575205892E-2</v>
      </c>
      <c r="S487" s="191">
        <v>19</v>
      </c>
      <c r="T487" s="204">
        <v>0.164716081491114</v>
      </c>
      <c r="U487" s="191">
        <v>6</v>
      </c>
      <c r="V487" s="204">
        <v>5.2015604681404419E-2</v>
      </c>
      <c r="W487" s="191">
        <v>27</v>
      </c>
      <c r="X487" s="204">
        <v>0.23407022106631986</v>
      </c>
      <c r="Y487" s="191">
        <v>46</v>
      </c>
      <c r="Z487" s="204">
        <v>0.39878630255743391</v>
      </c>
      <c r="AA487" s="191">
        <v>52</v>
      </c>
      <c r="AB487" s="204">
        <v>0.45080190723883828</v>
      </c>
      <c r="AC487" s="191">
        <v>14</v>
      </c>
      <c r="AD487" s="191">
        <v>0.12136974425661032</v>
      </c>
      <c r="AE487" s="191"/>
      <c r="AF487" s="191"/>
    </row>
    <row r="488" spans="1:32">
      <c r="A488" s="332">
        <v>1888</v>
      </c>
      <c r="B488" s="337" t="s">
        <v>946</v>
      </c>
      <c r="C488" s="347">
        <v>10119</v>
      </c>
      <c r="D488" s="347">
        <v>11166</v>
      </c>
      <c r="E488" s="191">
        <v>222</v>
      </c>
      <c r="F488" s="191">
        <f t="shared" si="9"/>
        <v>2.1938926771420104</v>
      </c>
      <c r="G488" s="191">
        <v>110</v>
      </c>
      <c r="H488" s="191">
        <v>1.0870639391244195</v>
      </c>
      <c r="I488" s="191">
        <v>112</v>
      </c>
      <c r="J488" s="191">
        <v>1.1068287380175905</v>
      </c>
      <c r="K488" s="191">
        <v>20</v>
      </c>
      <c r="L488" s="191">
        <v>0.19764798893171262</v>
      </c>
      <c r="M488" s="191">
        <v>22</v>
      </c>
      <c r="N488" s="204">
        <v>0.21741278782488388</v>
      </c>
      <c r="O488" s="191">
        <v>11</v>
      </c>
      <c r="P488" s="204">
        <v>0.10870639391244194</v>
      </c>
      <c r="Q488" s="191">
        <v>14</v>
      </c>
      <c r="R488" s="204">
        <v>0.13835359225219881</v>
      </c>
      <c r="S488" s="191">
        <v>12</v>
      </c>
      <c r="T488" s="204">
        <v>0.11858879335902757</v>
      </c>
      <c r="U488" s="191">
        <v>8</v>
      </c>
      <c r="V488" s="204">
        <v>7.9059195572685051E-2</v>
      </c>
      <c r="W488" s="191">
        <v>26</v>
      </c>
      <c r="X488" s="204">
        <v>0.2569423856112264</v>
      </c>
      <c r="Y488" s="191">
        <v>38</v>
      </c>
      <c r="Z488" s="204">
        <v>0.37553117897025395</v>
      </c>
      <c r="AA488" s="191">
        <v>53</v>
      </c>
      <c r="AB488" s="204">
        <v>0.52376717066903844</v>
      </c>
      <c r="AC488" s="191">
        <v>18</v>
      </c>
      <c r="AD488" s="191">
        <v>0.17788319003854136</v>
      </c>
      <c r="AE488" s="191"/>
      <c r="AF488" s="191"/>
    </row>
    <row r="489" spans="1:32">
      <c r="A489" s="332">
        <v>1888</v>
      </c>
      <c r="B489" s="334" t="s">
        <v>989</v>
      </c>
      <c r="C489" s="345">
        <v>5947</v>
      </c>
      <c r="D489" s="345">
        <v>6641</v>
      </c>
      <c r="E489" s="191">
        <v>130</v>
      </c>
      <c r="F489" s="191">
        <f t="shared" si="9"/>
        <v>2.185976122414663</v>
      </c>
      <c r="G489" s="191">
        <v>73</v>
      </c>
      <c r="H489" s="191">
        <v>1.2275096687405416</v>
      </c>
      <c r="I489" s="191">
        <v>57</v>
      </c>
      <c r="J489" s="191">
        <v>0.95846645367412142</v>
      </c>
      <c r="K489" s="191">
        <v>16</v>
      </c>
      <c r="L489" s="191">
        <v>0.26904321506642004</v>
      </c>
      <c r="M489" s="191">
        <v>7</v>
      </c>
      <c r="N489" s="204">
        <v>0.11770640659155877</v>
      </c>
      <c r="O489" s="191">
        <v>8</v>
      </c>
      <c r="P489" s="204">
        <v>0.13452160753321002</v>
      </c>
      <c r="Q489" s="191">
        <v>3</v>
      </c>
      <c r="R489" s="204">
        <v>5.0445602824953764E-2</v>
      </c>
      <c r="S489" s="191">
        <v>8</v>
      </c>
      <c r="T489" s="204">
        <v>0.13452160753321002</v>
      </c>
      <c r="U489" s="191">
        <v>3</v>
      </c>
      <c r="V489" s="204">
        <v>5.0445602824953764E-2</v>
      </c>
      <c r="W489" s="191">
        <v>11</v>
      </c>
      <c r="X489" s="204">
        <v>0.18496721035816377</v>
      </c>
      <c r="Y489" s="191">
        <v>27</v>
      </c>
      <c r="Z489" s="204">
        <v>0.45401042542458386</v>
      </c>
      <c r="AA489" s="191">
        <v>35</v>
      </c>
      <c r="AB489" s="204">
        <v>0.58853203295779377</v>
      </c>
      <c r="AC489" s="191">
        <v>12</v>
      </c>
      <c r="AD489" s="191">
        <v>0.20178241129981506</v>
      </c>
      <c r="AE489" s="191"/>
      <c r="AF489" s="191"/>
    </row>
    <row r="490" spans="1:32">
      <c r="A490" s="332">
        <v>1888</v>
      </c>
      <c r="B490" s="334" t="s">
        <v>955</v>
      </c>
      <c r="C490" s="345">
        <v>6517</v>
      </c>
      <c r="D490" s="345">
        <v>7578</v>
      </c>
      <c r="E490" s="191">
        <v>127</v>
      </c>
      <c r="F490" s="191">
        <f t="shared" si="9"/>
        <v>1.9487494245818626</v>
      </c>
      <c r="G490" s="191">
        <v>62</v>
      </c>
      <c r="H490" s="191">
        <v>0.95135798680374395</v>
      </c>
      <c r="I490" s="191">
        <v>65</v>
      </c>
      <c r="J490" s="191">
        <v>0.99739143777811867</v>
      </c>
      <c r="K490" s="191">
        <v>12</v>
      </c>
      <c r="L490" s="191">
        <v>0.18413380389749884</v>
      </c>
      <c r="M490" s="191">
        <v>7</v>
      </c>
      <c r="N490" s="204">
        <v>0.10741138560687433</v>
      </c>
      <c r="O490" s="191">
        <v>5</v>
      </c>
      <c r="P490" s="204">
        <v>7.6722418290624525E-2</v>
      </c>
      <c r="Q490" s="191">
        <v>6</v>
      </c>
      <c r="R490" s="204">
        <v>9.2066901948749419E-2</v>
      </c>
      <c r="S490" s="191">
        <v>9</v>
      </c>
      <c r="T490" s="204">
        <v>0.13810035292312414</v>
      </c>
      <c r="U490" s="191">
        <v>4</v>
      </c>
      <c r="V490" s="204">
        <v>6.1377934632499617E-2</v>
      </c>
      <c r="W490" s="191">
        <v>12</v>
      </c>
      <c r="X490" s="204">
        <v>0.18413380389749884</v>
      </c>
      <c r="Y490" s="191">
        <v>17</v>
      </c>
      <c r="Z490" s="204">
        <v>0.26085622218812338</v>
      </c>
      <c r="AA490" s="191">
        <v>43</v>
      </c>
      <c r="AB490" s="204">
        <v>0.65981279729937081</v>
      </c>
      <c r="AC490" s="191">
        <v>12</v>
      </c>
      <c r="AD490" s="191">
        <v>0.18413380389749884</v>
      </c>
      <c r="AE490" s="191"/>
      <c r="AF490" s="191"/>
    </row>
    <row r="491" spans="1:32">
      <c r="A491" s="332">
        <v>1888</v>
      </c>
      <c r="B491" s="334" t="s">
        <v>956</v>
      </c>
      <c r="C491" s="345">
        <v>10138</v>
      </c>
      <c r="D491" s="345">
        <v>11567</v>
      </c>
      <c r="E491" s="191">
        <v>187</v>
      </c>
      <c r="F491" s="191">
        <f t="shared" si="9"/>
        <v>1.8445452752022096</v>
      </c>
      <c r="G491" s="191">
        <v>98</v>
      </c>
      <c r="H491" s="191">
        <v>0.966660090747682</v>
      </c>
      <c r="I491" s="191">
        <v>89</v>
      </c>
      <c r="J491" s="191">
        <v>0.87788518445452746</v>
      </c>
      <c r="K491" s="191">
        <v>20</v>
      </c>
      <c r="L491" s="191">
        <v>0.19727756954034328</v>
      </c>
      <c r="M491" s="191">
        <v>28</v>
      </c>
      <c r="N491" s="204">
        <v>0.27618859735648055</v>
      </c>
      <c r="O491" s="191">
        <v>12</v>
      </c>
      <c r="P491" s="204">
        <v>0.11836654172420596</v>
      </c>
      <c r="Q491" s="191">
        <v>22</v>
      </c>
      <c r="R491" s="204">
        <v>0.21700532649437759</v>
      </c>
      <c r="S491" s="191">
        <v>14</v>
      </c>
      <c r="T491" s="204">
        <v>0.13809429867824027</v>
      </c>
      <c r="U491" s="191">
        <v>6</v>
      </c>
      <c r="V491" s="204">
        <v>5.9183270862102982E-2</v>
      </c>
      <c r="W491" s="191">
        <v>11</v>
      </c>
      <c r="X491" s="204">
        <v>0.1085026632471888</v>
      </c>
      <c r="Y491" s="191">
        <v>20</v>
      </c>
      <c r="Z491" s="204">
        <v>0.19727756954034328</v>
      </c>
      <c r="AA491" s="191">
        <v>47</v>
      </c>
      <c r="AB491" s="204">
        <v>0.46360228841980666</v>
      </c>
      <c r="AC491" s="191">
        <v>7</v>
      </c>
      <c r="AD491" s="191">
        <v>6.9047149339120137E-2</v>
      </c>
      <c r="AE491" s="191"/>
      <c r="AF491" s="191"/>
    </row>
    <row r="492" spans="1:32">
      <c r="A492" s="332">
        <v>1888</v>
      </c>
      <c r="B492" s="334" t="s">
        <v>957</v>
      </c>
      <c r="C492" s="345">
        <v>9911</v>
      </c>
      <c r="D492" s="345">
        <v>10871</v>
      </c>
      <c r="E492" s="191">
        <v>180</v>
      </c>
      <c r="F492" s="191">
        <f t="shared" si="9"/>
        <v>1.816163858339219</v>
      </c>
      <c r="G492" s="191">
        <v>91</v>
      </c>
      <c r="H492" s="191">
        <v>0.91817172838260519</v>
      </c>
      <c r="I492" s="191">
        <v>89</v>
      </c>
      <c r="J492" s="191">
        <v>0.89799212995661393</v>
      </c>
      <c r="K492" s="191">
        <v>15</v>
      </c>
      <c r="L492" s="191">
        <v>0.15134698819493492</v>
      </c>
      <c r="M492" s="191">
        <v>21</v>
      </c>
      <c r="N492" s="204">
        <v>0.21188578347290887</v>
      </c>
      <c r="O492" s="191">
        <v>4</v>
      </c>
      <c r="P492" s="204">
        <v>4.0359196851982651E-2</v>
      </c>
      <c r="Q492" s="191">
        <v>7</v>
      </c>
      <c r="R492" s="204">
        <v>7.0628594490969629E-2</v>
      </c>
      <c r="S492" s="191">
        <v>14</v>
      </c>
      <c r="T492" s="204">
        <v>0.14125718898193926</v>
      </c>
      <c r="U492" s="191">
        <v>2</v>
      </c>
      <c r="V492" s="204">
        <v>2.0179598425991326E-2</v>
      </c>
      <c r="W492" s="191">
        <v>19</v>
      </c>
      <c r="X492" s="204">
        <v>0.19170618504691755</v>
      </c>
      <c r="Y492" s="191">
        <v>31</v>
      </c>
      <c r="Z492" s="204">
        <v>0.31278377560286552</v>
      </c>
      <c r="AA492" s="191">
        <v>55</v>
      </c>
      <c r="AB492" s="204">
        <v>0.55493895671476134</v>
      </c>
      <c r="AC492" s="191">
        <v>12</v>
      </c>
      <c r="AD492" s="191">
        <v>0.12107759055594793</v>
      </c>
      <c r="AE492" s="191"/>
      <c r="AF492" s="191"/>
    </row>
    <row r="493" spans="1:32">
      <c r="A493" s="332">
        <v>1888</v>
      </c>
      <c r="B493" s="334" t="s">
        <v>904</v>
      </c>
      <c r="C493" s="345">
        <v>6975</v>
      </c>
      <c r="D493" s="345">
        <v>7882</v>
      </c>
      <c r="E493" s="191">
        <v>146</v>
      </c>
      <c r="F493" s="191">
        <f t="shared" si="9"/>
        <v>2.0931899641577063</v>
      </c>
      <c r="G493" s="191">
        <v>74</v>
      </c>
      <c r="H493" s="191">
        <v>1.0609318996415771</v>
      </c>
      <c r="I493" s="191">
        <v>72</v>
      </c>
      <c r="J493" s="191">
        <v>1.032258064516129</v>
      </c>
      <c r="K493" s="191">
        <v>25</v>
      </c>
      <c r="L493" s="191">
        <v>0.35842293906810035</v>
      </c>
      <c r="M493" s="191">
        <v>10</v>
      </c>
      <c r="N493" s="204">
        <v>0.14336917562724014</v>
      </c>
      <c r="O493" s="191">
        <v>5</v>
      </c>
      <c r="P493" s="204">
        <v>7.1684587813620068E-2</v>
      </c>
      <c r="Q493" s="191">
        <v>6</v>
      </c>
      <c r="R493" s="204">
        <v>8.6021505376344093E-2</v>
      </c>
      <c r="S493" s="191">
        <v>11</v>
      </c>
      <c r="T493" s="204">
        <v>0.15770609318996415</v>
      </c>
      <c r="U493" s="191">
        <v>3</v>
      </c>
      <c r="V493" s="204">
        <v>4.3010752688172046E-2</v>
      </c>
      <c r="W493" s="191">
        <v>12</v>
      </c>
      <c r="X493" s="204">
        <v>0.17204301075268819</v>
      </c>
      <c r="Y493" s="191">
        <v>17</v>
      </c>
      <c r="Z493" s="204">
        <v>0.24372759856630824</v>
      </c>
      <c r="AA493" s="191">
        <v>46</v>
      </c>
      <c r="AB493" s="204">
        <v>0.65949820788530467</v>
      </c>
      <c r="AC493" s="191">
        <v>11</v>
      </c>
      <c r="AD493" s="191">
        <v>0.15770609318996415</v>
      </c>
      <c r="AE493" s="191"/>
      <c r="AF493" s="191"/>
    </row>
    <row r="494" spans="1:32">
      <c r="A494" s="332">
        <v>1888</v>
      </c>
      <c r="B494" s="335" t="s">
        <v>1123</v>
      </c>
      <c r="C494" s="343">
        <v>108153</v>
      </c>
      <c r="D494" s="246">
        <v>126279</v>
      </c>
      <c r="E494" s="191">
        <v>2030</v>
      </c>
      <c r="F494" s="191">
        <f t="shared" si="9"/>
        <v>1.8769705879633483</v>
      </c>
      <c r="G494" s="191">
        <v>1019</v>
      </c>
      <c r="H494" s="191">
        <v>0.9421837581944098</v>
      </c>
      <c r="I494" s="191">
        <v>1011</v>
      </c>
      <c r="J494" s="191">
        <v>0.93478682976893845</v>
      </c>
      <c r="K494" s="191">
        <v>192</v>
      </c>
      <c r="L494" s="191">
        <v>0.17752628221131175</v>
      </c>
      <c r="M494" s="191">
        <v>304</v>
      </c>
      <c r="N494" s="204">
        <v>0.28108328016791029</v>
      </c>
      <c r="O494" s="191">
        <v>95</v>
      </c>
      <c r="P494" s="204">
        <v>8.7838525052471972E-2</v>
      </c>
      <c r="Q494" s="191">
        <v>102</v>
      </c>
      <c r="R494" s="204">
        <v>9.4310837424759361E-2</v>
      </c>
      <c r="S494" s="191">
        <v>80</v>
      </c>
      <c r="T494" s="204">
        <v>7.3969284254713233E-2</v>
      </c>
      <c r="U494" s="191">
        <v>61</v>
      </c>
      <c r="V494" s="204">
        <v>5.6401579244218847E-2</v>
      </c>
      <c r="W494" s="191">
        <v>285</v>
      </c>
      <c r="X494" s="204">
        <v>0.26351557515741592</v>
      </c>
      <c r="Y494" s="191">
        <v>356</v>
      </c>
      <c r="Z494" s="204">
        <v>0.32916331493347384</v>
      </c>
      <c r="AA494" s="191">
        <v>464</v>
      </c>
      <c r="AB494" s="204">
        <v>0.42902184867733673</v>
      </c>
      <c r="AC494" s="191">
        <v>91</v>
      </c>
      <c r="AD494" s="191">
        <v>8.4140060839736311E-2</v>
      </c>
      <c r="AE494" s="191"/>
      <c r="AF494" s="191"/>
    </row>
    <row r="495" spans="1:32">
      <c r="A495" s="332">
        <v>1888</v>
      </c>
      <c r="B495" s="334" t="s">
        <v>929</v>
      </c>
      <c r="C495" s="345">
        <v>12985</v>
      </c>
      <c r="D495" s="345">
        <v>14563</v>
      </c>
      <c r="E495" s="191">
        <v>230</v>
      </c>
      <c r="F495" s="191">
        <f t="shared" si="9"/>
        <v>1.771274547554871</v>
      </c>
      <c r="G495" s="191">
        <v>91</v>
      </c>
      <c r="H495" s="191">
        <v>0.70080862533692723</v>
      </c>
      <c r="I495" s="191">
        <v>139</v>
      </c>
      <c r="J495" s="191">
        <v>1.0704659222179438</v>
      </c>
      <c r="K495" s="191">
        <v>18</v>
      </c>
      <c r="L495" s="191">
        <v>0.13862148633038121</v>
      </c>
      <c r="M495" s="191">
        <v>38</v>
      </c>
      <c r="N495" s="204">
        <v>0.29264536003080477</v>
      </c>
      <c r="O495" s="191">
        <v>7</v>
      </c>
      <c r="P495" s="204">
        <v>5.3908355795148251E-2</v>
      </c>
      <c r="Q495" s="191">
        <v>6</v>
      </c>
      <c r="R495" s="204">
        <v>4.620716211012707E-2</v>
      </c>
      <c r="S495" s="191">
        <v>8</v>
      </c>
      <c r="T495" s="204">
        <v>6.1609549480169432E-2</v>
      </c>
      <c r="U495" s="191">
        <v>8</v>
      </c>
      <c r="V495" s="204">
        <v>6.1609549480169432E-2</v>
      </c>
      <c r="W495" s="191">
        <v>24</v>
      </c>
      <c r="X495" s="204">
        <v>0.18482864844050828</v>
      </c>
      <c r="Y495" s="191">
        <v>36</v>
      </c>
      <c r="Z495" s="204">
        <v>0.27724297266076242</v>
      </c>
      <c r="AA495" s="191">
        <v>67</v>
      </c>
      <c r="AB495" s="204">
        <v>0.51597997689641895</v>
      </c>
      <c r="AC495" s="191">
        <v>18</v>
      </c>
      <c r="AD495" s="191">
        <v>0.13862148633038121</v>
      </c>
      <c r="AE495" s="191"/>
      <c r="AF495" s="191"/>
    </row>
    <row r="496" spans="1:32">
      <c r="A496" s="332">
        <v>1888</v>
      </c>
      <c r="B496" s="337" t="s">
        <v>936</v>
      </c>
      <c r="C496" s="347">
        <v>29174</v>
      </c>
      <c r="D496" s="347">
        <v>38028</v>
      </c>
      <c r="E496" s="191">
        <v>575</v>
      </c>
      <c r="F496" s="191">
        <f t="shared" si="9"/>
        <v>1.9709330225543293</v>
      </c>
      <c r="G496" s="191">
        <v>289</v>
      </c>
      <c r="H496" s="191">
        <v>0.99060807568382803</v>
      </c>
      <c r="I496" s="191">
        <v>286</v>
      </c>
      <c r="J496" s="191">
        <v>0.98032494687050109</v>
      </c>
      <c r="K496" s="191">
        <v>57</v>
      </c>
      <c r="L496" s="191">
        <v>0.19537944745321176</v>
      </c>
      <c r="M496" s="191">
        <v>96</v>
      </c>
      <c r="N496" s="204">
        <v>0.3290601220264619</v>
      </c>
      <c r="O496" s="191">
        <v>34</v>
      </c>
      <c r="P496" s="204">
        <v>0.1165421265510386</v>
      </c>
      <c r="Q496" s="191">
        <v>26</v>
      </c>
      <c r="R496" s="204">
        <v>8.9120449715500108E-2</v>
      </c>
      <c r="S496" s="191">
        <v>24</v>
      </c>
      <c r="T496" s="204">
        <v>8.2265030506615475E-2</v>
      </c>
      <c r="U496" s="191">
        <v>14</v>
      </c>
      <c r="V496" s="204">
        <v>4.7987934462192364E-2</v>
      </c>
      <c r="W496" s="191">
        <v>87</v>
      </c>
      <c r="X496" s="204">
        <v>0.29821073558648109</v>
      </c>
      <c r="Y496" s="191">
        <v>108</v>
      </c>
      <c r="Z496" s="204">
        <v>0.3701926372797697</v>
      </c>
      <c r="AA496" s="191">
        <v>110</v>
      </c>
      <c r="AB496" s="204">
        <v>0.3770480564886543</v>
      </c>
      <c r="AC496" s="191">
        <v>19</v>
      </c>
      <c r="AD496" s="191">
        <v>6.5126482484403919E-2</v>
      </c>
      <c r="AE496" s="191"/>
      <c r="AF496" s="191"/>
    </row>
    <row r="497" spans="1:32">
      <c r="A497" s="332">
        <v>1888</v>
      </c>
      <c r="B497" s="334" t="s">
        <v>960</v>
      </c>
      <c r="C497" s="345">
        <v>17698</v>
      </c>
      <c r="D497" s="345">
        <v>18999</v>
      </c>
      <c r="E497" s="191">
        <v>354</v>
      </c>
      <c r="F497" s="191">
        <f t="shared" si="9"/>
        <v>2.0002260142388968</v>
      </c>
      <c r="G497" s="191">
        <v>193</v>
      </c>
      <c r="H497" s="191">
        <v>1.0905187026782688</v>
      </c>
      <c r="I497" s="191">
        <v>161</v>
      </c>
      <c r="J497" s="191">
        <v>0.90970731156062834</v>
      </c>
      <c r="K497" s="191">
        <v>46</v>
      </c>
      <c r="L497" s="191">
        <v>0.25991637473160806</v>
      </c>
      <c r="M497" s="191">
        <v>52</v>
      </c>
      <c r="N497" s="204">
        <v>0.2938185105661657</v>
      </c>
      <c r="O497" s="191">
        <v>16</v>
      </c>
      <c r="P497" s="204">
        <v>9.0405695558820207E-2</v>
      </c>
      <c r="Q497" s="191">
        <v>22</v>
      </c>
      <c r="R497" s="204">
        <v>0.12430783139337777</v>
      </c>
      <c r="S497" s="191">
        <v>15</v>
      </c>
      <c r="T497" s="204">
        <v>8.4755339586393946E-2</v>
      </c>
      <c r="U497" s="191">
        <v>8</v>
      </c>
      <c r="V497" s="204">
        <v>4.5202847779410103E-2</v>
      </c>
      <c r="W497" s="191">
        <v>43</v>
      </c>
      <c r="X497" s="204">
        <v>0.24296530681432929</v>
      </c>
      <c r="Y497" s="191">
        <v>66</v>
      </c>
      <c r="Z497" s="204">
        <v>0.37292349418013337</v>
      </c>
      <c r="AA497" s="191">
        <v>68</v>
      </c>
      <c r="AB497" s="204">
        <v>0.38422420612498587</v>
      </c>
      <c r="AC497" s="191">
        <v>18</v>
      </c>
      <c r="AD497" s="191">
        <v>0.10170640750367273</v>
      </c>
      <c r="AE497" s="191"/>
      <c r="AF497" s="191"/>
    </row>
    <row r="498" spans="1:32">
      <c r="A498" s="332">
        <v>1888</v>
      </c>
      <c r="B498" s="334" t="s">
        <v>950</v>
      </c>
      <c r="C498" s="345">
        <v>22683</v>
      </c>
      <c r="D498" s="345">
        <v>28070</v>
      </c>
      <c r="E498" s="191">
        <v>429</v>
      </c>
      <c r="F498" s="191">
        <f t="shared" si="9"/>
        <v>1.8912842216638013</v>
      </c>
      <c r="G498" s="191">
        <v>227</v>
      </c>
      <c r="H498" s="191">
        <v>1.0007494599479787</v>
      </c>
      <c r="I498" s="191">
        <v>202</v>
      </c>
      <c r="J498" s="191">
        <v>0.89053476171582246</v>
      </c>
      <c r="K498" s="191">
        <v>34</v>
      </c>
      <c r="L498" s="191">
        <v>0.14989198959573249</v>
      </c>
      <c r="M498" s="191">
        <v>59</v>
      </c>
      <c r="N498" s="204">
        <v>0.26010668782788871</v>
      </c>
      <c r="O498" s="191">
        <v>20</v>
      </c>
      <c r="P498" s="204">
        <v>8.8171758585724999E-2</v>
      </c>
      <c r="Q498" s="191">
        <v>21</v>
      </c>
      <c r="R498" s="204">
        <v>9.258034651501125E-2</v>
      </c>
      <c r="S498" s="191">
        <v>15</v>
      </c>
      <c r="T498" s="204">
        <v>6.6128818939293746E-2</v>
      </c>
      <c r="U498" s="191">
        <v>17</v>
      </c>
      <c r="V498" s="204">
        <v>7.4945994797866247E-2</v>
      </c>
      <c r="W498" s="191">
        <v>69</v>
      </c>
      <c r="X498" s="204">
        <v>0.30419256712075121</v>
      </c>
      <c r="Y498" s="191">
        <v>76</v>
      </c>
      <c r="Z498" s="204">
        <v>0.33505268262575499</v>
      </c>
      <c r="AA498" s="191">
        <v>103</v>
      </c>
      <c r="AB498" s="204">
        <v>0.45408455671648368</v>
      </c>
      <c r="AC498" s="191">
        <v>15</v>
      </c>
      <c r="AD498" s="191">
        <v>6.6128818939293746E-2</v>
      </c>
      <c r="AE498" s="191"/>
      <c r="AF498" s="191"/>
    </row>
    <row r="499" spans="1:32">
      <c r="A499" s="332">
        <v>1888</v>
      </c>
      <c r="B499" s="334" t="s">
        <v>962</v>
      </c>
      <c r="C499" s="345">
        <v>9064</v>
      </c>
      <c r="D499" s="345">
        <v>9442</v>
      </c>
      <c r="E499" s="191">
        <v>158</v>
      </c>
      <c r="F499" s="191">
        <f t="shared" si="9"/>
        <v>1.7431597528684908</v>
      </c>
      <c r="G499" s="191">
        <v>86</v>
      </c>
      <c r="H499" s="191">
        <v>0.94880847308031779</v>
      </c>
      <c r="I499" s="191">
        <v>72</v>
      </c>
      <c r="J499" s="191">
        <v>0.79435127978817288</v>
      </c>
      <c r="K499" s="191">
        <v>13</v>
      </c>
      <c r="L499" s="191">
        <v>0.14342453662842014</v>
      </c>
      <c r="M499" s="191">
        <v>22</v>
      </c>
      <c r="N499" s="204">
        <v>0.24271844660194172</v>
      </c>
      <c r="O499" s="191">
        <v>9</v>
      </c>
      <c r="P499" s="204">
        <v>9.929390997352161E-2</v>
      </c>
      <c r="Q499" s="191">
        <v>11</v>
      </c>
      <c r="R499" s="204">
        <v>0.12135922330097086</v>
      </c>
      <c r="S499" s="191">
        <v>9</v>
      </c>
      <c r="T499" s="204">
        <v>9.929390997352161E-2</v>
      </c>
      <c r="U499" s="191">
        <v>7</v>
      </c>
      <c r="V499" s="204">
        <v>7.7228596646072373E-2</v>
      </c>
      <c r="W499" s="191">
        <v>13</v>
      </c>
      <c r="X499" s="204">
        <v>0.14342453662842014</v>
      </c>
      <c r="Y499" s="191">
        <v>26</v>
      </c>
      <c r="Z499" s="204">
        <v>0.28684907325684028</v>
      </c>
      <c r="AA499" s="191">
        <v>40</v>
      </c>
      <c r="AB499" s="204">
        <v>0.44130626654898497</v>
      </c>
      <c r="AC499" s="191">
        <v>8</v>
      </c>
      <c r="AD499" s="191">
        <v>8.8261253309797005E-2</v>
      </c>
      <c r="AE499" s="191"/>
      <c r="AF499" s="191"/>
    </row>
    <row r="500" spans="1:32">
      <c r="A500" s="332">
        <v>1888</v>
      </c>
      <c r="B500" s="334" t="s">
        <v>963</v>
      </c>
      <c r="C500" s="345">
        <v>16549</v>
      </c>
      <c r="D500" s="345">
        <v>17177</v>
      </c>
      <c r="E500" s="191">
        <v>284</v>
      </c>
      <c r="F500" s="191">
        <f t="shared" si="9"/>
        <v>1.7161157773883617</v>
      </c>
      <c r="G500" s="191">
        <v>133</v>
      </c>
      <c r="H500" s="191">
        <v>0.80367393800229625</v>
      </c>
      <c r="I500" s="191">
        <v>151</v>
      </c>
      <c r="J500" s="191">
        <v>0.9124418393860656</v>
      </c>
      <c r="K500" s="191">
        <v>24</v>
      </c>
      <c r="L500" s="191">
        <v>0.14502386851169255</v>
      </c>
      <c r="M500" s="191">
        <v>37</v>
      </c>
      <c r="N500" s="204">
        <v>0.223578463955526</v>
      </c>
      <c r="O500" s="191">
        <v>9</v>
      </c>
      <c r="P500" s="204">
        <v>5.4383950691884703E-2</v>
      </c>
      <c r="Q500" s="191">
        <v>16</v>
      </c>
      <c r="R500" s="204">
        <v>9.6682579007795033E-2</v>
      </c>
      <c r="S500" s="191">
        <v>9</v>
      </c>
      <c r="T500" s="204">
        <v>5.4383950691884703E-2</v>
      </c>
      <c r="U500" s="191">
        <v>7</v>
      </c>
      <c r="V500" s="204">
        <v>4.229862831591033E-2</v>
      </c>
      <c r="W500" s="191">
        <v>49</v>
      </c>
      <c r="X500" s="204">
        <v>0.29609039821137229</v>
      </c>
      <c r="Y500" s="191">
        <v>44</v>
      </c>
      <c r="Z500" s="204">
        <v>0.2658770922714363</v>
      </c>
      <c r="AA500" s="191">
        <v>76</v>
      </c>
      <c r="AB500" s="204">
        <v>0.45924225028702642</v>
      </c>
      <c r="AC500" s="191">
        <v>13</v>
      </c>
      <c r="AD500" s="191">
        <v>7.8554595443833475E-2</v>
      </c>
      <c r="AE500" s="191"/>
      <c r="AF500" s="191"/>
    </row>
    <row r="501" spans="1:32">
      <c r="A501" s="332">
        <v>1888</v>
      </c>
      <c r="B501" s="335" t="s">
        <v>1124</v>
      </c>
      <c r="C501" s="343">
        <v>105509</v>
      </c>
      <c r="D501" s="240">
        <v>132609</v>
      </c>
      <c r="E501" s="191">
        <v>2125</v>
      </c>
      <c r="F501" s="191">
        <f t="shared" si="9"/>
        <v>2.0140461951113178</v>
      </c>
      <c r="G501" s="191">
        <v>1046</v>
      </c>
      <c r="H501" s="191">
        <v>0.99138462121714732</v>
      </c>
      <c r="I501" s="191">
        <v>1079</v>
      </c>
      <c r="J501" s="191">
        <v>1.02266157389417</v>
      </c>
      <c r="K501" s="191">
        <v>99</v>
      </c>
      <c r="L501" s="191">
        <v>9.3830858031068443E-2</v>
      </c>
      <c r="M501" s="191">
        <v>178</v>
      </c>
      <c r="N501" s="204">
        <v>0.16870598716697155</v>
      </c>
      <c r="O501" s="191">
        <v>49</v>
      </c>
      <c r="P501" s="204">
        <v>4.6441535793155089E-2</v>
      </c>
      <c r="Q501" s="191">
        <v>71</v>
      </c>
      <c r="R501" s="204">
        <v>6.7292837577836967E-2</v>
      </c>
      <c r="S501" s="191">
        <v>82</v>
      </c>
      <c r="T501" s="204">
        <v>7.7718488470177899E-2</v>
      </c>
      <c r="U501" s="191">
        <v>45</v>
      </c>
      <c r="V501" s="204">
        <v>4.2650390014122019E-2</v>
      </c>
      <c r="W501" s="191">
        <v>339</v>
      </c>
      <c r="X501" s="204">
        <v>0.32129960477305253</v>
      </c>
      <c r="Y501" s="191">
        <v>508</v>
      </c>
      <c r="Z501" s="204">
        <v>0.48147551393719967</v>
      </c>
      <c r="AA501" s="191">
        <v>607</v>
      </c>
      <c r="AB501" s="204">
        <v>0.57530637196826806</v>
      </c>
      <c r="AC501" s="191">
        <v>147</v>
      </c>
      <c r="AD501" s="191">
        <v>0.13932460737946525</v>
      </c>
      <c r="AE501" s="191"/>
      <c r="AF501" s="191"/>
    </row>
    <row r="502" spans="1:32">
      <c r="A502" s="332">
        <v>1888</v>
      </c>
      <c r="B502" s="336" t="s">
        <v>1125</v>
      </c>
      <c r="C502" s="342"/>
      <c r="D502" s="346"/>
      <c r="E502" s="191">
        <v>752</v>
      </c>
      <c r="F502" s="191"/>
      <c r="G502" s="191">
        <v>344</v>
      </c>
      <c r="H502" s="191"/>
      <c r="I502" s="191">
        <v>408</v>
      </c>
      <c r="J502" s="191"/>
      <c r="K502" s="191">
        <v>41</v>
      </c>
      <c r="L502" s="191"/>
      <c r="M502" s="191">
        <v>76</v>
      </c>
      <c r="N502" s="204"/>
      <c r="O502" s="191">
        <v>31</v>
      </c>
      <c r="P502" s="204"/>
      <c r="Q502" s="191">
        <v>33</v>
      </c>
      <c r="R502" s="204"/>
      <c r="S502" s="191">
        <v>26</v>
      </c>
      <c r="T502" s="204"/>
      <c r="U502" s="191">
        <v>13</v>
      </c>
      <c r="V502" s="204"/>
      <c r="W502" s="191">
        <v>119</v>
      </c>
      <c r="X502" s="204"/>
      <c r="Y502" s="191">
        <v>165</v>
      </c>
      <c r="Z502" s="204"/>
      <c r="AA502" s="191">
        <v>202</v>
      </c>
      <c r="AB502" s="204"/>
      <c r="AC502" s="191">
        <v>46</v>
      </c>
      <c r="AD502" s="191"/>
      <c r="AE502" s="191"/>
      <c r="AF502" s="191"/>
    </row>
    <row r="503" spans="1:32">
      <c r="A503" s="332">
        <v>1888</v>
      </c>
      <c r="B503" s="336" t="s">
        <v>1126</v>
      </c>
      <c r="C503" s="342"/>
      <c r="D503" s="328"/>
      <c r="E503" s="191">
        <v>232</v>
      </c>
      <c r="F503" s="191"/>
      <c r="G503" s="191">
        <v>139</v>
      </c>
      <c r="H503" s="191"/>
      <c r="I503" s="191">
        <v>93</v>
      </c>
      <c r="J503" s="191"/>
      <c r="K503" s="191">
        <v>10</v>
      </c>
      <c r="L503" s="191"/>
      <c r="M503" s="191">
        <v>18</v>
      </c>
      <c r="N503" s="204"/>
      <c r="O503" s="191">
        <v>3</v>
      </c>
      <c r="P503" s="204"/>
      <c r="Q503" s="191">
        <v>0</v>
      </c>
      <c r="R503" s="204"/>
      <c r="S503" s="191">
        <v>8</v>
      </c>
      <c r="T503" s="204"/>
      <c r="U503" s="191">
        <v>3</v>
      </c>
      <c r="V503" s="204"/>
      <c r="W503" s="191">
        <v>38</v>
      </c>
      <c r="X503" s="204"/>
      <c r="Y503" s="191">
        <v>51</v>
      </c>
      <c r="Z503" s="204"/>
      <c r="AA503" s="191">
        <v>83</v>
      </c>
      <c r="AB503" s="204"/>
      <c r="AC503" s="191">
        <v>18</v>
      </c>
      <c r="AD503" s="191"/>
      <c r="AE503" s="191"/>
      <c r="AF503" s="191"/>
    </row>
    <row r="504" spans="1:32">
      <c r="A504" s="332">
        <v>1888</v>
      </c>
      <c r="B504" s="336" t="s">
        <v>1127</v>
      </c>
      <c r="C504" s="342"/>
      <c r="D504" s="328"/>
      <c r="E504" s="191">
        <v>1141</v>
      </c>
      <c r="F504" s="191"/>
      <c r="G504" s="191">
        <v>563</v>
      </c>
      <c r="H504" s="191"/>
      <c r="I504" s="191">
        <v>578</v>
      </c>
      <c r="J504" s="191"/>
      <c r="K504" s="191">
        <v>48</v>
      </c>
      <c r="L504" s="191"/>
      <c r="M504" s="191">
        <v>84</v>
      </c>
      <c r="N504" s="204"/>
      <c r="O504" s="191">
        <v>15</v>
      </c>
      <c r="P504" s="204"/>
      <c r="Q504" s="191">
        <v>38</v>
      </c>
      <c r="R504" s="204"/>
      <c r="S504" s="191">
        <v>48</v>
      </c>
      <c r="T504" s="204"/>
      <c r="U504" s="191">
        <v>29</v>
      </c>
      <c r="V504" s="204"/>
      <c r="W504" s="191">
        <v>182</v>
      </c>
      <c r="X504" s="204"/>
      <c r="Y504" s="191">
        <v>292</v>
      </c>
      <c r="Z504" s="204"/>
      <c r="AA504" s="191">
        <v>322</v>
      </c>
      <c r="AB504" s="204"/>
      <c r="AC504" s="191">
        <v>83</v>
      </c>
      <c r="AD504" s="191"/>
      <c r="AE504" s="191"/>
      <c r="AF504" s="191"/>
    </row>
    <row r="505" spans="1:32">
      <c r="B505" s="336"/>
      <c r="C505" s="342"/>
      <c r="D505" s="328"/>
      <c r="E505" s="191"/>
      <c r="F505" s="191"/>
      <c r="G505" s="191"/>
      <c r="H505" s="191"/>
      <c r="I505" s="191"/>
      <c r="J505" s="191"/>
      <c r="K505" s="191"/>
      <c r="L505" s="191"/>
      <c r="M505" s="191"/>
      <c r="N505" s="204"/>
      <c r="O505" s="191"/>
      <c r="P505" s="204"/>
      <c r="Q505" s="191"/>
      <c r="R505" s="204"/>
      <c r="S505" s="191"/>
      <c r="T505" s="204"/>
      <c r="U505" s="191"/>
      <c r="V505" s="204"/>
      <c r="W505" s="191"/>
      <c r="X505" s="204"/>
      <c r="Y505" s="191"/>
      <c r="Z505" s="204"/>
      <c r="AA505" s="191"/>
      <c r="AB505" s="204"/>
      <c r="AC505" s="191"/>
      <c r="AD505" s="191"/>
      <c r="AE505" s="191"/>
      <c r="AF505" s="191"/>
    </row>
    <row r="506" spans="1:32">
      <c r="A506" s="332">
        <v>1889</v>
      </c>
      <c r="B506" s="333" t="s">
        <v>21</v>
      </c>
      <c r="C506" s="357">
        <f>SUM(C507,C520,C551,C557,C558,C565,C566,C567,C568,C569,C577,C588,C592,C597,C604,C608,C610,C626,C682,C694,C703,C712,C732,C746,C753,)</f>
        <v>2917754</v>
      </c>
      <c r="D506" s="357">
        <f>SUM(D507,D520,D551,D557,D558,D565,D566,D567,D568,D569,D577,D588,D592,D597,D604,D608,D610,D626,D682,D694,D703,D712,D732,D746,D753,)</f>
        <v>3315443</v>
      </c>
      <c r="E506" s="191">
        <f t="shared" ref="E506" si="10">SUM(E507,E520,E551,E557,E558,E565,E566,E567,E568,E569,E577,E588,E592,E597,E604,E608,E610,E626,E682,E694,E703,E712,E732,E746,E753,)</f>
        <v>59712</v>
      </c>
      <c r="F506" s="191">
        <f t="shared" si="9"/>
        <v>2.0465056341281684</v>
      </c>
      <c r="G506" s="191">
        <f t="shared" ref="G506" si="11">SUM(G507,G520,G551,G557,G558,G565,G566,G567,G568,G569,G577,G588,G592,G597,G604,G608,G610,G626,G682,G694,G703,G712,G732,G746,G753,)</f>
        <v>30219</v>
      </c>
      <c r="H506" s="191">
        <v>1.0356938933165716</v>
      </c>
      <c r="I506" s="191">
        <f t="shared" ref="I506" si="12">SUM(I507,I520,I551,I557,I558,I565,I566,I567,I568,I569,I577,I588,I592,I597,I604,I608,I610,I626,I682,I694,I703,I712,I732,I746,I753,)</f>
        <v>29493</v>
      </c>
      <c r="J506" s="191">
        <v>1.0108117408115969</v>
      </c>
      <c r="K506" s="191">
        <f t="shared" ref="K506" si="13">SUM(K507,K520,K551,K557,K558,K565,K566,K567,K568,K569,K577,K588,K592,K597,K604,K608,K610,K626,K682,K694,K703,K712,K732,K746,K753,)</f>
        <v>5221</v>
      </c>
      <c r="L506" s="191">
        <v>0.17893900582434297</v>
      </c>
      <c r="M506" s="191">
        <f t="shared" ref="M506" si="14">SUM(M507,M520,M551,M557,M558,M565,M566,M567,M568,M569,M577,M588,M592,M597,M604,M608,M610,M626,M682,M694,M703,M712,M732,M746,M753,)</f>
        <v>7696</v>
      </c>
      <c r="N506" s="204">
        <v>0.2637645257276659</v>
      </c>
      <c r="O506" s="191">
        <f t="shared" ref="O506" si="15">SUM(O507,O520,O551,O557,O558,O565,O566,O567,O568,O569,O577,O588,O592,O597,O604,O608,O610,O626,O682,O694,O703,O712,O732,O746,O753,)</f>
        <v>2367</v>
      </c>
      <c r="P506" s="204">
        <v>8.1124042671177898E-2</v>
      </c>
      <c r="Q506" s="191">
        <f t="shared" ref="Q506" si="16">SUM(Q507,Q520,Q551,Q557,Q558,Q565,Q566,Q567,Q568,Q569,Q577,Q588,Q592,Q597,Q604,Q608,Q610,Q626,Q682,Q694,Q703,Q712,Q732,Q746,Q753,)</f>
        <v>2384</v>
      </c>
      <c r="R506" s="204">
        <v>8.1706682605867387E-2</v>
      </c>
      <c r="S506" s="191">
        <f t="shared" ref="S506" si="17">SUM(S507,S520,S551,S557,S558,S565,S566,S567,S568,S569,S577,S588,S592,S597,S604,S608,S610,S626,S682,S694,S703,S712,S732,S746,S753,)</f>
        <v>2731</v>
      </c>
      <c r="T506" s="204">
        <v>9.3599391860999942E-2</v>
      </c>
      <c r="U506" s="191">
        <f t="shared" ref="U506" si="18">SUM(U507,U520,U551,U557,U558,U565,U566,U567,U568,U569,U577,U588,U592,U597,U604,U608,U610,U626,U682,U694,U703,U712,U732,U746,U753,)</f>
        <v>1336</v>
      </c>
      <c r="V506" s="204">
        <v>4.578864427912703E-2</v>
      </c>
      <c r="W506" s="191">
        <f t="shared" ref="W506" si="19">SUM(W507,W520,W551,W557,W558,W565,W566,W567,W568,W569,W577,W588,W592,W597,W604,W608,W610,W626,W682,W694,W703,W712,W732,W746,W753,)</f>
        <v>6879</v>
      </c>
      <c r="X506" s="204">
        <v>0.23576353592523563</v>
      </c>
      <c r="Y506" s="191">
        <f t="shared" ref="Y506" si="20">SUM(Y507,Y520,Y551,Y557,Y558,Y565,Y566,Y567,Y568,Y569,Y577,Y588,Y592,Y597,Y604,Y608,Y610,Y626,Y682,Y694,Y703,Y712,Y732,Y746,Y753,)</f>
        <v>10439</v>
      </c>
      <c r="Z506" s="204">
        <v>0.35777519283668191</v>
      </c>
      <c r="AA506" s="191">
        <f t="shared" ref="AA506" si="21">SUM(AA507,AA520,AA551,AA557,AA558,AA565,AA566,AA567,AA568,AA569,AA577,AA588,AA592,AA597,AA604,AA608,AA610,AA626,AA682,AA694,AA703,AA712,AA732,AA746,AA753,)</f>
        <v>17169</v>
      </c>
      <c r="AB506" s="204">
        <v>0.58843206109905088</v>
      </c>
      <c r="AC506" s="191">
        <f t="shared" ref="AC506" si="22">SUM(AC507,AC520,AC551,AC557,AC558,AC565,AC566,AC567,AC568,AC569,AC577,AC588,AC592,AC597,AC604,AC608,AC610,AC626,AC682,AC694,AC703,AC712,AC732,AC746,AC753,)</f>
        <v>3490</v>
      </c>
      <c r="AD506" s="191">
        <v>0.11961255129801895</v>
      </c>
      <c r="AE506" s="191"/>
      <c r="AF506" s="191"/>
    </row>
    <row r="507" spans="1:32">
      <c r="A507" s="332">
        <v>1889</v>
      </c>
      <c r="B507" s="333" t="s">
        <v>1052</v>
      </c>
      <c r="C507" s="233">
        <v>337183</v>
      </c>
      <c r="D507" s="240">
        <v>431036</v>
      </c>
      <c r="E507" s="191">
        <v>6482</v>
      </c>
      <c r="F507" s="191">
        <f t="shared" si="9"/>
        <v>1.9223982229234569</v>
      </c>
      <c r="G507" s="191">
        <v>3279</v>
      </c>
      <c r="H507" s="191">
        <v>0.97246895602684602</v>
      </c>
      <c r="I507" s="191">
        <v>3203</v>
      </c>
      <c r="J507" s="191">
        <v>0.94992926689661106</v>
      </c>
      <c r="K507" s="191">
        <v>499</v>
      </c>
      <c r="L507" s="191">
        <v>0.14799085363141085</v>
      </c>
      <c r="M507" s="191">
        <v>799</v>
      </c>
      <c r="N507" s="204">
        <v>0.2369633107244434</v>
      </c>
      <c r="O507" s="191">
        <v>228</v>
      </c>
      <c r="P507" s="204">
        <v>6.7619067390704751E-2</v>
      </c>
      <c r="Q507" s="191">
        <v>250</v>
      </c>
      <c r="R507" s="204">
        <v>7.4143714244193804E-2</v>
      </c>
      <c r="S507" s="191">
        <v>256</v>
      </c>
      <c r="T507" s="204">
        <v>7.5923163386054454E-2</v>
      </c>
      <c r="U507" s="191">
        <v>138</v>
      </c>
      <c r="V507" s="204">
        <v>4.0927330262794978E-2</v>
      </c>
      <c r="W507" s="191">
        <v>798</v>
      </c>
      <c r="X507" s="204">
        <v>0.23666673586746662</v>
      </c>
      <c r="Y507" s="191">
        <v>1284</v>
      </c>
      <c r="Z507" s="204">
        <v>0.3808021163581794</v>
      </c>
      <c r="AA507" s="191">
        <v>1919</v>
      </c>
      <c r="AB507" s="204">
        <v>0.56912715053843166</v>
      </c>
      <c r="AC507" s="191">
        <v>311</v>
      </c>
      <c r="AD507" s="191">
        <v>9.2234780519777099E-2</v>
      </c>
      <c r="AE507" s="191"/>
      <c r="AF507" s="191"/>
    </row>
    <row r="508" spans="1:32">
      <c r="A508" s="332">
        <v>1889</v>
      </c>
      <c r="B508" s="334" t="s">
        <v>842</v>
      </c>
      <c r="C508" s="345">
        <v>12539</v>
      </c>
      <c r="D508" s="345">
        <v>13268</v>
      </c>
      <c r="E508" s="191">
        <v>226</v>
      </c>
      <c r="F508" s="191">
        <f t="shared" si="9"/>
        <v>1.8023765850546298</v>
      </c>
      <c r="G508" s="191">
        <v>114</v>
      </c>
      <c r="H508" s="191">
        <v>0.90916341016029978</v>
      </c>
      <c r="I508" s="191">
        <v>112</v>
      </c>
      <c r="J508" s="191">
        <v>0.89321317489432972</v>
      </c>
      <c r="K508" s="191">
        <v>11</v>
      </c>
      <c r="L508" s="191">
        <v>8.7726293962835961E-2</v>
      </c>
      <c r="M508" s="191">
        <v>18</v>
      </c>
      <c r="N508" s="204">
        <v>0.14355211739373155</v>
      </c>
      <c r="O508" s="191">
        <v>5</v>
      </c>
      <c r="P508" s="204">
        <v>3.9875588164925438E-2</v>
      </c>
      <c r="Q508" s="191">
        <v>6</v>
      </c>
      <c r="R508" s="204">
        <v>4.7850705797910523E-2</v>
      </c>
      <c r="S508" s="191">
        <v>4</v>
      </c>
      <c r="T508" s="204">
        <v>3.1900470531940346E-2</v>
      </c>
      <c r="U508" s="191">
        <v>7</v>
      </c>
      <c r="V508" s="204">
        <v>5.5825823430895608E-2</v>
      </c>
      <c r="W508" s="191">
        <v>22</v>
      </c>
      <c r="X508" s="204">
        <v>0.17545258792567192</v>
      </c>
      <c r="Y508" s="191">
        <v>49</v>
      </c>
      <c r="Z508" s="204">
        <v>0.39078076401626921</v>
      </c>
      <c r="AA508" s="191">
        <v>93</v>
      </c>
      <c r="AB508" s="204">
        <v>0.74168593986761311</v>
      </c>
      <c r="AC508" s="191">
        <v>11</v>
      </c>
      <c r="AD508" s="191">
        <v>8.7726293962835961E-2</v>
      </c>
      <c r="AE508" s="191"/>
      <c r="AF508" s="191"/>
    </row>
    <row r="509" spans="1:32">
      <c r="A509" s="332">
        <v>1889</v>
      </c>
      <c r="B509" s="334" t="s">
        <v>843</v>
      </c>
      <c r="C509" s="345">
        <v>16793</v>
      </c>
      <c r="D509" s="345">
        <v>17440</v>
      </c>
      <c r="E509" s="191">
        <v>300</v>
      </c>
      <c r="F509" s="191">
        <f t="shared" si="9"/>
        <v>1.7864586434824032</v>
      </c>
      <c r="G509" s="191">
        <v>135</v>
      </c>
      <c r="H509" s="191">
        <v>0.80390638956708149</v>
      </c>
      <c r="I509" s="191">
        <v>165</v>
      </c>
      <c r="J509" s="191">
        <v>0.98255225391532186</v>
      </c>
      <c r="K509" s="191">
        <v>14</v>
      </c>
      <c r="L509" s="191">
        <v>8.3368070029178828E-2</v>
      </c>
      <c r="M509" s="191">
        <v>29</v>
      </c>
      <c r="N509" s="204">
        <v>0.172691002203299</v>
      </c>
      <c r="O509" s="191">
        <v>10</v>
      </c>
      <c r="P509" s="204">
        <v>5.9548621449413447E-2</v>
      </c>
      <c r="Q509" s="191">
        <v>7</v>
      </c>
      <c r="R509" s="204">
        <v>4.1684035014589414E-2</v>
      </c>
      <c r="S509" s="191">
        <v>13</v>
      </c>
      <c r="T509" s="204">
        <v>7.7413207884237473E-2</v>
      </c>
      <c r="U509" s="191">
        <v>1</v>
      </c>
      <c r="V509" s="204">
        <v>5.9548621449413445E-3</v>
      </c>
      <c r="W509" s="191">
        <v>24</v>
      </c>
      <c r="X509" s="204">
        <v>0.14291669147859226</v>
      </c>
      <c r="Y509" s="191">
        <v>55</v>
      </c>
      <c r="Z509" s="204">
        <v>0.32751741797177392</v>
      </c>
      <c r="AA509" s="191">
        <v>125</v>
      </c>
      <c r="AB509" s="204">
        <v>0.74435776811766807</v>
      </c>
      <c r="AC509" s="191">
        <v>22</v>
      </c>
      <c r="AD509" s="191">
        <v>0.13100696718870958</v>
      </c>
      <c r="AE509" s="191"/>
      <c r="AF509" s="191"/>
    </row>
    <row r="510" spans="1:32">
      <c r="A510" s="332">
        <v>1889</v>
      </c>
      <c r="B510" s="334" t="s">
        <v>854</v>
      </c>
      <c r="C510" s="345">
        <v>20962</v>
      </c>
      <c r="D510" s="345">
        <v>21544</v>
      </c>
      <c r="E510" s="191">
        <v>433</v>
      </c>
      <c r="F510" s="191">
        <f t="shared" si="9"/>
        <v>2.0656425913557865</v>
      </c>
      <c r="G510" s="191">
        <v>235</v>
      </c>
      <c r="H510" s="191">
        <v>1.1210762331838564</v>
      </c>
      <c r="I510" s="191">
        <v>198</v>
      </c>
      <c r="J510" s="191">
        <v>0.94456635817193013</v>
      </c>
      <c r="K510" s="191">
        <v>30</v>
      </c>
      <c r="L510" s="191">
        <v>0.14311611487453488</v>
      </c>
      <c r="M510" s="191">
        <v>64</v>
      </c>
      <c r="N510" s="204">
        <v>0.30531437839900771</v>
      </c>
      <c r="O510" s="191">
        <v>20</v>
      </c>
      <c r="P510" s="204">
        <v>9.5410743249689914E-2</v>
      </c>
      <c r="Q510" s="191">
        <v>18</v>
      </c>
      <c r="R510" s="204">
        <v>8.5869668924720921E-2</v>
      </c>
      <c r="S510" s="191">
        <v>11</v>
      </c>
      <c r="T510" s="204">
        <v>5.2475908787329453E-2</v>
      </c>
      <c r="U510" s="191">
        <v>10</v>
      </c>
      <c r="V510" s="204">
        <v>4.7705371624844957E-2</v>
      </c>
      <c r="W510" s="191">
        <v>39</v>
      </c>
      <c r="X510" s="204">
        <v>0.18605094933689534</v>
      </c>
      <c r="Y510" s="191">
        <v>70</v>
      </c>
      <c r="Z510" s="204">
        <v>0.33393760137391471</v>
      </c>
      <c r="AA510" s="191">
        <v>141</v>
      </c>
      <c r="AB510" s="204">
        <v>0.67264573991031396</v>
      </c>
      <c r="AC510" s="191">
        <v>30</v>
      </c>
      <c r="AD510" s="191">
        <v>0.14311611487453488</v>
      </c>
      <c r="AE510" s="191"/>
      <c r="AF510" s="191"/>
    </row>
    <row r="511" spans="1:32">
      <c r="A511" s="332">
        <v>1889</v>
      </c>
      <c r="B511" s="334" t="s">
        <v>855</v>
      </c>
      <c r="C511" s="345">
        <v>12681</v>
      </c>
      <c r="D511" s="345">
        <v>12509</v>
      </c>
      <c r="E511" s="191">
        <v>265</v>
      </c>
      <c r="F511" s="191">
        <f t="shared" si="9"/>
        <v>2.0897405567384277</v>
      </c>
      <c r="G511" s="191">
        <v>144</v>
      </c>
      <c r="H511" s="191">
        <v>1.1355571327182399</v>
      </c>
      <c r="I511" s="191">
        <v>121</v>
      </c>
      <c r="J511" s="191">
        <v>0.95418342402018763</v>
      </c>
      <c r="K511" s="191">
        <v>19</v>
      </c>
      <c r="L511" s="191">
        <v>0.14983045501143444</v>
      </c>
      <c r="M511" s="191">
        <v>40</v>
      </c>
      <c r="N511" s="204">
        <v>0.31543253686617778</v>
      </c>
      <c r="O511" s="191">
        <v>5</v>
      </c>
      <c r="P511" s="204">
        <v>3.9429067108272223E-2</v>
      </c>
      <c r="Q511" s="191">
        <v>8</v>
      </c>
      <c r="R511" s="204">
        <v>6.3086507373235554E-2</v>
      </c>
      <c r="S511" s="191">
        <v>11</v>
      </c>
      <c r="T511" s="204">
        <v>8.6743947638198871E-2</v>
      </c>
      <c r="U511" s="191">
        <v>4</v>
      </c>
      <c r="V511" s="204">
        <v>3.1543253686617777E-2</v>
      </c>
      <c r="W511" s="191">
        <v>15</v>
      </c>
      <c r="X511" s="204">
        <v>0.11828720132481667</v>
      </c>
      <c r="Y511" s="191">
        <v>45</v>
      </c>
      <c r="Z511" s="204">
        <v>0.35486160397444994</v>
      </c>
      <c r="AA511" s="191">
        <v>97</v>
      </c>
      <c r="AB511" s="204">
        <v>0.76492390190048098</v>
      </c>
      <c r="AC511" s="191">
        <v>21</v>
      </c>
      <c r="AD511" s="191">
        <v>0.16560208185474332</v>
      </c>
      <c r="AE511" s="191"/>
      <c r="AF511" s="191"/>
    </row>
    <row r="512" spans="1:32">
      <c r="A512" s="332">
        <v>1889</v>
      </c>
      <c r="B512" s="334" t="s">
        <v>856</v>
      </c>
      <c r="C512" s="345">
        <v>6692</v>
      </c>
      <c r="D512" s="345">
        <v>8468</v>
      </c>
      <c r="E512" s="191"/>
      <c r="F512" s="191">
        <f t="shared" si="9"/>
        <v>0</v>
      </c>
      <c r="G512" s="191"/>
      <c r="H512" s="191">
        <v>0</v>
      </c>
      <c r="I512" s="191"/>
      <c r="J512" s="191">
        <v>0</v>
      </c>
      <c r="K512" s="191">
        <v>0</v>
      </c>
      <c r="L512" s="191">
        <v>0</v>
      </c>
      <c r="M512" s="191">
        <v>0</v>
      </c>
      <c r="N512" s="204">
        <v>0</v>
      </c>
      <c r="O512" s="191">
        <v>0</v>
      </c>
      <c r="P512" s="204">
        <v>0</v>
      </c>
      <c r="Q512" s="191">
        <v>0</v>
      </c>
      <c r="R512" s="204">
        <v>0</v>
      </c>
      <c r="S512" s="191">
        <v>0</v>
      </c>
      <c r="T512" s="204">
        <v>0</v>
      </c>
      <c r="U512" s="191">
        <v>0</v>
      </c>
      <c r="V512" s="204">
        <v>0</v>
      </c>
      <c r="W512" s="191">
        <v>0</v>
      </c>
      <c r="X512" s="204">
        <v>0</v>
      </c>
      <c r="Y512" s="191">
        <v>0</v>
      </c>
      <c r="Z512" s="204">
        <v>0</v>
      </c>
      <c r="AA512" s="191">
        <v>0</v>
      </c>
      <c r="AB512" s="204">
        <v>0</v>
      </c>
      <c r="AC512" s="191">
        <v>0</v>
      </c>
      <c r="AD512" s="191">
        <v>0</v>
      </c>
      <c r="AE512" s="191"/>
      <c r="AF512" s="191"/>
    </row>
    <row r="513" spans="1:32">
      <c r="A513" s="332">
        <v>1889</v>
      </c>
      <c r="B513" s="334" t="s">
        <v>865</v>
      </c>
      <c r="C513" s="345">
        <v>31862</v>
      </c>
      <c r="D513" s="345">
        <v>33752</v>
      </c>
      <c r="E513" s="191">
        <v>625</v>
      </c>
      <c r="F513" s="191">
        <f t="shared" si="9"/>
        <v>1.9615843324336202</v>
      </c>
      <c r="G513" s="191">
        <v>297</v>
      </c>
      <c r="H513" s="191">
        <v>0.93214487477245622</v>
      </c>
      <c r="I513" s="191">
        <v>328</v>
      </c>
      <c r="J513" s="191">
        <v>1.0294394576611636</v>
      </c>
      <c r="K513" s="191">
        <v>48</v>
      </c>
      <c r="L513" s="191">
        <v>0.15064967673090202</v>
      </c>
      <c r="M513" s="191">
        <v>67</v>
      </c>
      <c r="N513" s="204">
        <v>0.21028184043688408</v>
      </c>
      <c r="O513" s="191">
        <v>24</v>
      </c>
      <c r="P513" s="204">
        <v>7.5324838365451008E-2</v>
      </c>
      <c r="Q513" s="191">
        <v>25</v>
      </c>
      <c r="R513" s="204">
        <v>7.8463373297344791E-2</v>
      </c>
      <c r="S513" s="191">
        <v>23</v>
      </c>
      <c r="T513" s="204">
        <v>7.2186303433557211E-2</v>
      </c>
      <c r="U513" s="191">
        <v>10</v>
      </c>
      <c r="V513" s="204">
        <v>3.1385349318937918E-2</v>
      </c>
      <c r="W513" s="191">
        <v>78</v>
      </c>
      <c r="X513" s="204">
        <v>0.24480572468771578</v>
      </c>
      <c r="Y513" s="191">
        <v>124</v>
      </c>
      <c r="Z513" s="204">
        <v>0.38917833155483023</v>
      </c>
      <c r="AA513" s="191">
        <v>190</v>
      </c>
      <c r="AB513" s="204">
        <v>0.59632163705982044</v>
      </c>
      <c r="AC513" s="191">
        <v>36</v>
      </c>
      <c r="AD513" s="191">
        <v>0.11298725754817651</v>
      </c>
      <c r="AE513" s="191"/>
      <c r="AF513" s="191"/>
    </row>
    <row r="514" spans="1:32">
      <c r="A514" s="332">
        <v>1889</v>
      </c>
      <c r="B514" s="334" t="s">
        <v>867</v>
      </c>
      <c r="C514" s="345">
        <v>30946</v>
      </c>
      <c r="D514" s="345">
        <v>39576</v>
      </c>
      <c r="E514" s="191">
        <v>534</v>
      </c>
      <c r="F514" s="191">
        <f t="shared" si="9"/>
        <v>1.7255865055257544</v>
      </c>
      <c r="G514" s="191">
        <v>262</v>
      </c>
      <c r="H514" s="191">
        <v>0.8466360757448459</v>
      </c>
      <c r="I514" s="191">
        <v>272</v>
      </c>
      <c r="J514" s="191">
        <v>0.87895042978090865</v>
      </c>
      <c r="K514" s="191">
        <v>54</v>
      </c>
      <c r="L514" s="191">
        <v>0.17449751179473921</v>
      </c>
      <c r="M514" s="191">
        <v>55</v>
      </c>
      <c r="N514" s="204">
        <v>0.1777289471983455</v>
      </c>
      <c r="O514" s="191">
        <v>17</v>
      </c>
      <c r="P514" s="204">
        <v>5.4934401861306791E-2</v>
      </c>
      <c r="Q514" s="191">
        <v>17</v>
      </c>
      <c r="R514" s="204">
        <v>5.4934401861306791E-2</v>
      </c>
      <c r="S514" s="191">
        <v>24</v>
      </c>
      <c r="T514" s="204">
        <v>7.7554449686550772E-2</v>
      </c>
      <c r="U514" s="191">
        <v>16</v>
      </c>
      <c r="V514" s="204">
        <v>5.1702966457700512E-2</v>
      </c>
      <c r="W514" s="191">
        <v>69</v>
      </c>
      <c r="X514" s="204">
        <v>0.22296904284883345</v>
      </c>
      <c r="Y514" s="191">
        <v>112</v>
      </c>
      <c r="Z514" s="204">
        <v>0.36192076520390359</v>
      </c>
      <c r="AA514" s="191">
        <v>143</v>
      </c>
      <c r="AB514" s="204">
        <v>0.46209526271569829</v>
      </c>
      <c r="AC514" s="191">
        <v>27</v>
      </c>
      <c r="AD514" s="191">
        <v>8.7248755897369606E-2</v>
      </c>
      <c r="AE514" s="191"/>
      <c r="AF514" s="191"/>
    </row>
    <row r="515" spans="1:32">
      <c r="A515" s="332">
        <v>1889</v>
      </c>
      <c r="B515" s="334" t="s">
        <v>876</v>
      </c>
      <c r="C515" s="345">
        <v>20519</v>
      </c>
      <c r="D515" s="345">
        <v>22987</v>
      </c>
      <c r="E515" s="191">
        <v>355</v>
      </c>
      <c r="F515" s="191">
        <f t="shared" ref="F515:F578" si="23">E515/C515*100</f>
        <v>1.7301038062283738</v>
      </c>
      <c r="G515" s="191">
        <v>156</v>
      </c>
      <c r="H515" s="191">
        <v>0.76027096837077834</v>
      </c>
      <c r="I515" s="191">
        <v>199</v>
      </c>
      <c r="J515" s="191">
        <v>0.96983283785759544</v>
      </c>
      <c r="K515" s="191">
        <v>14</v>
      </c>
      <c r="L515" s="191">
        <v>6.8229445879428821E-2</v>
      </c>
      <c r="M515" s="191">
        <v>33</v>
      </c>
      <c r="N515" s="204">
        <v>0.1608265510015108</v>
      </c>
      <c r="O515" s="191">
        <v>12</v>
      </c>
      <c r="P515" s="204">
        <v>5.8482382182367558E-2</v>
      </c>
      <c r="Q515" s="191">
        <v>8</v>
      </c>
      <c r="R515" s="204">
        <v>3.8988254788245046E-2</v>
      </c>
      <c r="S515" s="191">
        <v>6</v>
      </c>
      <c r="T515" s="204">
        <v>2.9241191091183779E-2</v>
      </c>
      <c r="U515" s="191">
        <v>7</v>
      </c>
      <c r="V515" s="204">
        <v>3.4114722939714411E-2</v>
      </c>
      <c r="W515" s="191">
        <v>38</v>
      </c>
      <c r="X515" s="204">
        <v>0.18519421024416394</v>
      </c>
      <c r="Y515" s="191">
        <v>82</v>
      </c>
      <c r="Z515" s="204">
        <v>0.39962961157951166</v>
      </c>
      <c r="AA515" s="191">
        <v>131</v>
      </c>
      <c r="AB515" s="204">
        <v>0.63843267215751254</v>
      </c>
      <c r="AC515" s="191">
        <v>24</v>
      </c>
      <c r="AD515" s="191">
        <v>0.11696476436473512</v>
      </c>
      <c r="AE515" s="191"/>
      <c r="AF515" s="191"/>
    </row>
    <row r="516" spans="1:32">
      <c r="A516" s="332">
        <v>1889</v>
      </c>
      <c r="B516" s="334" t="s">
        <v>884</v>
      </c>
      <c r="C516" s="345">
        <v>17386</v>
      </c>
      <c r="D516" s="345">
        <v>17520</v>
      </c>
      <c r="E516" s="191">
        <v>351</v>
      </c>
      <c r="F516" s="191">
        <f t="shared" si="23"/>
        <v>2.0188657540549868</v>
      </c>
      <c r="G516" s="191">
        <v>161</v>
      </c>
      <c r="H516" s="191">
        <v>0.92603243989416772</v>
      </c>
      <c r="I516" s="191">
        <v>190</v>
      </c>
      <c r="J516" s="191">
        <v>1.0928333141608191</v>
      </c>
      <c r="K516" s="191">
        <v>36</v>
      </c>
      <c r="L516" s="191">
        <v>0.20706315426204991</v>
      </c>
      <c r="M516" s="191">
        <v>46</v>
      </c>
      <c r="N516" s="204">
        <v>0.26458069711261933</v>
      </c>
      <c r="O516" s="191">
        <v>4</v>
      </c>
      <c r="P516" s="204">
        <v>2.3007017140227772E-2</v>
      </c>
      <c r="Q516" s="191">
        <v>9</v>
      </c>
      <c r="R516" s="204">
        <v>5.1765788565512477E-2</v>
      </c>
      <c r="S516" s="191">
        <v>9</v>
      </c>
      <c r="T516" s="204">
        <v>5.1765788565512477E-2</v>
      </c>
      <c r="U516" s="191">
        <v>2</v>
      </c>
      <c r="V516" s="204">
        <v>1.1503508570113886E-2</v>
      </c>
      <c r="W516" s="191">
        <v>40</v>
      </c>
      <c r="X516" s="204">
        <v>0.2300701714022777</v>
      </c>
      <c r="Y516" s="191">
        <v>63</v>
      </c>
      <c r="Z516" s="204">
        <v>0.36236051995858737</v>
      </c>
      <c r="AA516" s="191">
        <v>124</v>
      </c>
      <c r="AB516" s="204">
        <v>0.71321753134706078</v>
      </c>
      <c r="AC516" s="191">
        <v>18</v>
      </c>
      <c r="AD516" s="191">
        <v>0.10353157713102495</v>
      </c>
      <c r="AE516" s="191"/>
      <c r="AF516" s="191"/>
    </row>
    <row r="517" spans="1:32">
      <c r="A517" s="332">
        <v>1889</v>
      </c>
      <c r="B517" s="334" t="s">
        <v>903</v>
      </c>
      <c r="C517" s="345">
        <v>17592</v>
      </c>
      <c r="D517" s="345">
        <v>18682</v>
      </c>
      <c r="E517" s="191">
        <v>386</v>
      </c>
      <c r="F517" s="191">
        <f t="shared" si="23"/>
        <v>2.1941791723510686</v>
      </c>
      <c r="G517" s="191">
        <v>165</v>
      </c>
      <c r="H517" s="191">
        <v>0.93792633015006821</v>
      </c>
      <c r="I517" s="191">
        <v>221</v>
      </c>
      <c r="J517" s="191">
        <v>1.2562528422010004</v>
      </c>
      <c r="K517" s="191">
        <v>22</v>
      </c>
      <c r="L517" s="191">
        <v>0.12505684402000908</v>
      </c>
      <c r="M517" s="191">
        <v>38</v>
      </c>
      <c r="N517" s="204">
        <v>0.21600727603456119</v>
      </c>
      <c r="O517" s="191">
        <v>15</v>
      </c>
      <c r="P517" s="204">
        <v>8.5266030013642566E-2</v>
      </c>
      <c r="Q517" s="191">
        <v>13</v>
      </c>
      <c r="R517" s="204">
        <v>7.3897226011823566E-2</v>
      </c>
      <c r="S517" s="191">
        <v>5</v>
      </c>
      <c r="T517" s="204">
        <v>2.8422010004547523E-2</v>
      </c>
      <c r="U517" s="191">
        <v>9</v>
      </c>
      <c r="V517" s="204">
        <v>5.115961800818554E-2</v>
      </c>
      <c r="W517" s="191">
        <v>33</v>
      </c>
      <c r="X517" s="204">
        <v>0.18758526603001366</v>
      </c>
      <c r="Y517" s="191">
        <v>51</v>
      </c>
      <c r="Z517" s="204">
        <v>0.28990450204638468</v>
      </c>
      <c r="AA517" s="191">
        <v>186</v>
      </c>
      <c r="AB517" s="204">
        <v>1.0572987721691678</v>
      </c>
      <c r="AC517" s="191">
        <v>14</v>
      </c>
      <c r="AD517" s="191">
        <v>7.9581628012733052E-2</v>
      </c>
      <c r="AE517" s="191"/>
      <c r="AF517" s="191"/>
    </row>
    <row r="518" spans="1:32">
      <c r="A518" s="332">
        <v>1889</v>
      </c>
      <c r="B518" s="334" t="s">
        <v>909</v>
      </c>
      <c r="C518" s="345">
        <v>45349</v>
      </c>
      <c r="D518" s="345">
        <v>57269</v>
      </c>
      <c r="E518" s="191">
        <v>824</v>
      </c>
      <c r="F518" s="191">
        <f t="shared" si="23"/>
        <v>1.8170191183929083</v>
      </c>
      <c r="G518" s="191">
        <v>412</v>
      </c>
      <c r="H518" s="191">
        <v>0.90850955919645415</v>
      </c>
      <c r="I518" s="191">
        <v>412</v>
      </c>
      <c r="J518" s="191">
        <v>0.90850955919645415</v>
      </c>
      <c r="K518" s="191">
        <v>64</v>
      </c>
      <c r="L518" s="191">
        <v>0.14112769851595405</v>
      </c>
      <c r="M518" s="191">
        <v>113</v>
      </c>
      <c r="N518" s="204">
        <v>0.24917859269223136</v>
      </c>
      <c r="O518" s="191">
        <v>32</v>
      </c>
      <c r="P518" s="204">
        <v>7.0563849257977027E-2</v>
      </c>
      <c r="Q518" s="191">
        <v>37</v>
      </c>
      <c r="R518" s="204">
        <v>8.1589450704535937E-2</v>
      </c>
      <c r="S518" s="191">
        <v>36</v>
      </c>
      <c r="T518" s="204">
        <v>7.938433041522415E-2</v>
      </c>
      <c r="U518" s="191">
        <v>23</v>
      </c>
      <c r="V518" s="204">
        <v>5.0717766654170986E-2</v>
      </c>
      <c r="W518" s="191">
        <v>101</v>
      </c>
      <c r="X518" s="204">
        <v>0.22271714922048996</v>
      </c>
      <c r="Y518" s="191">
        <v>139</v>
      </c>
      <c r="Z518" s="204">
        <v>0.30651172021433765</v>
      </c>
      <c r="AA518" s="191">
        <v>240</v>
      </c>
      <c r="AB518" s="204">
        <v>0.52922886943482772</v>
      </c>
      <c r="AC518" s="191">
        <v>39</v>
      </c>
      <c r="AD518" s="191">
        <v>8.5999691283159499E-2</v>
      </c>
      <c r="AE518" s="191"/>
      <c r="AF518" s="191"/>
    </row>
    <row r="519" spans="1:32">
      <c r="A519" s="332">
        <v>1889</v>
      </c>
      <c r="B519" s="334" t="s">
        <v>911</v>
      </c>
      <c r="C519" s="345">
        <v>103862</v>
      </c>
      <c r="D519" s="345">
        <v>168021</v>
      </c>
      <c r="E519" s="191">
        <v>2253</v>
      </c>
      <c r="F519" s="191">
        <f t="shared" si="23"/>
        <v>2.1692245479578669</v>
      </c>
      <c r="G519" s="191">
        <v>1198</v>
      </c>
      <c r="H519" s="191">
        <v>1.1534536211511428</v>
      </c>
      <c r="I519" s="191">
        <v>1055</v>
      </c>
      <c r="J519" s="191">
        <v>1.0157709268067243</v>
      </c>
      <c r="K519" s="191">
        <v>187</v>
      </c>
      <c r="L519" s="191">
        <v>0.18004660029654734</v>
      </c>
      <c r="M519" s="191">
        <v>296</v>
      </c>
      <c r="N519" s="204">
        <v>0.28499354913250274</v>
      </c>
      <c r="O519" s="191">
        <v>84</v>
      </c>
      <c r="P519" s="204">
        <v>8.0876547726791315E-2</v>
      </c>
      <c r="Q519" s="191">
        <v>102</v>
      </c>
      <c r="R519" s="204">
        <v>9.8207236525389471E-2</v>
      </c>
      <c r="S519" s="191">
        <v>114</v>
      </c>
      <c r="T519" s="204">
        <v>0.10976102905778823</v>
      </c>
      <c r="U519" s="191">
        <v>49</v>
      </c>
      <c r="V519" s="204">
        <v>4.7177986173961607E-2</v>
      </c>
      <c r="W519" s="191">
        <v>339</v>
      </c>
      <c r="X519" s="204">
        <v>0.32639463904026494</v>
      </c>
      <c r="Y519" s="191">
        <v>494</v>
      </c>
      <c r="Z519" s="204">
        <v>0.47563112591708229</v>
      </c>
      <c r="AA519" s="191">
        <v>519</v>
      </c>
      <c r="AB519" s="204">
        <v>0.49970152702624637</v>
      </c>
      <c r="AC519" s="191">
        <v>69</v>
      </c>
      <c r="AD519" s="191">
        <v>6.6434307061292872E-2</v>
      </c>
      <c r="AE519" s="191"/>
      <c r="AF519" s="191"/>
    </row>
    <row r="520" spans="1:32">
      <c r="A520" s="332">
        <v>1889</v>
      </c>
      <c r="B520" s="335" t="s">
        <v>1053</v>
      </c>
      <c r="C520" s="240">
        <v>536679</v>
      </c>
      <c r="D520" s="240">
        <v>589433</v>
      </c>
      <c r="E520" s="191">
        <v>10474</v>
      </c>
      <c r="F520" s="191">
        <f t="shared" si="23"/>
        <v>1.9516321674595056</v>
      </c>
      <c r="G520" s="191">
        <v>5441</v>
      </c>
      <c r="H520" s="191">
        <v>1.0138276325326685</v>
      </c>
      <c r="I520" s="191">
        <v>5033</v>
      </c>
      <c r="J520" s="191">
        <v>0.93780453492683713</v>
      </c>
      <c r="K520" s="191">
        <v>891</v>
      </c>
      <c r="L520" s="191">
        <v>0.16602102933038185</v>
      </c>
      <c r="M520" s="191">
        <v>1430</v>
      </c>
      <c r="N520" s="204">
        <v>0.2664535038635758</v>
      </c>
      <c r="O520" s="191">
        <v>355</v>
      </c>
      <c r="P520" s="204">
        <v>6.6147548161936645E-2</v>
      </c>
      <c r="Q520" s="191">
        <v>402</v>
      </c>
      <c r="R520" s="204">
        <v>7.4905110876333891E-2</v>
      </c>
      <c r="S520" s="191">
        <v>556</v>
      </c>
      <c r="T520" s="204">
        <v>0.1036001036001036</v>
      </c>
      <c r="U520" s="191">
        <v>237</v>
      </c>
      <c r="V520" s="204">
        <v>4.4160475815152075E-2</v>
      </c>
      <c r="W520" s="191">
        <v>1267</v>
      </c>
      <c r="X520" s="204">
        <v>0.23608153104555984</v>
      </c>
      <c r="Y520" s="191">
        <v>1868</v>
      </c>
      <c r="Z520" s="204">
        <v>0.34806653511689484</v>
      </c>
      <c r="AA520" s="191">
        <v>2925</v>
      </c>
      <c r="AB520" s="204">
        <v>0.54501853063004146</v>
      </c>
      <c r="AC520" s="191">
        <v>543</v>
      </c>
      <c r="AD520" s="191">
        <v>0.10117779901952564</v>
      </c>
      <c r="AE520" s="191"/>
      <c r="AF520" s="191"/>
    </row>
    <row r="521" spans="1:32">
      <c r="A521" s="332">
        <v>1889</v>
      </c>
      <c r="B521" s="334" t="s">
        <v>823</v>
      </c>
      <c r="C521" s="345">
        <v>16788</v>
      </c>
      <c r="D521" s="345">
        <v>17424</v>
      </c>
      <c r="E521" s="191">
        <v>302</v>
      </c>
      <c r="F521" s="191">
        <f t="shared" si="23"/>
        <v>1.7989039790326424</v>
      </c>
      <c r="G521" s="191">
        <v>155</v>
      </c>
      <c r="H521" s="191">
        <v>0.92327853228496548</v>
      </c>
      <c r="I521" s="191">
        <v>147</v>
      </c>
      <c r="J521" s="191">
        <v>0.87562544674767684</v>
      </c>
      <c r="K521" s="191">
        <v>13</v>
      </c>
      <c r="L521" s="191">
        <v>7.7436263998093877E-2</v>
      </c>
      <c r="M521" s="191">
        <v>40</v>
      </c>
      <c r="N521" s="204">
        <v>0.23826542768644268</v>
      </c>
      <c r="O521" s="191">
        <v>9</v>
      </c>
      <c r="P521" s="204">
        <v>5.3609721229449604E-2</v>
      </c>
      <c r="Q521" s="191">
        <v>11</v>
      </c>
      <c r="R521" s="204">
        <v>6.5522992613771744E-2</v>
      </c>
      <c r="S521" s="191">
        <v>17</v>
      </c>
      <c r="T521" s="204">
        <v>0.10126280676673814</v>
      </c>
      <c r="U521" s="191">
        <v>3</v>
      </c>
      <c r="V521" s="204">
        <v>1.7869907076483203E-2</v>
      </c>
      <c r="W521" s="191">
        <v>28</v>
      </c>
      <c r="X521" s="204">
        <v>0.16678579938050989</v>
      </c>
      <c r="Y521" s="191">
        <v>61</v>
      </c>
      <c r="Z521" s="204">
        <v>0.36335477722182513</v>
      </c>
      <c r="AA521" s="191">
        <v>106</v>
      </c>
      <c r="AB521" s="204">
        <v>0.63140338336907309</v>
      </c>
      <c r="AC521" s="191">
        <v>14</v>
      </c>
      <c r="AD521" s="191">
        <v>8.3392899690254943E-2</v>
      </c>
      <c r="AE521" s="191"/>
      <c r="AF521" s="191"/>
    </row>
    <row r="522" spans="1:32">
      <c r="A522" s="332">
        <v>1889</v>
      </c>
      <c r="B522" s="334" t="s">
        <v>824</v>
      </c>
      <c r="C522" s="345">
        <v>26757</v>
      </c>
      <c r="D522" s="345">
        <v>26808</v>
      </c>
      <c r="E522" s="191">
        <v>479</v>
      </c>
      <c r="F522" s="191">
        <f t="shared" si="23"/>
        <v>1.7901857457861496</v>
      </c>
      <c r="G522" s="191">
        <v>235</v>
      </c>
      <c r="H522" s="191">
        <v>0.87827484396606503</v>
      </c>
      <c r="I522" s="191">
        <v>244</v>
      </c>
      <c r="J522" s="191">
        <v>0.91191090182008439</v>
      </c>
      <c r="K522" s="191">
        <v>42</v>
      </c>
      <c r="L522" s="191">
        <v>0.15696826998542437</v>
      </c>
      <c r="M522" s="191">
        <v>33</v>
      </c>
      <c r="N522" s="204">
        <v>0.12333221213140487</v>
      </c>
      <c r="O522" s="191">
        <v>18</v>
      </c>
      <c r="P522" s="204">
        <v>6.7272115708039024E-2</v>
      </c>
      <c r="Q522" s="191">
        <v>16</v>
      </c>
      <c r="R522" s="204">
        <v>5.9797436184923572E-2</v>
      </c>
      <c r="S522" s="191">
        <v>26</v>
      </c>
      <c r="T522" s="204">
        <v>9.7170833800500803E-2</v>
      </c>
      <c r="U522" s="191">
        <v>15</v>
      </c>
      <c r="V522" s="204">
        <v>5.6060096423365846E-2</v>
      </c>
      <c r="W522" s="191">
        <v>45</v>
      </c>
      <c r="X522" s="204">
        <v>0.16818028927009754</v>
      </c>
      <c r="Y522" s="191">
        <v>89</v>
      </c>
      <c r="Z522" s="204">
        <v>0.33262323877863736</v>
      </c>
      <c r="AA522" s="191">
        <v>169</v>
      </c>
      <c r="AB522" s="204">
        <v>0.63161041970325515</v>
      </c>
      <c r="AC522" s="191">
        <v>26</v>
      </c>
      <c r="AD522" s="191">
        <v>9.7170833800500803E-2</v>
      </c>
      <c r="AE522" s="191"/>
      <c r="AF522" s="191"/>
    </row>
    <row r="523" spans="1:32">
      <c r="A523" s="332">
        <v>1889</v>
      </c>
      <c r="B523" s="334" t="s">
        <v>825</v>
      </c>
      <c r="C523" s="345">
        <v>71697</v>
      </c>
      <c r="D523" s="345">
        <v>92385</v>
      </c>
      <c r="E523" s="191">
        <v>1673</v>
      </c>
      <c r="F523" s="191">
        <f t="shared" si="23"/>
        <v>2.3334309664281632</v>
      </c>
      <c r="G523" s="191">
        <v>853</v>
      </c>
      <c r="H523" s="191">
        <v>1.1897289984239228</v>
      </c>
      <c r="I523" s="191">
        <v>820</v>
      </c>
      <c r="J523" s="191">
        <v>1.14370196800424</v>
      </c>
      <c r="K523" s="191">
        <v>117</v>
      </c>
      <c r="L523" s="191">
        <v>0.16318674421523913</v>
      </c>
      <c r="M523" s="191">
        <v>186</v>
      </c>
      <c r="N523" s="204">
        <v>0.25942508054730323</v>
      </c>
      <c r="O523" s="191">
        <v>57</v>
      </c>
      <c r="P523" s="204">
        <v>7.9501234361270351E-2</v>
      </c>
      <c r="Q523" s="191">
        <v>81</v>
      </c>
      <c r="R523" s="204">
        <v>0.11297543830285786</v>
      </c>
      <c r="S523" s="191">
        <v>87</v>
      </c>
      <c r="T523" s="204">
        <v>0.12134398928825474</v>
      </c>
      <c r="U523" s="191">
        <v>43</v>
      </c>
      <c r="V523" s="204">
        <v>5.9974615395344294E-2</v>
      </c>
      <c r="W523" s="191">
        <v>267</v>
      </c>
      <c r="X523" s="204">
        <v>0.37240051885016107</v>
      </c>
      <c r="Y523" s="191">
        <v>363</v>
      </c>
      <c r="Z523" s="204">
        <v>0.50629733461651116</v>
      </c>
      <c r="AA523" s="191">
        <v>429</v>
      </c>
      <c r="AB523" s="204">
        <v>0.59835139545587679</v>
      </c>
      <c r="AC523" s="191">
        <v>43</v>
      </c>
      <c r="AD523" s="191">
        <v>5.9974615395344294E-2</v>
      </c>
      <c r="AE523" s="191"/>
      <c r="AF523" s="191"/>
    </row>
    <row r="524" spans="1:32">
      <c r="A524" s="332">
        <v>1889</v>
      </c>
      <c r="B524" s="334" t="s">
        <v>826</v>
      </c>
      <c r="C524" s="345">
        <v>21630</v>
      </c>
      <c r="D524" s="345">
        <v>30117</v>
      </c>
      <c r="E524" s="191">
        <v>432</v>
      </c>
      <c r="F524" s="191">
        <f t="shared" si="23"/>
        <v>1.9972260748959778</v>
      </c>
      <c r="G524" s="191">
        <v>257</v>
      </c>
      <c r="H524" s="191">
        <v>1.1881645862228387</v>
      </c>
      <c r="I524" s="191">
        <v>175</v>
      </c>
      <c r="J524" s="191">
        <v>0.8090614886731391</v>
      </c>
      <c r="K524" s="191">
        <v>32</v>
      </c>
      <c r="L524" s="191">
        <v>0.14794267221451687</v>
      </c>
      <c r="M524" s="191">
        <v>85</v>
      </c>
      <c r="N524" s="204">
        <v>0.39297272306981046</v>
      </c>
      <c r="O524" s="191">
        <v>14</v>
      </c>
      <c r="P524" s="204">
        <v>6.4724919093851127E-2</v>
      </c>
      <c r="Q524" s="191">
        <v>9</v>
      </c>
      <c r="R524" s="204">
        <v>4.1608876560332873E-2</v>
      </c>
      <c r="S524" s="191">
        <v>14</v>
      </c>
      <c r="T524" s="204">
        <v>6.4724919093851127E-2</v>
      </c>
      <c r="U524" s="191">
        <v>12</v>
      </c>
      <c r="V524" s="204">
        <v>5.5478502080443824E-2</v>
      </c>
      <c r="W524" s="191">
        <v>64</v>
      </c>
      <c r="X524" s="204">
        <v>0.29588534442903375</v>
      </c>
      <c r="Y524" s="191">
        <v>138</v>
      </c>
      <c r="Z524" s="204">
        <v>0.63800277392510407</v>
      </c>
      <c r="AA524" s="191">
        <v>53</v>
      </c>
      <c r="AB524" s="204">
        <v>0.24503005085529359</v>
      </c>
      <c r="AC524" s="191">
        <v>11</v>
      </c>
      <c r="AD524" s="191">
        <v>5.0855293573740176E-2</v>
      </c>
      <c r="AE524" s="191"/>
      <c r="AF524" s="191"/>
    </row>
    <row r="525" spans="1:32">
      <c r="A525" s="332">
        <v>1889</v>
      </c>
      <c r="B525" s="334" t="s">
        <v>827</v>
      </c>
      <c r="C525" s="345">
        <v>9712</v>
      </c>
      <c r="D525" s="345">
        <v>10980</v>
      </c>
      <c r="E525" s="191">
        <v>189</v>
      </c>
      <c r="F525" s="191">
        <f t="shared" si="23"/>
        <v>1.9460461285008237</v>
      </c>
      <c r="G525" s="191">
        <v>97</v>
      </c>
      <c r="H525" s="191">
        <v>0.99876441515650738</v>
      </c>
      <c r="I525" s="191">
        <v>92</v>
      </c>
      <c r="J525" s="191">
        <v>0.94728171334431621</v>
      </c>
      <c r="K525" s="191">
        <v>18</v>
      </c>
      <c r="L525" s="191">
        <v>0.18533772652388797</v>
      </c>
      <c r="M525" s="191">
        <v>36</v>
      </c>
      <c r="N525" s="204">
        <v>0.37067545304777594</v>
      </c>
      <c r="O525" s="191">
        <v>5</v>
      </c>
      <c r="P525" s="204">
        <v>5.1482701812191105E-2</v>
      </c>
      <c r="Q525" s="191">
        <v>8</v>
      </c>
      <c r="R525" s="204">
        <v>8.2372322899505773E-2</v>
      </c>
      <c r="S525" s="191">
        <v>12</v>
      </c>
      <c r="T525" s="204">
        <v>0.12355848434925865</v>
      </c>
      <c r="U525" s="191">
        <v>6</v>
      </c>
      <c r="V525" s="204">
        <v>6.1779242174629323E-2</v>
      </c>
      <c r="W525" s="191">
        <v>18</v>
      </c>
      <c r="X525" s="204">
        <v>0.18533772652388797</v>
      </c>
      <c r="Y525" s="191">
        <v>27</v>
      </c>
      <c r="Z525" s="204">
        <v>0.27800658978583198</v>
      </c>
      <c r="AA525" s="191">
        <v>49</v>
      </c>
      <c r="AB525" s="204">
        <v>0.5045304777594728</v>
      </c>
      <c r="AC525" s="191">
        <v>10</v>
      </c>
      <c r="AD525" s="191">
        <v>0.10296540362438221</v>
      </c>
      <c r="AE525" s="191"/>
      <c r="AF525" s="191"/>
    </row>
    <row r="526" spans="1:32">
      <c r="A526" s="332">
        <v>1889</v>
      </c>
      <c r="B526" s="334" t="s">
        <v>828</v>
      </c>
      <c r="C526" s="345">
        <v>29498</v>
      </c>
      <c r="D526" s="345">
        <v>30598</v>
      </c>
      <c r="E526" s="191">
        <v>491</v>
      </c>
      <c r="F526" s="191">
        <f t="shared" si="23"/>
        <v>1.6645196284493864</v>
      </c>
      <c r="G526" s="191">
        <v>252</v>
      </c>
      <c r="H526" s="191">
        <v>0.85429520645467494</v>
      </c>
      <c r="I526" s="191">
        <v>239</v>
      </c>
      <c r="J526" s="191">
        <v>0.81022442199471156</v>
      </c>
      <c r="K526" s="191">
        <v>36</v>
      </c>
      <c r="L526" s="191">
        <v>0.12204217235066783</v>
      </c>
      <c r="M526" s="191">
        <v>69</v>
      </c>
      <c r="N526" s="204">
        <v>0.23391416367211337</v>
      </c>
      <c r="O526" s="191">
        <v>15</v>
      </c>
      <c r="P526" s="204">
        <v>5.0850905146111604E-2</v>
      </c>
      <c r="Q526" s="191">
        <v>17</v>
      </c>
      <c r="R526" s="204">
        <v>5.7631025832259812E-2</v>
      </c>
      <c r="S526" s="191">
        <v>35</v>
      </c>
      <c r="T526" s="204">
        <v>0.11865211200759374</v>
      </c>
      <c r="U526" s="191">
        <v>10</v>
      </c>
      <c r="V526" s="204">
        <v>3.3900603430741069E-2</v>
      </c>
      <c r="W526" s="191">
        <v>54</v>
      </c>
      <c r="X526" s="204">
        <v>0.18306325852600175</v>
      </c>
      <c r="Y526" s="191">
        <v>94</v>
      </c>
      <c r="Z526" s="204">
        <v>0.31866567224896603</v>
      </c>
      <c r="AA526" s="191">
        <v>129</v>
      </c>
      <c r="AB526" s="204">
        <v>0.43731778425655976</v>
      </c>
      <c r="AC526" s="191">
        <v>32</v>
      </c>
      <c r="AD526" s="191">
        <v>0.10848193097837142</v>
      </c>
      <c r="AE526" s="191"/>
      <c r="AF526" s="191"/>
    </row>
    <row r="527" spans="1:32">
      <c r="A527" s="332">
        <v>1889</v>
      </c>
      <c r="B527" s="334" t="s">
        <v>932</v>
      </c>
      <c r="C527" s="345">
        <v>27003</v>
      </c>
      <c r="D527" s="345">
        <v>27538</v>
      </c>
      <c r="E527" s="191">
        <v>574</v>
      </c>
      <c r="F527" s="191">
        <f t="shared" si="23"/>
        <v>2.1256897381772397</v>
      </c>
      <c r="G527" s="191">
        <v>288</v>
      </c>
      <c r="H527" s="191">
        <v>1.0665481613154095</v>
      </c>
      <c r="I527" s="191">
        <v>286</v>
      </c>
      <c r="J527" s="191">
        <v>1.0591415768618302</v>
      </c>
      <c r="K527" s="191">
        <v>64</v>
      </c>
      <c r="L527" s="191">
        <v>0.23701070251453543</v>
      </c>
      <c r="M527" s="191">
        <v>131</v>
      </c>
      <c r="N527" s="204">
        <v>0.48513128170943975</v>
      </c>
      <c r="O527" s="191">
        <v>24</v>
      </c>
      <c r="P527" s="204">
        <v>8.8879013442950794E-2</v>
      </c>
      <c r="Q527" s="191">
        <v>30</v>
      </c>
      <c r="R527" s="204">
        <v>0.11109876680368848</v>
      </c>
      <c r="S527" s="191">
        <v>36</v>
      </c>
      <c r="T527" s="204">
        <v>0.13331852016442619</v>
      </c>
      <c r="U527" s="191">
        <v>14</v>
      </c>
      <c r="V527" s="204">
        <v>5.1846091175054627E-2</v>
      </c>
      <c r="W527" s="191">
        <v>81</v>
      </c>
      <c r="X527" s="204">
        <v>0.29996667036995889</v>
      </c>
      <c r="Y527" s="191">
        <v>93</v>
      </c>
      <c r="Z527" s="204">
        <v>0.34440617709143428</v>
      </c>
      <c r="AA527" s="191">
        <v>84</v>
      </c>
      <c r="AB527" s="204">
        <v>0.31107654705032778</v>
      </c>
      <c r="AC527" s="191">
        <v>17</v>
      </c>
      <c r="AD527" s="191">
        <v>6.295596785542347E-2</v>
      </c>
      <c r="AE527" s="191"/>
      <c r="AF527" s="191"/>
    </row>
    <row r="528" spans="1:32">
      <c r="A528" s="332">
        <v>1889</v>
      </c>
      <c r="B528" s="334" t="s">
        <v>933</v>
      </c>
      <c r="C528" s="345">
        <v>16385</v>
      </c>
      <c r="D528" s="345">
        <v>19143</v>
      </c>
      <c r="E528" s="191">
        <v>379</v>
      </c>
      <c r="F528" s="191">
        <f t="shared" si="23"/>
        <v>2.3130912419896248</v>
      </c>
      <c r="G528" s="191">
        <v>206</v>
      </c>
      <c r="H528" s="191">
        <v>1.2572474824534634</v>
      </c>
      <c r="I528" s="191">
        <v>173</v>
      </c>
      <c r="J528" s="191">
        <v>1.0558437595361612</v>
      </c>
      <c r="K528" s="191">
        <v>37</v>
      </c>
      <c r="L528" s="191">
        <v>0.22581629539212694</v>
      </c>
      <c r="M528" s="191">
        <v>61</v>
      </c>
      <c r="N528" s="204">
        <v>0.37229173024107415</v>
      </c>
      <c r="O528" s="191">
        <v>17</v>
      </c>
      <c r="P528" s="204">
        <v>0.10375343301800427</v>
      </c>
      <c r="Q528" s="191">
        <v>19</v>
      </c>
      <c r="R528" s="204">
        <v>0.11595971925541654</v>
      </c>
      <c r="S528" s="191">
        <v>19</v>
      </c>
      <c r="T528" s="204">
        <v>0.11595971925541654</v>
      </c>
      <c r="U528" s="191">
        <v>11</v>
      </c>
      <c r="V528" s="204">
        <v>6.7134574305767469E-2</v>
      </c>
      <c r="W528" s="191">
        <v>31</v>
      </c>
      <c r="X528" s="204">
        <v>0.18919743667989014</v>
      </c>
      <c r="Y528" s="191">
        <v>66</v>
      </c>
      <c r="Z528" s="204">
        <v>0.40280744583460482</v>
      </c>
      <c r="AA528" s="191">
        <v>92</v>
      </c>
      <c r="AB528" s="204">
        <v>0.56148916692096429</v>
      </c>
      <c r="AC528" s="191">
        <v>26</v>
      </c>
      <c r="AD528" s="191">
        <v>0.15868172108635947</v>
      </c>
      <c r="AE528" s="191"/>
      <c r="AF528" s="191"/>
    </row>
    <row r="529" spans="1:32">
      <c r="A529" s="332">
        <v>1889</v>
      </c>
      <c r="B529" s="334" t="s">
        <v>829</v>
      </c>
      <c r="C529" s="345">
        <v>6534</v>
      </c>
      <c r="D529" s="345">
        <v>7066</v>
      </c>
      <c r="E529" s="191">
        <v>120</v>
      </c>
      <c r="F529" s="191">
        <f t="shared" si="23"/>
        <v>1.8365472910927456</v>
      </c>
      <c r="G529" s="191">
        <v>60</v>
      </c>
      <c r="H529" s="191">
        <v>0.91827364554637281</v>
      </c>
      <c r="I529" s="191">
        <v>60</v>
      </c>
      <c r="J529" s="191">
        <v>0.91827364554637281</v>
      </c>
      <c r="K529" s="191">
        <v>13</v>
      </c>
      <c r="L529" s="191">
        <v>0.19895928986838077</v>
      </c>
      <c r="M529" s="191">
        <v>16</v>
      </c>
      <c r="N529" s="204">
        <v>0.24487297214569942</v>
      </c>
      <c r="O529" s="191">
        <v>6</v>
      </c>
      <c r="P529" s="204">
        <v>9.1827364554637275E-2</v>
      </c>
      <c r="Q529" s="191">
        <v>3</v>
      </c>
      <c r="R529" s="204">
        <v>4.5913682277318638E-2</v>
      </c>
      <c r="S529" s="191">
        <v>6</v>
      </c>
      <c r="T529" s="204">
        <v>9.1827364554637275E-2</v>
      </c>
      <c r="U529" s="191">
        <v>2</v>
      </c>
      <c r="V529" s="204">
        <v>3.0609121518212427E-2</v>
      </c>
      <c r="W529" s="191">
        <v>16</v>
      </c>
      <c r="X529" s="204">
        <v>0.24487297214569942</v>
      </c>
      <c r="Y529" s="191">
        <v>18</v>
      </c>
      <c r="Z529" s="204">
        <v>0.27548209366391185</v>
      </c>
      <c r="AA529" s="191">
        <v>31</v>
      </c>
      <c r="AB529" s="204">
        <v>0.47444138353229265</v>
      </c>
      <c r="AC529" s="191">
        <v>9</v>
      </c>
      <c r="AD529" s="191">
        <v>0.13774104683195593</v>
      </c>
      <c r="AE529" s="191"/>
      <c r="AF529" s="191"/>
    </row>
    <row r="530" spans="1:32">
      <c r="A530" s="332">
        <v>1889</v>
      </c>
      <c r="B530" s="334" t="s">
        <v>959</v>
      </c>
      <c r="C530" s="345">
        <v>11997</v>
      </c>
      <c r="D530" s="345">
        <v>11854</v>
      </c>
      <c r="E530" s="191">
        <v>254</v>
      </c>
      <c r="F530" s="191">
        <f t="shared" si="23"/>
        <v>2.1171959656580812</v>
      </c>
      <c r="G530" s="191">
        <v>138</v>
      </c>
      <c r="H530" s="191">
        <v>1.1502875718929733</v>
      </c>
      <c r="I530" s="191">
        <v>116</v>
      </c>
      <c r="J530" s="191">
        <v>0.96690839376510807</v>
      </c>
      <c r="K530" s="191">
        <v>26</v>
      </c>
      <c r="L530" s="191">
        <v>0.21672084687838628</v>
      </c>
      <c r="M530" s="191">
        <v>55</v>
      </c>
      <c r="N530" s="204">
        <v>0.45844794531966326</v>
      </c>
      <c r="O530" s="191">
        <v>7</v>
      </c>
      <c r="P530" s="204">
        <v>5.834792031341169E-2</v>
      </c>
      <c r="Q530" s="191">
        <v>10</v>
      </c>
      <c r="R530" s="204">
        <v>8.335417187630241E-2</v>
      </c>
      <c r="S530" s="191">
        <v>12</v>
      </c>
      <c r="T530" s="204">
        <v>0.1000250062515629</v>
      </c>
      <c r="U530" s="191">
        <v>6</v>
      </c>
      <c r="V530" s="204">
        <v>5.0012503125781448E-2</v>
      </c>
      <c r="W530" s="191">
        <v>30</v>
      </c>
      <c r="X530" s="204">
        <v>0.25006251562890724</v>
      </c>
      <c r="Y530" s="191">
        <v>43</v>
      </c>
      <c r="Z530" s="204">
        <v>0.35842293906810035</v>
      </c>
      <c r="AA530" s="191">
        <v>47</v>
      </c>
      <c r="AB530" s="204">
        <v>0.39176460781862132</v>
      </c>
      <c r="AC530" s="191">
        <v>18</v>
      </c>
      <c r="AD530" s="191">
        <v>0.15003750937734434</v>
      </c>
      <c r="AE530" s="191"/>
      <c r="AF530" s="191"/>
    </row>
    <row r="531" spans="1:32">
      <c r="A531" s="332">
        <v>1889</v>
      </c>
      <c r="B531" s="334" t="s">
        <v>830</v>
      </c>
      <c r="C531" s="345">
        <v>12973</v>
      </c>
      <c r="D531" s="345">
        <v>13434</v>
      </c>
      <c r="E531" s="191">
        <v>274</v>
      </c>
      <c r="F531" s="191">
        <f t="shared" si="23"/>
        <v>2.1120789331688892</v>
      </c>
      <c r="G531" s="191">
        <v>138</v>
      </c>
      <c r="H531" s="191">
        <v>1.0637477838587837</v>
      </c>
      <c r="I531" s="191">
        <v>136</v>
      </c>
      <c r="J531" s="191">
        <v>1.0483311493101057</v>
      </c>
      <c r="K531" s="191">
        <v>36</v>
      </c>
      <c r="L531" s="191">
        <v>0.27749942187620441</v>
      </c>
      <c r="M531" s="191">
        <v>44</v>
      </c>
      <c r="N531" s="204">
        <v>0.33916596007091654</v>
      </c>
      <c r="O531" s="191">
        <v>6</v>
      </c>
      <c r="P531" s="204">
        <v>4.6249903646034068E-2</v>
      </c>
      <c r="Q531" s="191">
        <v>9</v>
      </c>
      <c r="R531" s="204">
        <v>6.9374855469051103E-2</v>
      </c>
      <c r="S531" s="191">
        <v>8</v>
      </c>
      <c r="T531" s="204">
        <v>6.1666538194712094E-2</v>
      </c>
      <c r="U531" s="191">
        <v>0</v>
      </c>
      <c r="V531" s="204">
        <v>0</v>
      </c>
      <c r="W531" s="191">
        <v>29</v>
      </c>
      <c r="X531" s="204">
        <v>0.22354120095583133</v>
      </c>
      <c r="Y531" s="191">
        <v>47</v>
      </c>
      <c r="Z531" s="204">
        <v>0.36229091189393353</v>
      </c>
      <c r="AA531" s="191">
        <v>83</v>
      </c>
      <c r="AB531" s="204">
        <v>0.63979033377013794</v>
      </c>
      <c r="AC531" s="191">
        <v>12</v>
      </c>
      <c r="AD531" s="191">
        <v>9.2499807292068137E-2</v>
      </c>
      <c r="AE531" s="191"/>
      <c r="AF531" s="191"/>
    </row>
    <row r="532" spans="1:32">
      <c r="A532" s="332">
        <v>1889</v>
      </c>
      <c r="B532" s="334" t="s">
        <v>965</v>
      </c>
      <c r="C532" s="345">
        <v>10801</v>
      </c>
      <c r="D532" s="345">
        <v>11166</v>
      </c>
      <c r="E532" s="191">
        <v>162</v>
      </c>
      <c r="F532" s="191">
        <f t="shared" si="23"/>
        <v>1.4998611239700028</v>
      </c>
      <c r="G532" s="191">
        <v>83</v>
      </c>
      <c r="H532" s="191">
        <v>0.76844736598463104</v>
      </c>
      <c r="I532" s="191">
        <v>79</v>
      </c>
      <c r="J532" s="191">
        <v>0.73141375798537167</v>
      </c>
      <c r="K532" s="191">
        <v>13</v>
      </c>
      <c r="L532" s="191">
        <v>0.12035922599759283</v>
      </c>
      <c r="M532" s="191">
        <v>13</v>
      </c>
      <c r="N532" s="204">
        <v>0.12035922599759283</v>
      </c>
      <c r="O532" s="191">
        <v>2</v>
      </c>
      <c r="P532" s="204">
        <v>1.8516803999629666E-2</v>
      </c>
      <c r="Q532" s="191">
        <v>5</v>
      </c>
      <c r="R532" s="204">
        <v>4.6292009999074159E-2</v>
      </c>
      <c r="S532" s="191">
        <v>6</v>
      </c>
      <c r="T532" s="204">
        <v>5.5550411998888986E-2</v>
      </c>
      <c r="U532" s="191">
        <v>10</v>
      </c>
      <c r="V532" s="204">
        <v>9.2584019998148318E-2</v>
      </c>
      <c r="W532" s="191">
        <v>27</v>
      </c>
      <c r="X532" s="204">
        <v>0.24997685399500047</v>
      </c>
      <c r="Y532" s="191">
        <v>24</v>
      </c>
      <c r="Z532" s="204">
        <v>0.22220164799555595</v>
      </c>
      <c r="AA532" s="191">
        <v>52</v>
      </c>
      <c r="AB532" s="204">
        <v>0.48143690399037131</v>
      </c>
      <c r="AC532" s="191">
        <v>10</v>
      </c>
      <c r="AD532" s="191">
        <v>9.2584019998148318E-2</v>
      </c>
      <c r="AE532" s="191"/>
      <c r="AF532" s="191"/>
    </row>
    <row r="533" spans="1:32">
      <c r="A533" s="332">
        <v>1889</v>
      </c>
      <c r="B533" s="334" t="s">
        <v>831</v>
      </c>
      <c r="C533" s="345">
        <v>24120</v>
      </c>
      <c r="D533" s="345">
        <v>26990</v>
      </c>
      <c r="E533" s="191">
        <v>482</v>
      </c>
      <c r="F533" s="191">
        <f t="shared" si="23"/>
        <v>1.9983416252072967</v>
      </c>
      <c r="G533" s="191">
        <v>260</v>
      </c>
      <c r="H533" s="191">
        <v>1.0779436152570481</v>
      </c>
      <c r="I533" s="191">
        <v>222</v>
      </c>
      <c r="J533" s="191">
        <v>0.92039800995024879</v>
      </c>
      <c r="K533" s="191">
        <v>33</v>
      </c>
      <c r="L533" s="191">
        <v>0.13681592039800997</v>
      </c>
      <c r="M533" s="191">
        <v>44</v>
      </c>
      <c r="N533" s="204">
        <v>0.1824212271973466</v>
      </c>
      <c r="O533" s="191">
        <v>15</v>
      </c>
      <c r="P533" s="204">
        <v>6.2189054726368161E-2</v>
      </c>
      <c r="Q533" s="191">
        <v>22</v>
      </c>
      <c r="R533" s="204">
        <v>9.1210613598673301E-2</v>
      </c>
      <c r="S533" s="191">
        <v>30</v>
      </c>
      <c r="T533" s="204">
        <v>0.12437810945273632</v>
      </c>
      <c r="U533" s="191">
        <v>21</v>
      </c>
      <c r="V533" s="204">
        <v>8.7064676616915429E-2</v>
      </c>
      <c r="W533" s="191">
        <v>60</v>
      </c>
      <c r="X533" s="204">
        <v>0.24875621890547264</v>
      </c>
      <c r="Y533" s="191">
        <v>94</v>
      </c>
      <c r="Z533" s="204">
        <v>0.38971807628524047</v>
      </c>
      <c r="AA533" s="191">
        <v>138</v>
      </c>
      <c r="AB533" s="204">
        <v>0.57213930348258701</v>
      </c>
      <c r="AC533" s="191">
        <v>25</v>
      </c>
      <c r="AD533" s="191">
        <v>0.10364842454394693</v>
      </c>
      <c r="AE533" s="191"/>
      <c r="AF533" s="191"/>
    </row>
    <row r="534" spans="1:32">
      <c r="A534" s="332">
        <v>1889</v>
      </c>
      <c r="B534" s="334" t="s">
        <v>832</v>
      </c>
      <c r="C534" s="345">
        <v>25783</v>
      </c>
      <c r="D534" s="345">
        <v>27869</v>
      </c>
      <c r="E534" s="191">
        <v>375</v>
      </c>
      <c r="F534" s="191">
        <f t="shared" si="23"/>
        <v>1.454446728464492</v>
      </c>
      <c r="G534" s="191">
        <v>191</v>
      </c>
      <c r="H534" s="191">
        <v>0.74079820036458133</v>
      </c>
      <c r="I534" s="191">
        <v>184</v>
      </c>
      <c r="J534" s="191">
        <v>0.71364852809991086</v>
      </c>
      <c r="K534" s="191">
        <v>23</v>
      </c>
      <c r="L534" s="191">
        <v>8.9206066012488858E-2</v>
      </c>
      <c r="M534" s="191">
        <v>25</v>
      </c>
      <c r="N534" s="204">
        <v>9.6963115230966138E-2</v>
      </c>
      <c r="O534" s="191">
        <v>10</v>
      </c>
      <c r="P534" s="204">
        <v>3.8785246092386455E-2</v>
      </c>
      <c r="Q534" s="191">
        <v>14</v>
      </c>
      <c r="R534" s="204">
        <v>5.4299344529341043E-2</v>
      </c>
      <c r="S534" s="191">
        <v>16</v>
      </c>
      <c r="T534" s="204">
        <v>6.2056393747818329E-2</v>
      </c>
      <c r="U534" s="191">
        <v>6</v>
      </c>
      <c r="V534" s="204">
        <v>2.3271147655431874E-2</v>
      </c>
      <c r="W534" s="191">
        <v>42</v>
      </c>
      <c r="X534" s="204">
        <v>0.1628980335880231</v>
      </c>
      <c r="Y534" s="191">
        <v>79</v>
      </c>
      <c r="Z534" s="204">
        <v>0.30640344412985299</v>
      </c>
      <c r="AA534" s="191">
        <v>136</v>
      </c>
      <c r="AB534" s="204">
        <v>0.52747934685645581</v>
      </c>
      <c r="AC534" s="191">
        <v>24</v>
      </c>
      <c r="AD534" s="191">
        <v>9.3084590621727498E-2</v>
      </c>
      <c r="AE534" s="191"/>
      <c r="AF534" s="191"/>
    </row>
    <row r="535" spans="1:32">
      <c r="A535" s="332">
        <v>1889</v>
      </c>
      <c r="B535" s="334" t="s">
        <v>870</v>
      </c>
      <c r="C535" s="345">
        <v>6314</v>
      </c>
      <c r="D535" s="345">
        <v>7766</v>
      </c>
      <c r="E535" s="191">
        <v>128</v>
      </c>
      <c r="F535" s="191">
        <f t="shared" si="23"/>
        <v>2.0272410516312958</v>
      </c>
      <c r="G535" s="191">
        <v>74</v>
      </c>
      <c r="H535" s="191">
        <v>1.1719987329743429</v>
      </c>
      <c r="I535" s="191">
        <v>54</v>
      </c>
      <c r="J535" s="191">
        <v>0.85524231865695288</v>
      </c>
      <c r="K535" s="191">
        <v>14</v>
      </c>
      <c r="L535" s="191">
        <v>0.22172949002217296</v>
      </c>
      <c r="M535" s="191">
        <v>21</v>
      </c>
      <c r="N535" s="204">
        <v>0.33259423503325941</v>
      </c>
      <c r="O535" s="191">
        <v>7</v>
      </c>
      <c r="P535" s="204">
        <v>0.11086474501108648</v>
      </c>
      <c r="Q535" s="191">
        <v>5</v>
      </c>
      <c r="R535" s="204">
        <v>7.9189103579347483E-2</v>
      </c>
      <c r="S535" s="191">
        <v>5</v>
      </c>
      <c r="T535" s="204">
        <v>7.9189103579347483E-2</v>
      </c>
      <c r="U535" s="191">
        <v>4</v>
      </c>
      <c r="V535" s="204">
        <v>6.3351282863477992E-2</v>
      </c>
      <c r="W535" s="191">
        <v>12</v>
      </c>
      <c r="X535" s="204">
        <v>0.19005384859043395</v>
      </c>
      <c r="Y535" s="191">
        <v>20</v>
      </c>
      <c r="Z535" s="204">
        <v>0.31675641431738993</v>
      </c>
      <c r="AA535" s="191">
        <v>32</v>
      </c>
      <c r="AB535" s="204">
        <v>0.50681026290782394</v>
      </c>
      <c r="AC535" s="191">
        <v>8</v>
      </c>
      <c r="AD535" s="191">
        <v>0.12670256572695598</v>
      </c>
      <c r="AE535" s="191"/>
      <c r="AF535" s="191"/>
    </row>
    <row r="536" spans="1:32">
      <c r="A536" s="332">
        <v>1889</v>
      </c>
      <c r="B536" s="334" t="s">
        <v>833</v>
      </c>
      <c r="C536" s="345">
        <v>8958</v>
      </c>
      <c r="D536" s="345">
        <v>9053</v>
      </c>
      <c r="E536" s="191">
        <v>154</v>
      </c>
      <c r="F536" s="191">
        <f t="shared" si="23"/>
        <v>1.7191337352087519</v>
      </c>
      <c r="G536" s="191">
        <v>76</v>
      </c>
      <c r="H536" s="191">
        <v>0.84840366153159186</v>
      </c>
      <c r="I536" s="191">
        <v>78</v>
      </c>
      <c r="J536" s="191">
        <v>0.87073007367716015</v>
      </c>
      <c r="K536" s="191">
        <v>17</v>
      </c>
      <c r="L536" s="191">
        <v>0.18977450323732975</v>
      </c>
      <c r="M536" s="191">
        <v>19</v>
      </c>
      <c r="N536" s="204">
        <v>0.21210091538289796</v>
      </c>
      <c r="O536" s="191">
        <v>5</v>
      </c>
      <c r="P536" s="204">
        <v>5.5816030363920521E-2</v>
      </c>
      <c r="Q536" s="191">
        <v>7</v>
      </c>
      <c r="R536" s="204">
        <v>7.8142442509488722E-2</v>
      </c>
      <c r="S536" s="191">
        <v>4</v>
      </c>
      <c r="T536" s="204">
        <v>4.4652824291136414E-2</v>
      </c>
      <c r="U536" s="191">
        <v>1</v>
      </c>
      <c r="V536" s="204">
        <v>1.1163206072784104E-2</v>
      </c>
      <c r="W536" s="191">
        <v>22</v>
      </c>
      <c r="X536" s="204">
        <v>0.2455905336012503</v>
      </c>
      <c r="Y536" s="191">
        <v>16</v>
      </c>
      <c r="Z536" s="204">
        <v>0.17861129716454566</v>
      </c>
      <c r="AA536" s="191">
        <v>53</v>
      </c>
      <c r="AB536" s="204">
        <v>0.59164992185755749</v>
      </c>
      <c r="AC536" s="191">
        <v>10</v>
      </c>
      <c r="AD536" s="191">
        <v>0.11163206072784104</v>
      </c>
      <c r="AE536" s="191"/>
      <c r="AF536" s="191"/>
    </row>
    <row r="537" spans="1:32">
      <c r="A537" s="332">
        <v>1889</v>
      </c>
      <c r="B537" s="334" t="s">
        <v>949</v>
      </c>
      <c r="C537" s="345">
        <v>11907</v>
      </c>
      <c r="D537" s="345">
        <v>14593</v>
      </c>
      <c r="E537" s="191">
        <v>312</v>
      </c>
      <c r="F537" s="191">
        <f t="shared" si="23"/>
        <v>2.6203073822121441</v>
      </c>
      <c r="G537" s="191">
        <v>165</v>
      </c>
      <c r="H537" s="191">
        <v>1.3857394809775763</v>
      </c>
      <c r="I537" s="191">
        <v>147</v>
      </c>
      <c r="J537" s="191">
        <v>1.2345679012345678</v>
      </c>
      <c r="K537" s="191">
        <v>33</v>
      </c>
      <c r="L537" s="191">
        <v>0.27714789619551522</v>
      </c>
      <c r="M537" s="191">
        <v>55</v>
      </c>
      <c r="N537" s="204">
        <v>0.46191316032585872</v>
      </c>
      <c r="O537" s="191">
        <v>12</v>
      </c>
      <c r="P537" s="204">
        <v>0.10078105316200556</v>
      </c>
      <c r="Q537" s="191">
        <v>18</v>
      </c>
      <c r="R537" s="204">
        <v>0.15117157974300832</v>
      </c>
      <c r="S537" s="191">
        <v>15</v>
      </c>
      <c r="T537" s="204">
        <v>0.12597631645250693</v>
      </c>
      <c r="U537" s="191">
        <v>3</v>
      </c>
      <c r="V537" s="204">
        <v>2.5195263290501389E-2</v>
      </c>
      <c r="W537" s="191">
        <v>36</v>
      </c>
      <c r="X537" s="204">
        <v>0.30234315948601664</v>
      </c>
      <c r="Y537" s="191">
        <v>47</v>
      </c>
      <c r="Z537" s="204">
        <v>0.39472579155118831</v>
      </c>
      <c r="AA537" s="191">
        <v>76</v>
      </c>
      <c r="AB537" s="204">
        <v>0.63828000335936841</v>
      </c>
      <c r="AC537" s="191">
        <v>17</v>
      </c>
      <c r="AD537" s="191">
        <v>0.14277315864617451</v>
      </c>
      <c r="AE537" s="191"/>
      <c r="AF537" s="191"/>
    </row>
    <row r="538" spans="1:32">
      <c r="A538" s="332">
        <v>1889</v>
      </c>
      <c r="B538" s="334" t="s">
        <v>939</v>
      </c>
      <c r="C538" s="345">
        <v>4473</v>
      </c>
      <c r="D538" s="345">
        <v>4269</v>
      </c>
      <c r="E538" s="191">
        <v>78</v>
      </c>
      <c r="F538" s="191">
        <f t="shared" si="23"/>
        <v>1.7437961099932933</v>
      </c>
      <c r="G538" s="191">
        <v>35</v>
      </c>
      <c r="H538" s="191">
        <v>0.78247261345852892</v>
      </c>
      <c r="I538" s="191">
        <v>43</v>
      </c>
      <c r="J538" s="191">
        <v>0.96132349653476423</v>
      </c>
      <c r="K538" s="191">
        <v>5</v>
      </c>
      <c r="L538" s="191">
        <v>0.11178180192264699</v>
      </c>
      <c r="M538" s="191">
        <v>16</v>
      </c>
      <c r="N538" s="204">
        <v>0.3577017661524704</v>
      </c>
      <c r="O538" s="191">
        <v>3</v>
      </c>
      <c r="P538" s="204">
        <v>6.70690811535882E-2</v>
      </c>
      <c r="Q538" s="191">
        <v>3</v>
      </c>
      <c r="R538" s="204">
        <v>6.70690811535882E-2</v>
      </c>
      <c r="S538" s="191">
        <v>2</v>
      </c>
      <c r="T538" s="204">
        <v>4.47127207690588E-2</v>
      </c>
      <c r="U538" s="191">
        <v>2</v>
      </c>
      <c r="V538" s="204">
        <v>4.47127207690588E-2</v>
      </c>
      <c r="W538" s="191">
        <v>9</v>
      </c>
      <c r="X538" s="204">
        <v>0.2012072434607646</v>
      </c>
      <c r="Y538" s="191">
        <v>14</v>
      </c>
      <c r="Z538" s="204">
        <v>0.3129890453834116</v>
      </c>
      <c r="AA538" s="191">
        <v>19</v>
      </c>
      <c r="AB538" s="204">
        <v>0.42477084730605857</v>
      </c>
      <c r="AC538" s="191">
        <v>5</v>
      </c>
      <c r="AD538" s="191">
        <v>0.11178180192264699</v>
      </c>
      <c r="AE538" s="191"/>
      <c r="AF538" s="191"/>
    </row>
    <row r="539" spans="1:32">
      <c r="A539" s="332">
        <v>1889</v>
      </c>
      <c r="B539" s="334" t="s">
        <v>966</v>
      </c>
      <c r="C539" s="345">
        <v>11755</v>
      </c>
      <c r="D539" s="345">
        <v>12698</v>
      </c>
      <c r="E539" s="191">
        <v>261</v>
      </c>
      <c r="F539" s="191">
        <f t="shared" si="23"/>
        <v>2.2203317737133137</v>
      </c>
      <c r="G539" s="191">
        <v>154</v>
      </c>
      <c r="H539" s="191">
        <v>1.3100808166737559</v>
      </c>
      <c r="I539" s="191">
        <v>107</v>
      </c>
      <c r="J539" s="191">
        <v>0.91025095703955761</v>
      </c>
      <c r="K539" s="191">
        <v>20</v>
      </c>
      <c r="L539" s="191">
        <v>0.17014036580178649</v>
      </c>
      <c r="M539" s="191">
        <v>43</v>
      </c>
      <c r="N539" s="204">
        <v>0.36580178647384093</v>
      </c>
      <c r="O539" s="191">
        <v>10</v>
      </c>
      <c r="P539" s="204">
        <v>8.5070182900893243E-2</v>
      </c>
      <c r="Q539" s="191">
        <v>5</v>
      </c>
      <c r="R539" s="204">
        <v>4.2535091450446622E-2</v>
      </c>
      <c r="S539" s="191">
        <v>12</v>
      </c>
      <c r="T539" s="204">
        <v>0.10208421948107188</v>
      </c>
      <c r="U539" s="191">
        <v>3</v>
      </c>
      <c r="V539" s="204">
        <v>2.552105487026797E-2</v>
      </c>
      <c r="W539" s="191">
        <v>36</v>
      </c>
      <c r="X539" s="204">
        <v>0.30625265844321564</v>
      </c>
      <c r="Y539" s="191">
        <v>45</v>
      </c>
      <c r="Z539" s="204">
        <v>0.38281582305401957</v>
      </c>
      <c r="AA539" s="191">
        <v>77</v>
      </c>
      <c r="AB539" s="204">
        <v>0.65504040833687793</v>
      </c>
      <c r="AC539" s="191">
        <v>10</v>
      </c>
      <c r="AD539" s="191">
        <v>8.5070182900893243E-2</v>
      </c>
      <c r="AE539" s="191"/>
      <c r="AF539" s="191"/>
    </row>
    <row r="540" spans="1:32">
      <c r="A540" s="332">
        <v>1889</v>
      </c>
      <c r="B540" s="336" t="s">
        <v>1054</v>
      </c>
      <c r="C540" s="345"/>
      <c r="D540" s="345"/>
      <c r="E540" s="191">
        <v>124</v>
      </c>
      <c r="F540" s="191"/>
      <c r="G540" s="191">
        <v>69</v>
      </c>
      <c r="H540" s="191"/>
      <c r="I540" s="191">
        <v>55</v>
      </c>
      <c r="J540" s="191"/>
      <c r="K540" s="191">
        <v>6</v>
      </c>
      <c r="L540" s="191"/>
      <c r="M540" s="191">
        <v>9</v>
      </c>
      <c r="N540" s="204"/>
      <c r="O540" s="191">
        <v>3</v>
      </c>
      <c r="P540" s="204"/>
      <c r="Q540" s="191">
        <v>2</v>
      </c>
      <c r="R540" s="204"/>
      <c r="S540" s="191">
        <v>8</v>
      </c>
      <c r="T540" s="204"/>
      <c r="U540" s="191">
        <v>4</v>
      </c>
      <c r="V540" s="204"/>
      <c r="W540" s="191">
        <v>18</v>
      </c>
      <c r="X540" s="204"/>
      <c r="Y540" s="191">
        <v>20</v>
      </c>
      <c r="Z540" s="204"/>
      <c r="AA540" s="191">
        <v>45</v>
      </c>
      <c r="AB540" s="204"/>
      <c r="AC540" s="191">
        <v>9</v>
      </c>
      <c r="AD540" s="191"/>
      <c r="AE540" s="191"/>
      <c r="AF540" s="191"/>
    </row>
    <row r="541" spans="1:32">
      <c r="A541" s="332">
        <v>1889</v>
      </c>
      <c r="B541" s="334" t="s">
        <v>953</v>
      </c>
      <c r="C541" s="345">
        <v>25419</v>
      </c>
      <c r="D541" s="345">
        <v>26578</v>
      </c>
      <c r="E541" s="191">
        <v>643</v>
      </c>
      <c r="F541" s="191">
        <f t="shared" si="23"/>
        <v>2.5296038396475078</v>
      </c>
      <c r="G541" s="191">
        <v>359</v>
      </c>
      <c r="H541" s="191">
        <v>1.4123293599276132</v>
      </c>
      <c r="I541" s="191">
        <v>284</v>
      </c>
      <c r="J541" s="191">
        <v>1.1172744797198946</v>
      </c>
      <c r="K541" s="191">
        <v>66</v>
      </c>
      <c r="L541" s="191">
        <v>0.25964829458279243</v>
      </c>
      <c r="M541" s="191">
        <v>135</v>
      </c>
      <c r="N541" s="204">
        <v>0.53109878437389346</v>
      </c>
      <c r="O541" s="191">
        <v>22</v>
      </c>
      <c r="P541" s="204">
        <v>8.6549431527597462E-2</v>
      </c>
      <c r="Q541" s="191">
        <v>28</v>
      </c>
      <c r="R541" s="204">
        <v>0.11015382194421496</v>
      </c>
      <c r="S541" s="191">
        <v>37</v>
      </c>
      <c r="T541" s="204">
        <v>0.14556040756914121</v>
      </c>
      <c r="U541" s="191">
        <v>10</v>
      </c>
      <c r="V541" s="204">
        <v>3.9340650694362482E-2</v>
      </c>
      <c r="W541" s="191">
        <v>77</v>
      </c>
      <c r="X541" s="204">
        <v>0.30292301034659114</v>
      </c>
      <c r="Y541" s="191">
        <v>84</v>
      </c>
      <c r="Z541" s="204">
        <v>0.33046146583264491</v>
      </c>
      <c r="AA541" s="191">
        <v>150</v>
      </c>
      <c r="AB541" s="204">
        <v>0.59010976041543728</v>
      </c>
      <c r="AC541" s="191">
        <v>34</v>
      </c>
      <c r="AD541" s="191">
        <v>0.13375821236083243</v>
      </c>
      <c r="AE541" s="191"/>
      <c r="AF541" s="191"/>
    </row>
    <row r="542" spans="1:32">
      <c r="A542" s="332">
        <v>1889</v>
      </c>
      <c r="B542" s="334" t="s">
        <v>967</v>
      </c>
      <c r="C542" s="345">
        <v>5101</v>
      </c>
      <c r="D542" s="345">
        <v>5019</v>
      </c>
      <c r="E542" s="191">
        <v>105</v>
      </c>
      <c r="F542" s="191">
        <f t="shared" si="23"/>
        <v>2.0584199176632034</v>
      </c>
      <c r="G542" s="191">
        <v>52</v>
      </c>
      <c r="H542" s="191">
        <v>1.0194079592236818</v>
      </c>
      <c r="I542" s="191">
        <v>53</v>
      </c>
      <c r="J542" s="191">
        <v>1.0390119584395217</v>
      </c>
      <c r="K542" s="191">
        <v>4</v>
      </c>
      <c r="L542" s="191">
        <v>7.8415996863360121E-2</v>
      </c>
      <c r="M542" s="191">
        <v>9</v>
      </c>
      <c r="N542" s="204">
        <v>0.17643599294256027</v>
      </c>
      <c r="O542" s="191">
        <v>6</v>
      </c>
      <c r="P542" s="204">
        <v>0.1176239952950402</v>
      </c>
      <c r="Q542" s="191">
        <v>3</v>
      </c>
      <c r="R542" s="204">
        <v>5.8811997647520098E-2</v>
      </c>
      <c r="S542" s="191">
        <v>4</v>
      </c>
      <c r="T542" s="204">
        <v>7.8415996863360121E-2</v>
      </c>
      <c r="U542" s="191">
        <v>2</v>
      </c>
      <c r="V542" s="204">
        <v>3.9207998431680061E-2</v>
      </c>
      <c r="W542" s="191">
        <v>9</v>
      </c>
      <c r="X542" s="204">
        <v>0.17643599294256027</v>
      </c>
      <c r="Y542" s="191">
        <v>25</v>
      </c>
      <c r="Z542" s="204">
        <v>0.49009998039600078</v>
      </c>
      <c r="AA542" s="191">
        <v>39</v>
      </c>
      <c r="AB542" s="204">
        <v>0.76455596941776127</v>
      </c>
      <c r="AC542" s="191">
        <v>4</v>
      </c>
      <c r="AD542" s="191">
        <v>7.8415996863360121E-2</v>
      </c>
      <c r="AE542" s="191"/>
      <c r="AF542" s="191"/>
    </row>
    <row r="543" spans="1:32">
      <c r="A543" s="332">
        <v>1889</v>
      </c>
      <c r="B543" s="334" t="s">
        <v>968</v>
      </c>
      <c r="C543" s="345">
        <v>11023</v>
      </c>
      <c r="D543" s="345">
        <v>10960</v>
      </c>
      <c r="E543" s="191">
        <v>242</v>
      </c>
      <c r="F543" s="191">
        <f t="shared" si="23"/>
        <v>2.1954095981130366</v>
      </c>
      <c r="G543" s="191">
        <v>120</v>
      </c>
      <c r="H543" s="191">
        <v>1.0886328585684477</v>
      </c>
      <c r="I543" s="191">
        <v>122</v>
      </c>
      <c r="J543" s="191">
        <v>1.1067767395445884</v>
      </c>
      <c r="K543" s="191">
        <v>23</v>
      </c>
      <c r="L543" s="191">
        <v>0.20865463122561917</v>
      </c>
      <c r="M543" s="191">
        <v>38</v>
      </c>
      <c r="N543" s="204">
        <v>0.34473373854667516</v>
      </c>
      <c r="O543" s="191">
        <v>16</v>
      </c>
      <c r="P543" s="204">
        <v>0.14515104780912635</v>
      </c>
      <c r="Q543" s="191">
        <v>11</v>
      </c>
      <c r="R543" s="204">
        <v>9.979134536877439E-2</v>
      </c>
      <c r="S543" s="191">
        <v>23</v>
      </c>
      <c r="T543" s="204">
        <v>0.20865463122561917</v>
      </c>
      <c r="U543" s="191">
        <v>2</v>
      </c>
      <c r="V543" s="204">
        <v>1.8143880976140794E-2</v>
      </c>
      <c r="W543" s="191">
        <v>20</v>
      </c>
      <c r="X543" s="204">
        <v>0.18143880976140797</v>
      </c>
      <c r="Y543" s="191">
        <v>41</v>
      </c>
      <c r="Z543" s="204">
        <v>0.37194956001088636</v>
      </c>
      <c r="AA543" s="191">
        <v>61</v>
      </c>
      <c r="AB543" s="204">
        <v>0.55338836977229422</v>
      </c>
      <c r="AC543" s="191">
        <v>7</v>
      </c>
      <c r="AD543" s="191">
        <v>6.3503583416492787E-2</v>
      </c>
      <c r="AE543" s="191"/>
      <c r="AF543" s="191"/>
    </row>
    <row r="544" spans="1:32">
      <c r="A544" s="332">
        <v>1889</v>
      </c>
      <c r="B544" s="334" t="s">
        <v>836</v>
      </c>
      <c r="C544" s="345">
        <v>19417</v>
      </c>
      <c r="D544" s="345">
        <v>19503</v>
      </c>
      <c r="E544" s="191">
        <v>384</v>
      </c>
      <c r="F544" s="191">
        <f t="shared" si="23"/>
        <v>1.9776484523870836</v>
      </c>
      <c r="G544" s="191">
        <v>182</v>
      </c>
      <c r="H544" s="191">
        <v>0.93732296441262808</v>
      </c>
      <c r="I544" s="191">
        <v>202</v>
      </c>
      <c r="J544" s="191">
        <v>1.0403254879744555</v>
      </c>
      <c r="K544" s="191">
        <v>38</v>
      </c>
      <c r="L544" s="191">
        <v>0.19570479476747182</v>
      </c>
      <c r="M544" s="191">
        <v>49</v>
      </c>
      <c r="N544" s="204">
        <v>0.25235618272647681</v>
      </c>
      <c r="O544" s="191">
        <v>9</v>
      </c>
      <c r="P544" s="204">
        <v>4.6351135602822266E-2</v>
      </c>
      <c r="Q544" s="191">
        <v>12</v>
      </c>
      <c r="R544" s="204">
        <v>6.1801514137096364E-2</v>
      </c>
      <c r="S544" s="191">
        <v>18</v>
      </c>
      <c r="T544" s="204">
        <v>9.2702271205644532E-2</v>
      </c>
      <c r="U544" s="191">
        <v>8</v>
      </c>
      <c r="V544" s="204">
        <v>4.1201009424730907E-2</v>
      </c>
      <c r="W544" s="191">
        <v>27</v>
      </c>
      <c r="X544" s="204">
        <v>0.13905340680846681</v>
      </c>
      <c r="Y544" s="191">
        <v>57</v>
      </c>
      <c r="Z544" s="204">
        <v>0.29355719215120774</v>
      </c>
      <c r="AA544" s="191">
        <v>141</v>
      </c>
      <c r="AB544" s="204">
        <v>0.72616779111088225</v>
      </c>
      <c r="AC544" s="191">
        <v>25</v>
      </c>
      <c r="AD544" s="191">
        <v>0.12875315445228408</v>
      </c>
      <c r="AE544" s="191"/>
      <c r="AF544" s="191"/>
    </row>
    <row r="545" spans="1:32">
      <c r="A545" s="332">
        <v>1889</v>
      </c>
      <c r="B545" s="334" t="s">
        <v>837</v>
      </c>
      <c r="C545" s="345">
        <v>24813</v>
      </c>
      <c r="D545" s="345">
        <v>25047</v>
      </c>
      <c r="E545" s="191">
        <v>440</v>
      </c>
      <c r="F545" s="191">
        <f t="shared" si="23"/>
        <v>1.7732640148309355</v>
      </c>
      <c r="G545" s="191">
        <v>248</v>
      </c>
      <c r="H545" s="191">
        <v>0.9994760810865273</v>
      </c>
      <c r="I545" s="191">
        <v>192</v>
      </c>
      <c r="J545" s="191">
        <v>0.77378793374440813</v>
      </c>
      <c r="K545" s="191">
        <v>45</v>
      </c>
      <c r="L545" s="191">
        <v>0.18135654697134565</v>
      </c>
      <c r="M545" s="191">
        <v>38</v>
      </c>
      <c r="N545" s="204">
        <v>0.15314552855358077</v>
      </c>
      <c r="O545" s="191">
        <v>10</v>
      </c>
      <c r="P545" s="204">
        <v>4.0301454882521258E-2</v>
      </c>
      <c r="Q545" s="191">
        <v>17</v>
      </c>
      <c r="R545" s="204">
        <v>6.8512473300286134E-2</v>
      </c>
      <c r="S545" s="191">
        <v>16</v>
      </c>
      <c r="T545" s="204">
        <v>6.4482327812034015E-2</v>
      </c>
      <c r="U545" s="191">
        <v>8</v>
      </c>
      <c r="V545" s="204">
        <v>3.2241163906017008E-2</v>
      </c>
      <c r="W545" s="191">
        <v>42</v>
      </c>
      <c r="X545" s="204">
        <v>0.1692661105065893</v>
      </c>
      <c r="Y545" s="191">
        <v>73</v>
      </c>
      <c r="Z545" s="204">
        <v>0.29420062064240521</v>
      </c>
      <c r="AA545" s="191">
        <v>166</v>
      </c>
      <c r="AB545" s="204">
        <v>0.66900415104985289</v>
      </c>
      <c r="AC545" s="191">
        <v>25</v>
      </c>
      <c r="AD545" s="191">
        <v>0.10075363720630315</v>
      </c>
      <c r="AE545" s="191"/>
      <c r="AF545" s="191"/>
    </row>
    <row r="546" spans="1:32">
      <c r="A546" s="332">
        <v>1889</v>
      </c>
      <c r="B546" s="334" t="s">
        <v>834</v>
      </c>
      <c r="C546" s="345">
        <v>9991</v>
      </c>
      <c r="D546" s="345">
        <v>11222</v>
      </c>
      <c r="E546" s="191">
        <v>174</v>
      </c>
      <c r="F546" s="191">
        <f t="shared" si="23"/>
        <v>1.7415674106696026</v>
      </c>
      <c r="G546" s="191">
        <v>77</v>
      </c>
      <c r="H546" s="191">
        <v>0.77069362426183563</v>
      </c>
      <c r="I546" s="191">
        <v>97</v>
      </c>
      <c r="J546" s="191">
        <v>0.97087378640776689</v>
      </c>
      <c r="K546" s="191">
        <v>9</v>
      </c>
      <c r="L546" s="191">
        <v>9.0081072965669098E-2</v>
      </c>
      <c r="M546" s="191">
        <v>11</v>
      </c>
      <c r="N546" s="204">
        <v>0.11009908918026225</v>
      </c>
      <c r="O546" s="191">
        <v>4</v>
      </c>
      <c r="P546" s="204">
        <v>4.0036032429186269E-2</v>
      </c>
      <c r="Q546" s="191">
        <v>3</v>
      </c>
      <c r="R546" s="204">
        <v>3.0027024321889702E-2</v>
      </c>
      <c r="S546" s="191">
        <v>8</v>
      </c>
      <c r="T546" s="204">
        <v>8.0072064858372538E-2</v>
      </c>
      <c r="U546" s="191">
        <v>1</v>
      </c>
      <c r="V546" s="204">
        <v>1.0009008107296567E-2</v>
      </c>
      <c r="W546" s="191">
        <v>27</v>
      </c>
      <c r="X546" s="204">
        <v>0.27024321889700731</v>
      </c>
      <c r="Y546" s="191">
        <v>35</v>
      </c>
      <c r="Z546" s="204">
        <v>0.35031528375537985</v>
      </c>
      <c r="AA546" s="191">
        <v>55</v>
      </c>
      <c r="AB546" s="204">
        <v>0.55049544590131116</v>
      </c>
      <c r="AC546" s="191">
        <v>21</v>
      </c>
      <c r="AD546" s="191">
        <v>0.21018917025322792</v>
      </c>
      <c r="AE546" s="191"/>
      <c r="AF546" s="191"/>
    </row>
    <row r="547" spans="1:32">
      <c r="A547" s="332">
        <v>1889</v>
      </c>
      <c r="B547" s="334" t="s">
        <v>835</v>
      </c>
      <c r="C547" s="345">
        <v>7278</v>
      </c>
      <c r="D547" s="345">
        <v>7156</v>
      </c>
      <c r="E547" s="191">
        <v>115</v>
      </c>
      <c r="F547" s="191">
        <f t="shared" si="23"/>
        <v>1.5801044242923878</v>
      </c>
      <c r="G547" s="191">
        <v>57</v>
      </c>
      <c r="H547" s="191">
        <v>0.78318219291014013</v>
      </c>
      <c r="I547" s="191">
        <v>58</v>
      </c>
      <c r="J547" s="191">
        <v>0.79692223138224783</v>
      </c>
      <c r="K547" s="191">
        <v>8</v>
      </c>
      <c r="L547" s="191">
        <v>0.10992030777686176</v>
      </c>
      <c r="M547" s="191">
        <v>11</v>
      </c>
      <c r="N547" s="204">
        <v>0.15114042319318494</v>
      </c>
      <c r="O547" s="191">
        <v>2</v>
      </c>
      <c r="P547" s="204">
        <v>2.7480076944215441E-2</v>
      </c>
      <c r="Q547" s="191">
        <v>2</v>
      </c>
      <c r="R547" s="204">
        <v>2.7480076944215441E-2</v>
      </c>
      <c r="S547" s="191">
        <v>5</v>
      </c>
      <c r="T547" s="204">
        <v>6.8700192360538606E-2</v>
      </c>
      <c r="U547" s="191">
        <v>6</v>
      </c>
      <c r="V547" s="204">
        <v>8.244023083264633E-2</v>
      </c>
      <c r="W547" s="191">
        <v>13</v>
      </c>
      <c r="X547" s="204">
        <v>0.17862050013740038</v>
      </c>
      <c r="Y547" s="191">
        <v>21</v>
      </c>
      <c r="Z547" s="204">
        <v>0.28854080791426218</v>
      </c>
      <c r="AA547" s="191">
        <v>38</v>
      </c>
      <c r="AB547" s="204">
        <v>0.52212146194009346</v>
      </c>
      <c r="AC547" s="191">
        <v>9</v>
      </c>
      <c r="AD547" s="191">
        <v>0.12366034624896949</v>
      </c>
      <c r="AE547" s="191"/>
      <c r="AF547" s="191"/>
    </row>
    <row r="548" spans="1:32">
      <c r="A548" s="332">
        <v>1889</v>
      </c>
      <c r="B548" s="334" t="s">
        <v>838</v>
      </c>
      <c r="C548" s="345">
        <v>30198</v>
      </c>
      <c r="D548" s="345">
        <v>33473</v>
      </c>
      <c r="E548" s="191">
        <v>506</v>
      </c>
      <c r="F548" s="191">
        <f t="shared" si="23"/>
        <v>1.6756076561361681</v>
      </c>
      <c r="G548" s="191">
        <v>254</v>
      </c>
      <c r="H548" s="191">
        <v>0.84111530564938075</v>
      </c>
      <c r="I548" s="191">
        <v>252</v>
      </c>
      <c r="J548" s="191">
        <v>0.83449235048678716</v>
      </c>
      <c r="K548" s="191">
        <v>35</v>
      </c>
      <c r="L548" s="191">
        <v>0.11590171534538712</v>
      </c>
      <c r="M548" s="191">
        <v>64</v>
      </c>
      <c r="N548" s="204">
        <v>0.21193456520299356</v>
      </c>
      <c r="O548" s="191">
        <v>17</v>
      </c>
      <c r="P548" s="204">
        <v>5.6295118882045171E-2</v>
      </c>
      <c r="Q548" s="191">
        <v>15</v>
      </c>
      <c r="R548" s="204">
        <v>4.9672163719451622E-2</v>
      </c>
      <c r="S548" s="191">
        <v>32</v>
      </c>
      <c r="T548" s="204">
        <v>0.10596728260149678</v>
      </c>
      <c r="U548" s="191">
        <v>12</v>
      </c>
      <c r="V548" s="204">
        <v>3.9737730975561297E-2</v>
      </c>
      <c r="W548" s="191">
        <v>70</v>
      </c>
      <c r="X548" s="204">
        <v>0.23180343069077425</v>
      </c>
      <c r="Y548" s="191">
        <v>90</v>
      </c>
      <c r="Z548" s="204">
        <v>0.29803298231670972</v>
      </c>
      <c r="AA548" s="191">
        <v>145</v>
      </c>
      <c r="AB548" s="204">
        <v>0.48016424928803236</v>
      </c>
      <c r="AC548" s="191">
        <v>26</v>
      </c>
      <c r="AD548" s="191">
        <v>8.6098417113716144E-2</v>
      </c>
      <c r="AE548" s="191"/>
      <c r="AF548" s="191"/>
    </row>
    <row r="549" spans="1:32">
      <c r="A549" s="332">
        <v>1889</v>
      </c>
      <c r="B549" s="334" t="s">
        <v>839</v>
      </c>
      <c r="C549" s="345">
        <v>24017</v>
      </c>
      <c r="D549" s="345">
        <v>23731</v>
      </c>
      <c r="E549" s="191">
        <v>410</v>
      </c>
      <c r="F549" s="191">
        <f t="shared" si="23"/>
        <v>1.7071241204147061</v>
      </c>
      <c r="G549" s="191">
        <v>230</v>
      </c>
      <c r="H549" s="191">
        <v>0.95765499437898161</v>
      </c>
      <c r="I549" s="191">
        <v>180</v>
      </c>
      <c r="J549" s="191">
        <v>0.74946912603572469</v>
      </c>
      <c r="K549" s="191">
        <v>41</v>
      </c>
      <c r="L549" s="191">
        <v>0.17071241204147061</v>
      </c>
      <c r="M549" s="191">
        <v>41</v>
      </c>
      <c r="N549" s="204">
        <v>0.17071241204147061</v>
      </c>
      <c r="O549" s="191">
        <v>17</v>
      </c>
      <c r="P549" s="204">
        <v>7.0783195236707341E-2</v>
      </c>
      <c r="Q549" s="191">
        <v>12</v>
      </c>
      <c r="R549" s="204">
        <v>4.9964608402381649E-2</v>
      </c>
      <c r="S549" s="191">
        <v>21</v>
      </c>
      <c r="T549" s="204">
        <v>8.7438064704167887E-2</v>
      </c>
      <c r="U549" s="191">
        <v>9</v>
      </c>
      <c r="V549" s="204">
        <v>3.7473456301786237E-2</v>
      </c>
      <c r="W549" s="191">
        <v>36</v>
      </c>
      <c r="X549" s="204">
        <v>0.14989382520714495</v>
      </c>
      <c r="Y549" s="191">
        <v>72</v>
      </c>
      <c r="Z549" s="204">
        <v>0.2997876504142899</v>
      </c>
      <c r="AA549" s="191">
        <v>128</v>
      </c>
      <c r="AB549" s="204">
        <v>0.53295582295873756</v>
      </c>
      <c r="AC549" s="191">
        <v>33</v>
      </c>
      <c r="AD549" s="191">
        <v>0.13740267310654952</v>
      </c>
      <c r="AE549" s="191"/>
      <c r="AF549" s="191"/>
    </row>
    <row r="550" spans="1:32">
      <c r="A550" s="332">
        <v>1889</v>
      </c>
      <c r="B550" s="334" t="s">
        <v>840</v>
      </c>
      <c r="C550" s="345">
        <v>17177</v>
      </c>
      <c r="D550" s="345">
        <v>17985</v>
      </c>
      <c r="E550" s="191">
        <v>294</v>
      </c>
      <c r="F550" s="191">
        <f t="shared" si="23"/>
        <v>1.7115910810968156</v>
      </c>
      <c r="G550" s="191">
        <v>151</v>
      </c>
      <c r="H550" s="191">
        <v>0.87908249403271821</v>
      </c>
      <c r="I550" s="191">
        <v>143</v>
      </c>
      <c r="J550" s="191">
        <v>0.83250858706409736</v>
      </c>
      <c r="K550" s="191">
        <v>24</v>
      </c>
      <c r="L550" s="191">
        <v>0.13972172090586249</v>
      </c>
      <c r="M550" s="191">
        <v>33</v>
      </c>
      <c r="N550" s="204">
        <v>0.19211736624556092</v>
      </c>
      <c r="O550" s="191">
        <v>7</v>
      </c>
      <c r="P550" s="204">
        <v>4.0752168597543229E-2</v>
      </c>
      <c r="Q550" s="191">
        <v>5</v>
      </c>
      <c r="R550" s="204">
        <v>2.9108691855388016E-2</v>
      </c>
      <c r="S550" s="191">
        <v>20</v>
      </c>
      <c r="T550" s="204">
        <v>0.11643476742155207</v>
      </c>
      <c r="U550" s="191">
        <v>10</v>
      </c>
      <c r="V550" s="204">
        <v>5.8217383710776033E-2</v>
      </c>
      <c r="W550" s="191">
        <v>21</v>
      </c>
      <c r="X550" s="204">
        <v>0.12225650579262969</v>
      </c>
      <c r="Y550" s="191">
        <v>49</v>
      </c>
      <c r="Z550" s="204">
        <v>0.28526518018280256</v>
      </c>
      <c r="AA550" s="191">
        <v>102</v>
      </c>
      <c r="AB550" s="204">
        <v>0.59381731384991554</v>
      </c>
      <c r="AC550" s="191">
        <v>23</v>
      </c>
      <c r="AD550" s="191">
        <v>0.13389998253478488</v>
      </c>
      <c r="AE550" s="191"/>
      <c r="AF550" s="191"/>
    </row>
    <row r="551" spans="1:32">
      <c r="A551" s="332">
        <v>1889</v>
      </c>
      <c r="B551" s="335" t="s">
        <v>1055</v>
      </c>
      <c r="C551" s="240">
        <v>135360</v>
      </c>
      <c r="D551" s="246">
        <v>146519</v>
      </c>
      <c r="E551" s="191">
        <v>2495</v>
      </c>
      <c r="F551" s="191">
        <f t="shared" si="23"/>
        <v>1.8432328605200947</v>
      </c>
      <c r="G551" s="191">
        <v>1296</v>
      </c>
      <c r="H551" s="191">
        <v>0.95744680851063824</v>
      </c>
      <c r="I551" s="191">
        <v>1199</v>
      </c>
      <c r="J551" s="191">
        <v>0.88578605200945637</v>
      </c>
      <c r="K551" s="191">
        <v>210</v>
      </c>
      <c r="L551" s="191">
        <v>0.15514184397163122</v>
      </c>
      <c r="M551" s="191">
        <v>123</v>
      </c>
      <c r="N551" s="204">
        <v>9.0868794326241134E-2</v>
      </c>
      <c r="O551" s="191">
        <v>34</v>
      </c>
      <c r="P551" s="204">
        <v>2.5118203309692669E-2</v>
      </c>
      <c r="Q551" s="191">
        <v>64</v>
      </c>
      <c r="R551" s="204">
        <v>4.7281323877068557E-2</v>
      </c>
      <c r="S551" s="191">
        <v>93</v>
      </c>
      <c r="T551" s="204">
        <v>6.8705673758865243E-2</v>
      </c>
      <c r="U551" s="191">
        <v>48</v>
      </c>
      <c r="V551" s="204">
        <v>3.5460992907801421E-2</v>
      </c>
      <c r="W551" s="191">
        <v>244</v>
      </c>
      <c r="X551" s="204">
        <v>0.18026004728132389</v>
      </c>
      <c r="Y551" s="191">
        <v>514</v>
      </c>
      <c r="Z551" s="204">
        <v>0.37972813238770686</v>
      </c>
      <c r="AA551" s="191">
        <v>1008</v>
      </c>
      <c r="AB551" s="204">
        <v>0.74468085106382986</v>
      </c>
      <c r="AC551" s="191">
        <v>157</v>
      </c>
      <c r="AD551" s="191">
        <v>0.1159869976359338</v>
      </c>
      <c r="AE551" s="191"/>
      <c r="AF551" s="191"/>
    </row>
    <row r="552" spans="1:32">
      <c r="A552" s="332">
        <v>1889</v>
      </c>
      <c r="B552" s="334" t="s">
        <v>818</v>
      </c>
      <c r="C552" s="345">
        <v>16684</v>
      </c>
      <c r="D552" s="345">
        <v>16227</v>
      </c>
      <c r="E552" s="191">
        <v>369</v>
      </c>
      <c r="F552" s="191">
        <f t="shared" si="23"/>
        <v>2.2116998321745385</v>
      </c>
      <c r="G552" s="191">
        <v>189</v>
      </c>
      <c r="H552" s="191">
        <v>1.1328218652601296</v>
      </c>
      <c r="I552" s="191">
        <v>180</v>
      </c>
      <c r="J552" s="191">
        <v>1.0788779669144091</v>
      </c>
      <c r="K552" s="191">
        <v>32</v>
      </c>
      <c r="L552" s="191">
        <v>0.19180052745145049</v>
      </c>
      <c r="M552" s="191">
        <v>15</v>
      </c>
      <c r="N552" s="204">
        <v>8.9906497242867409E-2</v>
      </c>
      <c r="O552" s="191">
        <v>3</v>
      </c>
      <c r="P552" s="204">
        <v>1.7981299448573483E-2</v>
      </c>
      <c r="Q552" s="191">
        <v>13</v>
      </c>
      <c r="R552" s="204">
        <v>7.7918964277151767E-2</v>
      </c>
      <c r="S552" s="191">
        <v>12</v>
      </c>
      <c r="T552" s="204">
        <v>7.1925197794293932E-2</v>
      </c>
      <c r="U552" s="191">
        <v>11</v>
      </c>
      <c r="V552" s="204">
        <v>6.5931431311436112E-2</v>
      </c>
      <c r="W552" s="191">
        <v>34</v>
      </c>
      <c r="X552" s="204">
        <v>0.20378806041716616</v>
      </c>
      <c r="Y552" s="191">
        <v>66</v>
      </c>
      <c r="Z552" s="204">
        <v>0.39558858786861667</v>
      </c>
      <c r="AA552" s="191">
        <v>163</v>
      </c>
      <c r="AB552" s="204">
        <v>0.97698393670582595</v>
      </c>
      <c r="AC552" s="191">
        <v>20</v>
      </c>
      <c r="AD552" s="191">
        <v>0.11987532965715655</v>
      </c>
      <c r="AE552" s="191"/>
      <c r="AF552" s="191"/>
    </row>
    <row r="553" spans="1:32">
      <c r="A553" s="332">
        <v>1889</v>
      </c>
      <c r="B553" s="334" t="s">
        <v>819</v>
      </c>
      <c r="C553" s="345">
        <v>16234</v>
      </c>
      <c r="D553" s="345">
        <v>17432</v>
      </c>
      <c r="E553" s="191">
        <v>256</v>
      </c>
      <c r="F553" s="191">
        <f t="shared" si="23"/>
        <v>1.5769372921029936</v>
      </c>
      <c r="G553" s="191">
        <v>134</v>
      </c>
      <c r="H553" s="191">
        <v>0.82542811383516079</v>
      </c>
      <c r="I553" s="191">
        <v>122</v>
      </c>
      <c r="J553" s="191">
        <v>0.75150917826783292</v>
      </c>
      <c r="K553" s="191">
        <v>21</v>
      </c>
      <c r="L553" s="191">
        <v>0.12935813724282369</v>
      </c>
      <c r="M553" s="191">
        <v>13</v>
      </c>
      <c r="N553" s="204">
        <v>8.0078846864605147E-2</v>
      </c>
      <c r="O553" s="191">
        <v>3</v>
      </c>
      <c r="P553" s="204">
        <v>1.8479733891831957E-2</v>
      </c>
      <c r="Q553" s="191">
        <v>4</v>
      </c>
      <c r="R553" s="204">
        <v>2.4639645189109275E-2</v>
      </c>
      <c r="S553" s="191">
        <v>13</v>
      </c>
      <c r="T553" s="204">
        <v>8.0078846864605147E-2</v>
      </c>
      <c r="U553" s="191">
        <v>3</v>
      </c>
      <c r="V553" s="204">
        <v>1.8479733891831957E-2</v>
      </c>
      <c r="W553" s="191">
        <v>20</v>
      </c>
      <c r="X553" s="204">
        <v>0.12319822594554639</v>
      </c>
      <c r="Y553" s="191">
        <v>42</v>
      </c>
      <c r="Z553" s="204">
        <v>0.25871627448564738</v>
      </c>
      <c r="AA553" s="191">
        <v>122</v>
      </c>
      <c r="AB553" s="204">
        <v>0.75150917826783292</v>
      </c>
      <c r="AC553" s="191">
        <v>15</v>
      </c>
      <c r="AD553" s="191">
        <v>9.2398669459159796E-2</v>
      </c>
      <c r="AE553" s="191"/>
      <c r="AF553" s="191"/>
    </row>
    <row r="554" spans="1:32">
      <c r="A554" s="332">
        <v>1889</v>
      </c>
      <c r="B554" s="334" t="s">
        <v>820</v>
      </c>
      <c r="C554" s="345">
        <v>42712</v>
      </c>
      <c r="D554" s="345">
        <v>54339</v>
      </c>
      <c r="E554" s="191">
        <v>766</v>
      </c>
      <c r="F554" s="191">
        <f t="shared" si="23"/>
        <v>1.7934070050571269</v>
      </c>
      <c r="G554" s="191">
        <v>415</v>
      </c>
      <c r="H554" s="191">
        <v>0.97162389960666795</v>
      </c>
      <c r="I554" s="191">
        <v>351</v>
      </c>
      <c r="J554" s="191">
        <v>0.82178310545045885</v>
      </c>
      <c r="K554" s="191">
        <v>70</v>
      </c>
      <c r="L554" s="191">
        <v>0.16388836860835362</v>
      </c>
      <c r="M554" s="191">
        <v>30</v>
      </c>
      <c r="N554" s="204">
        <v>7.0237872260722978E-2</v>
      </c>
      <c r="O554" s="191">
        <v>12</v>
      </c>
      <c r="P554" s="204">
        <v>2.8095148904289196E-2</v>
      </c>
      <c r="Q554" s="191">
        <v>28</v>
      </c>
      <c r="R554" s="204">
        <v>6.5555347443341447E-2</v>
      </c>
      <c r="S554" s="191">
        <v>33</v>
      </c>
      <c r="T554" s="204">
        <v>7.7261659486795281E-2</v>
      </c>
      <c r="U554" s="191">
        <v>15</v>
      </c>
      <c r="V554" s="204">
        <v>3.5118936130361489E-2</v>
      </c>
      <c r="W554" s="191">
        <v>96</v>
      </c>
      <c r="X554" s="204">
        <v>0.22476119123431357</v>
      </c>
      <c r="Y554" s="191">
        <v>169</v>
      </c>
      <c r="Z554" s="204">
        <v>0.39567334706873947</v>
      </c>
      <c r="AA554" s="191">
        <v>268</v>
      </c>
      <c r="AB554" s="204">
        <v>0.62745832552912528</v>
      </c>
      <c r="AC554" s="191">
        <v>45</v>
      </c>
      <c r="AD554" s="191">
        <v>0.10535680839108448</v>
      </c>
      <c r="AE554" s="191"/>
      <c r="AF554" s="191"/>
    </row>
    <row r="555" spans="1:32">
      <c r="A555" s="332">
        <v>1889</v>
      </c>
      <c r="B555" s="334" t="s">
        <v>821</v>
      </c>
      <c r="C555" s="345">
        <v>28943</v>
      </c>
      <c r="D555" s="345">
        <v>28990</v>
      </c>
      <c r="E555" s="191">
        <v>534</v>
      </c>
      <c r="F555" s="191">
        <f t="shared" si="23"/>
        <v>1.8450057008603118</v>
      </c>
      <c r="G555" s="191">
        <v>266</v>
      </c>
      <c r="H555" s="191">
        <v>0.91904778357461225</v>
      </c>
      <c r="I555" s="191">
        <v>268</v>
      </c>
      <c r="J555" s="191">
        <v>0.92595791728569943</v>
      </c>
      <c r="K555" s="191">
        <v>34</v>
      </c>
      <c r="L555" s="191">
        <v>0.11747227308848426</v>
      </c>
      <c r="M555" s="191">
        <v>29</v>
      </c>
      <c r="N555" s="204">
        <v>0.10019693881076598</v>
      </c>
      <c r="O555" s="191">
        <v>5</v>
      </c>
      <c r="P555" s="204">
        <v>1.7275334277718275E-2</v>
      </c>
      <c r="Q555" s="191">
        <v>9</v>
      </c>
      <c r="R555" s="204">
        <v>3.1095601699892894E-2</v>
      </c>
      <c r="S555" s="191">
        <v>18</v>
      </c>
      <c r="T555" s="204">
        <v>6.2191203399785788E-2</v>
      </c>
      <c r="U555" s="191">
        <v>7</v>
      </c>
      <c r="V555" s="204">
        <v>2.4185467988805581E-2</v>
      </c>
      <c r="W555" s="191">
        <v>40</v>
      </c>
      <c r="X555" s="204">
        <v>0.1382026742217462</v>
      </c>
      <c r="Y555" s="191">
        <v>109</v>
      </c>
      <c r="Z555" s="204">
        <v>0.37660228725425837</v>
      </c>
      <c r="AA555" s="191">
        <v>242</v>
      </c>
      <c r="AB555" s="204">
        <v>0.83612617904156439</v>
      </c>
      <c r="AC555" s="191">
        <v>41</v>
      </c>
      <c r="AD555" s="191">
        <v>0.14165774107728984</v>
      </c>
      <c r="AE555" s="191"/>
      <c r="AF555" s="191"/>
    </row>
    <row r="556" spans="1:32">
      <c r="A556" s="332">
        <v>1889</v>
      </c>
      <c r="B556" s="334" t="s">
        <v>822</v>
      </c>
      <c r="C556" s="345">
        <v>30787</v>
      </c>
      <c r="D556" s="345">
        <v>29531</v>
      </c>
      <c r="E556" s="191">
        <v>570</v>
      </c>
      <c r="F556" s="191">
        <f t="shared" si="23"/>
        <v>1.8514307987137428</v>
      </c>
      <c r="G556" s="191">
        <v>292</v>
      </c>
      <c r="H556" s="191">
        <v>0.94845226881475952</v>
      </c>
      <c r="I556" s="191">
        <v>278</v>
      </c>
      <c r="J556" s="191">
        <v>0.90297852989898331</v>
      </c>
      <c r="K556" s="191">
        <v>53</v>
      </c>
      <c r="L556" s="191">
        <v>0.17215058303829539</v>
      </c>
      <c r="M556" s="191">
        <v>36</v>
      </c>
      <c r="N556" s="204">
        <v>0.11693247149771008</v>
      </c>
      <c r="O556" s="191">
        <v>11</v>
      </c>
      <c r="P556" s="204">
        <v>3.5729366290966964E-2</v>
      </c>
      <c r="Q556" s="191">
        <v>10</v>
      </c>
      <c r="R556" s="204">
        <v>3.2481242082697238E-2</v>
      </c>
      <c r="S556" s="191">
        <v>17</v>
      </c>
      <c r="T556" s="204">
        <v>5.521811154058532E-2</v>
      </c>
      <c r="U556" s="191">
        <v>12</v>
      </c>
      <c r="V556" s="204">
        <v>3.897749049923669E-2</v>
      </c>
      <c r="W556" s="191">
        <v>54</v>
      </c>
      <c r="X556" s="204">
        <v>0.17539870724656512</v>
      </c>
      <c r="Y556" s="191">
        <v>128</v>
      </c>
      <c r="Z556" s="204">
        <v>0.4157598986585247</v>
      </c>
      <c r="AA556" s="191">
        <v>213</v>
      </c>
      <c r="AB556" s="204">
        <v>0.69185045636145126</v>
      </c>
      <c r="AC556" s="191">
        <v>36</v>
      </c>
      <c r="AD556" s="191">
        <v>0.11693247149771008</v>
      </c>
      <c r="AE556" s="191"/>
      <c r="AF556" s="191"/>
    </row>
    <row r="557" spans="1:32">
      <c r="A557" s="332">
        <v>1889</v>
      </c>
      <c r="B557" s="335" t="s">
        <v>1056</v>
      </c>
      <c r="C557" s="233">
        <v>17249</v>
      </c>
      <c r="D557" s="246">
        <v>19700</v>
      </c>
      <c r="E557" s="191">
        <v>301</v>
      </c>
      <c r="F557" s="191">
        <f t="shared" si="23"/>
        <v>1.7450286973157865</v>
      </c>
      <c r="G557" s="191">
        <v>171</v>
      </c>
      <c r="H557" s="191">
        <v>0.99136181807641022</v>
      </c>
      <c r="I557" s="191">
        <v>130</v>
      </c>
      <c r="J557" s="191">
        <v>0.75366687923937614</v>
      </c>
      <c r="K557" s="191">
        <v>37</v>
      </c>
      <c r="L557" s="191">
        <v>0.21450518870659172</v>
      </c>
      <c r="M557" s="191">
        <v>44</v>
      </c>
      <c r="N557" s="204">
        <v>0.25508725143486577</v>
      </c>
      <c r="O557" s="191">
        <v>9</v>
      </c>
      <c r="P557" s="204">
        <v>5.2176937793495269E-2</v>
      </c>
      <c r="Q557" s="191">
        <v>7</v>
      </c>
      <c r="R557" s="204">
        <v>4.0582062728274103E-2</v>
      </c>
      <c r="S557" s="191">
        <v>14</v>
      </c>
      <c r="T557" s="204">
        <v>8.1164125456548206E-2</v>
      </c>
      <c r="U557" s="191">
        <v>6</v>
      </c>
      <c r="V557" s="204">
        <v>3.4784625195663513E-2</v>
      </c>
      <c r="W557" s="191">
        <v>34</v>
      </c>
      <c r="X557" s="204">
        <v>0.19711287610875991</v>
      </c>
      <c r="Y557" s="191">
        <v>57</v>
      </c>
      <c r="Z557" s="204">
        <v>0.33045393935880341</v>
      </c>
      <c r="AA557" s="191">
        <v>75</v>
      </c>
      <c r="AB557" s="204">
        <v>0.43480781494579401</v>
      </c>
      <c r="AC557" s="191">
        <v>18</v>
      </c>
      <c r="AD557" s="191">
        <v>0.10435387558699054</v>
      </c>
      <c r="AE557" s="191"/>
      <c r="AF557" s="191"/>
    </row>
    <row r="558" spans="1:32">
      <c r="A558" s="332">
        <v>1889</v>
      </c>
      <c r="B558" s="335" t="s">
        <v>1057</v>
      </c>
      <c r="C558" s="343">
        <v>50307</v>
      </c>
      <c r="D558" s="246">
        <v>55385</v>
      </c>
      <c r="E558" s="191">
        <v>1066</v>
      </c>
      <c r="F558" s="191">
        <f t="shared" si="23"/>
        <v>2.1189894050529747</v>
      </c>
      <c r="G558" s="191">
        <v>551</v>
      </c>
      <c r="H558" s="191">
        <v>1.0952750114298209</v>
      </c>
      <c r="I558" s="191">
        <v>515</v>
      </c>
      <c r="J558" s="191">
        <v>1.0237143936231539</v>
      </c>
      <c r="K558" s="191">
        <v>113</v>
      </c>
      <c r="L558" s="191">
        <v>0.22462082811537162</v>
      </c>
      <c r="M558" s="191">
        <v>105</v>
      </c>
      <c r="N558" s="204">
        <v>0.20871846860277896</v>
      </c>
      <c r="O558" s="191">
        <v>33</v>
      </c>
      <c r="P558" s="204">
        <v>6.5597232989444809E-2</v>
      </c>
      <c r="Q558" s="191">
        <v>40</v>
      </c>
      <c r="R558" s="204">
        <v>7.9511797562963407E-2</v>
      </c>
      <c r="S558" s="191">
        <v>61</v>
      </c>
      <c r="T558" s="204">
        <v>0.1212554912835192</v>
      </c>
      <c r="U558" s="191">
        <v>25</v>
      </c>
      <c r="V558" s="204">
        <v>4.9694873476852128E-2</v>
      </c>
      <c r="W558" s="191">
        <v>129</v>
      </c>
      <c r="X558" s="204">
        <v>0.25642554714055699</v>
      </c>
      <c r="Y558" s="191">
        <v>211</v>
      </c>
      <c r="Z558" s="204">
        <v>0.419424732144632</v>
      </c>
      <c r="AA558" s="191">
        <v>290</v>
      </c>
      <c r="AB558" s="204">
        <v>0.57646053233148475</v>
      </c>
      <c r="AC558" s="191">
        <v>59</v>
      </c>
      <c r="AD558" s="191">
        <v>0.11727990140537102</v>
      </c>
      <c r="AE558" s="191"/>
      <c r="AF558" s="191"/>
    </row>
    <row r="559" spans="1:32">
      <c r="A559" s="332">
        <v>1889</v>
      </c>
      <c r="B559" s="334" t="s">
        <v>858</v>
      </c>
      <c r="C559" s="345">
        <v>8506</v>
      </c>
      <c r="D559" s="345">
        <v>8496</v>
      </c>
      <c r="E559" s="191">
        <v>160</v>
      </c>
      <c r="F559" s="191">
        <f t="shared" si="23"/>
        <v>1.8810251587114979</v>
      </c>
      <c r="G559" s="191">
        <v>81</v>
      </c>
      <c r="H559" s="191">
        <v>0.95226898659769577</v>
      </c>
      <c r="I559" s="191">
        <v>79</v>
      </c>
      <c r="J559" s="191">
        <v>0.92875617211380201</v>
      </c>
      <c r="K559" s="191">
        <v>20</v>
      </c>
      <c r="L559" s="191">
        <v>0.23512814483893724</v>
      </c>
      <c r="M559" s="191">
        <v>19</v>
      </c>
      <c r="N559" s="204">
        <v>0.22337173759699036</v>
      </c>
      <c r="O559" s="191">
        <v>4</v>
      </c>
      <c r="P559" s="204">
        <v>4.7025628967787447E-2</v>
      </c>
      <c r="Q559" s="191">
        <v>4</v>
      </c>
      <c r="R559" s="204">
        <v>4.7025628967787447E-2</v>
      </c>
      <c r="S559" s="191">
        <v>3</v>
      </c>
      <c r="T559" s="204">
        <v>3.5269221725840579E-2</v>
      </c>
      <c r="U559" s="191">
        <v>1</v>
      </c>
      <c r="V559" s="204">
        <v>1.1756407241946862E-2</v>
      </c>
      <c r="W559" s="191">
        <v>17</v>
      </c>
      <c r="X559" s="204">
        <v>0.19985892311309661</v>
      </c>
      <c r="Y559" s="191">
        <v>29</v>
      </c>
      <c r="Z559" s="204">
        <v>0.34093581001645895</v>
      </c>
      <c r="AA559" s="191">
        <v>55</v>
      </c>
      <c r="AB559" s="204">
        <v>0.64660239830707733</v>
      </c>
      <c r="AC559" s="191">
        <v>8</v>
      </c>
      <c r="AD559" s="191">
        <v>9.4051257935574895E-2</v>
      </c>
      <c r="AE559" s="191"/>
      <c r="AF559" s="191"/>
    </row>
    <row r="560" spans="1:32">
      <c r="A560" s="332">
        <v>1889</v>
      </c>
      <c r="B560" s="334" t="s">
        <v>980</v>
      </c>
      <c r="C560" s="345">
        <v>1846</v>
      </c>
      <c r="D560" s="345">
        <v>1887</v>
      </c>
      <c r="E560" s="191">
        <v>39</v>
      </c>
      <c r="F560" s="191">
        <f t="shared" si="23"/>
        <v>2.112676056338028</v>
      </c>
      <c r="G560" s="191">
        <v>22</v>
      </c>
      <c r="H560" s="191">
        <v>1.1917659804983749</v>
      </c>
      <c r="I560" s="191">
        <v>17</v>
      </c>
      <c r="J560" s="191">
        <v>0.92091007583965323</v>
      </c>
      <c r="K560" s="191">
        <v>4</v>
      </c>
      <c r="L560" s="191">
        <v>0.21668472372697722</v>
      </c>
      <c r="M560" s="191">
        <v>6</v>
      </c>
      <c r="N560" s="204">
        <v>0.32502708559046589</v>
      </c>
      <c r="O560" s="191">
        <v>1</v>
      </c>
      <c r="P560" s="204">
        <v>5.4171180931744306E-2</v>
      </c>
      <c r="Q560" s="191">
        <v>0</v>
      </c>
      <c r="R560" s="204">
        <v>0</v>
      </c>
      <c r="S560" s="191">
        <v>4</v>
      </c>
      <c r="T560" s="204">
        <v>0.21668472372697722</v>
      </c>
      <c r="U560" s="191">
        <v>3</v>
      </c>
      <c r="V560" s="204">
        <v>0.16251354279523295</v>
      </c>
      <c r="W560" s="191">
        <v>4</v>
      </c>
      <c r="X560" s="204">
        <v>0.21668472372697722</v>
      </c>
      <c r="Y560" s="191">
        <v>5</v>
      </c>
      <c r="Z560" s="204">
        <v>0.27085590465872156</v>
      </c>
      <c r="AA560" s="191">
        <v>9</v>
      </c>
      <c r="AB560" s="204">
        <v>0.48754062838569878</v>
      </c>
      <c r="AC560" s="191">
        <v>3</v>
      </c>
      <c r="AD560" s="191">
        <v>0.16251354279523295</v>
      </c>
      <c r="AE560" s="191"/>
      <c r="AF560" s="191"/>
    </row>
    <row r="561" spans="1:32">
      <c r="A561" s="332">
        <v>1889</v>
      </c>
      <c r="B561" s="334" t="s">
        <v>866</v>
      </c>
      <c r="C561" s="345">
        <v>4850</v>
      </c>
      <c r="D561" s="345">
        <v>5005</v>
      </c>
      <c r="E561" s="191">
        <v>119</v>
      </c>
      <c r="F561" s="191">
        <f t="shared" si="23"/>
        <v>2.4536082474226806</v>
      </c>
      <c r="G561" s="191">
        <v>62</v>
      </c>
      <c r="H561" s="191">
        <v>1.2783505154639174</v>
      </c>
      <c r="I561" s="191">
        <v>57</v>
      </c>
      <c r="J561" s="191">
        <v>1.1752577319587629</v>
      </c>
      <c r="K561" s="191">
        <v>17</v>
      </c>
      <c r="L561" s="191">
        <v>0.35051546391752575</v>
      </c>
      <c r="M561" s="191">
        <v>9</v>
      </c>
      <c r="N561" s="204">
        <v>0.18556701030927836</v>
      </c>
      <c r="O561" s="191">
        <v>2</v>
      </c>
      <c r="P561" s="204">
        <v>4.1237113402061855E-2</v>
      </c>
      <c r="Q561" s="191">
        <v>1</v>
      </c>
      <c r="R561" s="204">
        <v>2.0618556701030927E-2</v>
      </c>
      <c r="S561" s="191">
        <v>10</v>
      </c>
      <c r="T561" s="204">
        <v>0.2061855670103093</v>
      </c>
      <c r="U561" s="191">
        <v>3</v>
      </c>
      <c r="V561" s="204">
        <v>6.1855670103092779E-2</v>
      </c>
      <c r="W561" s="191">
        <v>17</v>
      </c>
      <c r="X561" s="204">
        <v>0.35051546391752575</v>
      </c>
      <c r="Y561" s="191">
        <v>26</v>
      </c>
      <c r="Z561" s="204">
        <v>0.53608247422680411</v>
      </c>
      <c r="AA561" s="191">
        <v>27</v>
      </c>
      <c r="AB561" s="204">
        <v>0.55670103092783507</v>
      </c>
      <c r="AC561" s="191">
        <v>7</v>
      </c>
      <c r="AD561" s="191">
        <v>0.14432989690721648</v>
      </c>
      <c r="AE561" s="191"/>
      <c r="AF561" s="191"/>
    </row>
    <row r="562" spans="1:32">
      <c r="A562" s="332">
        <v>1889</v>
      </c>
      <c r="B562" s="334" t="s">
        <v>981</v>
      </c>
      <c r="C562" s="345">
        <v>2924</v>
      </c>
      <c r="D562" s="345">
        <v>3562</v>
      </c>
      <c r="E562" s="191">
        <v>55</v>
      </c>
      <c r="F562" s="191">
        <f t="shared" si="23"/>
        <v>1.880984952120383</v>
      </c>
      <c r="G562" s="191">
        <v>30</v>
      </c>
      <c r="H562" s="191">
        <v>1.0259917920656634</v>
      </c>
      <c r="I562" s="191">
        <v>25</v>
      </c>
      <c r="J562" s="191">
        <v>0.85499316005471959</v>
      </c>
      <c r="K562" s="191">
        <v>8</v>
      </c>
      <c r="L562" s="191">
        <v>0.27359781121751026</v>
      </c>
      <c r="M562" s="191">
        <v>2</v>
      </c>
      <c r="N562" s="204">
        <v>6.8399452804377564E-2</v>
      </c>
      <c r="O562" s="191">
        <v>1</v>
      </c>
      <c r="P562" s="204">
        <v>3.4199726402188782E-2</v>
      </c>
      <c r="Q562" s="191">
        <v>3</v>
      </c>
      <c r="R562" s="204">
        <v>0.10259917920656635</v>
      </c>
      <c r="S562" s="191">
        <v>1</v>
      </c>
      <c r="T562" s="204">
        <v>3.4199726402188782E-2</v>
      </c>
      <c r="U562" s="191">
        <v>1</v>
      </c>
      <c r="V562" s="204">
        <v>3.4199726402188782E-2</v>
      </c>
      <c r="W562" s="191">
        <v>6</v>
      </c>
      <c r="X562" s="204">
        <v>0.20519835841313269</v>
      </c>
      <c r="Y562" s="191">
        <v>16</v>
      </c>
      <c r="Z562" s="204">
        <v>0.54719562243502051</v>
      </c>
      <c r="AA562" s="191">
        <v>11</v>
      </c>
      <c r="AB562" s="204">
        <v>0.37619699042407662</v>
      </c>
      <c r="AC562" s="191">
        <v>6</v>
      </c>
      <c r="AD562" s="191">
        <v>0.20519835841313269</v>
      </c>
      <c r="AE562" s="191"/>
      <c r="AF562" s="191"/>
    </row>
    <row r="563" spans="1:32">
      <c r="A563" s="332">
        <v>1889</v>
      </c>
      <c r="B563" s="337" t="s">
        <v>875</v>
      </c>
      <c r="C563" s="347">
        <v>11277</v>
      </c>
      <c r="D563" s="347">
        <v>11473</v>
      </c>
      <c r="E563" s="191">
        <v>246</v>
      </c>
      <c r="F563" s="191">
        <f t="shared" si="23"/>
        <v>2.1814312317105613</v>
      </c>
      <c r="G563" s="191">
        <v>136</v>
      </c>
      <c r="H563" s="191">
        <v>1.2059945020838874</v>
      </c>
      <c r="I563" s="191">
        <v>110</v>
      </c>
      <c r="J563" s="191">
        <v>0.97543672962667383</v>
      </c>
      <c r="K563" s="191">
        <v>19</v>
      </c>
      <c r="L563" s="191">
        <v>0.16848452602642547</v>
      </c>
      <c r="M563" s="191">
        <v>33</v>
      </c>
      <c r="N563" s="204">
        <v>0.29263101888800214</v>
      </c>
      <c r="O563" s="191">
        <v>9</v>
      </c>
      <c r="P563" s="204">
        <v>7.9808459696727854E-2</v>
      </c>
      <c r="Q563" s="191">
        <v>15</v>
      </c>
      <c r="R563" s="204">
        <v>0.13301409949454643</v>
      </c>
      <c r="S563" s="191">
        <v>16</v>
      </c>
      <c r="T563" s="204">
        <v>0.14188170612751619</v>
      </c>
      <c r="U563" s="191">
        <v>7</v>
      </c>
      <c r="V563" s="204">
        <v>6.2073246430788327E-2</v>
      </c>
      <c r="W563" s="191">
        <v>19</v>
      </c>
      <c r="X563" s="204">
        <v>0.16848452602642547</v>
      </c>
      <c r="Y563" s="191">
        <v>49</v>
      </c>
      <c r="Z563" s="204">
        <v>0.4345127250155183</v>
      </c>
      <c r="AA563" s="191">
        <v>61</v>
      </c>
      <c r="AB563" s="204">
        <v>0.54092400461115542</v>
      </c>
      <c r="AC563" s="191">
        <v>18</v>
      </c>
      <c r="AD563" s="191">
        <v>0.15961691939345571</v>
      </c>
      <c r="AE563" s="191"/>
      <c r="AF563" s="191"/>
    </row>
    <row r="564" spans="1:32">
      <c r="A564" s="332">
        <v>1889</v>
      </c>
      <c r="B564" s="334" t="s">
        <v>891</v>
      </c>
      <c r="C564" s="345">
        <v>20904</v>
      </c>
      <c r="D564" s="345">
        <v>24962</v>
      </c>
      <c r="E564" s="191">
        <v>447</v>
      </c>
      <c r="F564" s="191">
        <f t="shared" si="23"/>
        <v>2.1383467278989667</v>
      </c>
      <c r="G564" s="191">
        <v>220</v>
      </c>
      <c r="H564" s="191">
        <v>1.052430156907769</v>
      </c>
      <c r="I564" s="191">
        <v>227</v>
      </c>
      <c r="J564" s="191">
        <v>1.0859165709911978</v>
      </c>
      <c r="K564" s="191">
        <v>45</v>
      </c>
      <c r="L564" s="191">
        <v>0.21526980482204361</v>
      </c>
      <c r="M564" s="191">
        <v>36</v>
      </c>
      <c r="N564" s="204">
        <v>0.17221584385763489</v>
      </c>
      <c r="O564" s="191">
        <v>16</v>
      </c>
      <c r="P564" s="204">
        <v>7.6540375047837741E-2</v>
      </c>
      <c r="Q564" s="191">
        <v>17</v>
      </c>
      <c r="R564" s="204">
        <v>8.1324148488327586E-2</v>
      </c>
      <c r="S564" s="191">
        <v>27</v>
      </c>
      <c r="T564" s="204">
        <v>0.12916188289322619</v>
      </c>
      <c r="U564" s="191">
        <v>10</v>
      </c>
      <c r="V564" s="204">
        <v>4.7837734404898587E-2</v>
      </c>
      <c r="W564" s="191">
        <v>66</v>
      </c>
      <c r="X564" s="204">
        <v>0.31572904707233063</v>
      </c>
      <c r="Y564" s="191">
        <v>86</v>
      </c>
      <c r="Z564" s="204">
        <v>0.41140451588212784</v>
      </c>
      <c r="AA564" s="191">
        <v>127</v>
      </c>
      <c r="AB564" s="204">
        <v>0.60753922694221196</v>
      </c>
      <c r="AC564" s="191">
        <v>17</v>
      </c>
      <c r="AD564" s="191">
        <v>8.1324148488327586E-2</v>
      </c>
      <c r="AE564" s="191"/>
      <c r="AF564" s="191"/>
    </row>
    <row r="565" spans="1:32">
      <c r="A565" s="332">
        <v>1889</v>
      </c>
      <c r="B565" s="335" t="s">
        <v>1058</v>
      </c>
      <c r="C565" s="343">
        <v>15043</v>
      </c>
      <c r="D565" s="246">
        <v>15260</v>
      </c>
      <c r="E565" s="191">
        <v>248</v>
      </c>
      <c r="F565" s="191">
        <f t="shared" si="23"/>
        <v>1.6486073256664229</v>
      </c>
      <c r="G565" s="191">
        <v>120</v>
      </c>
      <c r="H565" s="191">
        <v>0.79771322209665629</v>
      </c>
      <c r="I565" s="191">
        <v>128</v>
      </c>
      <c r="J565" s="191">
        <v>0.85089410356976658</v>
      </c>
      <c r="K565" s="191">
        <v>18</v>
      </c>
      <c r="L565" s="191">
        <v>0.11965698331449844</v>
      </c>
      <c r="M565" s="191">
        <v>17</v>
      </c>
      <c r="N565" s="204">
        <v>0.11300937313035965</v>
      </c>
      <c r="O565" s="191">
        <v>8</v>
      </c>
      <c r="P565" s="204">
        <v>5.3180881473110411E-2</v>
      </c>
      <c r="Q565" s="191">
        <v>5</v>
      </c>
      <c r="R565" s="204">
        <v>3.3238050920694005E-2</v>
      </c>
      <c r="S565" s="191">
        <v>11</v>
      </c>
      <c r="T565" s="204">
        <v>7.3123712025526824E-2</v>
      </c>
      <c r="U565" s="191">
        <v>6</v>
      </c>
      <c r="V565" s="204">
        <v>3.9885661104832812E-2</v>
      </c>
      <c r="W565" s="191">
        <v>25</v>
      </c>
      <c r="X565" s="204">
        <v>0.16619025460347006</v>
      </c>
      <c r="Y565" s="191">
        <v>44</v>
      </c>
      <c r="Z565" s="204">
        <v>0.2924948481021073</v>
      </c>
      <c r="AA565" s="191">
        <v>93</v>
      </c>
      <c r="AB565" s="204">
        <v>0.61822774712490858</v>
      </c>
      <c r="AC565" s="191">
        <v>21</v>
      </c>
      <c r="AD565" s="191">
        <v>0.13959981386691486</v>
      </c>
      <c r="AE565" s="191"/>
      <c r="AF565" s="191"/>
    </row>
    <row r="566" spans="1:32">
      <c r="A566" s="332">
        <v>1889</v>
      </c>
      <c r="B566" s="335" t="s">
        <v>1059</v>
      </c>
      <c r="C566" s="233">
        <v>12538</v>
      </c>
      <c r="D566" s="240">
        <v>13070</v>
      </c>
      <c r="E566" s="191">
        <v>244</v>
      </c>
      <c r="F566" s="191">
        <f t="shared" si="23"/>
        <v>1.946083904929016</v>
      </c>
      <c r="G566" s="191">
        <v>125</v>
      </c>
      <c r="H566" s="191">
        <v>0.99696921359068436</v>
      </c>
      <c r="I566" s="191">
        <v>119</v>
      </c>
      <c r="J566" s="191">
        <v>0.94911469133833137</v>
      </c>
      <c r="K566" s="191">
        <v>26</v>
      </c>
      <c r="L566" s="191">
        <v>0.20736959642686231</v>
      </c>
      <c r="M566" s="191">
        <v>26</v>
      </c>
      <c r="N566" s="204">
        <v>0.20736959642686231</v>
      </c>
      <c r="O566" s="191">
        <v>1</v>
      </c>
      <c r="P566" s="204">
        <v>7.9757537087254745E-3</v>
      </c>
      <c r="Q566" s="191">
        <v>3</v>
      </c>
      <c r="R566" s="204">
        <v>2.3927261126176425E-2</v>
      </c>
      <c r="S566" s="191">
        <v>9</v>
      </c>
      <c r="T566" s="204">
        <v>7.1781783378529265E-2</v>
      </c>
      <c r="U566" s="191">
        <v>7</v>
      </c>
      <c r="V566" s="204">
        <v>5.5830275961078327E-2</v>
      </c>
      <c r="W566" s="191">
        <v>32</v>
      </c>
      <c r="X566" s="204">
        <v>0.25522411867921518</v>
      </c>
      <c r="Y566" s="191">
        <v>41</v>
      </c>
      <c r="Z566" s="204">
        <v>0.32700590205774449</v>
      </c>
      <c r="AA566" s="191">
        <v>83</v>
      </c>
      <c r="AB566" s="204">
        <v>0.66198755782421437</v>
      </c>
      <c r="AC566" s="191">
        <v>16</v>
      </c>
      <c r="AD566" s="191">
        <v>0.12761205933960759</v>
      </c>
      <c r="AE566" s="191"/>
      <c r="AF566" s="191"/>
    </row>
    <row r="567" spans="1:32">
      <c r="A567" s="332">
        <v>1889</v>
      </c>
      <c r="B567" s="335" t="s">
        <v>1060</v>
      </c>
      <c r="C567" s="240">
        <v>33825</v>
      </c>
      <c r="D567" s="246">
        <v>32349</v>
      </c>
      <c r="E567" s="191">
        <v>640</v>
      </c>
      <c r="F567" s="191">
        <f t="shared" si="23"/>
        <v>1.8920916481892092</v>
      </c>
      <c r="G567" s="191">
        <v>309</v>
      </c>
      <c r="H567" s="191">
        <v>0.91352549889135259</v>
      </c>
      <c r="I567" s="191">
        <v>331</v>
      </c>
      <c r="J567" s="191">
        <v>0.97856614929785668</v>
      </c>
      <c r="K567" s="191">
        <v>42</v>
      </c>
      <c r="L567" s="191">
        <v>0.12416851441241686</v>
      </c>
      <c r="M567" s="191">
        <v>55</v>
      </c>
      <c r="N567" s="204">
        <v>0.16260162601626016</v>
      </c>
      <c r="O567" s="191">
        <v>21</v>
      </c>
      <c r="P567" s="204">
        <v>6.2084257206208429E-2</v>
      </c>
      <c r="Q567" s="191">
        <v>37</v>
      </c>
      <c r="R567" s="204">
        <v>0.10938654841093866</v>
      </c>
      <c r="S567" s="191">
        <v>32</v>
      </c>
      <c r="T567" s="204">
        <v>9.4604582409460458E-2</v>
      </c>
      <c r="U567" s="191">
        <v>19</v>
      </c>
      <c r="V567" s="204">
        <v>5.6171470805617144E-2</v>
      </c>
      <c r="W567" s="191">
        <v>109</v>
      </c>
      <c r="X567" s="204">
        <v>0.3222468588322247</v>
      </c>
      <c r="Y567" s="191">
        <v>123</v>
      </c>
      <c r="Z567" s="204">
        <v>0.36363636363636365</v>
      </c>
      <c r="AA567" s="191">
        <v>176</v>
      </c>
      <c r="AB567" s="204">
        <v>0.52032520325203246</v>
      </c>
      <c r="AC567" s="191">
        <v>26</v>
      </c>
      <c r="AD567" s="191">
        <v>7.6866223207686629E-2</v>
      </c>
      <c r="AE567" s="191"/>
      <c r="AF567" s="191"/>
    </row>
    <row r="568" spans="1:32">
      <c r="A568" s="332">
        <v>1889</v>
      </c>
      <c r="B568" s="335" t="s">
        <v>1061</v>
      </c>
      <c r="C568" s="246">
        <v>23029</v>
      </c>
      <c r="D568" s="246">
        <v>25093</v>
      </c>
      <c r="E568" s="191">
        <v>453</v>
      </c>
      <c r="F568" s="191">
        <f t="shared" si="23"/>
        <v>1.9670849798080683</v>
      </c>
      <c r="G568" s="191">
        <v>223</v>
      </c>
      <c r="H568" s="191">
        <v>0.96834426158322118</v>
      </c>
      <c r="I568" s="191">
        <v>230</v>
      </c>
      <c r="J568" s="191">
        <v>0.998740718224847</v>
      </c>
      <c r="K568" s="191">
        <v>33</v>
      </c>
      <c r="L568" s="191">
        <v>0.1432975813105215</v>
      </c>
      <c r="M568" s="191">
        <v>44</v>
      </c>
      <c r="N568" s="204">
        <v>0.19106344174736201</v>
      </c>
      <c r="O568" s="191">
        <v>15</v>
      </c>
      <c r="P568" s="204">
        <v>6.5135264232055234E-2</v>
      </c>
      <c r="Q568" s="191">
        <v>10</v>
      </c>
      <c r="R568" s="204">
        <v>4.3423509488036825E-2</v>
      </c>
      <c r="S568" s="191">
        <v>22</v>
      </c>
      <c r="T568" s="204">
        <v>9.5531720873681003E-2</v>
      </c>
      <c r="U568" s="191">
        <v>13</v>
      </c>
      <c r="V568" s="204">
        <v>5.6450562334447868E-2</v>
      </c>
      <c r="W568" s="191">
        <v>58</v>
      </c>
      <c r="X568" s="204">
        <v>0.2518563550306136</v>
      </c>
      <c r="Y568" s="191">
        <v>103</v>
      </c>
      <c r="Z568" s="204">
        <v>0.44726214772677925</v>
      </c>
      <c r="AA568" s="191">
        <v>140</v>
      </c>
      <c r="AB568" s="204">
        <v>0.60792913283251548</v>
      </c>
      <c r="AC568" s="191">
        <v>15</v>
      </c>
      <c r="AD568" s="191">
        <v>6.5135264232055234E-2</v>
      </c>
      <c r="AE568" s="191"/>
      <c r="AF568" s="191"/>
    </row>
    <row r="569" spans="1:32">
      <c r="A569" s="332">
        <v>1889</v>
      </c>
      <c r="B569" s="335" t="s">
        <v>1062</v>
      </c>
      <c r="C569" s="240">
        <v>119155</v>
      </c>
      <c r="D569" s="240">
        <v>127951</v>
      </c>
      <c r="E569" s="191">
        <v>2870</v>
      </c>
      <c r="F569" s="191">
        <f t="shared" si="23"/>
        <v>2.4086274180689018</v>
      </c>
      <c r="G569" s="191">
        <v>1451</v>
      </c>
      <c r="H569" s="191">
        <v>1.2177415970794343</v>
      </c>
      <c r="I569" s="191">
        <v>1419</v>
      </c>
      <c r="J569" s="191">
        <v>1.1908858209894675</v>
      </c>
      <c r="K569" s="191">
        <v>327</v>
      </c>
      <c r="L569" s="191">
        <v>0.27443246191934878</v>
      </c>
      <c r="M569" s="191">
        <v>485</v>
      </c>
      <c r="N569" s="204">
        <v>0.40703285636356007</v>
      </c>
      <c r="O569" s="191">
        <v>161</v>
      </c>
      <c r="P569" s="204">
        <v>0.13511812345264573</v>
      </c>
      <c r="Q569" s="191">
        <v>140</v>
      </c>
      <c r="R569" s="204">
        <v>0.11749402039360496</v>
      </c>
      <c r="S569" s="191">
        <v>158</v>
      </c>
      <c r="T569" s="204">
        <v>0.13260039444421132</v>
      </c>
      <c r="U569" s="191">
        <v>43</v>
      </c>
      <c r="V569" s="204">
        <v>3.6087449120892956E-2</v>
      </c>
      <c r="W569" s="191">
        <v>241</v>
      </c>
      <c r="X569" s="204">
        <v>0.20225756367756284</v>
      </c>
      <c r="Y569" s="191">
        <v>415</v>
      </c>
      <c r="Z569" s="204">
        <v>0.34828584616675756</v>
      </c>
      <c r="AA569" s="191">
        <v>776</v>
      </c>
      <c r="AB569" s="204">
        <v>0.65125257018169613</v>
      </c>
      <c r="AC569" s="191">
        <v>124</v>
      </c>
      <c r="AD569" s="191">
        <v>0.10406613234862155</v>
      </c>
      <c r="AE569" s="191"/>
      <c r="AF569" s="191"/>
    </row>
    <row r="570" spans="1:32">
      <c r="A570" s="332">
        <v>1889</v>
      </c>
      <c r="B570" s="334" t="s">
        <v>935</v>
      </c>
      <c r="C570" s="345">
        <v>14820</v>
      </c>
      <c r="D570" s="345">
        <v>14786</v>
      </c>
      <c r="E570" s="191">
        <v>530</v>
      </c>
      <c r="F570" s="191">
        <f t="shared" si="23"/>
        <v>3.5762483130904181</v>
      </c>
      <c r="G570" s="191">
        <v>312</v>
      </c>
      <c r="H570" s="191">
        <v>2.1052631578947367</v>
      </c>
      <c r="I570" s="191">
        <v>218</v>
      </c>
      <c r="J570" s="191">
        <v>1.4709851551956814</v>
      </c>
      <c r="K570" s="191">
        <v>38</v>
      </c>
      <c r="L570" s="191">
        <v>0.25641025641025639</v>
      </c>
      <c r="M570" s="191">
        <v>64</v>
      </c>
      <c r="N570" s="204">
        <v>0.43184885290148445</v>
      </c>
      <c r="O570" s="191">
        <v>24</v>
      </c>
      <c r="P570" s="204">
        <v>0.16194331983805668</v>
      </c>
      <c r="Q570" s="191">
        <v>22</v>
      </c>
      <c r="R570" s="204">
        <v>0.1484480431848853</v>
      </c>
      <c r="S570" s="191">
        <v>25</v>
      </c>
      <c r="T570" s="204">
        <v>0.16869095816464239</v>
      </c>
      <c r="U570" s="191">
        <v>6</v>
      </c>
      <c r="V570" s="204">
        <v>4.048582995951417E-2</v>
      </c>
      <c r="W570" s="191">
        <v>42</v>
      </c>
      <c r="X570" s="204">
        <v>0.2834008097165992</v>
      </c>
      <c r="Y570" s="191">
        <v>44</v>
      </c>
      <c r="Z570" s="204">
        <v>0.29689608636977061</v>
      </c>
      <c r="AA570" s="191">
        <v>238</v>
      </c>
      <c r="AB570" s="204">
        <v>1.6059379217273955</v>
      </c>
      <c r="AC570" s="191">
        <v>27</v>
      </c>
      <c r="AD570" s="191">
        <v>0.18218623481781376</v>
      </c>
      <c r="AE570" s="191"/>
      <c r="AF570" s="191"/>
    </row>
    <row r="571" spans="1:32">
      <c r="A571" s="332">
        <v>1889</v>
      </c>
      <c r="B571" s="337" t="s">
        <v>937</v>
      </c>
      <c r="C571" s="347">
        <v>13864</v>
      </c>
      <c r="D571" s="347">
        <v>14306</v>
      </c>
      <c r="E571" s="191">
        <v>348</v>
      </c>
      <c r="F571" s="191">
        <f t="shared" si="23"/>
        <v>2.5100980957876518</v>
      </c>
      <c r="G571" s="191">
        <v>184</v>
      </c>
      <c r="H571" s="191">
        <v>1.3271783035199076</v>
      </c>
      <c r="I571" s="191">
        <v>164</v>
      </c>
      <c r="J571" s="191">
        <v>1.1829197922677437</v>
      </c>
      <c r="K571" s="191">
        <v>41</v>
      </c>
      <c r="L571" s="191">
        <v>0.29572994806693592</v>
      </c>
      <c r="M571" s="191">
        <v>82</v>
      </c>
      <c r="N571" s="204">
        <v>0.59145989613387184</v>
      </c>
      <c r="O571" s="191">
        <v>21</v>
      </c>
      <c r="P571" s="204">
        <v>0.15147143681477207</v>
      </c>
      <c r="Q571" s="191">
        <v>13</v>
      </c>
      <c r="R571" s="204">
        <v>9.3768032313906513E-2</v>
      </c>
      <c r="S571" s="191">
        <v>15</v>
      </c>
      <c r="T571" s="204">
        <v>0.1081938834391229</v>
      </c>
      <c r="U571" s="191">
        <v>3</v>
      </c>
      <c r="V571" s="204">
        <v>2.163877668782458E-2</v>
      </c>
      <c r="W571" s="191">
        <v>21</v>
      </c>
      <c r="X571" s="204">
        <v>0.15147143681477207</v>
      </c>
      <c r="Y571" s="191">
        <v>44</v>
      </c>
      <c r="Z571" s="204">
        <v>0.31736872475476052</v>
      </c>
      <c r="AA571" s="191">
        <v>99</v>
      </c>
      <c r="AB571" s="204">
        <v>0.71407963069821123</v>
      </c>
      <c r="AC571" s="191">
        <v>9</v>
      </c>
      <c r="AD571" s="191">
        <v>6.4916330063473748E-2</v>
      </c>
      <c r="AE571" s="191"/>
      <c r="AF571" s="191"/>
    </row>
    <row r="572" spans="1:32">
      <c r="A572" s="332">
        <v>1889</v>
      </c>
      <c r="B572" s="337" t="s">
        <v>938</v>
      </c>
      <c r="C572" s="347">
        <v>21342</v>
      </c>
      <c r="D572" s="347">
        <v>23111</v>
      </c>
      <c r="E572" s="191">
        <v>490</v>
      </c>
      <c r="F572" s="191">
        <f t="shared" si="23"/>
        <v>2.2959422734514101</v>
      </c>
      <c r="G572" s="191">
        <v>244</v>
      </c>
      <c r="H572" s="191">
        <v>1.1432855402492736</v>
      </c>
      <c r="I572" s="191">
        <v>246</v>
      </c>
      <c r="J572" s="191">
        <v>1.1526567332021367</v>
      </c>
      <c r="K572" s="191">
        <v>54</v>
      </c>
      <c r="L572" s="191">
        <v>0.25302220972729828</v>
      </c>
      <c r="M572" s="191">
        <v>75</v>
      </c>
      <c r="N572" s="204">
        <v>0.35141973573235868</v>
      </c>
      <c r="O572" s="191">
        <v>31</v>
      </c>
      <c r="P572" s="204">
        <v>0.14525349076937494</v>
      </c>
      <c r="Q572" s="191">
        <v>30</v>
      </c>
      <c r="R572" s="204">
        <v>0.1405678942929435</v>
      </c>
      <c r="S572" s="191">
        <v>21</v>
      </c>
      <c r="T572" s="204">
        <v>9.8397526005060451E-2</v>
      </c>
      <c r="U572" s="191">
        <v>10</v>
      </c>
      <c r="V572" s="204">
        <v>4.6855964764314494E-2</v>
      </c>
      <c r="W572" s="191">
        <v>47</v>
      </c>
      <c r="X572" s="204">
        <v>0.22022303439227811</v>
      </c>
      <c r="Y572" s="191">
        <v>77</v>
      </c>
      <c r="Z572" s="204">
        <v>0.36079092868522161</v>
      </c>
      <c r="AA572" s="191">
        <v>123</v>
      </c>
      <c r="AB572" s="204">
        <v>0.57632836660106834</v>
      </c>
      <c r="AC572" s="191">
        <v>22</v>
      </c>
      <c r="AD572" s="191">
        <v>0.10308312248149189</v>
      </c>
      <c r="AE572" s="191"/>
      <c r="AF572" s="191"/>
    </row>
    <row r="573" spans="1:32">
      <c r="A573" s="332">
        <v>1889</v>
      </c>
      <c r="B573" s="337" t="s">
        <v>940</v>
      </c>
      <c r="C573" s="347">
        <v>28053</v>
      </c>
      <c r="D573" s="347">
        <v>33190</v>
      </c>
      <c r="E573" s="191">
        <v>732</v>
      </c>
      <c r="F573" s="191">
        <f t="shared" si="23"/>
        <v>2.6093465939471714</v>
      </c>
      <c r="G573" s="191">
        <v>364</v>
      </c>
      <c r="H573" s="191">
        <v>1.2975439346950415</v>
      </c>
      <c r="I573" s="191">
        <v>368</v>
      </c>
      <c r="J573" s="191">
        <v>1.3118026592521299</v>
      </c>
      <c r="K573" s="191">
        <v>93</v>
      </c>
      <c r="L573" s="191">
        <v>0.33151534595230459</v>
      </c>
      <c r="M573" s="191">
        <v>120</v>
      </c>
      <c r="N573" s="204">
        <v>0.42776173671265105</v>
      </c>
      <c r="O573" s="191">
        <v>45</v>
      </c>
      <c r="P573" s="204">
        <v>0.16041065126724416</v>
      </c>
      <c r="Q573" s="191">
        <v>35</v>
      </c>
      <c r="R573" s="204">
        <v>0.12476383987452323</v>
      </c>
      <c r="S573" s="191">
        <v>49</v>
      </c>
      <c r="T573" s="204">
        <v>0.17466937582433253</v>
      </c>
      <c r="U573" s="191">
        <v>8</v>
      </c>
      <c r="V573" s="204">
        <v>2.8517449114176734E-2</v>
      </c>
      <c r="W573" s="191">
        <v>57</v>
      </c>
      <c r="X573" s="204">
        <v>0.20318682493850926</v>
      </c>
      <c r="Y573" s="191">
        <v>101</v>
      </c>
      <c r="Z573" s="204">
        <v>0.36003279506648128</v>
      </c>
      <c r="AA573" s="191">
        <v>193</v>
      </c>
      <c r="AB573" s="204">
        <v>0.68798345987951381</v>
      </c>
      <c r="AC573" s="191">
        <v>31</v>
      </c>
      <c r="AD573" s="191">
        <v>0.11050511531743486</v>
      </c>
      <c r="AE573" s="191"/>
      <c r="AF573" s="191"/>
    </row>
    <row r="574" spans="1:32">
      <c r="A574" s="332">
        <v>1889</v>
      </c>
      <c r="B574" s="334" t="s">
        <v>892</v>
      </c>
      <c r="C574" s="345">
        <v>15062</v>
      </c>
      <c r="D574" s="345">
        <v>15388</v>
      </c>
      <c r="E574" s="191">
        <v>323</v>
      </c>
      <c r="F574" s="191">
        <f t="shared" si="23"/>
        <v>2.144469525959368</v>
      </c>
      <c r="G574" s="191">
        <v>176</v>
      </c>
      <c r="H574" s="191">
        <v>1.1685035187890054</v>
      </c>
      <c r="I574" s="191">
        <v>147</v>
      </c>
      <c r="J574" s="191">
        <v>0.97596600717036253</v>
      </c>
      <c r="K574" s="191">
        <v>42</v>
      </c>
      <c r="L574" s="191">
        <v>0.27884743062010359</v>
      </c>
      <c r="M574" s="191">
        <v>59</v>
      </c>
      <c r="N574" s="204">
        <v>0.39171424777585978</v>
      </c>
      <c r="O574" s="191">
        <v>18</v>
      </c>
      <c r="P574" s="204">
        <v>0.1195060416943301</v>
      </c>
      <c r="Q574" s="191">
        <v>11</v>
      </c>
      <c r="R574" s="204">
        <v>7.3031469924312836E-2</v>
      </c>
      <c r="S574" s="191">
        <v>16</v>
      </c>
      <c r="T574" s="204">
        <v>0.10622759261718231</v>
      </c>
      <c r="U574" s="191">
        <v>4</v>
      </c>
      <c r="V574" s="204">
        <v>2.6556898154295579E-2</v>
      </c>
      <c r="W574" s="191">
        <v>33</v>
      </c>
      <c r="X574" s="204">
        <v>0.21909440977293851</v>
      </c>
      <c r="Y574" s="191">
        <v>45</v>
      </c>
      <c r="Z574" s="204">
        <v>0.29876510423582525</v>
      </c>
      <c r="AA574" s="191">
        <v>80</v>
      </c>
      <c r="AB574" s="204">
        <v>0.53113796308591155</v>
      </c>
      <c r="AC574" s="191">
        <v>15</v>
      </c>
      <c r="AD574" s="191">
        <v>9.9588368078608408E-2</v>
      </c>
      <c r="AE574" s="191"/>
      <c r="AF574" s="191"/>
    </row>
    <row r="575" spans="1:32">
      <c r="A575" s="332">
        <v>1889</v>
      </c>
      <c r="B575" s="337" t="s">
        <v>893</v>
      </c>
      <c r="C575" s="347">
        <v>18224</v>
      </c>
      <c r="D575" s="347">
        <v>18768</v>
      </c>
      <c r="E575" s="191">
        <v>389</v>
      </c>
      <c r="F575" s="191">
        <f t="shared" si="23"/>
        <v>2.1345478489903424</v>
      </c>
      <c r="G575" s="191">
        <v>219</v>
      </c>
      <c r="H575" s="191">
        <v>1.2017120280948199</v>
      </c>
      <c r="I575" s="191">
        <v>170</v>
      </c>
      <c r="J575" s="191">
        <v>0.93283582089552231</v>
      </c>
      <c r="K575" s="191">
        <v>42</v>
      </c>
      <c r="L575" s="191">
        <v>0.23046532045654083</v>
      </c>
      <c r="M575" s="191">
        <v>45</v>
      </c>
      <c r="N575" s="204">
        <v>0.24692712906057945</v>
      </c>
      <c r="O575" s="191">
        <v>15</v>
      </c>
      <c r="P575" s="204">
        <v>8.2309043020193151E-2</v>
      </c>
      <c r="Q575" s="191">
        <v>26</v>
      </c>
      <c r="R575" s="204">
        <v>0.14266900790166812</v>
      </c>
      <c r="S575" s="191">
        <v>26</v>
      </c>
      <c r="T575" s="204">
        <v>0.14266900790166812</v>
      </c>
      <c r="U575" s="191">
        <v>7</v>
      </c>
      <c r="V575" s="204">
        <v>3.8410886742756806E-2</v>
      </c>
      <c r="W575" s="191">
        <v>25</v>
      </c>
      <c r="X575" s="204">
        <v>0.13718173836698858</v>
      </c>
      <c r="Y575" s="191">
        <v>83</v>
      </c>
      <c r="Z575" s="204">
        <v>0.45544337137840207</v>
      </c>
      <c r="AA575" s="191">
        <v>112</v>
      </c>
      <c r="AB575" s="204">
        <v>0.61457418788410889</v>
      </c>
      <c r="AC575" s="191">
        <v>8</v>
      </c>
      <c r="AD575" s="191">
        <v>4.3898156277436345E-2</v>
      </c>
      <c r="AE575" s="191"/>
      <c r="AF575" s="191"/>
    </row>
    <row r="576" spans="1:32">
      <c r="A576" s="332">
        <v>1889</v>
      </c>
      <c r="B576" s="337" t="s">
        <v>942</v>
      </c>
      <c r="C576" s="347">
        <v>7790</v>
      </c>
      <c r="D576" s="347">
        <v>8402</v>
      </c>
      <c r="E576" s="191">
        <v>185</v>
      </c>
      <c r="F576" s="191">
        <f t="shared" si="23"/>
        <v>2.3748395378690628</v>
      </c>
      <c r="G576" s="191">
        <v>79</v>
      </c>
      <c r="H576" s="191">
        <v>1.0141206675224648</v>
      </c>
      <c r="I576" s="191">
        <v>106</v>
      </c>
      <c r="J576" s="191">
        <v>1.3607188703465982</v>
      </c>
      <c r="K576" s="191">
        <v>17</v>
      </c>
      <c r="L576" s="191">
        <v>0.21822849807445444</v>
      </c>
      <c r="M576" s="191">
        <v>40</v>
      </c>
      <c r="N576" s="204">
        <v>0.51347881899871628</v>
      </c>
      <c r="O576" s="191">
        <v>7</v>
      </c>
      <c r="P576" s="204">
        <v>8.9858793324775352E-2</v>
      </c>
      <c r="Q576" s="191">
        <v>3</v>
      </c>
      <c r="R576" s="204">
        <v>3.8510911424903725E-2</v>
      </c>
      <c r="S576" s="191">
        <v>6</v>
      </c>
      <c r="T576" s="204">
        <v>7.702182284980745E-2</v>
      </c>
      <c r="U576" s="191">
        <v>5</v>
      </c>
      <c r="V576" s="204">
        <v>6.4184852374839535E-2</v>
      </c>
      <c r="W576" s="191">
        <v>16</v>
      </c>
      <c r="X576" s="204">
        <v>0.20539152759948653</v>
      </c>
      <c r="Y576" s="191">
        <v>21</v>
      </c>
      <c r="Z576" s="204">
        <v>0.26957637997432604</v>
      </c>
      <c r="AA576" s="191">
        <v>58</v>
      </c>
      <c r="AB576" s="204">
        <v>0.74454428754813862</v>
      </c>
      <c r="AC576" s="191">
        <v>12</v>
      </c>
      <c r="AD576" s="191">
        <v>0.1540436456996149</v>
      </c>
      <c r="AE576" s="191"/>
      <c r="AF576" s="191"/>
    </row>
    <row r="577" spans="1:32">
      <c r="A577" s="332">
        <v>1889</v>
      </c>
      <c r="B577" s="338" t="s">
        <v>1063</v>
      </c>
      <c r="C577" s="343">
        <v>85621</v>
      </c>
      <c r="D577" s="246">
        <v>100762</v>
      </c>
      <c r="E577" s="191">
        <v>1652</v>
      </c>
      <c r="F577" s="191">
        <f t="shared" si="23"/>
        <v>1.9294331997991145</v>
      </c>
      <c r="G577" s="191">
        <v>846</v>
      </c>
      <c r="H577" s="191">
        <v>0.98807535534506719</v>
      </c>
      <c r="I577" s="191">
        <v>806</v>
      </c>
      <c r="J577" s="191">
        <v>0.94135784445404747</v>
      </c>
      <c r="K577" s="191">
        <v>158</v>
      </c>
      <c r="L577" s="191">
        <v>0.18453416801952791</v>
      </c>
      <c r="M577" s="191">
        <v>246</v>
      </c>
      <c r="N577" s="204">
        <v>0.28731269197977127</v>
      </c>
      <c r="O577" s="191">
        <v>55</v>
      </c>
      <c r="P577" s="204">
        <v>6.4236577475152129E-2</v>
      </c>
      <c r="Q577" s="191">
        <v>54</v>
      </c>
      <c r="R577" s="204">
        <v>6.3068639702876628E-2</v>
      </c>
      <c r="S577" s="191">
        <v>72</v>
      </c>
      <c r="T577" s="204">
        <v>8.4091519603835513E-2</v>
      </c>
      <c r="U577" s="191">
        <v>61</v>
      </c>
      <c r="V577" s="204">
        <v>7.1244204108805081E-2</v>
      </c>
      <c r="W577" s="191">
        <v>179</v>
      </c>
      <c r="X577" s="204">
        <v>0.20906086123731327</v>
      </c>
      <c r="Y577" s="191">
        <v>271</v>
      </c>
      <c r="Z577" s="204">
        <v>0.31651113628665867</v>
      </c>
      <c r="AA577" s="191">
        <v>444</v>
      </c>
      <c r="AB577" s="204">
        <v>0.51856437089031893</v>
      </c>
      <c r="AC577" s="191">
        <v>112</v>
      </c>
      <c r="AD577" s="191">
        <v>0.13080903049485523</v>
      </c>
      <c r="AE577" s="191"/>
      <c r="AF577" s="191"/>
    </row>
    <row r="578" spans="1:32">
      <c r="A578" s="332">
        <v>1889</v>
      </c>
      <c r="B578" s="334" t="s">
        <v>860</v>
      </c>
      <c r="C578" s="345">
        <v>5531</v>
      </c>
      <c r="D578" s="345">
        <v>5911</v>
      </c>
      <c r="E578" s="191"/>
      <c r="F578" s="191">
        <f t="shared" si="23"/>
        <v>0</v>
      </c>
      <c r="G578" s="191"/>
      <c r="H578" s="191">
        <v>0</v>
      </c>
      <c r="I578" s="191"/>
      <c r="J578" s="191">
        <v>0</v>
      </c>
      <c r="K578" s="191">
        <v>0</v>
      </c>
      <c r="L578" s="191">
        <v>0</v>
      </c>
      <c r="M578" s="191">
        <v>0</v>
      </c>
      <c r="N578" s="204">
        <v>0</v>
      </c>
      <c r="O578" s="191">
        <v>0</v>
      </c>
      <c r="P578" s="204">
        <v>0</v>
      </c>
      <c r="Q578" s="191">
        <v>0</v>
      </c>
      <c r="R578" s="204">
        <v>0</v>
      </c>
      <c r="S578" s="191">
        <v>0</v>
      </c>
      <c r="T578" s="204">
        <v>0</v>
      </c>
      <c r="U578" s="191">
        <v>0</v>
      </c>
      <c r="V578" s="204">
        <v>0</v>
      </c>
      <c r="W578" s="191">
        <v>0</v>
      </c>
      <c r="X578" s="204">
        <v>0</v>
      </c>
      <c r="Y578" s="191">
        <v>0</v>
      </c>
      <c r="Z578" s="204">
        <v>0</v>
      </c>
      <c r="AA578" s="191">
        <v>0</v>
      </c>
      <c r="AB578" s="204">
        <v>0</v>
      </c>
      <c r="AC578" s="191">
        <v>0</v>
      </c>
      <c r="AD578" s="191">
        <v>0</v>
      </c>
      <c r="AE578" s="191"/>
      <c r="AF578" s="191"/>
    </row>
    <row r="579" spans="1:32">
      <c r="A579" s="332">
        <v>1889</v>
      </c>
      <c r="B579" s="334" t="s">
        <v>898</v>
      </c>
      <c r="C579" s="345">
        <v>6982</v>
      </c>
      <c r="D579" s="345">
        <v>8434</v>
      </c>
      <c r="E579" s="191">
        <v>232</v>
      </c>
      <c r="F579" s="191">
        <f t="shared" ref="F579:F642" si="24">E579/C579*100</f>
        <v>3.3228301346319107</v>
      </c>
      <c r="G579" s="191">
        <v>111</v>
      </c>
      <c r="H579" s="191">
        <v>1.5898023488971642</v>
      </c>
      <c r="I579" s="191">
        <v>121</v>
      </c>
      <c r="J579" s="191">
        <v>1.7330277857347465</v>
      </c>
      <c r="K579" s="191">
        <v>14</v>
      </c>
      <c r="L579" s="191">
        <v>0.20051561157261533</v>
      </c>
      <c r="M579" s="191">
        <v>46</v>
      </c>
      <c r="N579" s="204">
        <v>0.65883700945287882</v>
      </c>
      <c r="O579" s="191">
        <v>11</v>
      </c>
      <c r="P579" s="204">
        <v>0.15754798052134061</v>
      </c>
      <c r="Q579" s="191">
        <v>6</v>
      </c>
      <c r="R579" s="204">
        <v>8.5935262102549412E-2</v>
      </c>
      <c r="S579" s="191">
        <v>11</v>
      </c>
      <c r="T579" s="204">
        <v>0.15754798052134061</v>
      </c>
      <c r="U579" s="191">
        <v>10</v>
      </c>
      <c r="V579" s="204">
        <v>0.14322543683758235</v>
      </c>
      <c r="W579" s="191">
        <v>23</v>
      </c>
      <c r="X579" s="204">
        <v>0.32941850472643941</v>
      </c>
      <c r="Y579" s="191">
        <v>38</v>
      </c>
      <c r="Z579" s="204">
        <v>0.54425665998281292</v>
      </c>
      <c r="AA579" s="191">
        <v>58</v>
      </c>
      <c r="AB579" s="204">
        <v>0.83070753365797767</v>
      </c>
      <c r="AC579" s="191">
        <v>15</v>
      </c>
      <c r="AD579" s="191">
        <v>0.21483815525637351</v>
      </c>
      <c r="AE579" s="191"/>
      <c r="AF579" s="191"/>
    </row>
    <row r="580" spans="1:32">
      <c r="A580" s="332">
        <v>1889</v>
      </c>
      <c r="B580" s="337" t="s">
        <v>853</v>
      </c>
      <c r="C580" s="347">
        <v>6262</v>
      </c>
      <c r="D580" s="347">
        <v>5875</v>
      </c>
      <c r="E580" s="191">
        <v>299</v>
      </c>
      <c r="F580" s="191">
        <f t="shared" si="24"/>
        <v>4.7748323219418713</v>
      </c>
      <c r="G580" s="191">
        <v>139</v>
      </c>
      <c r="H580" s="191">
        <v>2.2197381028425425</v>
      </c>
      <c r="I580" s="191">
        <v>160</v>
      </c>
      <c r="J580" s="191">
        <v>2.5550942190993293</v>
      </c>
      <c r="K580" s="191">
        <v>41</v>
      </c>
      <c r="L580" s="191">
        <v>0.65474289364420313</v>
      </c>
      <c r="M580" s="191">
        <v>51</v>
      </c>
      <c r="N580" s="204">
        <v>0.81443628233791121</v>
      </c>
      <c r="O580" s="191">
        <v>13</v>
      </c>
      <c r="P580" s="204">
        <v>0.2076014053018205</v>
      </c>
      <c r="Q580" s="191">
        <v>9</v>
      </c>
      <c r="R580" s="204">
        <v>0.14372404982433729</v>
      </c>
      <c r="S580" s="191">
        <v>8</v>
      </c>
      <c r="T580" s="204">
        <v>0.12775471095496646</v>
      </c>
      <c r="U580" s="191">
        <v>6</v>
      </c>
      <c r="V580" s="204">
        <v>9.5816033216224838E-2</v>
      </c>
      <c r="W580" s="191">
        <v>33</v>
      </c>
      <c r="X580" s="204">
        <v>0.52698818268923664</v>
      </c>
      <c r="Y580" s="191">
        <v>37</v>
      </c>
      <c r="Z580" s="204">
        <v>0.59086553816671994</v>
      </c>
      <c r="AA580" s="191">
        <v>84</v>
      </c>
      <c r="AB580" s="204">
        <v>1.3414244650271478</v>
      </c>
      <c r="AC580" s="191">
        <v>17</v>
      </c>
      <c r="AD580" s="191">
        <v>0.27147876077930372</v>
      </c>
      <c r="AE580" s="191"/>
      <c r="AF580" s="191"/>
    </row>
    <row r="581" spans="1:32">
      <c r="A581" s="332">
        <v>1889</v>
      </c>
      <c r="B581" s="337" t="s">
        <v>857</v>
      </c>
      <c r="C581" s="347">
        <v>6411</v>
      </c>
      <c r="D581" s="347">
        <v>6788</v>
      </c>
      <c r="E581" s="191">
        <v>255</v>
      </c>
      <c r="F581" s="191">
        <f t="shared" si="24"/>
        <v>3.9775386055217599</v>
      </c>
      <c r="G581" s="191">
        <v>121</v>
      </c>
      <c r="H581" s="191">
        <v>1.8873810637965998</v>
      </c>
      <c r="I581" s="191">
        <v>134</v>
      </c>
      <c r="J581" s="191">
        <v>2.0901575417251599</v>
      </c>
      <c r="K581" s="191">
        <v>29</v>
      </c>
      <c r="L581" s="191">
        <v>0.45234752768678838</v>
      </c>
      <c r="M581" s="191">
        <v>41</v>
      </c>
      <c r="N581" s="204">
        <v>0.63952581500545935</v>
      </c>
      <c r="O581" s="191">
        <v>5</v>
      </c>
      <c r="P581" s="204">
        <v>7.7990953049446268E-2</v>
      </c>
      <c r="Q581" s="191">
        <v>8</v>
      </c>
      <c r="R581" s="204">
        <v>0.12478552487911403</v>
      </c>
      <c r="S581" s="191">
        <v>13</v>
      </c>
      <c r="T581" s="204">
        <v>0.20277647792856027</v>
      </c>
      <c r="U581" s="191">
        <v>12</v>
      </c>
      <c r="V581" s="204">
        <v>0.18717828731867103</v>
      </c>
      <c r="W581" s="191">
        <v>16</v>
      </c>
      <c r="X581" s="204">
        <v>0.24957104975822805</v>
      </c>
      <c r="Y581" s="191">
        <v>42</v>
      </c>
      <c r="Z581" s="204">
        <v>0.65512400561534867</v>
      </c>
      <c r="AA581" s="191">
        <v>71</v>
      </c>
      <c r="AB581" s="204">
        <v>1.107471533302137</v>
      </c>
      <c r="AC581" s="191">
        <v>18</v>
      </c>
      <c r="AD581" s="191">
        <v>0.28076743097800655</v>
      </c>
      <c r="AE581" s="191"/>
      <c r="AF581" s="191"/>
    </row>
    <row r="582" spans="1:32">
      <c r="A582" s="332">
        <v>1889</v>
      </c>
      <c r="B582" s="334" t="s">
        <v>862</v>
      </c>
      <c r="C582" s="345">
        <v>7819</v>
      </c>
      <c r="D582" s="345">
        <v>8818</v>
      </c>
      <c r="E582" s="191"/>
      <c r="F582" s="191">
        <f t="shared" si="24"/>
        <v>0</v>
      </c>
      <c r="G582" s="191"/>
      <c r="H582" s="191">
        <v>0</v>
      </c>
      <c r="I582" s="191"/>
      <c r="J582" s="191">
        <v>0</v>
      </c>
      <c r="K582" s="191">
        <v>0</v>
      </c>
      <c r="L582" s="191">
        <v>0</v>
      </c>
      <c r="M582" s="191">
        <v>0</v>
      </c>
      <c r="N582" s="204">
        <v>0</v>
      </c>
      <c r="O582" s="191">
        <v>0</v>
      </c>
      <c r="P582" s="204">
        <v>0</v>
      </c>
      <c r="Q582" s="191">
        <v>0</v>
      </c>
      <c r="R582" s="204">
        <v>0</v>
      </c>
      <c r="S582" s="191">
        <v>0</v>
      </c>
      <c r="T582" s="204">
        <v>0</v>
      </c>
      <c r="U582" s="191">
        <v>0</v>
      </c>
      <c r="V582" s="204">
        <v>0</v>
      </c>
      <c r="W582" s="191">
        <v>0</v>
      </c>
      <c r="X582" s="204">
        <v>0</v>
      </c>
      <c r="Y582" s="191">
        <v>0</v>
      </c>
      <c r="Z582" s="204">
        <v>0</v>
      </c>
      <c r="AA582" s="191">
        <v>0</v>
      </c>
      <c r="AB582" s="204">
        <v>0</v>
      </c>
      <c r="AC582" s="191">
        <v>0</v>
      </c>
      <c r="AD582" s="191">
        <v>0</v>
      </c>
      <c r="AE582" s="191"/>
      <c r="AF582" s="191"/>
    </row>
    <row r="583" spans="1:32">
      <c r="A583" s="332">
        <v>1889</v>
      </c>
      <c r="B583" s="334" t="s">
        <v>1064</v>
      </c>
      <c r="C583" s="345">
        <v>11239</v>
      </c>
      <c r="D583" s="345">
        <v>16333</v>
      </c>
      <c r="E583" s="191"/>
      <c r="F583" s="191">
        <f t="shared" si="24"/>
        <v>0</v>
      </c>
      <c r="G583" s="191"/>
      <c r="H583" s="191">
        <v>0</v>
      </c>
      <c r="I583" s="191"/>
      <c r="J583" s="191">
        <v>0</v>
      </c>
      <c r="K583" s="191">
        <v>0</v>
      </c>
      <c r="L583" s="191">
        <v>0</v>
      </c>
      <c r="M583" s="191">
        <v>0</v>
      </c>
      <c r="N583" s="204">
        <v>0</v>
      </c>
      <c r="O583" s="191">
        <v>0</v>
      </c>
      <c r="P583" s="204">
        <v>0</v>
      </c>
      <c r="Q583" s="191">
        <v>0</v>
      </c>
      <c r="R583" s="204">
        <v>0</v>
      </c>
      <c r="S583" s="191">
        <v>0</v>
      </c>
      <c r="T583" s="204">
        <v>0</v>
      </c>
      <c r="U583" s="191">
        <v>0</v>
      </c>
      <c r="V583" s="204">
        <v>0</v>
      </c>
      <c r="W583" s="191">
        <v>0</v>
      </c>
      <c r="X583" s="204">
        <v>0</v>
      </c>
      <c r="Y583" s="191">
        <v>0</v>
      </c>
      <c r="Z583" s="204">
        <v>0</v>
      </c>
      <c r="AA583" s="191">
        <v>0</v>
      </c>
      <c r="AB583" s="204">
        <v>0</v>
      </c>
      <c r="AC583" s="191">
        <v>0</v>
      </c>
      <c r="AD583" s="191">
        <v>0</v>
      </c>
      <c r="AE583" s="191"/>
      <c r="AF583" s="191"/>
    </row>
    <row r="584" spans="1:32">
      <c r="A584" s="332">
        <v>1889</v>
      </c>
      <c r="B584" s="334" t="s">
        <v>872</v>
      </c>
      <c r="C584" s="345">
        <v>12505</v>
      </c>
      <c r="D584" s="345">
        <v>14544</v>
      </c>
      <c r="E584" s="191"/>
      <c r="F584" s="191">
        <f t="shared" si="24"/>
        <v>0</v>
      </c>
      <c r="G584" s="191"/>
      <c r="H584" s="191">
        <v>0</v>
      </c>
      <c r="I584" s="191"/>
      <c r="J584" s="191">
        <v>0</v>
      </c>
      <c r="K584" s="191">
        <v>0</v>
      </c>
      <c r="L584" s="191">
        <v>0</v>
      </c>
      <c r="M584" s="191">
        <v>0</v>
      </c>
      <c r="N584" s="204">
        <v>0</v>
      </c>
      <c r="O584" s="191">
        <v>0</v>
      </c>
      <c r="P584" s="204">
        <v>0</v>
      </c>
      <c r="Q584" s="191">
        <v>0</v>
      </c>
      <c r="R584" s="204">
        <v>0</v>
      </c>
      <c r="S584" s="191">
        <v>0</v>
      </c>
      <c r="T584" s="204">
        <v>0</v>
      </c>
      <c r="U584" s="191">
        <v>0</v>
      </c>
      <c r="V584" s="204">
        <v>0</v>
      </c>
      <c r="W584" s="191">
        <v>0</v>
      </c>
      <c r="X584" s="204">
        <v>0</v>
      </c>
      <c r="Y584" s="191">
        <v>0</v>
      </c>
      <c r="Z584" s="204">
        <v>0</v>
      </c>
      <c r="AA584" s="191">
        <v>0</v>
      </c>
      <c r="AB584" s="204">
        <v>0</v>
      </c>
      <c r="AC584" s="191">
        <v>0</v>
      </c>
      <c r="AD584" s="191">
        <v>0</v>
      </c>
      <c r="AE584" s="191"/>
      <c r="AF584" s="191"/>
    </row>
    <row r="585" spans="1:32">
      <c r="A585" s="332">
        <v>1889</v>
      </c>
      <c r="B585" s="334" t="s">
        <v>883</v>
      </c>
      <c r="C585" s="345">
        <v>14257</v>
      </c>
      <c r="D585" s="345">
        <v>17764</v>
      </c>
      <c r="E585" s="191">
        <v>391</v>
      </c>
      <c r="F585" s="191">
        <f t="shared" si="24"/>
        <v>2.7425124500245492</v>
      </c>
      <c r="G585" s="191">
        <v>212</v>
      </c>
      <c r="H585" s="191">
        <v>1.486988847583643</v>
      </c>
      <c r="I585" s="191">
        <v>179</v>
      </c>
      <c r="J585" s="191">
        <v>1.2555236024409062</v>
      </c>
      <c r="K585" s="191">
        <v>41</v>
      </c>
      <c r="L585" s="191">
        <v>0.28757803184400643</v>
      </c>
      <c r="M585" s="191">
        <v>58</v>
      </c>
      <c r="N585" s="204">
        <v>0.40681770358420422</v>
      </c>
      <c r="O585" s="191">
        <v>10</v>
      </c>
      <c r="P585" s="204">
        <v>7.0140983376586946E-2</v>
      </c>
      <c r="Q585" s="191">
        <v>9</v>
      </c>
      <c r="R585" s="204">
        <v>6.3126885038928243E-2</v>
      </c>
      <c r="S585" s="191">
        <v>14</v>
      </c>
      <c r="T585" s="204">
        <v>9.819737672722173E-2</v>
      </c>
      <c r="U585" s="191">
        <v>17</v>
      </c>
      <c r="V585" s="204">
        <v>0.1192396717401978</v>
      </c>
      <c r="W585" s="191">
        <v>46</v>
      </c>
      <c r="X585" s="204">
        <v>0.32264852353229995</v>
      </c>
      <c r="Y585" s="191">
        <v>60</v>
      </c>
      <c r="Z585" s="204">
        <v>0.42084590025952162</v>
      </c>
      <c r="AA585" s="191">
        <v>110</v>
      </c>
      <c r="AB585" s="204">
        <v>0.77155081714245632</v>
      </c>
      <c r="AC585" s="191">
        <v>26</v>
      </c>
      <c r="AD585" s="191">
        <v>0.18236655677912603</v>
      </c>
      <c r="AE585" s="191"/>
      <c r="AF585" s="191"/>
    </row>
    <row r="586" spans="1:32">
      <c r="A586" s="332">
        <v>1889</v>
      </c>
      <c r="B586" s="337" t="s">
        <v>895</v>
      </c>
      <c r="C586" s="347">
        <v>8317</v>
      </c>
      <c r="D586" s="347">
        <v>10025</v>
      </c>
      <c r="E586" s="191">
        <v>475</v>
      </c>
      <c r="F586" s="191">
        <f t="shared" si="24"/>
        <v>5.7111939401226408</v>
      </c>
      <c r="G586" s="191">
        <v>263</v>
      </c>
      <c r="H586" s="191">
        <v>3.1621979078994835</v>
      </c>
      <c r="I586" s="191">
        <v>212</v>
      </c>
      <c r="J586" s="191">
        <v>2.5489960322231573</v>
      </c>
      <c r="K586" s="191">
        <v>33</v>
      </c>
      <c r="L586" s="191">
        <v>0.3967776842611519</v>
      </c>
      <c r="M586" s="191">
        <v>50</v>
      </c>
      <c r="N586" s="204">
        <v>0.60117830948659368</v>
      </c>
      <c r="O586" s="191">
        <v>16</v>
      </c>
      <c r="P586" s="204">
        <v>0.19237705903571001</v>
      </c>
      <c r="Q586" s="191">
        <v>22</v>
      </c>
      <c r="R586" s="204">
        <v>0.26451845617410125</v>
      </c>
      <c r="S586" s="191">
        <v>26</v>
      </c>
      <c r="T586" s="204">
        <v>0.31261272093302872</v>
      </c>
      <c r="U586" s="191">
        <v>16</v>
      </c>
      <c r="V586" s="204">
        <v>0.19237705903571001</v>
      </c>
      <c r="W586" s="191">
        <v>61</v>
      </c>
      <c r="X586" s="204">
        <v>0.73343753757364438</v>
      </c>
      <c r="Y586" s="191">
        <v>94</v>
      </c>
      <c r="Z586" s="204">
        <v>1.1302152218347963</v>
      </c>
      <c r="AA586" s="191">
        <v>121</v>
      </c>
      <c r="AB586" s="204">
        <v>1.4548515089575569</v>
      </c>
      <c r="AC586" s="191">
        <v>36</v>
      </c>
      <c r="AD586" s="191">
        <v>0.43284838283034743</v>
      </c>
      <c r="AE586" s="191"/>
      <c r="AF586" s="191"/>
    </row>
    <row r="587" spans="1:32">
      <c r="A587" s="332">
        <v>1889</v>
      </c>
      <c r="B587" s="334" t="s">
        <v>899</v>
      </c>
      <c r="C587" s="345">
        <v>6298</v>
      </c>
      <c r="D587" s="345">
        <v>6270</v>
      </c>
      <c r="E587" s="191"/>
      <c r="F587" s="191">
        <f t="shared" si="24"/>
        <v>0</v>
      </c>
      <c r="G587" s="191"/>
      <c r="H587" s="191">
        <v>0</v>
      </c>
      <c r="I587" s="191"/>
      <c r="J587" s="191">
        <v>0</v>
      </c>
      <c r="K587" s="191">
        <v>0</v>
      </c>
      <c r="L587" s="191">
        <v>0</v>
      </c>
      <c r="M587" s="191">
        <v>0</v>
      </c>
      <c r="N587" s="204">
        <v>0</v>
      </c>
      <c r="O587" s="191">
        <v>0</v>
      </c>
      <c r="P587" s="204">
        <v>0</v>
      </c>
      <c r="Q587" s="191">
        <v>0</v>
      </c>
      <c r="R587" s="204">
        <v>0</v>
      </c>
      <c r="S587" s="191">
        <v>0</v>
      </c>
      <c r="T587" s="204">
        <v>0</v>
      </c>
      <c r="U587" s="191">
        <v>0</v>
      </c>
      <c r="V587" s="204">
        <v>0</v>
      </c>
      <c r="W587" s="191">
        <v>0</v>
      </c>
      <c r="X587" s="204">
        <v>0</v>
      </c>
      <c r="Y587" s="191">
        <v>0</v>
      </c>
      <c r="Z587" s="204">
        <v>0</v>
      </c>
      <c r="AA587" s="191">
        <v>0</v>
      </c>
      <c r="AB587" s="204">
        <v>0</v>
      </c>
      <c r="AC587" s="191">
        <v>0</v>
      </c>
      <c r="AD587" s="191">
        <v>0</v>
      </c>
      <c r="AE587" s="191"/>
      <c r="AF587" s="191"/>
    </row>
    <row r="588" spans="1:32">
      <c r="A588" s="332">
        <v>1889</v>
      </c>
      <c r="B588" s="335" t="s">
        <v>1065</v>
      </c>
      <c r="C588" s="240">
        <v>73749</v>
      </c>
      <c r="D588" s="246">
        <v>112227</v>
      </c>
      <c r="E588" s="191">
        <v>1533</v>
      </c>
      <c r="F588" s="191">
        <f t="shared" si="24"/>
        <v>2.0786722531830941</v>
      </c>
      <c r="G588" s="191">
        <v>765</v>
      </c>
      <c r="H588" s="191">
        <v>1.0373022007078063</v>
      </c>
      <c r="I588" s="191">
        <v>768</v>
      </c>
      <c r="J588" s="191">
        <v>1.0413700524752878</v>
      </c>
      <c r="K588" s="191">
        <v>129</v>
      </c>
      <c r="L588" s="191">
        <v>0.17491762600170849</v>
      </c>
      <c r="M588" s="191">
        <v>230</v>
      </c>
      <c r="N588" s="204">
        <v>0.31186863550692212</v>
      </c>
      <c r="O588" s="191">
        <v>66</v>
      </c>
      <c r="P588" s="204">
        <v>8.9492738884595052E-2</v>
      </c>
      <c r="Q588" s="191">
        <v>83</v>
      </c>
      <c r="R588" s="204">
        <v>0.11254389890032407</v>
      </c>
      <c r="S588" s="191">
        <v>61</v>
      </c>
      <c r="T588" s="204">
        <v>8.2712985938792394E-2</v>
      </c>
      <c r="U588" s="191">
        <v>48</v>
      </c>
      <c r="V588" s="204">
        <v>6.5085628279705487E-2</v>
      </c>
      <c r="W588" s="191">
        <v>248</v>
      </c>
      <c r="X588" s="204">
        <v>0.33627574611181166</v>
      </c>
      <c r="Y588" s="191">
        <v>294</v>
      </c>
      <c r="Z588" s="204">
        <v>0.3986494732131961</v>
      </c>
      <c r="AA588" s="191">
        <v>312</v>
      </c>
      <c r="AB588" s="204">
        <v>0.42305658381808564</v>
      </c>
      <c r="AC588" s="191">
        <v>62</v>
      </c>
      <c r="AD588" s="191">
        <v>8.4068936527952914E-2</v>
      </c>
      <c r="AE588" s="191"/>
      <c r="AF588" s="191"/>
    </row>
    <row r="589" spans="1:32">
      <c r="A589" s="332">
        <v>1889</v>
      </c>
      <c r="B589" s="334" t="s">
        <v>848</v>
      </c>
      <c r="C589" s="345"/>
      <c r="D589" s="345"/>
      <c r="E589" s="191"/>
      <c r="F589" s="191"/>
      <c r="G589" s="191"/>
      <c r="H589" s="191"/>
      <c r="I589" s="191"/>
      <c r="J589" s="191"/>
      <c r="K589" s="191">
        <v>0</v>
      </c>
      <c r="L589" s="191"/>
      <c r="M589" s="191">
        <v>0</v>
      </c>
      <c r="N589" s="204"/>
      <c r="O589" s="191">
        <v>0</v>
      </c>
      <c r="P589" s="204"/>
      <c r="Q589" s="191">
        <v>0</v>
      </c>
      <c r="R589" s="204"/>
      <c r="S589" s="191">
        <v>0</v>
      </c>
      <c r="T589" s="204"/>
      <c r="U589" s="191">
        <v>0</v>
      </c>
      <c r="V589" s="204"/>
      <c r="W589" s="191">
        <v>0</v>
      </c>
      <c r="X589" s="204"/>
      <c r="Y589" s="191">
        <v>0</v>
      </c>
      <c r="Z589" s="204"/>
      <c r="AA589" s="191">
        <v>0</v>
      </c>
      <c r="AB589" s="204"/>
      <c r="AC589" s="191">
        <v>0</v>
      </c>
      <c r="AD589" s="191"/>
      <c r="AE589" s="191"/>
      <c r="AF589" s="191"/>
    </row>
    <row r="590" spans="1:32">
      <c r="A590" s="332">
        <v>1889</v>
      </c>
      <c r="B590" s="336" t="s">
        <v>1066</v>
      </c>
      <c r="C590" s="346"/>
      <c r="D590" s="346"/>
      <c r="E590" s="191">
        <v>1436</v>
      </c>
      <c r="F590" s="191"/>
      <c r="G590" s="191">
        <v>725</v>
      </c>
      <c r="H590" s="191"/>
      <c r="I590" s="191">
        <v>711</v>
      </c>
      <c r="J590" s="191"/>
      <c r="K590" s="191">
        <v>120</v>
      </c>
      <c r="L590" s="191"/>
      <c r="M590" s="191">
        <v>218</v>
      </c>
      <c r="N590" s="204"/>
      <c r="O590" s="191">
        <v>61</v>
      </c>
      <c r="P590" s="204"/>
      <c r="Q590" s="191">
        <v>82</v>
      </c>
      <c r="R590" s="204"/>
      <c r="S590" s="191">
        <v>56</v>
      </c>
      <c r="T590" s="204"/>
      <c r="U590" s="191">
        <v>44</v>
      </c>
      <c r="V590" s="204"/>
      <c r="W590" s="191">
        <v>225</v>
      </c>
      <c r="X590" s="204"/>
      <c r="Y590" s="191">
        <v>282</v>
      </c>
      <c r="Z590" s="204"/>
      <c r="AA590" s="191">
        <v>288</v>
      </c>
      <c r="AB590" s="204"/>
      <c r="AC590" s="191">
        <v>60</v>
      </c>
      <c r="AD590" s="191"/>
      <c r="AE590" s="191"/>
      <c r="AF590" s="191"/>
    </row>
    <row r="591" spans="1:32">
      <c r="A591" s="332">
        <v>1889</v>
      </c>
      <c r="B591" s="336" t="s">
        <v>1067</v>
      </c>
      <c r="C591" s="346"/>
      <c r="D591" s="346"/>
      <c r="E591" s="191">
        <v>97</v>
      </c>
      <c r="F591" s="191"/>
      <c r="G591" s="191">
        <v>40</v>
      </c>
      <c r="H591" s="191"/>
      <c r="I591" s="191">
        <v>57</v>
      </c>
      <c r="J591" s="191"/>
      <c r="K591" s="191">
        <v>9</v>
      </c>
      <c r="L591" s="191"/>
      <c r="M591" s="191">
        <v>12</v>
      </c>
      <c r="N591" s="204"/>
      <c r="O591" s="191">
        <v>5</v>
      </c>
      <c r="P591" s="204"/>
      <c r="Q591" s="191">
        <v>1</v>
      </c>
      <c r="R591" s="204"/>
      <c r="S591" s="191">
        <v>5</v>
      </c>
      <c r="T591" s="204"/>
      <c r="U591" s="191">
        <v>4</v>
      </c>
      <c r="V591" s="204"/>
      <c r="W591" s="191">
        <v>23</v>
      </c>
      <c r="X591" s="204"/>
      <c r="Y591" s="191">
        <v>12</v>
      </c>
      <c r="Z591" s="204"/>
      <c r="AA591" s="191">
        <v>24</v>
      </c>
      <c r="AB591" s="204"/>
      <c r="AC591" s="191">
        <v>2</v>
      </c>
      <c r="AD591" s="191"/>
      <c r="AE591" s="191"/>
      <c r="AF591" s="191"/>
    </row>
    <row r="592" spans="1:32">
      <c r="A592" s="332">
        <v>1889</v>
      </c>
      <c r="B592" s="333" t="s">
        <v>1068</v>
      </c>
      <c r="C592" s="240">
        <v>61941</v>
      </c>
      <c r="D592" s="240">
        <v>68497</v>
      </c>
      <c r="E592" s="191">
        <v>1288</v>
      </c>
      <c r="F592" s="191">
        <f t="shared" si="24"/>
        <v>2.0793981369367622</v>
      </c>
      <c r="G592" s="191">
        <v>641</v>
      </c>
      <c r="H592" s="191">
        <v>1.0348557498264477</v>
      </c>
      <c r="I592" s="191">
        <v>647</v>
      </c>
      <c r="J592" s="191">
        <v>1.0445423871103148</v>
      </c>
      <c r="K592" s="191">
        <v>119</v>
      </c>
      <c r="L592" s="191">
        <v>0.19211830613002698</v>
      </c>
      <c r="M592" s="191">
        <v>261</v>
      </c>
      <c r="N592" s="204">
        <v>0.42136872184821039</v>
      </c>
      <c r="O592" s="191">
        <v>73</v>
      </c>
      <c r="P592" s="204">
        <v>0.11785408695371402</v>
      </c>
      <c r="Q592" s="191">
        <v>54</v>
      </c>
      <c r="R592" s="204">
        <v>8.7179735554802143E-2</v>
      </c>
      <c r="S592" s="191">
        <v>53</v>
      </c>
      <c r="T592" s="204">
        <v>8.5565296007491007E-2</v>
      </c>
      <c r="U592" s="191">
        <v>38</v>
      </c>
      <c r="V592" s="204">
        <v>6.1348702797823736E-2</v>
      </c>
      <c r="W592" s="191">
        <v>149</v>
      </c>
      <c r="X592" s="204">
        <v>0.24055149254936151</v>
      </c>
      <c r="Y592" s="191">
        <v>189</v>
      </c>
      <c r="Z592" s="204">
        <v>0.30512907444180754</v>
      </c>
      <c r="AA592" s="191">
        <v>296</v>
      </c>
      <c r="AB592" s="204">
        <v>0.47787410600410063</v>
      </c>
      <c r="AC592" s="191">
        <v>56</v>
      </c>
      <c r="AD592" s="191">
        <v>9.0408614649424443E-2</v>
      </c>
      <c r="AE592" s="191"/>
      <c r="AF592" s="191"/>
    </row>
    <row r="593" spans="1:32">
      <c r="A593" s="332">
        <v>1889</v>
      </c>
      <c r="B593" s="334" t="s">
        <v>846</v>
      </c>
      <c r="C593" s="345">
        <v>21903</v>
      </c>
      <c r="D593" s="345">
        <v>26439</v>
      </c>
      <c r="E593" s="191">
        <v>452</v>
      </c>
      <c r="F593" s="191">
        <f t="shared" si="24"/>
        <v>2.0636442496461673</v>
      </c>
      <c r="G593" s="191">
        <v>208</v>
      </c>
      <c r="H593" s="191">
        <v>0.94964160160708566</v>
      </c>
      <c r="I593" s="191">
        <v>244</v>
      </c>
      <c r="J593" s="191">
        <v>1.1140026480390814</v>
      </c>
      <c r="K593" s="191">
        <v>48</v>
      </c>
      <c r="L593" s="191">
        <v>0.21914806190932748</v>
      </c>
      <c r="M593" s="191">
        <v>117</v>
      </c>
      <c r="N593" s="204">
        <v>0.53417340090398568</v>
      </c>
      <c r="O593" s="191">
        <v>34</v>
      </c>
      <c r="P593" s="204">
        <v>0.15522987718577363</v>
      </c>
      <c r="Q593" s="191">
        <v>22</v>
      </c>
      <c r="R593" s="204">
        <v>0.10044286170844176</v>
      </c>
      <c r="S593" s="191">
        <v>22</v>
      </c>
      <c r="T593" s="204">
        <v>0.10044286170844176</v>
      </c>
      <c r="U593" s="191">
        <v>15</v>
      </c>
      <c r="V593" s="204">
        <v>6.8483769346664836E-2</v>
      </c>
      <c r="W593" s="191">
        <v>48</v>
      </c>
      <c r="X593" s="204">
        <v>0.21914806190932748</v>
      </c>
      <c r="Y593" s="191">
        <v>55</v>
      </c>
      <c r="Z593" s="204">
        <v>0.25110715427110442</v>
      </c>
      <c r="AA593" s="191">
        <v>78</v>
      </c>
      <c r="AB593" s="204">
        <v>0.35611560060265718</v>
      </c>
      <c r="AC593" s="191">
        <v>13</v>
      </c>
      <c r="AD593" s="191">
        <v>5.9352600100442854E-2</v>
      </c>
      <c r="AE593" s="191"/>
      <c r="AF593" s="191"/>
    </row>
    <row r="594" spans="1:32">
      <c r="A594" s="332">
        <v>1889</v>
      </c>
      <c r="B594" s="337" t="s">
        <v>874</v>
      </c>
      <c r="C594" s="347">
        <v>14753</v>
      </c>
      <c r="D594" s="347">
        <v>16115</v>
      </c>
      <c r="E594" s="191">
        <v>383</v>
      </c>
      <c r="F594" s="191">
        <f t="shared" si="24"/>
        <v>2.5960821527824849</v>
      </c>
      <c r="G594" s="191">
        <v>193</v>
      </c>
      <c r="H594" s="191">
        <v>1.3082084999661086</v>
      </c>
      <c r="I594" s="191">
        <v>190</v>
      </c>
      <c r="J594" s="191">
        <v>1.2878736528163763</v>
      </c>
      <c r="K594" s="191">
        <v>25</v>
      </c>
      <c r="L594" s="191">
        <v>0.16945705958110213</v>
      </c>
      <c r="M594" s="191">
        <v>55</v>
      </c>
      <c r="N594" s="204">
        <v>0.37280553107842473</v>
      </c>
      <c r="O594" s="191">
        <v>17</v>
      </c>
      <c r="P594" s="204">
        <v>0.11523080051514946</v>
      </c>
      <c r="Q594" s="191">
        <v>16</v>
      </c>
      <c r="R594" s="204">
        <v>0.10845251813190537</v>
      </c>
      <c r="S594" s="191">
        <v>14</v>
      </c>
      <c r="T594" s="204">
        <v>9.4895953365417202E-2</v>
      </c>
      <c r="U594" s="191">
        <v>14</v>
      </c>
      <c r="V594" s="204">
        <v>9.4895953365417202E-2</v>
      </c>
      <c r="W594" s="191">
        <v>51</v>
      </c>
      <c r="X594" s="204">
        <v>0.34569240154544839</v>
      </c>
      <c r="Y594" s="191">
        <v>68</v>
      </c>
      <c r="Z594" s="204">
        <v>0.46092320206059784</v>
      </c>
      <c r="AA594" s="191">
        <v>108</v>
      </c>
      <c r="AB594" s="204">
        <v>0.73205449739036133</v>
      </c>
      <c r="AC594" s="191">
        <v>15</v>
      </c>
      <c r="AD594" s="191">
        <v>0.1016742357486613</v>
      </c>
      <c r="AE594" s="191"/>
      <c r="AF594" s="191"/>
    </row>
    <row r="595" spans="1:32">
      <c r="A595" s="332">
        <v>1889</v>
      </c>
      <c r="B595" s="334" t="s">
        <v>894</v>
      </c>
      <c r="C595" s="345">
        <v>15701</v>
      </c>
      <c r="D595" s="345">
        <v>16563</v>
      </c>
      <c r="E595" s="191">
        <v>282</v>
      </c>
      <c r="F595" s="191">
        <f t="shared" si="24"/>
        <v>1.7960639449716578</v>
      </c>
      <c r="G595" s="191">
        <v>146</v>
      </c>
      <c r="H595" s="191">
        <v>0.92987707789312779</v>
      </c>
      <c r="I595" s="191">
        <v>136</v>
      </c>
      <c r="J595" s="191">
        <v>0.86618686707852999</v>
      </c>
      <c r="K595" s="191">
        <v>26</v>
      </c>
      <c r="L595" s="191">
        <v>0.16559454811795427</v>
      </c>
      <c r="M595" s="191">
        <v>50</v>
      </c>
      <c r="N595" s="204">
        <v>0.31845105407298901</v>
      </c>
      <c r="O595" s="191">
        <v>13</v>
      </c>
      <c r="P595" s="204">
        <v>8.2797274058977133E-2</v>
      </c>
      <c r="Q595" s="191">
        <v>11</v>
      </c>
      <c r="R595" s="204">
        <v>7.0059231896057575E-2</v>
      </c>
      <c r="S595" s="191">
        <v>11</v>
      </c>
      <c r="T595" s="204">
        <v>7.0059231896057575E-2</v>
      </c>
      <c r="U595" s="191">
        <v>8</v>
      </c>
      <c r="V595" s="204">
        <v>5.0952168651678245E-2</v>
      </c>
      <c r="W595" s="191">
        <v>37</v>
      </c>
      <c r="X595" s="204">
        <v>0.23565378001401183</v>
      </c>
      <c r="Y595" s="191">
        <v>41</v>
      </c>
      <c r="Z595" s="204">
        <v>0.26112986433985097</v>
      </c>
      <c r="AA595" s="191">
        <v>68</v>
      </c>
      <c r="AB595" s="204">
        <v>0.43309343353926499</v>
      </c>
      <c r="AC595" s="191">
        <v>17</v>
      </c>
      <c r="AD595" s="191">
        <v>0.10827335838481625</v>
      </c>
      <c r="AE595" s="191"/>
      <c r="AF595" s="191"/>
    </row>
    <row r="596" spans="1:32">
      <c r="A596" s="332">
        <v>1889</v>
      </c>
      <c r="B596" s="334" t="s">
        <v>905</v>
      </c>
      <c r="C596" s="345">
        <v>9584</v>
      </c>
      <c r="D596" s="345">
        <v>9380</v>
      </c>
      <c r="E596" s="191">
        <v>171</v>
      </c>
      <c r="F596" s="191">
        <f t="shared" si="24"/>
        <v>1.7842237061769617</v>
      </c>
      <c r="G596" s="191">
        <v>94</v>
      </c>
      <c r="H596" s="191">
        <v>0.98080133555926552</v>
      </c>
      <c r="I596" s="191">
        <v>77</v>
      </c>
      <c r="J596" s="191">
        <v>0.80342237061769628</v>
      </c>
      <c r="K596" s="191">
        <v>20</v>
      </c>
      <c r="L596" s="191">
        <v>0.20868113522537562</v>
      </c>
      <c r="M596" s="191">
        <v>39</v>
      </c>
      <c r="N596" s="204">
        <v>0.40692821368948251</v>
      </c>
      <c r="O596" s="191">
        <v>9</v>
      </c>
      <c r="P596" s="204">
        <v>9.3906510851419031E-2</v>
      </c>
      <c r="Q596" s="191">
        <v>5</v>
      </c>
      <c r="R596" s="204">
        <v>5.2170283806343906E-2</v>
      </c>
      <c r="S596" s="191">
        <v>6</v>
      </c>
      <c r="T596" s="204">
        <v>6.2604340567612687E-2</v>
      </c>
      <c r="U596" s="191">
        <v>1</v>
      </c>
      <c r="V596" s="204">
        <v>1.0434056761268781E-2</v>
      </c>
      <c r="W596" s="191">
        <v>13</v>
      </c>
      <c r="X596" s="204">
        <v>0.13564273789649417</v>
      </c>
      <c r="Y596" s="191">
        <v>25</v>
      </c>
      <c r="Z596" s="204">
        <v>0.26085141903171954</v>
      </c>
      <c r="AA596" s="191">
        <v>42</v>
      </c>
      <c r="AB596" s="204">
        <v>0.43823038397328878</v>
      </c>
      <c r="AC596" s="191">
        <v>11</v>
      </c>
      <c r="AD596" s="191">
        <v>0.11477462437395659</v>
      </c>
      <c r="AE596" s="191"/>
      <c r="AF596" s="191"/>
    </row>
    <row r="597" spans="1:32">
      <c r="A597" s="332">
        <v>1889</v>
      </c>
      <c r="B597" s="335" t="s">
        <v>1069</v>
      </c>
      <c r="C597" s="246">
        <v>37783</v>
      </c>
      <c r="D597" s="240">
        <v>41514</v>
      </c>
      <c r="E597" s="191">
        <v>801</v>
      </c>
      <c r="F597" s="191">
        <f t="shared" si="24"/>
        <v>2.1200010586771829</v>
      </c>
      <c r="G597" s="191">
        <v>388</v>
      </c>
      <c r="H597" s="191">
        <v>1.0269168673742159</v>
      </c>
      <c r="I597" s="191">
        <v>413</v>
      </c>
      <c r="J597" s="191">
        <v>1.093084191302967</v>
      </c>
      <c r="K597" s="191">
        <v>45</v>
      </c>
      <c r="L597" s="191">
        <v>0.11910118307175185</v>
      </c>
      <c r="M597" s="191">
        <v>142</v>
      </c>
      <c r="N597" s="204">
        <v>0.37583039991530581</v>
      </c>
      <c r="O597" s="191">
        <v>55</v>
      </c>
      <c r="P597" s="204">
        <v>0.14556811264325226</v>
      </c>
      <c r="Q597" s="191">
        <v>50</v>
      </c>
      <c r="R597" s="204">
        <v>0.13233464785750204</v>
      </c>
      <c r="S597" s="191">
        <v>31</v>
      </c>
      <c r="T597" s="204">
        <v>8.2047481671651268E-2</v>
      </c>
      <c r="U597" s="191">
        <v>15</v>
      </c>
      <c r="V597" s="204">
        <v>3.9700394357250618E-2</v>
      </c>
      <c r="W597" s="191">
        <v>83</v>
      </c>
      <c r="X597" s="204">
        <v>0.2196755154434534</v>
      </c>
      <c r="Y597" s="191">
        <v>106</v>
      </c>
      <c r="Z597" s="204">
        <v>0.28054945345790433</v>
      </c>
      <c r="AA597" s="191">
        <v>211</v>
      </c>
      <c r="AB597" s="204">
        <v>0.55845221395865874</v>
      </c>
      <c r="AC597" s="191">
        <v>63</v>
      </c>
      <c r="AD597" s="191">
        <v>0.1667416563004526</v>
      </c>
      <c r="AE597" s="191"/>
      <c r="AF597" s="191"/>
    </row>
    <row r="598" spans="1:32">
      <c r="A598" s="332">
        <v>1889</v>
      </c>
      <c r="B598" s="334" t="s">
        <v>881</v>
      </c>
      <c r="C598" s="345">
        <v>3556</v>
      </c>
      <c r="D598" s="345">
        <v>3289</v>
      </c>
      <c r="E598" s="191">
        <v>95</v>
      </c>
      <c r="F598" s="191">
        <f t="shared" si="24"/>
        <v>2.6715410573678291</v>
      </c>
      <c r="G598" s="191">
        <v>49</v>
      </c>
      <c r="H598" s="191">
        <v>1.3779527559055118</v>
      </c>
      <c r="I598" s="191">
        <v>46</v>
      </c>
      <c r="J598" s="191">
        <v>1.2935883014623173</v>
      </c>
      <c r="K598" s="191">
        <v>4</v>
      </c>
      <c r="L598" s="191">
        <v>0.11248593925759282</v>
      </c>
      <c r="M598" s="191">
        <v>19</v>
      </c>
      <c r="N598" s="204">
        <v>0.53430821147356589</v>
      </c>
      <c r="O598" s="191">
        <v>11</v>
      </c>
      <c r="P598" s="204">
        <v>0.3093363329583802</v>
      </c>
      <c r="Q598" s="191">
        <v>7</v>
      </c>
      <c r="R598" s="204">
        <v>0.19685039370078738</v>
      </c>
      <c r="S598" s="191">
        <v>0</v>
      </c>
      <c r="T598" s="204">
        <v>0</v>
      </c>
      <c r="U598" s="191">
        <v>1</v>
      </c>
      <c r="V598" s="204">
        <v>2.8121484814398204E-2</v>
      </c>
      <c r="W598" s="191">
        <v>6</v>
      </c>
      <c r="X598" s="204">
        <v>0.1687289088863892</v>
      </c>
      <c r="Y598" s="191">
        <v>13</v>
      </c>
      <c r="Z598" s="204">
        <v>0.36557930258717664</v>
      </c>
      <c r="AA598" s="191">
        <v>27</v>
      </c>
      <c r="AB598" s="204">
        <v>0.75928008998875141</v>
      </c>
      <c r="AC598" s="191">
        <v>7</v>
      </c>
      <c r="AD598" s="191">
        <v>0.19685039370078738</v>
      </c>
      <c r="AE598" s="191"/>
      <c r="AF598" s="191"/>
    </row>
    <row r="599" spans="1:32">
      <c r="A599" s="332">
        <v>1889</v>
      </c>
      <c r="B599" s="334" t="s">
        <v>900</v>
      </c>
      <c r="C599" s="345">
        <v>4375</v>
      </c>
      <c r="D599" s="345">
        <v>3792</v>
      </c>
      <c r="E599" s="191">
        <v>85</v>
      </c>
      <c r="F599" s="191">
        <f t="shared" si="24"/>
        <v>1.9428571428571426</v>
      </c>
      <c r="G599" s="191">
        <v>43</v>
      </c>
      <c r="H599" s="191">
        <v>0.98285714285714276</v>
      </c>
      <c r="I599" s="191">
        <v>42</v>
      </c>
      <c r="J599" s="191">
        <v>0.96</v>
      </c>
      <c r="K599" s="191">
        <v>6</v>
      </c>
      <c r="L599" s="191">
        <v>0.13714285714285715</v>
      </c>
      <c r="M599" s="191">
        <v>17</v>
      </c>
      <c r="N599" s="204">
        <v>0.38857142857142857</v>
      </c>
      <c r="O599" s="191">
        <v>1</v>
      </c>
      <c r="P599" s="204">
        <v>2.2857142857142857E-2</v>
      </c>
      <c r="Q599" s="191">
        <v>4</v>
      </c>
      <c r="R599" s="204">
        <v>9.1428571428571428E-2</v>
      </c>
      <c r="S599" s="191">
        <v>5</v>
      </c>
      <c r="T599" s="204">
        <v>0.1142857142857143</v>
      </c>
      <c r="U599" s="191">
        <v>2</v>
      </c>
      <c r="V599" s="204">
        <v>4.5714285714285714E-2</v>
      </c>
      <c r="W599" s="191">
        <v>6</v>
      </c>
      <c r="X599" s="204">
        <v>0.13714285714285715</v>
      </c>
      <c r="Y599" s="191">
        <v>12</v>
      </c>
      <c r="Z599" s="204">
        <v>0.2742857142857143</v>
      </c>
      <c r="AA599" s="191">
        <v>24</v>
      </c>
      <c r="AB599" s="204">
        <v>0.5485714285714286</v>
      </c>
      <c r="AC599" s="191">
        <v>8</v>
      </c>
      <c r="AD599" s="191">
        <v>0.18285714285714286</v>
      </c>
      <c r="AE599" s="191"/>
      <c r="AF599" s="191"/>
    </row>
    <row r="600" spans="1:32">
      <c r="A600" s="332">
        <v>1889</v>
      </c>
      <c r="B600" s="337" t="s">
        <v>885</v>
      </c>
      <c r="C600" s="347">
        <v>3357</v>
      </c>
      <c r="D600" s="347">
        <v>3509</v>
      </c>
      <c r="E600" s="191">
        <v>68</v>
      </c>
      <c r="F600" s="191">
        <f t="shared" si="24"/>
        <v>2.0256181114089959</v>
      </c>
      <c r="G600" s="191">
        <v>30</v>
      </c>
      <c r="H600" s="191">
        <v>0.89365504915102767</v>
      </c>
      <c r="I600" s="191">
        <v>38</v>
      </c>
      <c r="J600" s="191">
        <v>1.1319630622579684</v>
      </c>
      <c r="K600" s="191">
        <v>3</v>
      </c>
      <c r="L600" s="191">
        <v>8.936550491510277E-2</v>
      </c>
      <c r="M600" s="191">
        <v>11</v>
      </c>
      <c r="N600" s="204">
        <v>0.32767351802204348</v>
      </c>
      <c r="O600" s="191">
        <v>3</v>
      </c>
      <c r="P600" s="204">
        <v>8.936550491510277E-2</v>
      </c>
      <c r="Q600" s="191">
        <v>3</v>
      </c>
      <c r="R600" s="204">
        <v>8.936550491510277E-2</v>
      </c>
      <c r="S600" s="191">
        <v>0</v>
      </c>
      <c r="T600" s="204">
        <v>0</v>
      </c>
      <c r="U600" s="191">
        <v>2</v>
      </c>
      <c r="V600" s="204">
        <v>5.957700327673518E-2</v>
      </c>
      <c r="W600" s="191">
        <v>8</v>
      </c>
      <c r="X600" s="204">
        <v>0.23830801310694072</v>
      </c>
      <c r="Y600" s="191">
        <v>10</v>
      </c>
      <c r="Z600" s="204">
        <v>0.29788501638367593</v>
      </c>
      <c r="AA600" s="191">
        <v>19</v>
      </c>
      <c r="AB600" s="204">
        <v>0.56598153112898419</v>
      </c>
      <c r="AC600" s="191">
        <v>9</v>
      </c>
      <c r="AD600" s="191">
        <v>0.26809651474530832</v>
      </c>
      <c r="AE600" s="191"/>
      <c r="AF600" s="191"/>
    </row>
    <row r="601" spans="1:32">
      <c r="A601" s="332">
        <v>1889</v>
      </c>
      <c r="B601" s="334" t="s">
        <v>889</v>
      </c>
      <c r="C601" s="345">
        <v>18934</v>
      </c>
      <c r="D601" s="345">
        <v>23821</v>
      </c>
      <c r="E601" s="191">
        <v>399</v>
      </c>
      <c r="F601" s="191">
        <f t="shared" si="24"/>
        <v>2.10732016478293</v>
      </c>
      <c r="G601" s="191">
        <v>190</v>
      </c>
      <c r="H601" s="191">
        <v>1.0034857927537764</v>
      </c>
      <c r="I601" s="191">
        <v>209</v>
      </c>
      <c r="J601" s="191">
        <v>1.1038343720291539</v>
      </c>
      <c r="K601" s="191">
        <v>26</v>
      </c>
      <c r="L601" s="191">
        <v>0.13731910848209572</v>
      </c>
      <c r="M601" s="191">
        <v>72</v>
      </c>
      <c r="N601" s="204">
        <v>0.38026830041195736</v>
      </c>
      <c r="O601" s="191">
        <v>31</v>
      </c>
      <c r="P601" s="204">
        <v>0.1637266293440372</v>
      </c>
      <c r="Q601" s="191">
        <v>32</v>
      </c>
      <c r="R601" s="204">
        <v>0.16900813351642549</v>
      </c>
      <c r="S601" s="191">
        <v>19</v>
      </c>
      <c r="T601" s="204">
        <v>0.10034857927537762</v>
      </c>
      <c r="U601" s="191">
        <v>8</v>
      </c>
      <c r="V601" s="204">
        <v>4.2252033379106373E-2</v>
      </c>
      <c r="W601" s="191">
        <v>49</v>
      </c>
      <c r="X601" s="204">
        <v>0.25879370444702648</v>
      </c>
      <c r="Y601" s="191">
        <v>52</v>
      </c>
      <c r="Z601" s="204">
        <v>0.27463821696419144</v>
      </c>
      <c r="AA601" s="191">
        <v>84</v>
      </c>
      <c r="AB601" s="204">
        <v>0.4436463504806169</v>
      </c>
      <c r="AC601" s="191">
        <v>26</v>
      </c>
      <c r="AD601" s="191">
        <v>0.13731910848209572</v>
      </c>
      <c r="AE601" s="191"/>
      <c r="AF601" s="191"/>
    </row>
    <row r="602" spans="1:32">
      <c r="A602" s="332">
        <v>1889</v>
      </c>
      <c r="B602" s="334" t="s">
        <v>890</v>
      </c>
      <c r="C602" s="345">
        <v>4043</v>
      </c>
      <c r="D602" s="345">
        <v>3352</v>
      </c>
      <c r="E602" s="191">
        <v>81</v>
      </c>
      <c r="F602" s="191">
        <f t="shared" si="24"/>
        <v>2.0034627751669554</v>
      </c>
      <c r="G602" s="191">
        <v>42</v>
      </c>
      <c r="H602" s="191">
        <v>1.0388325500865694</v>
      </c>
      <c r="I602" s="191">
        <v>39</v>
      </c>
      <c r="J602" s="191">
        <v>0.96463022508038598</v>
      </c>
      <c r="K602" s="191">
        <v>3</v>
      </c>
      <c r="L602" s="191">
        <v>7.4202325006183525E-2</v>
      </c>
      <c r="M602" s="191">
        <v>17</v>
      </c>
      <c r="N602" s="204">
        <v>0.42047984170170666</v>
      </c>
      <c r="O602" s="191">
        <v>3</v>
      </c>
      <c r="P602" s="204">
        <v>7.4202325006183525E-2</v>
      </c>
      <c r="Q602" s="191">
        <v>2</v>
      </c>
      <c r="R602" s="204">
        <v>4.9468216670789017E-2</v>
      </c>
      <c r="S602" s="191">
        <v>1</v>
      </c>
      <c r="T602" s="204">
        <v>2.4734108335394508E-2</v>
      </c>
      <c r="U602" s="191">
        <v>0</v>
      </c>
      <c r="V602" s="204">
        <v>0</v>
      </c>
      <c r="W602" s="191">
        <v>6</v>
      </c>
      <c r="X602" s="204">
        <v>0.14840465001236705</v>
      </c>
      <c r="Y602" s="191">
        <v>9</v>
      </c>
      <c r="Z602" s="204">
        <v>0.22260697501855059</v>
      </c>
      <c r="AA602" s="191">
        <v>29</v>
      </c>
      <c r="AB602" s="204">
        <v>0.71728914172644076</v>
      </c>
      <c r="AC602" s="191">
        <v>11</v>
      </c>
      <c r="AD602" s="191">
        <v>0.27207519168933958</v>
      </c>
      <c r="AE602" s="191"/>
      <c r="AF602" s="191"/>
    </row>
    <row r="603" spans="1:32">
      <c r="A603" s="332">
        <v>1889</v>
      </c>
      <c r="B603" s="334" t="s">
        <v>979</v>
      </c>
      <c r="C603" s="345">
        <v>3518</v>
      </c>
      <c r="D603" s="345">
        <v>3751</v>
      </c>
      <c r="E603" s="191">
        <v>73</v>
      </c>
      <c r="F603" s="191">
        <f t="shared" si="24"/>
        <v>2.0750426378624218</v>
      </c>
      <c r="G603" s="191">
        <v>34</v>
      </c>
      <c r="H603" s="191">
        <v>0.96645821489482664</v>
      </c>
      <c r="I603" s="191">
        <v>39</v>
      </c>
      <c r="J603" s="191">
        <v>1.1085844229675952</v>
      </c>
      <c r="K603" s="191">
        <v>3</v>
      </c>
      <c r="L603" s="191">
        <v>8.5275724843661166E-2</v>
      </c>
      <c r="M603" s="191">
        <v>6</v>
      </c>
      <c r="N603" s="204">
        <v>0.17055144968732233</v>
      </c>
      <c r="O603" s="191">
        <v>6</v>
      </c>
      <c r="P603" s="204">
        <v>0.17055144968732233</v>
      </c>
      <c r="Q603" s="191">
        <v>2</v>
      </c>
      <c r="R603" s="204">
        <v>5.6850483229107442E-2</v>
      </c>
      <c r="S603" s="191">
        <v>6</v>
      </c>
      <c r="T603" s="204">
        <v>0.17055144968732233</v>
      </c>
      <c r="U603" s="191">
        <v>2</v>
      </c>
      <c r="V603" s="204">
        <v>5.6850483229107442E-2</v>
      </c>
      <c r="W603" s="191">
        <v>8</v>
      </c>
      <c r="X603" s="204">
        <v>0.22740193291642977</v>
      </c>
      <c r="Y603" s="191">
        <v>10</v>
      </c>
      <c r="Z603" s="204">
        <v>0.28425241614553726</v>
      </c>
      <c r="AA603" s="191">
        <v>28</v>
      </c>
      <c r="AB603" s="204">
        <v>0.79590676520750436</v>
      </c>
      <c r="AC603" s="191">
        <v>2</v>
      </c>
      <c r="AD603" s="191">
        <v>5.6850483229107442E-2</v>
      </c>
      <c r="AE603" s="191"/>
      <c r="AF603" s="191"/>
    </row>
    <row r="604" spans="1:32">
      <c r="A604" s="332">
        <v>1889</v>
      </c>
      <c r="B604" s="335" t="s">
        <v>1070</v>
      </c>
      <c r="C604" s="343">
        <v>54109</v>
      </c>
      <c r="D604" s="246">
        <v>55281</v>
      </c>
      <c r="E604" s="191">
        <v>1288</v>
      </c>
      <c r="F604" s="191">
        <f t="shared" si="24"/>
        <v>2.3803803433809532</v>
      </c>
      <c r="G604" s="191">
        <v>642</v>
      </c>
      <c r="H604" s="191">
        <v>1.1864939289212515</v>
      </c>
      <c r="I604" s="191">
        <v>646</v>
      </c>
      <c r="J604" s="191">
        <v>1.1938864144597017</v>
      </c>
      <c r="K604" s="191">
        <v>125</v>
      </c>
      <c r="L604" s="191">
        <v>0.23101517307656766</v>
      </c>
      <c r="M604" s="191">
        <v>266</v>
      </c>
      <c r="N604" s="204">
        <v>0.49160028830693597</v>
      </c>
      <c r="O604" s="191">
        <v>79</v>
      </c>
      <c r="P604" s="204">
        <v>0.14600158938439076</v>
      </c>
      <c r="Q604" s="191">
        <v>60</v>
      </c>
      <c r="R604" s="204">
        <v>0.11088728307675248</v>
      </c>
      <c r="S604" s="191">
        <v>43</v>
      </c>
      <c r="T604" s="204">
        <v>7.9469219538339284E-2</v>
      </c>
      <c r="U604" s="191">
        <v>24</v>
      </c>
      <c r="V604" s="204">
        <v>4.4354913230700989E-2</v>
      </c>
      <c r="W604" s="191">
        <v>121</v>
      </c>
      <c r="X604" s="204">
        <v>0.22362268753811751</v>
      </c>
      <c r="Y604" s="191">
        <v>157</v>
      </c>
      <c r="Z604" s="204">
        <v>0.29015505738416902</v>
      </c>
      <c r="AA604" s="191">
        <v>326</v>
      </c>
      <c r="AB604" s="204">
        <v>0.60248757138368847</v>
      </c>
      <c r="AC604" s="191">
        <v>87</v>
      </c>
      <c r="AD604" s="191">
        <v>0.16078656046129108</v>
      </c>
      <c r="AE604" s="191"/>
      <c r="AF604" s="191"/>
    </row>
    <row r="605" spans="1:32">
      <c r="A605" s="332">
        <v>1889</v>
      </c>
      <c r="B605" s="337" t="s">
        <v>864</v>
      </c>
      <c r="C605" s="347">
        <v>23869</v>
      </c>
      <c r="D605" s="347">
        <v>23926</v>
      </c>
      <c r="E605" s="191">
        <v>600</v>
      </c>
      <c r="F605" s="191">
        <f t="shared" si="24"/>
        <v>2.5137207256273828</v>
      </c>
      <c r="G605" s="191">
        <v>294</v>
      </c>
      <c r="H605" s="191">
        <v>1.2317231555574175</v>
      </c>
      <c r="I605" s="191">
        <v>306</v>
      </c>
      <c r="J605" s="191">
        <v>1.2819975700699653</v>
      </c>
      <c r="K605" s="191">
        <v>57</v>
      </c>
      <c r="L605" s="191">
        <v>0.23880346893460136</v>
      </c>
      <c r="M605" s="191">
        <v>130</v>
      </c>
      <c r="N605" s="204">
        <v>0.54463949055259964</v>
      </c>
      <c r="O605" s="191">
        <v>45</v>
      </c>
      <c r="P605" s="204">
        <v>0.1885290544220537</v>
      </c>
      <c r="Q605" s="191">
        <v>34</v>
      </c>
      <c r="R605" s="204">
        <v>0.14244417445221835</v>
      </c>
      <c r="S605" s="191">
        <v>22</v>
      </c>
      <c r="T605" s="204">
        <v>9.2169759939670706E-2</v>
      </c>
      <c r="U605" s="191">
        <v>11</v>
      </c>
      <c r="V605" s="204">
        <v>4.6084879969835353E-2</v>
      </c>
      <c r="W605" s="191">
        <v>57</v>
      </c>
      <c r="X605" s="204">
        <v>0.23880346893460136</v>
      </c>
      <c r="Y605" s="191">
        <v>72</v>
      </c>
      <c r="Z605" s="204">
        <v>0.30164648707528596</v>
      </c>
      <c r="AA605" s="191">
        <v>139</v>
      </c>
      <c r="AB605" s="204">
        <v>0.58234530143701035</v>
      </c>
      <c r="AC605" s="191">
        <v>33</v>
      </c>
      <c r="AD605" s="191">
        <v>0.13825463990950604</v>
      </c>
      <c r="AE605" s="191"/>
      <c r="AF605" s="191"/>
    </row>
    <row r="606" spans="1:32">
      <c r="A606" s="332">
        <v>1889</v>
      </c>
      <c r="B606" s="334" t="s">
        <v>877</v>
      </c>
      <c r="C606" s="345">
        <v>14187</v>
      </c>
      <c r="D606" s="345">
        <v>14611</v>
      </c>
      <c r="E606" s="191">
        <v>343</v>
      </c>
      <c r="F606" s="191">
        <f t="shared" si="24"/>
        <v>2.4177063508846128</v>
      </c>
      <c r="G606" s="191">
        <v>175</v>
      </c>
      <c r="H606" s="191">
        <v>1.2335236484105168</v>
      </c>
      <c r="I606" s="191">
        <v>168</v>
      </c>
      <c r="J606" s="191">
        <v>1.1841827024740961</v>
      </c>
      <c r="K606" s="191">
        <v>28</v>
      </c>
      <c r="L606" s="191">
        <v>0.1973637837456827</v>
      </c>
      <c r="M606" s="191">
        <v>60</v>
      </c>
      <c r="N606" s="204">
        <v>0.42292239374074858</v>
      </c>
      <c r="O606" s="191">
        <v>15</v>
      </c>
      <c r="P606" s="204">
        <v>0.10573059843518715</v>
      </c>
      <c r="Q606" s="191">
        <v>19</v>
      </c>
      <c r="R606" s="204">
        <v>0.13392542468457039</v>
      </c>
      <c r="S606" s="191">
        <v>11</v>
      </c>
      <c r="T606" s="204">
        <v>7.7535772185803903E-2</v>
      </c>
      <c r="U606" s="191">
        <v>10</v>
      </c>
      <c r="V606" s="204">
        <v>7.0487065623458092E-2</v>
      </c>
      <c r="W606" s="191">
        <v>28</v>
      </c>
      <c r="X606" s="204">
        <v>0.1973637837456827</v>
      </c>
      <c r="Y606" s="191">
        <v>46</v>
      </c>
      <c r="Z606" s="204">
        <v>0.32424050186790726</v>
      </c>
      <c r="AA606" s="191">
        <v>99</v>
      </c>
      <c r="AB606" s="204">
        <v>0.6978219496722351</v>
      </c>
      <c r="AC606" s="191">
        <v>27</v>
      </c>
      <c r="AD606" s="191">
        <v>0.19031507718333687</v>
      </c>
      <c r="AE606" s="191"/>
      <c r="AF606" s="191"/>
    </row>
    <row r="607" spans="1:32">
      <c r="A607" s="332">
        <v>1889</v>
      </c>
      <c r="B607" s="334" t="s">
        <v>964</v>
      </c>
      <c r="C607" s="345">
        <v>16053</v>
      </c>
      <c r="D607" s="345">
        <v>16744</v>
      </c>
      <c r="E607" s="191">
        <v>344</v>
      </c>
      <c r="F607" s="191">
        <f t="shared" si="24"/>
        <v>2.142901638323055</v>
      </c>
      <c r="G607" s="191">
        <v>173</v>
      </c>
      <c r="H607" s="191">
        <v>1.0776801843892108</v>
      </c>
      <c r="I607" s="191">
        <v>171</v>
      </c>
      <c r="J607" s="191">
        <v>1.0652214539338443</v>
      </c>
      <c r="K607" s="191">
        <v>40</v>
      </c>
      <c r="L607" s="191">
        <v>0.24917460910733194</v>
      </c>
      <c r="M607" s="191">
        <v>76</v>
      </c>
      <c r="N607" s="204">
        <v>0.47343175730393072</v>
      </c>
      <c r="O607" s="191">
        <v>19</v>
      </c>
      <c r="P607" s="204">
        <v>0.11835793932598268</v>
      </c>
      <c r="Q607" s="191">
        <v>7</v>
      </c>
      <c r="R607" s="204">
        <v>4.3605556593783089E-2</v>
      </c>
      <c r="S607" s="191">
        <v>10</v>
      </c>
      <c r="T607" s="204">
        <v>6.2293652276832985E-2</v>
      </c>
      <c r="U607" s="191">
        <v>3</v>
      </c>
      <c r="V607" s="204">
        <v>1.8688095683049896E-2</v>
      </c>
      <c r="W607" s="191">
        <v>36</v>
      </c>
      <c r="X607" s="204">
        <v>0.22425714819659875</v>
      </c>
      <c r="Y607" s="191">
        <v>38</v>
      </c>
      <c r="Z607" s="204">
        <v>0.23671587865196536</v>
      </c>
      <c r="AA607" s="191">
        <v>88</v>
      </c>
      <c r="AB607" s="204">
        <v>0.54818414003613036</v>
      </c>
      <c r="AC607" s="191">
        <v>27</v>
      </c>
      <c r="AD607" s="191">
        <v>0.16819286114744908</v>
      </c>
      <c r="AE607" s="191"/>
      <c r="AF607" s="191"/>
    </row>
    <row r="608" spans="1:32">
      <c r="A608" s="332">
        <v>1889</v>
      </c>
      <c r="B608" s="335" t="s">
        <v>1071</v>
      </c>
      <c r="C608" s="343">
        <v>12888</v>
      </c>
      <c r="D608" s="240">
        <v>13499</v>
      </c>
      <c r="E608" s="191">
        <v>399</v>
      </c>
      <c r="F608" s="191">
        <f t="shared" si="24"/>
        <v>3.0959031657355678</v>
      </c>
      <c r="G608" s="191">
        <v>209</v>
      </c>
      <c r="H608" s="191">
        <v>1.6216635630043452</v>
      </c>
      <c r="I608" s="191">
        <v>190</v>
      </c>
      <c r="J608" s="191">
        <v>1.4742396027312228</v>
      </c>
      <c r="K608" s="191">
        <v>51</v>
      </c>
      <c r="L608" s="191">
        <v>0.3957169459962756</v>
      </c>
      <c r="M608" s="191">
        <v>64</v>
      </c>
      <c r="N608" s="204">
        <v>0.49658597144630662</v>
      </c>
      <c r="O608" s="191">
        <v>20</v>
      </c>
      <c r="P608" s="204">
        <v>0.15518311607697083</v>
      </c>
      <c r="Q608" s="191">
        <v>17</v>
      </c>
      <c r="R608" s="204">
        <v>0.1319056486654252</v>
      </c>
      <c r="S608" s="191">
        <v>17</v>
      </c>
      <c r="T608" s="204">
        <v>0.1319056486654252</v>
      </c>
      <c r="U608" s="191">
        <v>10</v>
      </c>
      <c r="V608" s="204">
        <v>7.7591558038485414E-2</v>
      </c>
      <c r="W608" s="191">
        <v>32</v>
      </c>
      <c r="X608" s="204">
        <v>0.24829298572315331</v>
      </c>
      <c r="Y608" s="191">
        <v>60</v>
      </c>
      <c r="Z608" s="204">
        <v>0.46554934823091249</v>
      </c>
      <c r="AA608" s="191">
        <v>113</v>
      </c>
      <c r="AB608" s="204">
        <v>0.87678460583488516</v>
      </c>
      <c r="AC608" s="191">
        <v>15</v>
      </c>
      <c r="AD608" s="191">
        <v>0.11638733705772812</v>
      </c>
      <c r="AE608" s="191"/>
      <c r="AF608" s="191"/>
    </row>
    <row r="609" spans="1:32">
      <c r="A609" s="332">
        <v>1889</v>
      </c>
      <c r="B609" s="334" t="s">
        <v>844</v>
      </c>
      <c r="C609" s="345"/>
      <c r="D609" s="345"/>
      <c r="E609" s="191"/>
      <c r="F609" s="191"/>
      <c r="G609" s="191"/>
      <c r="H609" s="191"/>
      <c r="I609" s="191"/>
      <c r="J609" s="191"/>
      <c r="K609" s="191">
        <v>0</v>
      </c>
      <c r="L609" s="191"/>
      <c r="M609" s="191">
        <v>0</v>
      </c>
      <c r="N609" s="204"/>
      <c r="O609" s="191">
        <v>0</v>
      </c>
      <c r="P609" s="204"/>
      <c r="Q609" s="191">
        <v>0</v>
      </c>
      <c r="R609" s="204"/>
      <c r="S609" s="191">
        <v>0</v>
      </c>
      <c r="T609" s="204"/>
      <c r="U609" s="191">
        <v>0</v>
      </c>
      <c r="V609" s="204"/>
      <c r="W609" s="191">
        <v>0</v>
      </c>
      <c r="X609" s="204"/>
      <c r="Y609" s="191">
        <v>0</v>
      </c>
      <c r="Z609" s="204"/>
      <c r="AA609" s="191">
        <v>0</v>
      </c>
      <c r="AB609" s="204"/>
      <c r="AC609" s="191">
        <v>0</v>
      </c>
      <c r="AD609" s="191"/>
      <c r="AE609" s="191"/>
      <c r="AF609" s="191"/>
    </row>
    <row r="610" spans="1:32">
      <c r="A610" s="332">
        <v>1889</v>
      </c>
      <c r="B610" s="335" t="s">
        <v>1072</v>
      </c>
      <c r="C610" s="233">
        <v>228174</v>
      </c>
      <c r="D610" s="246">
        <v>250285</v>
      </c>
      <c r="E610" s="191">
        <v>4946</v>
      </c>
      <c r="F610" s="191">
        <f t="shared" si="24"/>
        <v>2.1676439909893328</v>
      </c>
      <c r="G610" s="191">
        <v>2527</v>
      </c>
      <c r="H610" s="191">
        <v>1.1074881450121399</v>
      </c>
      <c r="I610" s="191">
        <v>2419</v>
      </c>
      <c r="J610" s="191">
        <v>1.0601558459771927</v>
      </c>
      <c r="K610" s="191">
        <v>573</v>
      </c>
      <c r="L610" s="191">
        <v>0.25112414210208001</v>
      </c>
      <c r="M610" s="191">
        <v>705</v>
      </c>
      <c r="N610" s="204">
        <v>0.30897472981145968</v>
      </c>
      <c r="O610" s="191">
        <v>220</v>
      </c>
      <c r="P610" s="204">
        <v>9.6417646182299477E-2</v>
      </c>
      <c r="Q610" s="191">
        <v>209</v>
      </c>
      <c r="R610" s="204">
        <v>9.1596763873184509E-2</v>
      </c>
      <c r="S610" s="191">
        <v>199</v>
      </c>
      <c r="T610" s="204">
        <v>8.721414359217089E-2</v>
      </c>
      <c r="U610" s="191">
        <v>115</v>
      </c>
      <c r="V610" s="204">
        <v>5.0400133231656548E-2</v>
      </c>
      <c r="W610" s="191">
        <v>543</v>
      </c>
      <c r="X610" s="204">
        <v>0.23797628125903914</v>
      </c>
      <c r="Y610" s="191">
        <v>827</v>
      </c>
      <c r="Z610" s="204">
        <v>0.36244269723982575</v>
      </c>
      <c r="AA610" s="191">
        <v>1306</v>
      </c>
      <c r="AB610" s="204">
        <v>0.5723702087003778</v>
      </c>
      <c r="AC610" s="191">
        <v>249</v>
      </c>
      <c r="AD610" s="191">
        <v>0.10912724499723896</v>
      </c>
      <c r="AE610" s="191"/>
      <c r="AF610" s="191"/>
    </row>
    <row r="611" spans="1:32">
      <c r="A611" s="332">
        <v>1889</v>
      </c>
      <c r="B611" s="334" t="s">
        <v>976</v>
      </c>
      <c r="C611" s="345">
        <v>7214</v>
      </c>
      <c r="D611" s="345">
        <v>7301</v>
      </c>
      <c r="E611" s="191">
        <v>149</v>
      </c>
      <c r="F611" s="191">
        <f t="shared" si="24"/>
        <v>2.0654283337953978</v>
      </c>
      <c r="G611" s="191">
        <v>83</v>
      </c>
      <c r="H611" s="191">
        <v>1.1505406154699196</v>
      </c>
      <c r="I611" s="191">
        <v>66</v>
      </c>
      <c r="J611" s="191">
        <v>0.91488771832547822</v>
      </c>
      <c r="K611" s="191">
        <v>12</v>
      </c>
      <c r="L611" s="191">
        <v>0.16634322151372333</v>
      </c>
      <c r="M611" s="191">
        <v>17</v>
      </c>
      <c r="N611" s="204">
        <v>0.23565289714444138</v>
      </c>
      <c r="O611" s="191">
        <v>1</v>
      </c>
      <c r="P611" s="204">
        <v>1.386193512614361E-2</v>
      </c>
      <c r="Q611" s="191">
        <v>5</v>
      </c>
      <c r="R611" s="204">
        <v>6.9309675630718048E-2</v>
      </c>
      <c r="S611" s="191">
        <v>5</v>
      </c>
      <c r="T611" s="204">
        <v>6.9309675630718048E-2</v>
      </c>
      <c r="U611" s="191">
        <v>5</v>
      </c>
      <c r="V611" s="204">
        <v>6.9309675630718048E-2</v>
      </c>
      <c r="W611" s="191">
        <v>20</v>
      </c>
      <c r="X611" s="204">
        <v>0.27723870252287219</v>
      </c>
      <c r="Y611" s="191">
        <v>21</v>
      </c>
      <c r="Z611" s="204">
        <v>0.29110063764901578</v>
      </c>
      <c r="AA611" s="191">
        <v>55</v>
      </c>
      <c r="AB611" s="204">
        <v>0.76240643193789848</v>
      </c>
      <c r="AC611" s="191">
        <v>8</v>
      </c>
      <c r="AD611" s="191">
        <v>0.11089548100914888</v>
      </c>
      <c r="AE611" s="191"/>
      <c r="AF611" s="191"/>
    </row>
    <row r="612" spans="1:32">
      <c r="A612" s="332">
        <v>1889</v>
      </c>
      <c r="B612" s="334" t="s">
        <v>863</v>
      </c>
      <c r="C612" s="345">
        <v>11246</v>
      </c>
      <c r="D612" s="345">
        <v>12122</v>
      </c>
      <c r="E612" s="191">
        <v>379</v>
      </c>
      <c r="F612" s="191">
        <f t="shared" si="24"/>
        <v>3.3700871420949672</v>
      </c>
      <c r="G612" s="191">
        <v>201</v>
      </c>
      <c r="H612" s="191">
        <v>1.7873021518762227</v>
      </c>
      <c r="I612" s="191">
        <v>178</v>
      </c>
      <c r="J612" s="191">
        <v>1.5827849902187445</v>
      </c>
      <c r="K612" s="191">
        <v>51</v>
      </c>
      <c r="L612" s="191">
        <v>0.45349457584919084</v>
      </c>
      <c r="M612" s="191">
        <v>66</v>
      </c>
      <c r="N612" s="204">
        <v>0.58687533345189402</v>
      </c>
      <c r="O612" s="191">
        <v>26</v>
      </c>
      <c r="P612" s="204">
        <v>0.23119331317801886</v>
      </c>
      <c r="Q612" s="191">
        <v>27</v>
      </c>
      <c r="R612" s="204">
        <v>0.24008536368486572</v>
      </c>
      <c r="S612" s="191">
        <v>33</v>
      </c>
      <c r="T612" s="204">
        <v>0.29343766672594701</v>
      </c>
      <c r="U612" s="191">
        <v>14</v>
      </c>
      <c r="V612" s="204">
        <v>0.12448870709585631</v>
      </c>
      <c r="W612" s="191">
        <v>31</v>
      </c>
      <c r="X612" s="204">
        <v>0.27565356571225325</v>
      </c>
      <c r="Y612" s="191">
        <v>46</v>
      </c>
      <c r="Z612" s="204">
        <v>0.40903432331495643</v>
      </c>
      <c r="AA612" s="191">
        <v>71</v>
      </c>
      <c r="AB612" s="204">
        <v>0.63133558598612838</v>
      </c>
      <c r="AC612" s="191">
        <v>14</v>
      </c>
      <c r="AD612" s="191">
        <v>0.12448870709585631</v>
      </c>
      <c r="AE612" s="191"/>
      <c r="AF612" s="191"/>
    </row>
    <row r="613" spans="1:32">
      <c r="A613" s="332">
        <v>1889</v>
      </c>
      <c r="B613" s="334" t="s">
        <v>975</v>
      </c>
      <c r="C613" s="345">
        <v>17543</v>
      </c>
      <c r="D613" s="345">
        <v>18114</v>
      </c>
      <c r="E613" s="191">
        <v>435</v>
      </c>
      <c r="F613" s="191">
        <f t="shared" si="24"/>
        <v>2.4796215014535714</v>
      </c>
      <c r="G613" s="191">
        <v>229</v>
      </c>
      <c r="H613" s="191">
        <v>1.3053639628341789</v>
      </c>
      <c r="I613" s="191">
        <v>206</v>
      </c>
      <c r="J613" s="191">
        <v>1.1742575386193923</v>
      </c>
      <c r="K613" s="191">
        <v>56</v>
      </c>
      <c r="L613" s="191">
        <v>0.31921564156643678</v>
      </c>
      <c r="M613" s="191">
        <v>89</v>
      </c>
      <c r="N613" s="204">
        <v>0.50732485891808698</v>
      </c>
      <c r="O613" s="191">
        <v>26</v>
      </c>
      <c r="P613" s="204">
        <v>0.14820726215584562</v>
      </c>
      <c r="Q613" s="191">
        <v>13</v>
      </c>
      <c r="R613" s="204">
        <v>7.410363107792281E-2</v>
      </c>
      <c r="S613" s="191">
        <v>13</v>
      </c>
      <c r="T613" s="204">
        <v>7.410363107792281E-2</v>
      </c>
      <c r="U613" s="191">
        <v>6</v>
      </c>
      <c r="V613" s="204">
        <v>3.420167588211822E-2</v>
      </c>
      <c r="W613" s="191">
        <v>41</v>
      </c>
      <c r="X613" s="204">
        <v>0.2337114518611412</v>
      </c>
      <c r="Y613" s="191">
        <v>51</v>
      </c>
      <c r="Z613" s="204">
        <v>0.29071424499800491</v>
      </c>
      <c r="AA613" s="191">
        <v>116</v>
      </c>
      <c r="AB613" s="204">
        <v>0.66123240038761899</v>
      </c>
      <c r="AC613" s="191">
        <v>24</v>
      </c>
      <c r="AD613" s="191">
        <v>0.13680670352847288</v>
      </c>
      <c r="AE613" s="191"/>
      <c r="AF613" s="191"/>
    </row>
    <row r="614" spans="1:32">
      <c r="A614" s="332">
        <v>1889</v>
      </c>
      <c r="B614" s="337" t="s">
        <v>901</v>
      </c>
      <c r="C614" s="347">
        <v>15613</v>
      </c>
      <c r="D614" s="347">
        <v>16793</v>
      </c>
      <c r="E614" s="191">
        <v>396</v>
      </c>
      <c r="F614" s="191">
        <f t="shared" si="24"/>
        <v>2.5363479151988728</v>
      </c>
      <c r="G614" s="191">
        <v>188</v>
      </c>
      <c r="H614" s="191">
        <v>1.2041247678216871</v>
      </c>
      <c r="I614" s="191">
        <v>208</v>
      </c>
      <c r="J614" s="191">
        <v>1.3322231473771857</v>
      </c>
      <c r="K614" s="191">
        <v>39</v>
      </c>
      <c r="L614" s="191">
        <v>0.24979184013322231</v>
      </c>
      <c r="M614" s="191">
        <v>72</v>
      </c>
      <c r="N614" s="204">
        <v>0.46115416639979506</v>
      </c>
      <c r="O614" s="191">
        <v>16</v>
      </c>
      <c r="P614" s="204">
        <v>0.1024787036443989</v>
      </c>
      <c r="Q614" s="191">
        <v>18</v>
      </c>
      <c r="R614" s="204">
        <v>0.11528854159994877</v>
      </c>
      <c r="S614" s="191">
        <v>14</v>
      </c>
      <c r="T614" s="204">
        <v>8.9668865688849048E-2</v>
      </c>
      <c r="U614" s="191">
        <v>12</v>
      </c>
      <c r="V614" s="204">
        <v>7.6859027733299168E-2</v>
      </c>
      <c r="W614" s="191">
        <v>39</v>
      </c>
      <c r="X614" s="204">
        <v>0.24979184013322231</v>
      </c>
      <c r="Y614" s="191">
        <v>65</v>
      </c>
      <c r="Z614" s="204">
        <v>0.4163197335553705</v>
      </c>
      <c r="AA614" s="191">
        <v>100</v>
      </c>
      <c r="AB614" s="204">
        <v>0.64049189777749316</v>
      </c>
      <c r="AC614" s="191">
        <v>21</v>
      </c>
      <c r="AD614" s="191">
        <v>0.13450329853327356</v>
      </c>
      <c r="AE614" s="191"/>
      <c r="AF614" s="191"/>
    </row>
    <row r="615" spans="1:32">
      <c r="A615" s="332">
        <v>1889</v>
      </c>
      <c r="B615" s="337" t="s">
        <v>887</v>
      </c>
      <c r="C615" s="347">
        <v>14747</v>
      </c>
      <c r="D615" s="347">
        <v>19306</v>
      </c>
      <c r="E615" s="191">
        <v>297</v>
      </c>
      <c r="F615" s="191">
        <f t="shared" si="24"/>
        <v>2.0139689428358309</v>
      </c>
      <c r="G615" s="191">
        <v>150</v>
      </c>
      <c r="H615" s="191">
        <v>1.0171560317352681</v>
      </c>
      <c r="I615" s="191">
        <v>147</v>
      </c>
      <c r="J615" s="191">
        <v>0.9968129111005628</v>
      </c>
      <c r="K615" s="191">
        <v>36</v>
      </c>
      <c r="L615" s="191">
        <v>0.24411744761646437</v>
      </c>
      <c r="M615" s="191">
        <v>45</v>
      </c>
      <c r="N615" s="204">
        <v>0.30514680952058043</v>
      </c>
      <c r="O615" s="191">
        <v>11</v>
      </c>
      <c r="P615" s="204">
        <v>7.4591442327252996E-2</v>
      </c>
      <c r="Q615" s="191">
        <v>13</v>
      </c>
      <c r="R615" s="204">
        <v>8.8153522750389915E-2</v>
      </c>
      <c r="S615" s="191">
        <v>6</v>
      </c>
      <c r="T615" s="204">
        <v>4.0686241269410728E-2</v>
      </c>
      <c r="U615" s="191">
        <v>6</v>
      </c>
      <c r="V615" s="204">
        <v>4.0686241269410728E-2</v>
      </c>
      <c r="W615" s="191">
        <v>31</v>
      </c>
      <c r="X615" s="204">
        <v>0.21021224655862208</v>
      </c>
      <c r="Y615" s="191">
        <v>57</v>
      </c>
      <c r="Z615" s="204">
        <v>0.38651929205940189</v>
      </c>
      <c r="AA615" s="191">
        <v>80</v>
      </c>
      <c r="AB615" s="204">
        <v>0.54248321692547641</v>
      </c>
      <c r="AC615" s="191">
        <v>12</v>
      </c>
      <c r="AD615" s="191">
        <v>8.1372482538821456E-2</v>
      </c>
      <c r="AE615" s="191"/>
      <c r="AF615" s="191"/>
    </row>
    <row r="616" spans="1:32">
      <c r="A616" s="332">
        <v>1889</v>
      </c>
      <c r="B616" s="334" t="s">
        <v>896</v>
      </c>
      <c r="C616" s="345">
        <v>47086</v>
      </c>
      <c r="D616" s="345">
        <v>57631</v>
      </c>
      <c r="E616" s="191">
        <v>906</v>
      </c>
      <c r="F616" s="191">
        <f t="shared" si="24"/>
        <v>1.9241388098373189</v>
      </c>
      <c r="G616" s="191">
        <v>461</v>
      </c>
      <c r="H616" s="191">
        <v>0.97905959308499346</v>
      </c>
      <c r="I616" s="191">
        <v>445</v>
      </c>
      <c r="J616" s="191">
        <v>0.94507921675232553</v>
      </c>
      <c r="K616" s="191">
        <v>117</v>
      </c>
      <c r="L616" s="191">
        <v>0.24848150193263391</v>
      </c>
      <c r="M616" s="191">
        <v>142</v>
      </c>
      <c r="N616" s="204">
        <v>0.30157583995242748</v>
      </c>
      <c r="O616" s="191">
        <v>46</v>
      </c>
      <c r="P616" s="204">
        <v>9.7693581956420167E-2</v>
      </c>
      <c r="Q616" s="191">
        <v>53</v>
      </c>
      <c r="R616" s="204">
        <v>0.11255999660196236</v>
      </c>
      <c r="S616" s="191">
        <v>28</v>
      </c>
      <c r="T616" s="204">
        <v>5.9465658582168797E-2</v>
      </c>
      <c r="U616" s="191">
        <v>11</v>
      </c>
      <c r="V616" s="204">
        <v>2.3361508728709169E-2</v>
      </c>
      <c r="W616" s="191">
        <v>139</v>
      </c>
      <c r="X616" s="204">
        <v>0.29520451939005221</v>
      </c>
      <c r="Y616" s="191">
        <v>173</v>
      </c>
      <c r="Z616" s="204">
        <v>0.36741281909697149</v>
      </c>
      <c r="AA616" s="191">
        <v>177</v>
      </c>
      <c r="AB616" s="204">
        <v>0.3759079131801385</v>
      </c>
      <c r="AC616" s="191">
        <v>20</v>
      </c>
      <c r="AD616" s="191">
        <v>4.2475470415834854E-2</v>
      </c>
      <c r="AE616" s="191"/>
      <c r="AF616" s="191"/>
    </row>
    <row r="617" spans="1:32">
      <c r="A617" s="332">
        <v>1889</v>
      </c>
      <c r="B617" s="334" t="s">
        <v>888</v>
      </c>
      <c r="C617" s="345">
        <v>18134</v>
      </c>
      <c r="D617" s="345">
        <v>18828</v>
      </c>
      <c r="E617" s="191">
        <v>400</v>
      </c>
      <c r="F617" s="191">
        <f t="shared" si="24"/>
        <v>2.2058012573067165</v>
      </c>
      <c r="G617" s="191">
        <v>218</v>
      </c>
      <c r="H617" s="191">
        <v>1.2021616852321606</v>
      </c>
      <c r="I617" s="191">
        <v>182</v>
      </c>
      <c r="J617" s="191">
        <v>1.0036395720745561</v>
      </c>
      <c r="K617" s="191">
        <v>45</v>
      </c>
      <c r="L617" s="191">
        <v>0.24815264144700563</v>
      </c>
      <c r="M617" s="191">
        <v>55</v>
      </c>
      <c r="N617" s="204">
        <v>0.30329767287967352</v>
      </c>
      <c r="O617" s="191">
        <v>8</v>
      </c>
      <c r="P617" s="204">
        <v>4.4116025146134337E-2</v>
      </c>
      <c r="Q617" s="191">
        <v>12</v>
      </c>
      <c r="R617" s="204">
        <v>6.6174037719201495E-2</v>
      </c>
      <c r="S617" s="191">
        <v>14</v>
      </c>
      <c r="T617" s="204">
        <v>7.7203044005735091E-2</v>
      </c>
      <c r="U617" s="191">
        <v>9</v>
      </c>
      <c r="V617" s="204">
        <v>4.9630528289401121E-2</v>
      </c>
      <c r="W617" s="191">
        <v>53</v>
      </c>
      <c r="X617" s="204">
        <v>0.29226866659313999</v>
      </c>
      <c r="Y617" s="191">
        <v>70</v>
      </c>
      <c r="Z617" s="204">
        <v>0.38601522002867539</v>
      </c>
      <c r="AA617" s="191">
        <v>109</v>
      </c>
      <c r="AB617" s="204">
        <v>0.6010808426160803</v>
      </c>
      <c r="AC617" s="191">
        <v>25</v>
      </c>
      <c r="AD617" s="191">
        <v>0.13786257858166978</v>
      </c>
      <c r="AE617" s="191"/>
      <c r="AF617" s="191"/>
    </row>
    <row r="618" spans="1:32">
      <c r="A618" s="332">
        <v>1889</v>
      </c>
      <c r="B618" s="337" t="s">
        <v>977</v>
      </c>
      <c r="C618" s="347">
        <v>13989</v>
      </c>
      <c r="D618" s="347">
        <v>14700</v>
      </c>
      <c r="E618" s="191">
        <v>341</v>
      </c>
      <c r="F618" s="191">
        <f t="shared" si="24"/>
        <v>2.4376295660876401</v>
      </c>
      <c r="G618" s="191">
        <v>180</v>
      </c>
      <c r="H618" s="191">
        <v>1.2867252841518335</v>
      </c>
      <c r="I618" s="191">
        <v>161</v>
      </c>
      <c r="J618" s="191">
        <v>1.1509042819358066</v>
      </c>
      <c r="K618" s="191">
        <v>39</v>
      </c>
      <c r="L618" s="191">
        <v>0.27879047823289727</v>
      </c>
      <c r="M618" s="191">
        <v>24</v>
      </c>
      <c r="N618" s="204">
        <v>0.17156337122024448</v>
      </c>
      <c r="O618" s="191">
        <v>14</v>
      </c>
      <c r="P618" s="204">
        <v>0.10007863321180928</v>
      </c>
      <c r="Q618" s="191">
        <v>12</v>
      </c>
      <c r="R618" s="204">
        <v>8.5781685610122241E-2</v>
      </c>
      <c r="S618" s="191">
        <v>11</v>
      </c>
      <c r="T618" s="204">
        <v>7.8633211809278722E-2</v>
      </c>
      <c r="U618" s="191">
        <v>6</v>
      </c>
      <c r="V618" s="204">
        <v>4.289084280506112E-2</v>
      </c>
      <c r="W618" s="191">
        <v>39</v>
      </c>
      <c r="X618" s="204">
        <v>0.27879047823289727</v>
      </c>
      <c r="Y618" s="191">
        <v>82</v>
      </c>
      <c r="Z618" s="204">
        <v>0.58617485166916861</v>
      </c>
      <c r="AA618" s="191">
        <v>92</v>
      </c>
      <c r="AB618" s="204">
        <v>0.65765958967760385</v>
      </c>
      <c r="AC618" s="191">
        <v>22</v>
      </c>
      <c r="AD618" s="191">
        <v>0.15726642361855744</v>
      </c>
      <c r="AE618" s="191"/>
      <c r="AF618" s="191"/>
    </row>
    <row r="619" spans="1:32">
      <c r="A619" s="332">
        <v>1889</v>
      </c>
      <c r="B619" s="332" t="s">
        <v>1073</v>
      </c>
      <c r="C619" s="346"/>
      <c r="D619" s="346"/>
      <c r="E619" s="191"/>
      <c r="F619" s="191"/>
      <c r="G619" s="191"/>
      <c r="H619" s="191"/>
      <c r="I619" s="191"/>
      <c r="J619" s="191"/>
      <c r="K619" s="191">
        <v>0</v>
      </c>
      <c r="L619" s="191"/>
      <c r="M619" s="191">
        <v>0</v>
      </c>
      <c r="N619" s="204"/>
      <c r="O619" s="191">
        <v>0</v>
      </c>
      <c r="P619" s="204"/>
      <c r="Q619" s="191">
        <v>0</v>
      </c>
      <c r="R619" s="204"/>
      <c r="S619" s="191">
        <v>0</v>
      </c>
      <c r="T619" s="204"/>
      <c r="U619" s="191">
        <v>0</v>
      </c>
      <c r="V619" s="204"/>
      <c r="W619" s="191">
        <v>0</v>
      </c>
      <c r="X619" s="204"/>
      <c r="Y619" s="191">
        <v>0</v>
      </c>
      <c r="Z619" s="204"/>
      <c r="AA619" s="191">
        <v>0</v>
      </c>
      <c r="AB619" s="204"/>
      <c r="AC619" s="191">
        <v>0</v>
      </c>
      <c r="AD619" s="191"/>
      <c r="AE619" s="191"/>
      <c r="AF619" s="191"/>
    </row>
    <row r="620" spans="1:32">
      <c r="A620" s="332">
        <v>1889</v>
      </c>
      <c r="B620" s="334" t="s">
        <v>978</v>
      </c>
      <c r="C620" s="345">
        <v>11693</v>
      </c>
      <c r="D620" s="345">
        <v>11834</v>
      </c>
      <c r="E620" s="191">
        <v>229</v>
      </c>
      <c r="F620" s="191">
        <f t="shared" si="24"/>
        <v>1.9584366715128709</v>
      </c>
      <c r="G620" s="191">
        <v>109</v>
      </c>
      <c r="H620" s="191">
        <v>0.93218164713931417</v>
      </c>
      <c r="I620" s="191">
        <v>120</v>
      </c>
      <c r="J620" s="191">
        <v>1.0262550243735569</v>
      </c>
      <c r="K620" s="191">
        <v>32</v>
      </c>
      <c r="L620" s="191">
        <v>0.27366800649961515</v>
      </c>
      <c r="M620" s="191">
        <v>22</v>
      </c>
      <c r="N620" s="204">
        <v>0.18814675446848542</v>
      </c>
      <c r="O620" s="191">
        <v>17</v>
      </c>
      <c r="P620" s="204">
        <v>0.14538612845292054</v>
      </c>
      <c r="Q620" s="191">
        <v>11</v>
      </c>
      <c r="R620" s="204">
        <v>9.4073377234242708E-2</v>
      </c>
      <c r="S620" s="191">
        <v>12</v>
      </c>
      <c r="T620" s="204">
        <v>0.10262550243735567</v>
      </c>
      <c r="U620" s="191">
        <v>5</v>
      </c>
      <c r="V620" s="204">
        <v>4.2760626015564865E-2</v>
      </c>
      <c r="W620" s="191">
        <v>19</v>
      </c>
      <c r="X620" s="204">
        <v>0.16249037885914649</v>
      </c>
      <c r="Y620" s="191">
        <v>41</v>
      </c>
      <c r="Z620" s="204">
        <v>0.35063713332763191</v>
      </c>
      <c r="AA620" s="191">
        <v>54</v>
      </c>
      <c r="AB620" s="204">
        <v>0.46181476096810059</v>
      </c>
      <c r="AC620" s="191">
        <v>16</v>
      </c>
      <c r="AD620" s="191">
        <v>0.13683400324980757</v>
      </c>
      <c r="AE620" s="191"/>
      <c r="AF620" s="191"/>
    </row>
    <row r="621" spans="1:32">
      <c r="A621" s="332">
        <v>1889</v>
      </c>
      <c r="B621" s="334" t="s">
        <v>880</v>
      </c>
      <c r="C621" s="345">
        <v>11990</v>
      </c>
      <c r="D621" s="345">
        <v>11148</v>
      </c>
      <c r="E621" s="191">
        <v>266</v>
      </c>
      <c r="F621" s="191">
        <f t="shared" si="24"/>
        <v>2.2185154295246039</v>
      </c>
      <c r="G621" s="191">
        <v>130</v>
      </c>
      <c r="H621" s="191">
        <v>1.0842368640533779</v>
      </c>
      <c r="I621" s="191">
        <v>136</v>
      </c>
      <c r="J621" s="191">
        <v>1.134278565471226</v>
      </c>
      <c r="K621" s="191">
        <v>23</v>
      </c>
      <c r="L621" s="191">
        <v>0.19182652210175147</v>
      </c>
      <c r="M621" s="191">
        <v>29</v>
      </c>
      <c r="N621" s="204">
        <v>0.24186822351959963</v>
      </c>
      <c r="O621" s="191">
        <v>16</v>
      </c>
      <c r="P621" s="204">
        <v>0.13344453711426188</v>
      </c>
      <c r="Q621" s="191">
        <v>10</v>
      </c>
      <c r="R621" s="204">
        <v>8.3402835696413671E-2</v>
      </c>
      <c r="S621" s="191">
        <v>9</v>
      </c>
      <c r="T621" s="204">
        <v>7.5062552126772306E-2</v>
      </c>
      <c r="U621" s="191">
        <v>10</v>
      </c>
      <c r="V621" s="204">
        <v>8.3402835696413671E-2</v>
      </c>
      <c r="W621" s="191">
        <v>22</v>
      </c>
      <c r="X621" s="204">
        <v>0.1834862385321101</v>
      </c>
      <c r="Y621" s="191">
        <v>44</v>
      </c>
      <c r="Z621" s="204">
        <v>0.3669724770642202</v>
      </c>
      <c r="AA621" s="191">
        <v>86</v>
      </c>
      <c r="AB621" s="204">
        <v>0.71726438698915762</v>
      </c>
      <c r="AC621" s="191">
        <v>17</v>
      </c>
      <c r="AD621" s="191">
        <v>0.14178482068390325</v>
      </c>
      <c r="AE621" s="191"/>
      <c r="AF621" s="191"/>
    </row>
    <row r="622" spans="1:32">
      <c r="A622" s="332">
        <v>1889</v>
      </c>
      <c r="B622" s="334" t="s">
        <v>882</v>
      </c>
      <c r="C622" s="345">
        <v>11931</v>
      </c>
      <c r="D622" s="345">
        <v>11612</v>
      </c>
      <c r="E622" s="191">
        <v>236</v>
      </c>
      <c r="F622" s="191">
        <f t="shared" si="24"/>
        <v>1.9780403989606905</v>
      </c>
      <c r="G622" s="191">
        <v>118</v>
      </c>
      <c r="H622" s="191">
        <v>0.98902019948034525</v>
      </c>
      <c r="I622" s="191">
        <v>118</v>
      </c>
      <c r="J622" s="191">
        <v>0.98902019948034525</v>
      </c>
      <c r="K622" s="191">
        <v>23</v>
      </c>
      <c r="L622" s="191">
        <v>0.19277512362752491</v>
      </c>
      <c r="M622" s="191">
        <v>29</v>
      </c>
      <c r="N622" s="204">
        <v>0.24306428631296623</v>
      </c>
      <c r="O622" s="191">
        <v>8</v>
      </c>
      <c r="P622" s="204">
        <v>6.7052216913921714E-2</v>
      </c>
      <c r="Q622" s="191">
        <v>4</v>
      </c>
      <c r="R622" s="204">
        <v>3.3526108456960857E-2</v>
      </c>
      <c r="S622" s="191">
        <v>13</v>
      </c>
      <c r="T622" s="204">
        <v>0.10895985248512279</v>
      </c>
      <c r="U622" s="191">
        <v>5</v>
      </c>
      <c r="V622" s="204">
        <v>4.1907635571201071E-2</v>
      </c>
      <c r="W622" s="191">
        <v>24</v>
      </c>
      <c r="X622" s="204">
        <v>0.20115665074176514</v>
      </c>
      <c r="Y622" s="191">
        <v>37</v>
      </c>
      <c r="Z622" s="204">
        <v>0.31011650322688794</v>
      </c>
      <c r="AA622" s="191">
        <v>72</v>
      </c>
      <c r="AB622" s="204">
        <v>0.60346995222529543</v>
      </c>
      <c r="AC622" s="191">
        <v>21</v>
      </c>
      <c r="AD622" s="191">
        <v>0.17601206939904449</v>
      </c>
      <c r="AE622" s="191"/>
      <c r="AF622" s="191"/>
    </row>
    <row r="623" spans="1:32">
      <c r="A623" s="332">
        <v>1889</v>
      </c>
      <c r="B623" s="334" t="s">
        <v>902</v>
      </c>
      <c r="C623" s="345">
        <v>19811</v>
      </c>
      <c r="D623" s="345">
        <v>21430</v>
      </c>
      <c r="E623" s="191">
        <v>399</v>
      </c>
      <c r="F623" s="191">
        <f t="shared" si="24"/>
        <v>2.014032608146989</v>
      </c>
      <c r="G623" s="191">
        <v>203</v>
      </c>
      <c r="H623" s="191">
        <v>1.0246832567765383</v>
      </c>
      <c r="I623" s="191">
        <v>196</v>
      </c>
      <c r="J623" s="191">
        <v>0.98934935137045077</v>
      </c>
      <c r="K623" s="191">
        <v>46</v>
      </c>
      <c r="L623" s="191">
        <v>0.23219423552571805</v>
      </c>
      <c r="M623" s="191">
        <v>53</v>
      </c>
      <c r="N623" s="204">
        <v>0.26752814093180555</v>
      </c>
      <c r="O623" s="191">
        <v>17</v>
      </c>
      <c r="P623" s="204">
        <v>8.5810913129069702E-2</v>
      </c>
      <c r="Q623" s="191">
        <v>18</v>
      </c>
      <c r="R623" s="204">
        <v>9.0858613901367916E-2</v>
      </c>
      <c r="S623" s="191">
        <v>17</v>
      </c>
      <c r="T623" s="204">
        <v>8.5810913129069702E-2</v>
      </c>
      <c r="U623" s="191">
        <v>9</v>
      </c>
      <c r="V623" s="204">
        <v>4.5429306950683958E-2</v>
      </c>
      <c r="W623" s="191">
        <v>29</v>
      </c>
      <c r="X623" s="204">
        <v>0.14638332239664834</v>
      </c>
      <c r="Y623" s="191">
        <v>71</v>
      </c>
      <c r="Z623" s="204">
        <v>0.35838675483317345</v>
      </c>
      <c r="AA623" s="191">
        <v>125</v>
      </c>
      <c r="AB623" s="204">
        <v>0.63096259653727726</v>
      </c>
      <c r="AC623" s="191">
        <v>14</v>
      </c>
      <c r="AD623" s="191">
        <v>7.0667810812175061E-2</v>
      </c>
      <c r="AE623" s="191"/>
      <c r="AF623" s="191"/>
    </row>
    <row r="624" spans="1:32">
      <c r="A624" s="332">
        <v>1889</v>
      </c>
      <c r="B624" s="334" t="s">
        <v>907</v>
      </c>
      <c r="C624" s="345">
        <v>17254</v>
      </c>
      <c r="D624" s="345">
        <v>18204</v>
      </c>
      <c r="E624" s="191">
        <v>294</v>
      </c>
      <c r="F624" s="191">
        <f t="shared" si="24"/>
        <v>1.703952706618755</v>
      </c>
      <c r="G624" s="191">
        <v>147</v>
      </c>
      <c r="H624" s="191">
        <v>0.85197635330937749</v>
      </c>
      <c r="I624" s="191">
        <v>147</v>
      </c>
      <c r="J624" s="191">
        <v>0.85197635330937749</v>
      </c>
      <c r="K624" s="191">
        <v>29</v>
      </c>
      <c r="L624" s="191">
        <v>0.16807696765967312</v>
      </c>
      <c r="M624" s="191">
        <v>28</v>
      </c>
      <c r="N624" s="204">
        <v>0.16228121015416716</v>
      </c>
      <c r="O624" s="191">
        <v>10</v>
      </c>
      <c r="P624" s="204">
        <v>5.7957575055059697E-2</v>
      </c>
      <c r="Q624" s="191">
        <v>5</v>
      </c>
      <c r="R624" s="204">
        <v>2.8978787527529849E-2</v>
      </c>
      <c r="S624" s="191">
        <v>17</v>
      </c>
      <c r="T624" s="204">
        <v>9.8527877593601487E-2</v>
      </c>
      <c r="U624" s="191">
        <v>12</v>
      </c>
      <c r="V624" s="204">
        <v>6.9549090066071642E-2</v>
      </c>
      <c r="W624" s="191">
        <v>30</v>
      </c>
      <c r="X624" s="204">
        <v>0.17387272516517907</v>
      </c>
      <c r="Y624" s="191">
        <v>39</v>
      </c>
      <c r="Z624" s="204">
        <v>0.22603454271473283</v>
      </c>
      <c r="AA624" s="191">
        <v>104</v>
      </c>
      <c r="AB624" s="204">
        <v>0.60275878057262078</v>
      </c>
      <c r="AC624" s="191">
        <v>20</v>
      </c>
      <c r="AD624" s="191">
        <v>0.11591515011011939</v>
      </c>
      <c r="AE624" s="191"/>
      <c r="AF624" s="191"/>
    </row>
    <row r="625" spans="1:32">
      <c r="A625" s="332">
        <v>1889</v>
      </c>
      <c r="B625" s="334" t="s">
        <v>908</v>
      </c>
      <c r="C625" s="345">
        <v>9923</v>
      </c>
      <c r="D625" s="345">
        <v>11262</v>
      </c>
      <c r="E625" s="191">
        <v>219</v>
      </c>
      <c r="F625" s="191">
        <f t="shared" si="24"/>
        <v>2.2069938526655246</v>
      </c>
      <c r="G625" s="191">
        <v>110</v>
      </c>
      <c r="H625" s="191">
        <v>1.10853572508314</v>
      </c>
      <c r="I625" s="191">
        <v>109</v>
      </c>
      <c r="J625" s="191">
        <v>1.0984581275823844</v>
      </c>
      <c r="K625" s="191">
        <v>25</v>
      </c>
      <c r="L625" s="191">
        <v>0.25193993751889548</v>
      </c>
      <c r="M625" s="191">
        <v>34</v>
      </c>
      <c r="N625" s="204">
        <v>0.34263831502569786</v>
      </c>
      <c r="O625" s="191">
        <v>4</v>
      </c>
      <c r="P625" s="204">
        <v>4.0310390003023278E-2</v>
      </c>
      <c r="Q625" s="191">
        <v>8</v>
      </c>
      <c r="R625" s="204">
        <v>8.0620780006046555E-2</v>
      </c>
      <c r="S625" s="191">
        <v>7</v>
      </c>
      <c r="T625" s="204">
        <v>7.0543182505290736E-2</v>
      </c>
      <c r="U625" s="191">
        <v>5</v>
      </c>
      <c r="V625" s="204">
        <v>5.0387987503779097E-2</v>
      </c>
      <c r="W625" s="191">
        <v>26</v>
      </c>
      <c r="X625" s="204">
        <v>0.2620175350196513</v>
      </c>
      <c r="Y625" s="191">
        <v>30</v>
      </c>
      <c r="Z625" s="204">
        <v>0.30232792502267458</v>
      </c>
      <c r="AA625" s="191">
        <v>65</v>
      </c>
      <c r="AB625" s="204">
        <v>0.65504383754912832</v>
      </c>
      <c r="AC625" s="191">
        <v>15</v>
      </c>
      <c r="AD625" s="191">
        <v>0.15116396251133729</v>
      </c>
      <c r="AE625" s="191"/>
      <c r="AF625" s="191"/>
    </row>
    <row r="626" spans="1:32">
      <c r="A626" s="332">
        <v>1889</v>
      </c>
      <c r="B626" s="335" t="s">
        <v>1074</v>
      </c>
      <c r="C626" s="343">
        <v>94810</v>
      </c>
      <c r="D626" s="246">
        <v>104520</v>
      </c>
      <c r="E626" s="191">
        <v>1938</v>
      </c>
      <c r="F626" s="191">
        <f t="shared" si="24"/>
        <v>2.0440881763527057</v>
      </c>
      <c r="G626" s="191">
        <v>923</v>
      </c>
      <c r="H626" s="191">
        <v>0.97352599936715545</v>
      </c>
      <c r="I626" s="191">
        <v>1015</v>
      </c>
      <c r="J626" s="191">
        <v>1.07056217698555</v>
      </c>
      <c r="K626" s="191">
        <v>127</v>
      </c>
      <c r="L626" s="191">
        <v>0.13395211475582744</v>
      </c>
      <c r="M626" s="191">
        <v>157</v>
      </c>
      <c r="N626" s="204">
        <v>0.16559434658791267</v>
      </c>
      <c r="O626" s="191">
        <v>65</v>
      </c>
      <c r="P626" s="204">
        <v>6.8558168969517982E-2</v>
      </c>
      <c r="Q626" s="191">
        <v>79</v>
      </c>
      <c r="R626" s="204">
        <v>8.3324543824491087E-2</v>
      </c>
      <c r="S626" s="191">
        <v>89</v>
      </c>
      <c r="T626" s="204">
        <v>9.3871954435186158E-2</v>
      </c>
      <c r="U626" s="191">
        <v>56</v>
      </c>
      <c r="V626" s="204">
        <v>5.906549941989242E-2</v>
      </c>
      <c r="W626" s="191">
        <v>229</v>
      </c>
      <c r="X626" s="204">
        <v>0.24153570298491722</v>
      </c>
      <c r="Y626" s="191">
        <v>352</v>
      </c>
      <c r="Z626" s="204">
        <v>0.37126885349646666</v>
      </c>
      <c r="AA626" s="191">
        <v>614</v>
      </c>
      <c r="AB626" s="204">
        <v>0.64761101149667755</v>
      </c>
      <c r="AC626" s="191">
        <v>170</v>
      </c>
      <c r="AD626" s="191">
        <v>0.17930598038181628</v>
      </c>
      <c r="AE626" s="191"/>
      <c r="AF626" s="191"/>
    </row>
    <row r="627" spans="1:32">
      <c r="A627" s="332">
        <v>1889</v>
      </c>
      <c r="B627" s="334" t="s">
        <v>969</v>
      </c>
      <c r="C627" s="345">
        <v>6209</v>
      </c>
      <c r="D627" s="345">
        <v>7841</v>
      </c>
      <c r="E627" s="191">
        <v>121</v>
      </c>
      <c r="F627" s="191">
        <f t="shared" si="24"/>
        <v>1.9487840231921405</v>
      </c>
      <c r="G627" s="191">
        <v>57</v>
      </c>
      <c r="H627" s="191">
        <v>0.91802222580125625</v>
      </c>
      <c r="I627" s="191">
        <v>64</v>
      </c>
      <c r="J627" s="191">
        <v>1.0307617973908842</v>
      </c>
      <c r="K627" s="191">
        <v>8</v>
      </c>
      <c r="L627" s="191">
        <v>0.12884522467386053</v>
      </c>
      <c r="M627" s="191">
        <v>11</v>
      </c>
      <c r="N627" s="204">
        <v>0.17716218392655822</v>
      </c>
      <c r="O627" s="191">
        <v>3</v>
      </c>
      <c r="P627" s="204">
        <v>4.8316959252697696E-2</v>
      </c>
      <c r="Q627" s="191">
        <v>0</v>
      </c>
      <c r="R627" s="204">
        <v>0</v>
      </c>
      <c r="S627" s="191">
        <v>8</v>
      </c>
      <c r="T627" s="204">
        <v>0.12884522467386053</v>
      </c>
      <c r="U627" s="191">
        <v>1</v>
      </c>
      <c r="V627" s="204">
        <v>1.6105653084232566E-2</v>
      </c>
      <c r="W627" s="191">
        <v>6</v>
      </c>
      <c r="X627" s="204">
        <v>9.6633918505395391E-2</v>
      </c>
      <c r="Y627" s="191">
        <v>19</v>
      </c>
      <c r="Z627" s="204">
        <v>0.30600740860041875</v>
      </c>
      <c r="AA627" s="191">
        <v>51</v>
      </c>
      <c r="AB627" s="204">
        <v>0.82138830729586076</v>
      </c>
      <c r="AC627" s="191">
        <v>14</v>
      </c>
      <c r="AD627" s="191">
        <v>0.22547914317925591</v>
      </c>
      <c r="AE627" s="191"/>
      <c r="AF627" s="191"/>
    </row>
    <row r="628" spans="1:32">
      <c r="A628" s="332">
        <v>1889</v>
      </c>
      <c r="B628" s="334" t="s">
        <v>991</v>
      </c>
      <c r="C628" s="345">
        <v>4107</v>
      </c>
      <c r="D628" s="345">
        <v>4301</v>
      </c>
      <c r="E628" s="191">
        <v>75</v>
      </c>
      <c r="F628" s="191">
        <f t="shared" si="24"/>
        <v>1.8261504747991233</v>
      </c>
      <c r="G628" s="191">
        <v>38</v>
      </c>
      <c r="H628" s="191">
        <v>0.9252495738982226</v>
      </c>
      <c r="I628" s="191">
        <v>37</v>
      </c>
      <c r="J628" s="191">
        <v>0.90090090090090091</v>
      </c>
      <c r="K628" s="191">
        <v>6</v>
      </c>
      <c r="L628" s="191">
        <v>0.14609203798392989</v>
      </c>
      <c r="M628" s="191">
        <v>4</v>
      </c>
      <c r="N628" s="204">
        <v>9.7394691989286589E-2</v>
      </c>
      <c r="O628" s="191">
        <v>2</v>
      </c>
      <c r="P628" s="204">
        <v>4.8697345994643294E-2</v>
      </c>
      <c r="Q628" s="191">
        <v>3</v>
      </c>
      <c r="R628" s="204">
        <v>7.3046018991964945E-2</v>
      </c>
      <c r="S628" s="191">
        <v>5</v>
      </c>
      <c r="T628" s="204">
        <v>0.12174336498660823</v>
      </c>
      <c r="U628" s="191">
        <v>4</v>
      </c>
      <c r="V628" s="204">
        <v>9.7394691989286589E-2</v>
      </c>
      <c r="W628" s="191">
        <v>9</v>
      </c>
      <c r="X628" s="204">
        <v>0.21913805697589481</v>
      </c>
      <c r="Y628" s="191">
        <v>14</v>
      </c>
      <c r="Z628" s="204">
        <v>0.34088142196250304</v>
      </c>
      <c r="AA628" s="191">
        <v>23</v>
      </c>
      <c r="AB628" s="204">
        <v>0.56001947893839787</v>
      </c>
      <c r="AC628" s="191">
        <v>5</v>
      </c>
      <c r="AD628" s="191">
        <v>0.12174336498660823</v>
      </c>
      <c r="AE628" s="191"/>
      <c r="AF628" s="191"/>
    </row>
    <row r="629" spans="1:32">
      <c r="A629" s="332">
        <v>1889</v>
      </c>
      <c r="B629" s="337" t="s">
        <v>985</v>
      </c>
      <c r="C629" s="347">
        <v>10540</v>
      </c>
      <c r="D629" s="347">
        <v>10494</v>
      </c>
      <c r="E629" s="191">
        <v>208</v>
      </c>
      <c r="F629" s="191">
        <f t="shared" si="24"/>
        <v>1.9734345351043643</v>
      </c>
      <c r="G629" s="191">
        <v>105</v>
      </c>
      <c r="H629" s="191">
        <v>0.99620493358633777</v>
      </c>
      <c r="I629" s="191">
        <v>103</v>
      </c>
      <c r="J629" s="191">
        <v>0.97722960151802651</v>
      </c>
      <c r="K629" s="191">
        <v>14</v>
      </c>
      <c r="L629" s="191">
        <v>0.13282732447817835</v>
      </c>
      <c r="M629" s="191">
        <v>20</v>
      </c>
      <c r="N629" s="204">
        <v>0.18975332068311196</v>
      </c>
      <c r="O629" s="191">
        <v>6</v>
      </c>
      <c r="P629" s="204">
        <v>5.6925996204933584E-2</v>
      </c>
      <c r="Q629" s="191">
        <v>13</v>
      </c>
      <c r="R629" s="204">
        <v>0.12333965844402277</v>
      </c>
      <c r="S629" s="191">
        <v>9</v>
      </c>
      <c r="T629" s="204">
        <v>8.5388994307400379E-2</v>
      </c>
      <c r="U629" s="191">
        <v>1</v>
      </c>
      <c r="V629" s="204">
        <v>9.4876660341555973E-3</v>
      </c>
      <c r="W629" s="191">
        <v>16</v>
      </c>
      <c r="X629" s="204">
        <v>0.15180265654648956</v>
      </c>
      <c r="Y629" s="191">
        <v>34</v>
      </c>
      <c r="Z629" s="204">
        <v>0.32258064516129031</v>
      </c>
      <c r="AA629" s="191">
        <v>76</v>
      </c>
      <c r="AB629" s="204">
        <v>0.72106261859582543</v>
      </c>
      <c r="AC629" s="191">
        <v>19</v>
      </c>
      <c r="AD629" s="191">
        <v>0.18026565464895636</v>
      </c>
      <c r="AE629" s="191"/>
      <c r="AF629" s="191"/>
    </row>
    <row r="630" spans="1:32">
      <c r="A630" s="332">
        <v>1889</v>
      </c>
      <c r="B630" s="334" t="s">
        <v>1075</v>
      </c>
      <c r="C630" s="345">
        <v>6500</v>
      </c>
      <c r="D630" s="345">
        <v>6446</v>
      </c>
      <c r="E630" s="191">
        <v>119</v>
      </c>
      <c r="F630" s="191">
        <f t="shared" si="24"/>
        <v>1.8307692307692307</v>
      </c>
      <c r="G630" s="191">
        <v>50</v>
      </c>
      <c r="H630" s="191">
        <v>0.76923076923076927</v>
      </c>
      <c r="I630" s="191">
        <v>69</v>
      </c>
      <c r="J630" s="191">
        <v>1.0615384615384615</v>
      </c>
      <c r="K630" s="191">
        <v>6</v>
      </c>
      <c r="L630" s="191">
        <v>9.2307692307692299E-2</v>
      </c>
      <c r="M630" s="191">
        <v>8</v>
      </c>
      <c r="N630" s="204">
        <v>0.12307692307692308</v>
      </c>
      <c r="O630" s="191">
        <v>5</v>
      </c>
      <c r="P630" s="204">
        <v>7.6923076923076927E-2</v>
      </c>
      <c r="Q630" s="191">
        <v>3</v>
      </c>
      <c r="R630" s="204">
        <v>4.6153846153846149E-2</v>
      </c>
      <c r="S630" s="191">
        <v>9</v>
      </c>
      <c r="T630" s="204">
        <v>0.13846153846153844</v>
      </c>
      <c r="U630" s="191">
        <v>4</v>
      </c>
      <c r="V630" s="204">
        <v>6.1538461538461542E-2</v>
      </c>
      <c r="W630" s="191">
        <v>8</v>
      </c>
      <c r="X630" s="204">
        <v>0.12307692307692308</v>
      </c>
      <c r="Y630" s="191">
        <v>24</v>
      </c>
      <c r="Z630" s="204">
        <v>0.3692307692307692</v>
      </c>
      <c r="AA630" s="191">
        <v>40</v>
      </c>
      <c r="AB630" s="204">
        <v>0.61538461538461542</v>
      </c>
      <c r="AC630" s="191">
        <v>12</v>
      </c>
      <c r="AD630" s="191">
        <v>0.1846153846153846</v>
      </c>
      <c r="AE630" s="191"/>
      <c r="AF630" s="191"/>
    </row>
    <row r="631" spans="1:32">
      <c r="A631" s="332">
        <v>1889</v>
      </c>
      <c r="B631" s="334" t="s">
        <v>986</v>
      </c>
      <c r="C631" s="345">
        <v>2822</v>
      </c>
      <c r="D631" s="345">
        <v>2601</v>
      </c>
      <c r="E631" s="191">
        <v>50</v>
      </c>
      <c r="F631" s="191">
        <f t="shared" si="24"/>
        <v>1.7717930545712259</v>
      </c>
      <c r="G631" s="191">
        <v>21</v>
      </c>
      <c r="H631" s="191">
        <v>0.744153082919915</v>
      </c>
      <c r="I631" s="191">
        <v>29</v>
      </c>
      <c r="J631" s="191">
        <v>1.0276399716513112</v>
      </c>
      <c r="K631" s="191">
        <v>4</v>
      </c>
      <c r="L631" s="191">
        <v>0.14174344436569808</v>
      </c>
      <c r="M631" s="191">
        <v>1</v>
      </c>
      <c r="N631" s="204">
        <v>3.543586109142452E-2</v>
      </c>
      <c r="O631" s="191">
        <v>3</v>
      </c>
      <c r="P631" s="204">
        <v>0.10630758327427356</v>
      </c>
      <c r="Q631" s="191">
        <v>1</v>
      </c>
      <c r="R631" s="204">
        <v>3.543586109142452E-2</v>
      </c>
      <c r="S631" s="191">
        <v>0</v>
      </c>
      <c r="T631" s="204">
        <v>0</v>
      </c>
      <c r="U631" s="191">
        <v>2</v>
      </c>
      <c r="V631" s="204">
        <v>7.087172218284904E-2</v>
      </c>
      <c r="W631" s="191">
        <v>3</v>
      </c>
      <c r="X631" s="204">
        <v>0.10630758327427356</v>
      </c>
      <c r="Y631" s="191">
        <v>13</v>
      </c>
      <c r="Z631" s="204">
        <v>0.46066619418851878</v>
      </c>
      <c r="AA631" s="191">
        <v>18</v>
      </c>
      <c r="AB631" s="204">
        <v>0.6378454996456413</v>
      </c>
      <c r="AC631" s="191">
        <v>5</v>
      </c>
      <c r="AD631" s="191">
        <v>0.1771793054571226</v>
      </c>
      <c r="AE631" s="191"/>
      <c r="AF631" s="191"/>
    </row>
    <row r="632" spans="1:32">
      <c r="A632" s="332">
        <v>1889</v>
      </c>
      <c r="B632" s="337" t="s">
        <v>987</v>
      </c>
      <c r="C632" s="347">
        <v>5219</v>
      </c>
      <c r="D632" s="347">
        <v>5939</v>
      </c>
      <c r="E632" s="191">
        <v>109</v>
      </c>
      <c r="F632" s="191">
        <f t="shared" si="24"/>
        <v>2.088522705499138</v>
      </c>
      <c r="G632" s="191">
        <v>46</v>
      </c>
      <c r="H632" s="191">
        <v>0.88139490323816827</v>
      </c>
      <c r="I632" s="191">
        <v>63</v>
      </c>
      <c r="J632" s="191">
        <v>1.2071278022609695</v>
      </c>
      <c r="K632" s="191">
        <v>8</v>
      </c>
      <c r="L632" s="191">
        <v>0.15328607012837708</v>
      </c>
      <c r="M632" s="191">
        <v>16</v>
      </c>
      <c r="N632" s="204">
        <v>0.30657214025675417</v>
      </c>
      <c r="O632" s="191">
        <v>4</v>
      </c>
      <c r="P632" s="204">
        <v>7.6643035064188542E-2</v>
      </c>
      <c r="Q632" s="191">
        <v>8</v>
      </c>
      <c r="R632" s="204">
        <v>0.15328607012837708</v>
      </c>
      <c r="S632" s="191">
        <v>7</v>
      </c>
      <c r="T632" s="204">
        <v>0.13412531136232994</v>
      </c>
      <c r="U632" s="191">
        <v>3</v>
      </c>
      <c r="V632" s="204">
        <v>5.7482276298141406E-2</v>
      </c>
      <c r="W632" s="191">
        <v>11</v>
      </c>
      <c r="X632" s="204">
        <v>0.21076834642651848</v>
      </c>
      <c r="Y632" s="191">
        <v>14</v>
      </c>
      <c r="Z632" s="204">
        <v>0.26825062272465988</v>
      </c>
      <c r="AA632" s="191">
        <v>28</v>
      </c>
      <c r="AB632" s="204">
        <v>0.53650124544931976</v>
      </c>
      <c r="AC632" s="191">
        <v>10</v>
      </c>
      <c r="AD632" s="191">
        <v>0.19160758766047134</v>
      </c>
      <c r="AE632" s="191"/>
      <c r="AF632" s="191"/>
    </row>
    <row r="633" spans="1:32">
      <c r="A633" s="332">
        <v>1889</v>
      </c>
      <c r="B633" s="334" t="s">
        <v>970</v>
      </c>
      <c r="C633" s="345">
        <v>6257</v>
      </c>
      <c r="D633" s="345">
        <v>6283</v>
      </c>
      <c r="E633" s="191">
        <v>147</v>
      </c>
      <c r="F633" s="191">
        <f t="shared" si="24"/>
        <v>2.349368707048106</v>
      </c>
      <c r="G633" s="191">
        <v>63</v>
      </c>
      <c r="H633" s="191">
        <v>1.0068723030206168</v>
      </c>
      <c r="I633" s="191">
        <v>84</v>
      </c>
      <c r="J633" s="191">
        <v>1.3424964040274892</v>
      </c>
      <c r="K633" s="191">
        <v>8</v>
      </c>
      <c r="L633" s="191">
        <v>0.12785680038357039</v>
      </c>
      <c r="M633" s="191">
        <v>9</v>
      </c>
      <c r="N633" s="204">
        <v>0.1438389004315167</v>
      </c>
      <c r="O633" s="191">
        <v>6</v>
      </c>
      <c r="P633" s="204">
        <v>9.5892600287677807E-2</v>
      </c>
      <c r="Q633" s="191">
        <v>7</v>
      </c>
      <c r="R633" s="204">
        <v>0.11187470033562411</v>
      </c>
      <c r="S633" s="191">
        <v>7</v>
      </c>
      <c r="T633" s="204">
        <v>0.11187470033562411</v>
      </c>
      <c r="U633" s="191">
        <v>3</v>
      </c>
      <c r="V633" s="204">
        <v>4.7946300143838903E-2</v>
      </c>
      <c r="W633" s="191">
        <v>21</v>
      </c>
      <c r="X633" s="204">
        <v>0.33562410100687229</v>
      </c>
      <c r="Y633" s="191">
        <v>20</v>
      </c>
      <c r="Z633" s="204">
        <v>0.31964200095892603</v>
      </c>
      <c r="AA633" s="191">
        <v>59</v>
      </c>
      <c r="AB633" s="204">
        <v>0.94294390282883178</v>
      </c>
      <c r="AC633" s="191">
        <v>7</v>
      </c>
      <c r="AD633" s="191">
        <v>0.11187470033562411</v>
      </c>
      <c r="AE633" s="191"/>
      <c r="AF633" s="191"/>
    </row>
    <row r="634" spans="1:32">
      <c r="A634" s="332">
        <v>1889</v>
      </c>
      <c r="B634" s="334" t="s">
        <v>972</v>
      </c>
      <c r="C634" s="345">
        <v>9585</v>
      </c>
      <c r="D634" s="345">
        <v>13258</v>
      </c>
      <c r="E634" s="191">
        <v>246</v>
      </c>
      <c r="F634" s="191">
        <f t="shared" si="24"/>
        <v>2.5665101721439751</v>
      </c>
      <c r="G634" s="191">
        <v>140</v>
      </c>
      <c r="H634" s="191">
        <v>1.4606155451225873</v>
      </c>
      <c r="I634" s="191">
        <v>106</v>
      </c>
      <c r="J634" s="191">
        <v>1.1058946270213876</v>
      </c>
      <c r="K634" s="191">
        <v>15</v>
      </c>
      <c r="L634" s="191">
        <v>0.1564945226917058</v>
      </c>
      <c r="M634" s="191">
        <v>19</v>
      </c>
      <c r="N634" s="204">
        <v>0.19822639540949399</v>
      </c>
      <c r="O634" s="191">
        <v>6</v>
      </c>
      <c r="P634" s="204">
        <v>6.2597809076682318E-2</v>
      </c>
      <c r="Q634" s="191">
        <v>9</v>
      </c>
      <c r="R634" s="204">
        <v>9.3896713615023469E-2</v>
      </c>
      <c r="S634" s="191">
        <v>13</v>
      </c>
      <c r="T634" s="204">
        <v>0.13562858633281169</v>
      </c>
      <c r="U634" s="191">
        <v>16</v>
      </c>
      <c r="V634" s="204">
        <v>0.16692749087115286</v>
      </c>
      <c r="W634" s="191">
        <v>62</v>
      </c>
      <c r="X634" s="204">
        <v>0.64684402712571731</v>
      </c>
      <c r="Y634" s="191">
        <v>35</v>
      </c>
      <c r="Z634" s="204">
        <v>0.36515388628064682</v>
      </c>
      <c r="AA634" s="191">
        <v>55</v>
      </c>
      <c r="AB634" s="204">
        <v>0.57381324986958793</v>
      </c>
      <c r="AC634" s="191">
        <v>16</v>
      </c>
      <c r="AD634" s="191">
        <v>0.16692749087115286</v>
      </c>
      <c r="AE634" s="191"/>
      <c r="AF634" s="191"/>
    </row>
    <row r="635" spans="1:32">
      <c r="A635" s="332">
        <v>1889</v>
      </c>
      <c r="B635" s="334" t="s">
        <v>974</v>
      </c>
      <c r="C635" s="345">
        <v>12192</v>
      </c>
      <c r="D635" s="345">
        <v>11519</v>
      </c>
      <c r="E635" s="191">
        <v>227</v>
      </c>
      <c r="F635" s="191">
        <f t="shared" si="24"/>
        <v>1.8618766404199474</v>
      </c>
      <c r="G635" s="191">
        <v>103</v>
      </c>
      <c r="H635" s="191">
        <v>0.84481627296587924</v>
      </c>
      <c r="I635" s="191">
        <v>124</v>
      </c>
      <c r="J635" s="191">
        <v>1.0170603674540681</v>
      </c>
      <c r="K635" s="191">
        <v>14</v>
      </c>
      <c r="L635" s="191">
        <v>0.11482939632545931</v>
      </c>
      <c r="M635" s="191">
        <v>20</v>
      </c>
      <c r="N635" s="204">
        <v>0.16404199475065617</v>
      </c>
      <c r="O635" s="191">
        <v>6</v>
      </c>
      <c r="P635" s="204">
        <v>4.9212598425196846E-2</v>
      </c>
      <c r="Q635" s="191">
        <v>7</v>
      </c>
      <c r="R635" s="204">
        <v>5.7414698162729656E-2</v>
      </c>
      <c r="S635" s="191">
        <v>15</v>
      </c>
      <c r="T635" s="204">
        <v>0.12303149606299213</v>
      </c>
      <c r="U635" s="191">
        <v>4</v>
      </c>
      <c r="V635" s="204">
        <v>3.2808398950131233E-2</v>
      </c>
      <c r="W635" s="191">
        <v>27</v>
      </c>
      <c r="X635" s="204">
        <v>0.22145669291338582</v>
      </c>
      <c r="Y635" s="191">
        <v>48</v>
      </c>
      <c r="Z635" s="204">
        <v>0.39370078740157477</v>
      </c>
      <c r="AA635" s="191">
        <v>75</v>
      </c>
      <c r="AB635" s="204">
        <v>0.61515748031496065</v>
      </c>
      <c r="AC635" s="191">
        <v>11</v>
      </c>
      <c r="AD635" s="191">
        <v>9.0223097112860889E-2</v>
      </c>
      <c r="AE635" s="191"/>
      <c r="AF635" s="191"/>
    </row>
    <row r="636" spans="1:32">
      <c r="A636" s="332">
        <v>1889</v>
      </c>
      <c r="B636" s="334" t="s">
        <v>988</v>
      </c>
      <c r="C636" s="345">
        <v>5931</v>
      </c>
      <c r="D636" s="345">
        <v>7183</v>
      </c>
      <c r="E636" s="191">
        <v>120</v>
      </c>
      <c r="F636" s="191">
        <f t="shared" si="24"/>
        <v>2.0232675771370765</v>
      </c>
      <c r="G636" s="191">
        <v>62</v>
      </c>
      <c r="H636" s="191">
        <v>1.0453549148541561</v>
      </c>
      <c r="I636" s="191">
        <v>58</v>
      </c>
      <c r="J636" s="191">
        <v>0.97791266228292018</v>
      </c>
      <c r="K636" s="191">
        <v>11</v>
      </c>
      <c r="L636" s="191">
        <v>0.18546619457089866</v>
      </c>
      <c r="M636" s="191">
        <v>9</v>
      </c>
      <c r="N636" s="204">
        <v>0.15174506828528073</v>
      </c>
      <c r="O636" s="191">
        <v>4</v>
      </c>
      <c r="P636" s="204">
        <v>6.7442252571235872E-2</v>
      </c>
      <c r="Q636" s="191">
        <v>7</v>
      </c>
      <c r="R636" s="204">
        <v>0.11802394199966278</v>
      </c>
      <c r="S636" s="191">
        <v>6</v>
      </c>
      <c r="T636" s="204">
        <v>0.10116337885685382</v>
      </c>
      <c r="U636" s="191">
        <v>3</v>
      </c>
      <c r="V636" s="204">
        <v>5.0581689428426911E-2</v>
      </c>
      <c r="W636" s="191">
        <v>14</v>
      </c>
      <c r="X636" s="204">
        <v>0.23604788399932555</v>
      </c>
      <c r="Y636" s="191">
        <v>21</v>
      </c>
      <c r="Z636" s="204">
        <v>0.3540718259989884</v>
      </c>
      <c r="AA636" s="191">
        <v>31</v>
      </c>
      <c r="AB636" s="204">
        <v>0.52267745742707805</v>
      </c>
      <c r="AC636" s="191">
        <v>14</v>
      </c>
      <c r="AD636" s="191">
        <v>0.23604788399932555</v>
      </c>
      <c r="AE636" s="191"/>
      <c r="AF636" s="191"/>
    </row>
    <row r="637" spans="1:32">
      <c r="A637" s="332">
        <v>1889</v>
      </c>
      <c r="B637" s="334" t="s">
        <v>971</v>
      </c>
      <c r="C637" s="345">
        <v>6028</v>
      </c>
      <c r="D637" s="345">
        <v>6027</v>
      </c>
      <c r="E637" s="191">
        <v>141</v>
      </c>
      <c r="F637" s="191">
        <f t="shared" si="24"/>
        <v>2.339084273390843</v>
      </c>
      <c r="G637" s="191">
        <v>59</v>
      </c>
      <c r="H637" s="191">
        <v>0.97876575978765767</v>
      </c>
      <c r="I637" s="191">
        <v>82</v>
      </c>
      <c r="J637" s="191">
        <v>1.360318513603185</v>
      </c>
      <c r="K637" s="191">
        <v>9</v>
      </c>
      <c r="L637" s="191">
        <v>0.14930325149303253</v>
      </c>
      <c r="M637" s="191">
        <v>11</v>
      </c>
      <c r="N637" s="204">
        <v>0.18248175182481752</v>
      </c>
      <c r="O637" s="191">
        <v>5</v>
      </c>
      <c r="P637" s="204">
        <v>8.2946250829462512E-2</v>
      </c>
      <c r="Q637" s="191">
        <v>6</v>
      </c>
      <c r="R637" s="204">
        <v>9.953550099535502E-2</v>
      </c>
      <c r="S637" s="191">
        <v>8</v>
      </c>
      <c r="T637" s="204">
        <v>0.13271400132714001</v>
      </c>
      <c r="U637" s="191">
        <v>3</v>
      </c>
      <c r="V637" s="204">
        <v>4.976775049767751E-2</v>
      </c>
      <c r="W637" s="191">
        <v>13</v>
      </c>
      <c r="X637" s="204">
        <v>0.21566025215660253</v>
      </c>
      <c r="Y637" s="191">
        <v>30</v>
      </c>
      <c r="Z637" s="204">
        <v>0.4976775049767751</v>
      </c>
      <c r="AA637" s="191">
        <v>38</v>
      </c>
      <c r="AB637" s="204">
        <v>0.63039150630391505</v>
      </c>
      <c r="AC637" s="191">
        <v>18</v>
      </c>
      <c r="AD637" s="191">
        <v>0.29860650298606506</v>
      </c>
      <c r="AE637" s="191"/>
      <c r="AF637" s="191"/>
    </row>
    <row r="638" spans="1:32">
      <c r="A638" s="332">
        <v>1889</v>
      </c>
      <c r="B638" s="334" t="s">
        <v>1076</v>
      </c>
      <c r="C638" s="345">
        <v>1490</v>
      </c>
      <c r="D638" s="345">
        <v>1505</v>
      </c>
      <c r="E638" s="191">
        <v>33</v>
      </c>
      <c r="F638" s="191">
        <f t="shared" si="24"/>
        <v>2.2147651006711411</v>
      </c>
      <c r="G638" s="191">
        <v>10</v>
      </c>
      <c r="H638" s="191">
        <v>0.67114093959731547</v>
      </c>
      <c r="I638" s="191">
        <v>23</v>
      </c>
      <c r="J638" s="191">
        <v>1.5436241610738255</v>
      </c>
      <c r="K638" s="191">
        <v>0</v>
      </c>
      <c r="L638" s="191">
        <v>0</v>
      </c>
      <c r="M638" s="191">
        <v>1</v>
      </c>
      <c r="N638" s="204">
        <v>6.7114093959731544E-2</v>
      </c>
      <c r="O638" s="191">
        <v>2</v>
      </c>
      <c r="P638" s="204">
        <v>0.13422818791946309</v>
      </c>
      <c r="Q638" s="191">
        <v>0</v>
      </c>
      <c r="R638" s="204">
        <v>0</v>
      </c>
      <c r="S638" s="191">
        <v>0</v>
      </c>
      <c r="T638" s="204">
        <v>0</v>
      </c>
      <c r="U638" s="191">
        <v>0</v>
      </c>
      <c r="V638" s="204">
        <v>0</v>
      </c>
      <c r="W638" s="191">
        <v>1</v>
      </c>
      <c r="X638" s="204">
        <v>6.7114093959731544E-2</v>
      </c>
      <c r="Y638" s="191">
        <v>9</v>
      </c>
      <c r="Z638" s="204">
        <v>0.60402684563758391</v>
      </c>
      <c r="AA638" s="191">
        <v>16</v>
      </c>
      <c r="AB638" s="204">
        <v>1.0738255033557047</v>
      </c>
      <c r="AC638" s="191">
        <v>4</v>
      </c>
      <c r="AD638" s="191">
        <v>0.26845637583892618</v>
      </c>
      <c r="AE638" s="191"/>
      <c r="AF638" s="191"/>
    </row>
    <row r="639" spans="1:32">
      <c r="A639" s="332">
        <v>1889</v>
      </c>
      <c r="B639" s="334" t="s">
        <v>973</v>
      </c>
      <c r="C639" s="345">
        <v>12124</v>
      </c>
      <c r="D639" s="345">
        <v>15206</v>
      </c>
      <c r="E639" s="191">
        <v>253</v>
      </c>
      <c r="F639" s="191">
        <f t="shared" si="24"/>
        <v>2.086770042890135</v>
      </c>
      <c r="G639" s="191">
        <v>127</v>
      </c>
      <c r="H639" s="191">
        <v>1.0475090729132299</v>
      </c>
      <c r="I639" s="191">
        <v>126</v>
      </c>
      <c r="J639" s="191">
        <v>1.0392609699769053</v>
      </c>
      <c r="K639" s="191">
        <v>11</v>
      </c>
      <c r="L639" s="191">
        <v>9.0729132299571094E-2</v>
      </c>
      <c r="M639" s="191">
        <v>23</v>
      </c>
      <c r="N639" s="204">
        <v>0.18970636753546685</v>
      </c>
      <c r="O639" s="191">
        <v>9</v>
      </c>
      <c r="P639" s="204">
        <v>7.4232926426921808E-2</v>
      </c>
      <c r="Q639" s="191">
        <v>13</v>
      </c>
      <c r="R639" s="204">
        <v>0.10722533817222039</v>
      </c>
      <c r="S639" s="191">
        <v>8</v>
      </c>
      <c r="T639" s="204">
        <v>6.5984823490597158E-2</v>
      </c>
      <c r="U639" s="191">
        <v>9</v>
      </c>
      <c r="V639" s="204">
        <v>7.4232926426921808E-2</v>
      </c>
      <c r="W639" s="191">
        <v>30</v>
      </c>
      <c r="X639" s="204">
        <v>0.24744308808973939</v>
      </c>
      <c r="Y639" s="191">
        <v>58</v>
      </c>
      <c r="Z639" s="204">
        <v>0.47838997030682939</v>
      </c>
      <c r="AA639" s="191">
        <v>75</v>
      </c>
      <c r="AB639" s="204">
        <v>0.6186077202243484</v>
      </c>
      <c r="AC639" s="191">
        <v>17</v>
      </c>
      <c r="AD639" s="191">
        <v>0.14021774991751898</v>
      </c>
      <c r="AE639" s="191"/>
      <c r="AF639" s="191"/>
    </row>
    <row r="640" spans="1:32">
      <c r="A640" s="332">
        <v>1889</v>
      </c>
      <c r="B640" s="334" t="s">
        <v>990</v>
      </c>
      <c r="C640" s="345">
        <v>5806</v>
      </c>
      <c r="D640" s="345">
        <v>5917</v>
      </c>
      <c r="E640" s="191">
        <v>106</v>
      </c>
      <c r="F640" s="191">
        <f t="shared" si="24"/>
        <v>1.8256975542542198</v>
      </c>
      <c r="G640" s="191">
        <v>42</v>
      </c>
      <c r="H640" s="191">
        <v>0.72338959696865313</v>
      </c>
      <c r="I640" s="191">
        <v>64</v>
      </c>
      <c r="J640" s="191">
        <v>1.1023079572855667</v>
      </c>
      <c r="K640" s="191">
        <v>13</v>
      </c>
      <c r="L640" s="191">
        <v>0.22390630382363072</v>
      </c>
      <c r="M640" s="191">
        <v>5</v>
      </c>
      <c r="N640" s="204">
        <v>8.6117809162934891E-2</v>
      </c>
      <c r="O640" s="191">
        <v>4</v>
      </c>
      <c r="P640" s="204">
        <v>6.8894247330347921E-2</v>
      </c>
      <c r="Q640" s="191">
        <v>2</v>
      </c>
      <c r="R640" s="204">
        <v>3.4447123665173961E-2</v>
      </c>
      <c r="S640" s="191">
        <v>1</v>
      </c>
      <c r="T640" s="204">
        <v>1.722356183258698E-2</v>
      </c>
      <c r="U640" s="191">
        <v>3</v>
      </c>
      <c r="V640" s="204">
        <v>5.1670685497760938E-2</v>
      </c>
      <c r="W640" s="191">
        <v>15</v>
      </c>
      <c r="X640" s="204">
        <v>0.25835342748880469</v>
      </c>
      <c r="Y640" s="191">
        <v>16</v>
      </c>
      <c r="Z640" s="204">
        <v>0.27557698932139169</v>
      </c>
      <c r="AA640" s="191">
        <v>29</v>
      </c>
      <c r="AB640" s="204">
        <v>0.49948329314502238</v>
      </c>
      <c r="AC640" s="191">
        <v>18</v>
      </c>
      <c r="AD640" s="191">
        <v>0.31002411298656563</v>
      </c>
      <c r="AE640" s="191"/>
      <c r="AF640" s="191"/>
    </row>
    <row r="641" spans="1:32">
      <c r="A641" s="332">
        <v>1889</v>
      </c>
      <c r="B641" s="334" t="s">
        <v>1077</v>
      </c>
      <c r="C641" s="345">
        <v>1814</v>
      </c>
      <c r="D641" s="345">
        <v>1754</v>
      </c>
      <c r="E641" s="191"/>
      <c r="F641" s="191">
        <f t="shared" si="24"/>
        <v>0</v>
      </c>
      <c r="G641" s="191"/>
      <c r="H641" s="191">
        <v>0</v>
      </c>
      <c r="I641" s="191"/>
      <c r="J641" s="191">
        <v>0</v>
      </c>
      <c r="K641" s="191">
        <v>0</v>
      </c>
      <c r="L641" s="191">
        <v>0</v>
      </c>
      <c r="M641" s="191">
        <v>0</v>
      </c>
      <c r="N641" s="204">
        <v>0</v>
      </c>
      <c r="O641" s="191">
        <v>0</v>
      </c>
      <c r="P641" s="204">
        <v>0</v>
      </c>
      <c r="Q641" s="191">
        <v>0</v>
      </c>
      <c r="R641" s="204">
        <v>0</v>
      </c>
      <c r="S641" s="191">
        <v>0</v>
      </c>
      <c r="T641" s="204">
        <v>0</v>
      </c>
      <c r="U641" s="191">
        <v>0</v>
      </c>
      <c r="V641" s="204">
        <v>0</v>
      </c>
      <c r="W641" s="191">
        <v>0</v>
      </c>
      <c r="X641" s="204">
        <v>0</v>
      </c>
      <c r="Y641" s="191">
        <v>0</v>
      </c>
      <c r="Z641" s="204">
        <v>0</v>
      </c>
      <c r="AA641" s="191">
        <v>0</v>
      </c>
      <c r="AB641" s="204">
        <v>0</v>
      </c>
      <c r="AC641" s="191">
        <v>0</v>
      </c>
      <c r="AD641" s="191">
        <v>0</v>
      </c>
      <c r="AE641" s="191"/>
      <c r="AF641" s="191"/>
    </row>
    <row r="642" spans="1:32">
      <c r="A642" s="332">
        <v>1889</v>
      </c>
      <c r="B642" s="334" t="s">
        <v>1078</v>
      </c>
      <c r="C642" s="345">
        <v>1149</v>
      </c>
      <c r="D642" s="345">
        <v>1199</v>
      </c>
      <c r="E642" s="191"/>
      <c r="F642" s="191">
        <f t="shared" si="24"/>
        <v>0</v>
      </c>
      <c r="G642" s="191"/>
      <c r="H642" s="191">
        <v>0</v>
      </c>
      <c r="I642" s="191"/>
      <c r="J642" s="191">
        <v>0</v>
      </c>
      <c r="K642" s="191">
        <v>0</v>
      </c>
      <c r="L642" s="191">
        <v>0</v>
      </c>
      <c r="M642" s="191">
        <v>0</v>
      </c>
      <c r="N642" s="204">
        <v>0</v>
      </c>
      <c r="O642" s="191">
        <v>0</v>
      </c>
      <c r="P642" s="204">
        <v>0</v>
      </c>
      <c r="Q642" s="191">
        <v>0</v>
      </c>
      <c r="R642" s="204">
        <v>0</v>
      </c>
      <c r="S642" s="191">
        <v>0</v>
      </c>
      <c r="T642" s="204">
        <v>0</v>
      </c>
      <c r="U642" s="191">
        <v>0</v>
      </c>
      <c r="V642" s="204">
        <v>0</v>
      </c>
      <c r="W642" s="191">
        <v>0</v>
      </c>
      <c r="X642" s="204">
        <v>0</v>
      </c>
      <c r="Y642" s="191">
        <v>0</v>
      </c>
      <c r="Z642" s="204">
        <v>0</v>
      </c>
      <c r="AA642" s="191">
        <v>0</v>
      </c>
      <c r="AB642" s="204">
        <v>0</v>
      </c>
      <c r="AC642" s="191">
        <v>0</v>
      </c>
      <c r="AD642" s="191">
        <v>0</v>
      </c>
      <c r="AE642" s="191"/>
      <c r="AF642" s="191"/>
    </row>
    <row r="643" spans="1:32">
      <c r="A643" s="332">
        <v>1889</v>
      </c>
      <c r="B643" s="334" t="s">
        <v>1079</v>
      </c>
      <c r="C643" s="345">
        <v>1449</v>
      </c>
      <c r="D643" s="345">
        <v>1448</v>
      </c>
      <c r="E643" s="191"/>
      <c r="F643" s="191">
        <f t="shared" ref="F643:F706" si="25">E643/C643*100</f>
        <v>0</v>
      </c>
      <c r="G643" s="191"/>
      <c r="H643" s="191">
        <v>0</v>
      </c>
      <c r="I643" s="191"/>
      <c r="J643" s="191">
        <v>0</v>
      </c>
      <c r="K643" s="191">
        <v>0</v>
      </c>
      <c r="L643" s="191">
        <v>0</v>
      </c>
      <c r="M643" s="191">
        <v>0</v>
      </c>
      <c r="N643" s="204">
        <v>0</v>
      </c>
      <c r="O643" s="191">
        <v>0</v>
      </c>
      <c r="P643" s="204">
        <v>0</v>
      </c>
      <c r="Q643" s="191">
        <v>0</v>
      </c>
      <c r="R643" s="204">
        <v>0</v>
      </c>
      <c r="S643" s="191">
        <v>0</v>
      </c>
      <c r="T643" s="204">
        <v>0</v>
      </c>
      <c r="U643" s="191">
        <v>0</v>
      </c>
      <c r="V643" s="204">
        <v>0</v>
      </c>
      <c r="W643" s="191">
        <v>0</v>
      </c>
      <c r="X643" s="204">
        <v>0</v>
      </c>
      <c r="Y643" s="191">
        <v>0</v>
      </c>
      <c r="Z643" s="204">
        <v>0</v>
      </c>
      <c r="AA643" s="191">
        <v>0</v>
      </c>
      <c r="AB643" s="204">
        <v>0</v>
      </c>
      <c r="AC643" s="191">
        <v>0</v>
      </c>
      <c r="AD643" s="191">
        <v>0</v>
      </c>
      <c r="AE643" s="191"/>
      <c r="AF643" s="191"/>
    </row>
    <row r="644" spans="1:32">
      <c r="A644" s="332">
        <v>1889</v>
      </c>
      <c r="B644" s="334" t="s">
        <v>1080</v>
      </c>
      <c r="C644" s="345">
        <v>1910</v>
      </c>
      <c r="D644" s="345">
        <v>1884</v>
      </c>
      <c r="E644" s="191"/>
      <c r="F644" s="191">
        <f t="shared" si="25"/>
        <v>0</v>
      </c>
      <c r="G644" s="191"/>
      <c r="H644" s="191">
        <v>0</v>
      </c>
      <c r="I644" s="191"/>
      <c r="J644" s="191">
        <v>0</v>
      </c>
      <c r="K644" s="191">
        <v>0</v>
      </c>
      <c r="L644" s="191">
        <v>0</v>
      </c>
      <c r="M644" s="191">
        <v>0</v>
      </c>
      <c r="N644" s="204">
        <v>0</v>
      </c>
      <c r="O644" s="191">
        <v>0</v>
      </c>
      <c r="P644" s="204">
        <v>0</v>
      </c>
      <c r="Q644" s="191">
        <v>0</v>
      </c>
      <c r="R644" s="204">
        <v>0</v>
      </c>
      <c r="S644" s="191">
        <v>0</v>
      </c>
      <c r="T644" s="204">
        <v>0</v>
      </c>
      <c r="U644" s="191">
        <v>0</v>
      </c>
      <c r="V644" s="204">
        <v>0</v>
      </c>
      <c r="W644" s="191">
        <v>0</v>
      </c>
      <c r="X644" s="204">
        <v>0</v>
      </c>
      <c r="Y644" s="191">
        <v>0</v>
      </c>
      <c r="Z644" s="204">
        <v>0</v>
      </c>
      <c r="AA644" s="191">
        <v>0</v>
      </c>
      <c r="AB644" s="204">
        <v>0</v>
      </c>
      <c r="AC644" s="191">
        <v>0</v>
      </c>
      <c r="AD644" s="191">
        <v>0</v>
      </c>
      <c r="AE644" s="191"/>
      <c r="AF644" s="191"/>
    </row>
    <row r="645" spans="1:32">
      <c r="A645" s="332">
        <v>1889</v>
      </c>
      <c r="B645" s="334" t="s">
        <v>1081</v>
      </c>
      <c r="C645" s="345">
        <v>2958</v>
      </c>
      <c r="D645" s="345">
        <v>3102</v>
      </c>
      <c r="E645" s="191"/>
      <c r="F645" s="191">
        <f t="shared" si="25"/>
        <v>0</v>
      </c>
      <c r="G645" s="191"/>
      <c r="H645" s="191">
        <v>0</v>
      </c>
      <c r="I645" s="191"/>
      <c r="J645" s="191">
        <v>0</v>
      </c>
      <c r="K645" s="191">
        <v>0</v>
      </c>
      <c r="L645" s="191">
        <v>0</v>
      </c>
      <c r="M645" s="191">
        <v>0</v>
      </c>
      <c r="N645" s="204">
        <v>0</v>
      </c>
      <c r="O645" s="191">
        <v>0</v>
      </c>
      <c r="P645" s="204">
        <v>0</v>
      </c>
      <c r="Q645" s="191">
        <v>0</v>
      </c>
      <c r="R645" s="204">
        <v>0</v>
      </c>
      <c r="S645" s="191">
        <v>0</v>
      </c>
      <c r="T645" s="204">
        <v>0</v>
      </c>
      <c r="U645" s="191">
        <v>0</v>
      </c>
      <c r="V645" s="204">
        <v>0</v>
      </c>
      <c r="W645" s="191">
        <v>0</v>
      </c>
      <c r="X645" s="204">
        <v>0</v>
      </c>
      <c r="Y645" s="191">
        <v>0</v>
      </c>
      <c r="Z645" s="204">
        <v>0</v>
      </c>
      <c r="AA645" s="191">
        <v>0</v>
      </c>
      <c r="AB645" s="204">
        <v>0</v>
      </c>
      <c r="AC645" s="191">
        <v>0</v>
      </c>
      <c r="AD645" s="191">
        <v>0</v>
      </c>
      <c r="AE645" s="191"/>
      <c r="AF645" s="191"/>
    </row>
    <row r="646" spans="1:32">
      <c r="A646" s="332">
        <v>1889</v>
      </c>
      <c r="B646" s="334" t="s">
        <v>1082</v>
      </c>
      <c r="C646" s="345">
        <v>2669</v>
      </c>
      <c r="D646" s="345">
        <v>2695</v>
      </c>
      <c r="E646" s="191"/>
      <c r="F646" s="191">
        <f t="shared" si="25"/>
        <v>0</v>
      </c>
      <c r="G646" s="191"/>
      <c r="H646" s="191">
        <v>0</v>
      </c>
      <c r="I646" s="191"/>
      <c r="J646" s="191">
        <v>0</v>
      </c>
      <c r="K646" s="191">
        <v>0</v>
      </c>
      <c r="L646" s="191">
        <v>0</v>
      </c>
      <c r="M646" s="191">
        <v>0</v>
      </c>
      <c r="N646" s="204">
        <v>0</v>
      </c>
      <c r="O646" s="191">
        <v>0</v>
      </c>
      <c r="P646" s="204">
        <v>0</v>
      </c>
      <c r="Q646" s="191">
        <v>0</v>
      </c>
      <c r="R646" s="204">
        <v>0</v>
      </c>
      <c r="S646" s="191">
        <v>0</v>
      </c>
      <c r="T646" s="204">
        <v>0</v>
      </c>
      <c r="U646" s="191">
        <v>0</v>
      </c>
      <c r="V646" s="204">
        <v>0</v>
      </c>
      <c r="W646" s="191">
        <v>0</v>
      </c>
      <c r="X646" s="204">
        <v>0</v>
      </c>
      <c r="Y646" s="191">
        <v>0</v>
      </c>
      <c r="Z646" s="204">
        <v>0</v>
      </c>
      <c r="AA646" s="191">
        <v>0</v>
      </c>
      <c r="AB646" s="204">
        <v>0</v>
      </c>
      <c r="AC646" s="191">
        <v>0</v>
      </c>
      <c r="AD646" s="191">
        <v>0</v>
      </c>
      <c r="AE646" s="191"/>
      <c r="AF646" s="191"/>
    </row>
    <row r="647" spans="1:32">
      <c r="A647" s="332">
        <v>1889</v>
      </c>
      <c r="B647" s="334" t="s">
        <v>1083</v>
      </c>
      <c r="C647" s="345">
        <v>1513</v>
      </c>
      <c r="D647" s="345">
        <v>1856</v>
      </c>
      <c r="E647" s="191"/>
      <c r="F647" s="191">
        <f t="shared" si="25"/>
        <v>0</v>
      </c>
      <c r="G647" s="191"/>
      <c r="H647" s="191">
        <v>0</v>
      </c>
      <c r="I647" s="191"/>
      <c r="J647" s="191">
        <v>0</v>
      </c>
      <c r="K647" s="191">
        <v>0</v>
      </c>
      <c r="L647" s="191">
        <v>0</v>
      </c>
      <c r="M647" s="191">
        <v>0</v>
      </c>
      <c r="N647" s="204">
        <v>0</v>
      </c>
      <c r="O647" s="191">
        <v>0</v>
      </c>
      <c r="P647" s="204">
        <v>0</v>
      </c>
      <c r="Q647" s="191">
        <v>0</v>
      </c>
      <c r="R647" s="204">
        <v>0</v>
      </c>
      <c r="S647" s="191">
        <v>0</v>
      </c>
      <c r="T647" s="204">
        <v>0</v>
      </c>
      <c r="U647" s="191">
        <v>0</v>
      </c>
      <c r="V647" s="204">
        <v>0</v>
      </c>
      <c r="W647" s="191">
        <v>0</v>
      </c>
      <c r="X647" s="204">
        <v>0</v>
      </c>
      <c r="Y647" s="191">
        <v>0</v>
      </c>
      <c r="Z647" s="204">
        <v>0</v>
      </c>
      <c r="AA647" s="191">
        <v>0</v>
      </c>
      <c r="AB647" s="204">
        <v>0</v>
      </c>
      <c r="AC647" s="191">
        <v>0</v>
      </c>
      <c r="AD647" s="191">
        <v>0</v>
      </c>
      <c r="AE647" s="191"/>
      <c r="AF647" s="191"/>
    </row>
    <row r="648" spans="1:32">
      <c r="A648" s="332">
        <v>1889</v>
      </c>
      <c r="B648" s="334" t="s">
        <v>1084</v>
      </c>
      <c r="C648" s="345">
        <v>221</v>
      </c>
      <c r="D648" s="345">
        <v>204</v>
      </c>
      <c r="E648" s="191"/>
      <c r="F648" s="191">
        <f t="shared" si="25"/>
        <v>0</v>
      </c>
      <c r="G648" s="191"/>
      <c r="H648" s="191">
        <v>0</v>
      </c>
      <c r="I648" s="191"/>
      <c r="J648" s="191">
        <v>0</v>
      </c>
      <c r="K648" s="191">
        <v>0</v>
      </c>
      <c r="L648" s="191">
        <v>0</v>
      </c>
      <c r="M648" s="191">
        <v>0</v>
      </c>
      <c r="N648" s="204">
        <v>0</v>
      </c>
      <c r="O648" s="191">
        <v>0</v>
      </c>
      <c r="P648" s="204">
        <v>0</v>
      </c>
      <c r="Q648" s="191">
        <v>0</v>
      </c>
      <c r="R648" s="204">
        <v>0</v>
      </c>
      <c r="S648" s="191">
        <v>0</v>
      </c>
      <c r="T648" s="204">
        <v>0</v>
      </c>
      <c r="U648" s="191">
        <v>0</v>
      </c>
      <c r="V648" s="204">
        <v>0</v>
      </c>
      <c r="W648" s="191">
        <v>0</v>
      </c>
      <c r="X648" s="204">
        <v>0</v>
      </c>
      <c r="Y648" s="191">
        <v>0</v>
      </c>
      <c r="Z648" s="204">
        <v>0</v>
      </c>
      <c r="AA648" s="191">
        <v>0</v>
      </c>
      <c r="AB648" s="204">
        <v>0</v>
      </c>
      <c r="AC648" s="191">
        <v>0</v>
      </c>
      <c r="AD648" s="191">
        <v>0</v>
      </c>
      <c r="AE648" s="191"/>
      <c r="AF648" s="191"/>
    </row>
    <row r="649" spans="1:32">
      <c r="A649" s="332">
        <v>1889</v>
      </c>
      <c r="B649" s="334" t="s">
        <v>1085</v>
      </c>
      <c r="C649" s="345">
        <v>1171</v>
      </c>
      <c r="D649" s="345">
        <v>1300</v>
      </c>
      <c r="E649" s="191"/>
      <c r="F649" s="191">
        <f t="shared" si="25"/>
        <v>0</v>
      </c>
      <c r="G649" s="191"/>
      <c r="H649" s="191">
        <v>0</v>
      </c>
      <c r="I649" s="191"/>
      <c r="J649" s="191">
        <v>0</v>
      </c>
      <c r="K649" s="191">
        <v>0</v>
      </c>
      <c r="L649" s="191">
        <v>0</v>
      </c>
      <c r="M649" s="191">
        <v>0</v>
      </c>
      <c r="N649" s="204">
        <v>0</v>
      </c>
      <c r="O649" s="191">
        <v>0</v>
      </c>
      <c r="P649" s="204">
        <v>0</v>
      </c>
      <c r="Q649" s="191">
        <v>0</v>
      </c>
      <c r="R649" s="204">
        <v>0</v>
      </c>
      <c r="S649" s="191">
        <v>0</v>
      </c>
      <c r="T649" s="204">
        <v>0</v>
      </c>
      <c r="U649" s="191">
        <v>0</v>
      </c>
      <c r="V649" s="204">
        <v>0</v>
      </c>
      <c r="W649" s="191">
        <v>0</v>
      </c>
      <c r="X649" s="204">
        <v>0</v>
      </c>
      <c r="Y649" s="191">
        <v>0</v>
      </c>
      <c r="Z649" s="204">
        <v>0</v>
      </c>
      <c r="AA649" s="191">
        <v>0</v>
      </c>
      <c r="AB649" s="204">
        <v>0</v>
      </c>
      <c r="AC649" s="191">
        <v>0</v>
      </c>
      <c r="AD649" s="191">
        <v>0</v>
      </c>
      <c r="AE649" s="191"/>
      <c r="AF649" s="191"/>
    </row>
    <row r="650" spans="1:32">
      <c r="A650" s="332">
        <v>1889</v>
      </c>
      <c r="B650" s="334" t="s">
        <v>1086</v>
      </c>
      <c r="C650" s="345">
        <v>1064</v>
      </c>
      <c r="D650" s="345">
        <v>2364</v>
      </c>
      <c r="E650" s="191"/>
      <c r="F650" s="191">
        <f t="shared" si="25"/>
        <v>0</v>
      </c>
      <c r="G650" s="191"/>
      <c r="H650" s="191">
        <v>0</v>
      </c>
      <c r="I650" s="191"/>
      <c r="J650" s="191">
        <v>0</v>
      </c>
      <c r="K650" s="191">
        <v>0</v>
      </c>
      <c r="L650" s="191">
        <v>0</v>
      </c>
      <c r="M650" s="191">
        <v>0</v>
      </c>
      <c r="N650" s="204">
        <v>0</v>
      </c>
      <c r="O650" s="191">
        <v>0</v>
      </c>
      <c r="P650" s="204">
        <v>0</v>
      </c>
      <c r="Q650" s="191">
        <v>0</v>
      </c>
      <c r="R650" s="204">
        <v>0</v>
      </c>
      <c r="S650" s="191">
        <v>0</v>
      </c>
      <c r="T650" s="204">
        <v>0</v>
      </c>
      <c r="U650" s="191">
        <v>0</v>
      </c>
      <c r="V650" s="204">
        <v>0</v>
      </c>
      <c r="W650" s="191">
        <v>0</v>
      </c>
      <c r="X650" s="204">
        <v>0</v>
      </c>
      <c r="Y650" s="191">
        <v>0</v>
      </c>
      <c r="Z650" s="204">
        <v>0</v>
      </c>
      <c r="AA650" s="191">
        <v>0</v>
      </c>
      <c r="AB650" s="204">
        <v>0</v>
      </c>
      <c r="AC650" s="191">
        <v>0</v>
      </c>
      <c r="AD650" s="191">
        <v>0</v>
      </c>
      <c r="AE650" s="191"/>
      <c r="AF650" s="191"/>
    </row>
    <row r="651" spans="1:32">
      <c r="A651" s="332">
        <v>1889</v>
      </c>
      <c r="B651" s="334" t="s">
        <v>1087</v>
      </c>
      <c r="C651" s="345">
        <v>9259</v>
      </c>
      <c r="D651" s="345">
        <v>11532</v>
      </c>
      <c r="E651" s="191"/>
      <c r="F651" s="191">
        <f t="shared" si="25"/>
        <v>0</v>
      </c>
      <c r="G651" s="191"/>
      <c r="H651" s="191">
        <v>0</v>
      </c>
      <c r="I651" s="191"/>
      <c r="J651" s="191">
        <v>0</v>
      </c>
      <c r="K651" s="191">
        <v>0</v>
      </c>
      <c r="L651" s="191">
        <v>0</v>
      </c>
      <c r="M651" s="191">
        <v>0</v>
      </c>
      <c r="N651" s="204">
        <v>0</v>
      </c>
      <c r="O651" s="191">
        <v>0</v>
      </c>
      <c r="P651" s="204">
        <v>0</v>
      </c>
      <c r="Q651" s="191">
        <v>0</v>
      </c>
      <c r="R651" s="204">
        <v>0</v>
      </c>
      <c r="S651" s="191">
        <v>0</v>
      </c>
      <c r="T651" s="204">
        <v>0</v>
      </c>
      <c r="U651" s="191">
        <v>0</v>
      </c>
      <c r="V651" s="204">
        <v>0</v>
      </c>
      <c r="W651" s="191">
        <v>0</v>
      </c>
      <c r="X651" s="204">
        <v>0</v>
      </c>
      <c r="Y651" s="191">
        <v>0</v>
      </c>
      <c r="Z651" s="204">
        <v>0</v>
      </c>
      <c r="AA651" s="191">
        <v>0</v>
      </c>
      <c r="AB651" s="204">
        <v>0</v>
      </c>
      <c r="AC651" s="191">
        <v>0</v>
      </c>
      <c r="AD651" s="191">
        <v>0</v>
      </c>
      <c r="AE651" s="191"/>
      <c r="AF651" s="191"/>
    </row>
    <row r="652" spans="1:32">
      <c r="A652" s="332">
        <v>1889</v>
      </c>
      <c r="B652" s="334" t="s">
        <v>1088</v>
      </c>
      <c r="C652" s="345">
        <v>1359</v>
      </c>
      <c r="D652" s="345">
        <v>1292</v>
      </c>
      <c r="E652" s="191"/>
      <c r="F652" s="191">
        <f t="shared" si="25"/>
        <v>0</v>
      </c>
      <c r="G652" s="191"/>
      <c r="H652" s="191">
        <v>0</v>
      </c>
      <c r="I652" s="191"/>
      <c r="J652" s="191">
        <v>0</v>
      </c>
      <c r="K652" s="191">
        <v>0</v>
      </c>
      <c r="L652" s="191">
        <v>0</v>
      </c>
      <c r="M652" s="191">
        <v>0</v>
      </c>
      <c r="N652" s="204">
        <v>0</v>
      </c>
      <c r="O652" s="191">
        <v>0</v>
      </c>
      <c r="P652" s="204">
        <v>0</v>
      </c>
      <c r="Q652" s="191">
        <v>0</v>
      </c>
      <c r="R652" s="204">
        <v>0</v>
      </c>
      <c r="S652" s="191">
        <v>0</v>
      </c>
      <c r="T652" s="204">
        <v>0</v>
      </c>
      <c r="U652" s="191">
        <v>0</v>
      </c>
      <c r="V652" s="204">
        <v>0</v>
      </c>
      <c r="W652" s="191">
        <v>0</v>
      </c>
      <c r="X652" s="204">
        <v>0</v>
      </c>
      <c r="Y652" s="191">
        <v>0</v>
      </c>
      <c r="Z652" s="204">
        <v>0</v>
      </c>
      <c r="AA652" s="191">
        <v>0</v>
      </c>
      <c r="AB652" s="204">
        <v>0</v>
      </c>
      <c r="AC652" s="191">
        <v>0</v>
      </c>
      <c r="AD652" s="191">
        <v>0</v>
      </c>
      <c r="AE652" s="191"/>
      <c r="AF652" s="191"/>
    </row>
    <row r="653" spans="1:32">
      <c r="A653" s="332">
        <v>1889</v>
      </c>
      <c r="B653" s="334" t="s">
        <v>1089</v>
      </c>
      <c r="C653" s="345">
        <v>3891</v>
      </c>
      <c r="D653" s="345">
        <v>8089</v>
      </c>
      <c r="E653" s="191"/>
      <c r="F653" s="191">
        <f t="shared" si="25"/>
        <v>0</v>
      </c>
      <c r="G653" s="191"/>
      <c r="H653" s="191">
        <v>0</v>
      </c>
      <c r="I653" s="191"/>
      <c r="J653" s="191">
        <v>0</v>
      </c>
      <c r="K653" s="191">
        <v>0</v>
      </c>
      <c r="L653" s="191">
        <v>0</v>
      </c>
      <c r="M653" s="191">
        <v>0</v>
      </c>
      <c r="N653" s="204">
        <v>0</v>
      </c>
      <c r="O653" s="191">
        <v>0</v>
      </c>
      <c r="P653" s="204">
        <v>0</v>
      </c>
      <c r="Q653" s="191">
        <v>0</v>
      </c>
      <c r="R653" s="204">
        <v>0</v>
      </c>
      <c r="S653" s="191">
        <v>0</v>
      </c>
      <c r="T653" s="204">
        <v>0</v>
      </c>
      <c r="U653" s="191">
        <v>0</v>
      </c>
      <c r="V653" s="204">
        <v>0</v>
      </c>
      <c r="W653" s="191">
        <v>0</v>
      </c>
      <c r="X653" s="204">
        <v>0</v>
      </c>
      <c r="Y653" s="191">
        <v>0</v>
      </c>
      <c r="Z653" s="204">
        <v>0</v>
      </c>
      <c r="AA653" s="191">
        <v>0</v>
      </c>
      <c r="AB653" s="204">
        <v>0</v>
      </c>
      <c r="AC653" s="191">
        <v>0</v>
      </c>
      <c r="AD653" s="191">
        <v>0</v>
      </c>
      <c r="AE653" s="191"/>
      <c r="AF653" s="191"/>
    </row>
    <row r="654" spans="1:32">
      <c r="A654" s="332">
        <v>1889</v>
      </c>
      <c r="B654" s="334" t="s">
        <v>1090</v>
      </c>
      <c r="C654" s="345">
        <v>5806</v>
      </c>
      <c r="D654" s="345">
        <v>5917</v>
      </c>
      <c r="E654" s="191"/>
      <c r="F654" s="191">
        <f t="shared" si="25"/>
        <v>0</v>
      </c>
      <c r="G654" s="191"/>
      <c r="H654" s="191">
        <v>0</v>
      </c>
      <c r="I654" s="191"/>
      <c r="J654" s="191">
        <v>0</v>
      </c>
      <c r="K654" s="191">
        <v>0</v>
      </c>
      <c r="L654" s="191">
        <v>0</v>
      </c>
      <c r="M654" s="191">
        <v>0</v>
      </c>
      <c r="N654" s="204">
        <v>0</v>
      </c>
      <c r="O654" s="191">
        <v>0</v>
      </c>
      <c r="P654" s="204">
        <v>0</v>
      </c>
      <c r="Q654" s="191">
        <v>0</v>
      </c>
      <c r="R654" s="204">
        <v>0</v>
      </c>
      <c r="S654" s="191">
        <v>0</v>
      </c>
      <c r="T654" s="204">
        <v>0</v>
      </c>
      <c r="U654" s="191">
        <v>0</v>
      </c>
      <c r="V654" s="204">
        <v>0</v>
      </c>
      <c r="W654" s="191">
        <v>0</v>
      </c>
      <c r="X654" s="204">
        <v>0</v>
      </c>
      <c r="Y654" s="191">
        <v>0</v>
      </c>
      <c r="Z654" s="204">
        <v>0</v>
      </c>
      <c r="AA654" s="191">
        <v>0</v>
      </c>
      <c r="AB654" s="204">
        <v>0</v>
      </c>
      <c r="AC654" s="191">
        <v>0</v>
      </c>
      <c r="AD654" s="191">
        <v>0</v>
      </c>
      <c r="AE654" s="191"/>
      <c r="AF654" s="191"/>
    </row>
    <row r="655" spans="1:32">
      <c r="A655" s="332">
        <v>1889</v>
      </c>
      <c r="B655" s="334" t="s">
        <v>1091</v>
      </c>
      <c r="C655" s="345">
        <v>2736</v>
      </c>
      <c r="D655" s="345">
        <v>2680</v>
      </c>
      <c r="E655" s="191"/>
      <c r="F655" s="191">
        <f t="shared" si="25"/>
        <v>0</v>
      </c>
      <c r="G655" s="191"/>
      <c r="H655" s="191">
        <v>0</v>
      </c>
      <c r="I655" s="191"/>
      <c r="J655" s="191">
        <v>0</v>
      </c>
      <c r="K655" s="191">
        <v>0</v>
      </c>
      <c r="L655" s="191">
        <v>0</v>
      </c>
      <c r="M655" s="191">
        <v>0</v>
      </c>
      <c r="N655" s="204">
        <v>0</v>
      </c>
      <c r="O655" s="191">
        <v>0</v>
      </c>
      <c r="P655" s="204">
        <v>0</v>
      </c>
      <c r="Q655" s="191">
        <v>0</v>
      </c>
      <c r="R655" s="204">
        <v>0</v>
      </c>
      <c r="S655" s="191">
        <v>0</v>
      </c>
      <c r="T655" s="204">
        <v>0</v>
      </c>
      <c r="U655" s="191">
        <v>0</v>
      </c>
      <c r="V655" s="204">
        <v>0</v>
      </c>
      <c r="W655" s="191">
        <v>0</v>
      </c>
      <c r="X655" s="204">
        <v>0</v>
      </c>
      <c r="Y655" s="191">
        <v>0</v>
      </c>
      <c r="Z655" s="204">
        <v>0</v>
      </c>
      <c r="AA655" s="191">
        <v>0</v>
      </c>
      <c r="AB655" s="204">
        <v>0</v>
      </c>
      <c r="AC655" s="191">
        <v>0</v>
      </c>
      <c r="AD655" s="191">
        <v>0</v>
      </c>
      <c r="AE655" s="191"/>
      <c r="AF655" s="191"/>
    </row>
    <row r="656" spans="1:32">
      <c r="A656" s="332">
        <v>1889</v>
      </c>
      <c r="B656" s="334" t="s">
        <v>1092</v>
      </c>
      <c r="C656" s="345">
        <v>5000</v>
      </c>
      <c r="D656" s="345">
        <v>4891</v>
      </c>
      <c r="E656" s="191"/>
      <c r="F656" s="191">
        <f t="shared" si="25"/>
        <v>0</v>
      </c>
      <c r="G656" s="191"/>
      <c r="H656" s="191">
        <v>0</v>
      </c>
      <c r="I656" s="191"/>
      <c r="J656" s="191">
        <v>0</v>
      </c>
      <c r="K656" s="191">
        <v>0</v>
      </c>
      <c r="L656" s="191">
        <v>0</v>
      </c>
      <c r="M656" s="191">
        <v>0</v>
      </c>
      <c r="N656" s="204">
        <v>0</v>
      </c>
      <c r="O656" s="191">
        <v>0</v>
      </c>
      <c r="P656" s="204">
        <v>0</v>
      </c>
      <c r="Q656" s="191">
        <v>0</v>
      </c>
      <c r="R656" s="204">
        <v>0</v>
      </c>
      <c r="S656" s="191">
        <v>0</v>
      </c>
      <c r="T656" s="204">
        <v>0</v>
      </c>
      <c r="U656" s="191">
        <v>0</v>
      </c>
      <c r="V656" s="204">
        <v>0</v>
      </c>
      <c r="W656" s="191">
        <v>0</v>
      </c>
      <c r="X656" s="204">
        <v>0</v>
      </c>
      <c r="Y656" s="191">
        <v>0</v>
      </c>
      <c r="Z656" s="204">
        <v>0</v>
      </c>
      <c r="AA656" s="191">
        <v>0</v>
      </c>
      <c r="AB656" s="204">
        <v>0</v>
      </c>
      <c r="AC656" s="191">
        <v>0</v>
      </c>
      <c r="AD656" s="191">
        <v>0</v>
      </c>
      <c r="AE656" s="191"/>
      <c r="AF656" s="191"/>
    </row>
    <row r="657" spans="1:32">
      <c r="A657" s="332">
        <v>1889</v>
      </c>
      <c r="B657" s="334" t="s">
        <v>1093</v>
      </c>
      <c r="C657" s="345">
        <v>4904</v>
      </c>
      <c r="D657" s="345">
        <v>5095</v>
      </c>
      <c r="E657" s="191"/>
      <c r="F657" s="191">
        <f t="shared" si="25"/>
        <v>0</v>
      </c>
      <c r="G657" s="191"/>
      <c r="H657" s="191">
        <v>0</v>
      </c>
      <c r="I657" s="191"/>
      <c r="J657" s="191">
        <v>0</v>
      </c>
      <c r="K657" s="191">
        <v>0</v>
      </c>
      <c r="L657" s="191">
        <v>0</v>
      </c>
      <c r="M657" s="191">
        <v>0</v>
      </c>
      <c r="N657" s="204">
        <v>0</v>
      </c>
      <c r="O657" s="191">
        <v>0</v>
      </c>
      <c r="P657" s="204">
        <v>0</v>
      </c>
      <c r="Q657" s="191">
        <v>0</v>
      </c>
      <c r="R657" s="204">
        <v>0</v>
      </c>
      <c r="S657" s="191">
        <v>0</v>
      </c>
      <c r="T657" s="204">
        <v>0</v>
      </c>
      <c r="U657" s="191">
        <v>0</v>
      </c>
      <c r="V657" s="204">
        <v>0</v>
      </c>
      <c r="W657" s="191">
        <v>0</v>
      </c>
      <c r="X657" s="204">
        <v>0</v>
      </c>
      <c r="Y657" s="191">
        <v>0</v>
      </c>
      <c r="Z657" s="204">
        <v>0</v>
      </c>
      <c r="AA657" s="191">
        <v>0</v>
      </c>
      <c r="AB657" s="204">
        <v>0</v>
      </c>
      <c r="AC657" s="191">
        <v>0</v>
      </c>
      <c r="AD657" s="191">
        <v>0</v>
      </c>
      <c r="AE657" s="191"/>
      <c r="AF657" s="191"/>
    </row>
    <row r="658" spans="1:32">
      <c r="A658" s="332">
        <v>1889</v>
      </c>
      <c r="B658" s="334" t="s">
        <v>1094</v>
      </c>
      <c r="C658" s="345">
        <v>1587</v>
      </c>
      <c r="D658" s="345">
        <v>1392</v>
      </c>
      <c r="E658" s="191"/>
      <c r="F658" s="191">
        <f t="shared" si="25"/>
        <v>0</v>
      </c>
      <c r="G658" s="191"/>
      <c r="H658" s="191">
        <v>0</v>
      </c>
      <c r="I658" s="191"/>
      <c r="J658" s="191">
        <v>0</v>
      </c>
      <c r="K658" s="191">
        <v>0</v>
      </c>
      <c r="L658" s="191">
        <v>0</v>
      </c>
      <c r="M658" s="191">
        <v>0</v>
      </c>
      <c r="N658" s="204">
        <v>0</v>
      </c>
      <c r="O658" s="191">
        <v>0</v>
      </c>
      <c r="P658" s="204">
        <v>0</v>
      </c>
      <c r="Q658" s="191">
        <v>0</v>
      </c>
      <c r="R658" s="204">
        <v>0</v>
      </c>
      <c r="S658" s="191">
        <v>0</v>
      </c>
      <c r="T658" s="204">
        <v>0</v>
      </c>
      <c r="U658" s="191">
        <v>0</v>
      </c>
      <c r="V658" s="204">
        <v>0</v>
      </c>
      <c r="W658" s="191">
        <v>0</v>
      </c>
      <c r="X658" s="204">
        <v>0</v>
      </c>
      <c r="Y658" s="191">
        <v>0</v>
      </c>
      <c r="Z658" s="204">
        <v>0</v>
      </c>
      <c r="AA658" s="191">
        <v>0</v>
      </c>
      <c r="AB658" s="204">
        <v>0</v>
      </c>
      <c r="AC658" s="191">
        <v>0</v>
      </c>
      <c r="AD658" s="191">
        <v>0</v>
      </c>
      <c r="AE658" s="191"/>
      <c r="AF658" s="191"/>
    </row>
    <row r="659" spans="1:32">
      <c r="A659" s="332">
        <v>1889</v>
      </c>
      <c r="B659" s="334" t="s">
        <v>1095</v>
      </c>
      <c r="C659" s="345">
        <v>1529</v>
      </c>
      <c r="D659" s="345">
        <v>1555</v>
      </c>
      <c r="E659" s="191"/>
      <c r="F659" s="191">
        <f t="shared" si="25"/>
        <v>0</v>
      </c>
      <c r="G659" s="191"/>
      <c r="H659" s="191">
        <v>0</v>
      </c>
      <c r="I659" s="191"/>
      <c r="J659" s="191">
        <v>0</v>
      </c>
      <c r="K659" s="191">
        <v>0</v>
      </c>
      <c r="L659" s="191">
        <v>0</v>
      </c>
      <c r="M659" s="191">
        <v>0</v>
      </c>
      <c r="N659" s="204">
        <v>0</v>
      </c>
      <c r="O659" s="191">
        <v>0</v>
      </c>
      <c r="P659" s="204">
        <v>0</v>
      </c>
      <c r="Q659" s="191">
        <v>0</v>
      </c>
      <c r="R659" s="204">
        <v>0</v>
      </c>
      <c r="S659" s="191">
        <v>0</v>
      </c>
      <c r="T659" s="204">
        <v>0</v>
      </c>
      <c r="U659" s="191">
        <v>0</v>
      </c>
      <c r="V659" s="204">
        <v>0</v>
      </c>
      <c r="W659" s="191">
        <v>0</v>
      </c>
      <c r="X659" s="204">
        <v>0</v>
      </c>
      <c r="Y659" s="191">
        <v>0</v>
      </c>
      <c r="Z659" s="204">
        <v>0</v>
      </c>
      <c r="AA659" s="191">
        <v>0</v>
      </c>
      <c r="AB659" s="204">
        <v>0</v>
      </c>
      <c r="AC659" s="191">
        <v>0</v>
      </c>
      <c r="AD659" s="191">
        <v>0</v>
      </c>
      <c r="AE659" s="191"/>
      <c r="AF659" s="191"/>
    </row>
    <row r="660" spans="1:32">
      <c r="A660" s="332">
        <v>1889</v>
      </c>
      <c r="B660" s="334" t="s">
        <v>1096</v>
      </c>
      <c r="C660" s="345">
        <v>1345</v>
      </c>
      <c r="D660" s="345">
        <v>1031</v>
      </c>
      <c r="E660" s="191"/>
      <c r="F660" s="191">
        <f t="shared" si="25"/>
        <v>0</v>
      </c>
      <c r="G660" s="191"/>
      <c r="H660" s="191">
        <v>0</v>
      </c>
      <c r="I660" s="191"/>
      <c r="J660" s="191">
        <v>0</v>
      </c>
      <c r="K660" s="191">
        <v>0</v>
      </c>
      <c r="L660" s="191">
        <v>0</v>
      </c>
      <c r="M660" s="191">
        <v>0</v>
      </c>
      <c r="N660" s="204">
        <v>0</v>
      </c>
      <c r="O660" s="191">
        <v>0</v>
      </c>
      <c r="P660" s="204">
        <v>0</v>
      </c>
      <c r="Q660" s="191">
        <v>0</v>
      </c>
      <c r="R660" s="204">
        <v>0</v>
      </c>
      <c r="S660" s="191">
        <v>0</v>
      </c>
      <c r="T660" s="204">
        <v>0</v>
      </c>
      <c r="U660" s="191">
        <v>0</v>
      </c>
      <c r="V660" s="204">
        <v>0</v>
      </c>
      <c r="W660" s="191">
        <v>0</v>
      </c>
      <c r="X660" s="204">
        <v>0</v>
      </c>
      <c r="Y660" s="191">
        <v>0</v>
      </c>
      <c r="Z660" s="204">
        <v>0</v>
      </c>
      <c r="AA660" s="191">
        <v>0</v>
      </c>
      <c r="AB660" s="204">
        <v>0</v>
      </c>
      <c r="AC660" s="191">
        <v>0</v>
      </c>
      <c r="AD660" s="191">
        <v>0</v>
      </c>
      <c r="AE660" s="191"/>
      <c r="AF660" s="191"/>
    </row>
    <row r="661" spans="1:32">
      <c r="A661" s="332">
        <v>1889</v>
      </c>
      <c r="B661" s="334" t="s">
        <v>1097</v>
      </c>
      <c r="C661" s="345">
        <v>3633</v>
      </c>
      <c r="D661" s="345">
        <v>3533</v>
      </c>
      <c r="E661" s="191"/>
      <c r="F661" s="191">
        <f t="shared" si="25"/>
        <v>0</v>
      </c>
      <c r="G661" s="191"/>
      <c r="H661" s="191">
        <v>0</v>
      </c>
      <c r="I661" s="191"/>
      <c r="J661" s="191">
        <v>0</v>
      </c>
      <c r="K661" s="191">
        <v>0</v>
      </c>
      <c r="L661" s="191">
        <v>0</v>
      </c>
      <c r="M661" s="191">
        <v>0</v>
      </c>
      <c r="N661" s="204">
        <v>0</v>
      </c>
      <c r="O661" s="191">
        <v>0</v>
      </c>
      <c r="P661" s="204">
        <v>0</v>
      </c>
      <c r="Q661" s="191">
        <v>0</v>
      </c>
      <c r="R661" s="204">
        <v>0</v>
      </c>
      <c r="S661" s="191">
        <v>0</v>
      </c>
      <c r="T661" s="204">
        <v>0</v>
      </c>
      <c r="U661" s="191">
        <v>0</v>
      </c>
      <c r="V661" s="204">
        <v>0</v>
      </c>
      <c r="W661" s="191">
        <v>0</v>
      </c>
      <c r="X661" s="204">
        <v>0</v>
      </c>
      <c r="Y661" s="191">
        <v>0</v>
      </c>
      <c r="Z661" s="204">
        <v>0</v>
      </c>
      <c r="AA661" s="191">
        <v>0</v>
      </c>
      <c r="AB661" s="204">
        <v>0</v>
      </c>
      <c r="AC661" s="191">
        <v>0</v>
      </c>
      <c r="AD661" s="191">
        <v>0</v>
      </c>
      <c r="AE661" s="191"/>
      <c r="AF661" s="191"/>
    </row>
    <row r="662" spans="1:32">
      <c r="A662" s="332">
        <v>1889</v>
      </c>
      <c r="B662" s="334" t="s">
        <v>1098</v>
      </c>
      <c r="C662" s="345">
        <v>1233</v>
      </c>
      <c r="D662" s="345">
        <v>1191</v>
      </c>
      <c r="E662" s="191"/>
      <c r="F662" s="191">
        <f t="shared" si="25"/>
        <v>0</v>
      </c>
      <c r="G662" s="191"/>
      <c r="H662" s="191">
        <v>0</v>
      </c>
      <c r="I662" s="191"/>
      <c r="J662" s="191">
        <v>0</v>
      </c>
      <c r="K662" s="191">
        <v>0</v>
      </c>
      <c r="L662" s="191">
        <v>0</v>
      </c>
      <c r="M662" s="191">
        <v>0</v>
      </c>
      <c r="N662" s="204">
        <v>0</v>
      </c>
      <c r="O662" s="191">
        <v>0</v>
      </c>
      <c r="P662" s="204">
        <v>0</v>
      </c>
      <c r="Q662" s="191">
        <v>0</v>
      </c>
      <c r="R662" s="204">
        <v>0</v>
      </c>
      <c r="S662" s="191">
        <v>0</v>
      </c>
      <c r="T662" s="204">
        <v>0</v>
      </c>
      <c r="U662" s="191">
        <v>0</v>
      </c>
      <c r="V662" s="204">
        <v>0</v>
      </c>
      <c r="W662" s="191">
        <v>0</v>
      </c>
      <c r="X662" s="204">
        <v>0</v>
      </c>
      <c r="Y662" s="191">
        <v>0</v>
      </c>
      <c r="Z662" s="204">
        <v>0</v>
      </c>
      <c r="AA662" s="191">
        <v>0</v>
      </c>
      <c r="AB662" s="204">
        <v>0</v>
      </c>
      <c r="AC662" s="191">
        <v>0</v>
      </c>
      <c r="AD662" s="191">
        <v>0</v>
      </c>
      <c r="AE662" s="191"/>
      <c r="AF662" s="191"/>
    </row>
    <row r="663" spans="1:32">
      <c r="A663" s="332">
        <v>1889</v>
      </c>
      <c r="B663" s="334" t="s">
        <v>1099</v>
      </c>
      <c r="C663" s="345">
        <v>3000</v>
      </c>
      <c r="D663" s="345">
        <v>2946</v>
      </c>
      <c r="E663" s="191"/>
      <c r="F663" s="191">
        <f t="shared" si="25"/>
        <v>0</v>
      </c>
      <c r="G663" s="191"/>
      <c r="H663" s="191">
        <v>0</v>
      </c>
      <c r="I663" s="191"/>
      <c r="J663" s="191">
        <v>0</v>
      </c>
      <c r="K663" s="191">
        <v>0</v>
      </c>
      <c r="L663" s="191">
        <v>0</v>
      </c>
      <c r="M663" s="191">
        <v>0</v>
      </c>
      <c r="N663" s="204">
        <v>0</v>
      </c>
      <c r="O663" s="191">
        <v>0</v>
      </c>
      <c r="P663" s="204">
        <v>0</v>
      </c>
      <c r="Q663" s="191">
        <v>0</v>
      </c>
      <c r="R663" s="204">
        <v>0</v>
      </c>
      <c r="S663" s="191">
        <v>0</v>
      </c>
      <c r="T663" s="204">
        <v>0</v>
      </c>
      <c r="U663" s="191">
        <v>0</v>
      </c>
      <c r="V663" s="204">
        <v>0</v>
      </c>
      <c r="W663" s="191">
        <v>0</v>
      </c>
      <c r="X663" s="204">
        <v>0</v>
      </c>
      <c r="Y663" s="191">
        <v>0</v>
      </c>
      <c r="Z663" s="204">
        <v>0</v>
      </c>
      <c r="AA663" s="191">
        <v>0</v>
      </c>
      <c r="AB663" s="204">
        <v>0</v>
      </c>
      <c r="AC663" s="191">
        <v>0</v>
      </c>
      <c r="AD663" s="191">
        <v>0</v>
      </c>
      <c r="AE663" s="191"/>
      <c r="AF663" s="191"/>
    </row>
    <row r="664" spans="1:32">
      <c r="A664" s="332">
        <v>1889</v>
      </c>
      <c r="B664" s="334" t="s">
        <v>1100</v>
      </c>
      <c r="C664" s="345">
        <v>4117</v>
      </c>
      <c r="D664" s="345">
        <v>5429</v>
      </c>
      <c r="E664" s="191"/>
      <c r="F664" s="191">
        <f t="shared" si="25"/>
        <v>0</v>
      </c>
      <c r="G664" s="191"/>
      <c r="H664" s="191">
        <v>0</v>
      </c>
      <c r="I664" s="191"/>
      <c r="J664" s="191">
        <v>0</v>
      </c>
      <c r="K664" s="191">
        <v>0</v>
      </c>
      <c r="L664" s="191">
        <v>0</v>
      </c>
      <c r="M664" s="191">
        <v>0</v>
      </c>
      <c r="N664" s="204">
        <v>0</v>
      </c>
      <c r="O664" s="191">
        <v>0</v>
      </c>
      <c r="P664" s="204">
        <v>0</v>
      </c>
      <c r="Q664" s="191">
        <v>0</v>
      </c>
      <c r="R664" s="204">
        <v>0</v>
      </c>
      <c r="S664" s="191">
        <v>0</v>
      </c>
      <c r="T664" s="204">
        <v>0</v>
      </c>
      <c r="U664" s="191">
        <v>0</v>
      </c>
      <c r="V664" s="204">
        <v>0</v>
      </c>
      <c r="W664" s="191">
        <v>0</v>
      </c>
      <c r="X664" s="204">
        <v>0</v>
      </c>
      <c r="Y664" s="191">
        <v>0</v>
      </c>
      <c r="Z664" s="204">
        <v>0</v>
      </c>
      <c r="AA664" s="191">
        <v>0</v>
      </c>
      <c r="AB664" s="204">
        <v>0</v>
      </c>
      <c r="AC664" s="191">
        <v>0</v>
      </c>
      <c r="AD664" s="191">
        <v>0</v>
      </c>
      <c r="AE664" s="191"/>
      <c r="AF664" s="191"/>
    </row>
    <row r="665" spans="1:32">
      <c r="A665" s="332">
        <v>1889</v>
      </c>
      <c r="B665" s="334" t="s">
        <v>1101</v>
      </c>
      <c r="C665" s="345">
        <v>1477</v>
      </c>
      <c r="D665" s="345">
        <v>1468</v>
      </c>
      <c r="E665" s="191"/>
      <c r="F665" s="191">
        <f t="shared" si="25"/>
        <v>0</v>
      </c>
      <c r="G665" s="191"/>
      <c r="H665" s="191">
        <v>0</v>
      </c>
      <c r="I665" s="191"/>
      <c r="J665" s="191">
        <v>0</v>
      </c>
      <c r="K665" s="191">
        <v>0</v>
      </c>
      <c r="L665" s="191">
        <v>0</v>
      </c>
      <c r="M665" s="191">
        <v>0</v>
      </c>
      <c r="N665" s="204">
        <v>0</v>
      </c>
      <c r="O665" s="191">
        <v>0</v>
      </c>
      <c r="P665" s="204">
        <v>0</v>
      </c>
      <c r="Q665" s="191">
        <v>0</v>
      </c>
      <c r="R665" s="204">
        <v>0</v>
      </c>
      <c r="S665" s="191">
        <v>0</v>
      </c>
      <c r="T665" s="204">
        <v>0</v>
      </c>
      <c r="U665" s="191">
        <v>0</v>
      </c>
      <c r="V665" s="204">
        <v>0</v>
      </c>
      <c r="W665" s="191">
        <v>0</v>
      </c>
      <c r="X665" s="204">
        <v>0</v>
      </c>
      <c r="Y665" s="191">
        <v>0</v>
      </c>
      <c r="Z665" s="204">
        <v>0</v>
      </c>
      <c r="AA665" s="191">
        <v>0</v>
      </c>
      <c r="AB665" s="204">
        <v>0</v>
      </c>
      <c r="AC665" s="191">
        <v>0</v>
      </c>
      <c r="AD665" s="191">
        <v>0</v>
      </c>
      <c r="AE665" s="191"/>
      <c r="AF665" s="191"/>
    </row>
    <row r="666" spans="1:32">
      <c r="A666" s="332">
        <v>1889</v>
      </c>
      <c r="B666" s="334" t="s">
        <v>1102</v>
      </c>
      <c r="C666" s="345">
        <v>2537</v>
      </c>
      <c r="D666" s="345">
        <v>2885</v>
      </c>
      <c r="E666" s="191"/>
      <c r="F666" s="191">
        <f t="shared" si="25"/>
        <v>0</v>
      </c>
      <c r="G666" s="191"/>
      <c r="H666" s="191">
        <v>0</v>
      </c>
      <c r="I666" s="191"/>
      <c r="J666" s="191">
        <v>0</v>
      </c>
      <c r="K666" s="191">
        <v>0</v>
      </c>
      <c r="L666" s="191">
        <v>0</v>
      </c>
      <c r="M666" s="191">
        <v>0</v>
      </c>
      <c r="N666" s="204">
        <v>0</v>
      </c>
      <c r="O666" s="191">
        <v>0</v>
      </c>
      <c r="P666" s="204">
        <v>0</v>
      </c>
      <c r="Q666" s="191">
        <v>0</v>
      </c>
      <c r="R666" s="204">
        <v>0</v>
      </c>
      <c r="S666" s="191">
        <v>0</v>
      </c>
      <c r="T666" s="204">
        <v>0</v>
      </c>
      <c r="U666" s="191">
        <v>0</v>
      </c>
      <c r="V666" s="204">
        <v>0</v>
      </c>
      <c r="W666" s="191">
        <v>0</v>
      </c>
      <c r="X666" s="204">
        <v>0</v>
      </c>
      <c r="Y666" s="191">
        <v>0</v>
      </c>
      <c r="Z666" s="204">
        <v>0</v>
      </c>
      <c r="AA666" s="191">
        <v>0</v>
      </c>
      <c r="AB666" s="204">
        <v>0</v>
      </c>
      <c r="AC666" s="191">
        <v>0</v>
      </c>
      <c r="AD666" s="191">
        <v>0</v>
      </c>
      <c r="AE666" s="191"/>
      <c r="AF666" s="191"/>
    </row>
    <row r="667" spans="1:32">
      <c r="A667" s="332">
        <v>1889</v>
      </c>
      <c r="B667" s="334" t="s">
        <v>1103</v>
      </c>
      <c r="C667" s="345">
        <v>933</v>
      </c>
      <c r="D667" s="345">
        <v>899</v>
      </c>
      <c r="E667" s="191"/>
      <c r="F667" s="191">
        <f t="shared" si="25"/>
        <v>0</v>
      </c>
      <c r="G667" s="191"/>
      <c r="H667" s="191">
        <v>0</v>
      </c>
      <c r="I667" s="191"/>
      <c r="J667" s="191">
        <v>0</v>
      </c>
      <c r="K667" s="191">
        <v>0</v>
      </c>
      <c r="L667" s="191">
        <v>0</v>
      </c>
      <c r="M667" s="191">
        <v>0</v>
      </c>
      <c r="N667" s="204">
        <v>0</v>
      </c>
      <c r="O667" s="191">
        <v>0</v>
      </c>
      <c r="P667" s="204">
        <v>0</v>
      </c>
      <c r="Q667" s="191">
        <v>0</v>
      </c>
      <c r="R667" s="204">
        <v>0</v>
      </c>
      <c r="S667" s="191">
        <v>0</v>
      </c>
      <c r="T667" s="204">
        <v>0</v>
      </c>
      <c r="U667" s="191">
        <v>0</v>
      </c>
      <c r="V667" s="204">
        <v>0</v>
      </c>
      <c r="W667" s="191">
        <v>0</v>
      </c>
      <c r="X667" s="204">
        <v>0</v>
      </c>
      <c r="Y667" s="191">
        <v>0</v>
      </c>
      <c r="Z667" s="204">
        <v>0</v>
      </c>
      <c r="AA667" s="191">
        <v>0</v>
      </c>
      <c r="AB667" s="204">
        <v>0</v>
      </c>
      <c r="AC667" s="191">
        <v>0</v>
      </c>
      <c r="AD667" s="191">
        <v>0</v>
      </c>
      <c r="AE667" s="191"/>
      <c r="AF667" s="191"/>
    </row>
    <row r="668" spans="1:32">
      <c r="A668" s="332">
        <v>1889</v>
      </c>
      <c r="B668" s="334" t="s">
        <v>1104</v>
      </c>
      <c r="C668" s="345">
        <v>2003</v>
      </c>
      <c r="D668" s="345">
        <v>1866</v>
      </c>
      <c r="E668" s="191"/>
      <c r="F668" s="191">
        <f t="shared" si="25"/>
        <v>0</v>
      </c>
      <c r="G668" s="191"/>
      <c r="H668" s="191">
        <v>0</v>
      </c>
      <c r="I668" s="191"/>
      <c r="J668" s="191">
        <v>0</v>
      </c>
      <c r="K668" s="191">
        <v>0</v>
      </c>
      <c r="L668" s="191">
        <v>0</v>
      </c>
      <c r="M668" s="191">
        <v>0</v>
      </c>
      <c r="N668" s="204">
        <v>0</v>
      </c>
      <c r="O668" s="191">
        <v>0</v>
      </c>
      <c r="P668" s="204">
        <v>0</v>
      </c>
      <c r="Q668" s="191">
        <v>0</v>
      </c>
      <c r="R668" s="204">
        <v>0</v>
      </c>
      <c r="S668" s="191">
        <v>0</v>
      </c>
      <c r="T668" s="204">
        <v>0</v>
      </c>
      <c r="U668" s="191">
        <v>0</v>
      </c>
      <c r="V668" s="204">
        <v>0</v>
      </c>
      <c r="W668" s="191">
        <v>0</v>
      </c>
      <c r="X668" s="204">
        <v>0</v>
      </c>
      <c r="Y668" s="191">
        <v>0</v>
      </c>
      <c r="Z668" s="204">
        <v>0</v>
      </c>
      <c r="AA668" s="191">
        <v>0</v>
      </c>
      <c r="AB668" s="204">
        <v>0</v>
      </c>
      <c r="AC668" s="191">
        <v>0</v>
      </c>
      <c r="AD668" s="191">
        <v>0</v>
      </c>
      <c r="AE668" s="191"/>
      <c r="AF668" s="191"/>
    </row>
    <row r="669" spans="1:32">
      <c r="A669" s="332">
        <v>1889</v>
      </c>
      <c r="B669" s="334" t="s">
        <v>1105</v>
      </c>
      <c r="C669" s="345">
        <v>679</v>
      </c>
      <c r="D669" s="345">
        <v>585</v>
      </c>
      <c r="E669" s="191"/>
      <c r="F669" s="191">
        <f t="shared" si="25"/>
        <v>0</v>
      </c>
      <c r="G669" s="191"/>
      <c r="H669" s="191">
        <v>0</v>
      </c>
      <c r="I669" s="191"/>
      <c r="J669" s="191">
        <v>0</v>
      </c>
      <c r="K669" s="191">
        <v>0</v>
      </c>
      <c r="L669" s="191">
        <v>0</v>
      </c>
      <c r="M669" s="191">
        <v>0</v>
      </c>
      <c r="N669" s="204">
        <v>0</v>
      </c>
      <c r="O669" s="191">
        <v>0</v>
      </c>
      <c r="P669" s="204">
        <v>0</v>
      </c>
      <c r="Q669" s="191">
        <v>0</v>
      </c>
      <c r="R669" s="204">
        <v>0</v>
      </c>
      <c r="S669" s="191">
        <v>0</v>
      </c>
      <c r="T669" s="204">
        <v>0</v>
      </c>
      <c r="U669" s="191">
        <v>0</v>
      </c>
      <c r="V669" s="204">
        <v>0</v>
      </c>
      <c r="W669" s="191">
        <v>0</v>
      </c>
      <c r="X669" s="204">
        <v>0</v>
      </c>
      <c r="Y669" s="191">
        <v>0</v>
      </c>
      <c r="Z669" s="204">
        <v>0</v>
      </c>
      <c r="AA669" s="191">
        <v>0</v>
      </c>
      <c r="AB669" s="204">
        <v>0</v>
      </c>
      <c r="AC669" s="191">
        <v>0</v>
      </c>
      <c r="AD669" s="191">
        <v>0</v>
      </c>
      <c r="AE669" s="191"/>
      <c r="AF669" s="191"/>
    </row>
    <row r="670" spans="1:32">
      <c r="A670" s="332">
        <v>1889</v>
      </c>
      <c r="B670" s="334" t="s">
        <v>1106</v>
      </c>
      <c r="C670" s="345">
        <v>1668</v>
      </c>
      <c r="D670" s="345">
        <v>1498</v>
      </c>
      <c r="E670" s="191"/>
      <c r="F670" s="191">
        <f t="shared" si="25"/>
        <v>0</v>
      </c>
      <c r="G670" s="191"/>
      <c r="H670" s="191">
        <v>0</v>
      </c>
      <c r="I670" s="191"/>
      <c r="J670" s="191">
        <v>0</v>
      </c>
      <c r="K670" s="191">
        <v>0</v>
      </c>
      <c r="L670" s="191">
        <v>0</v>
      </c>
      <c r="M670" s="191">
        <v>0</v>
      </c>
      <c r="N670" s="204">
        <v>0</v>
      </c>
      <c r="O670" s="191">
        <v>0</v>
      </c>
      <c r="P670" s="204">
        <v>0</v>
      </c>
      <c r="Q670" s="191">
        <v>0</v>
      </c>
      <c r="R670" s="204">
        <v>0</v>
      </c>
      <c r="S670" s="191">
        <v>0</v>
      </c>
      <c r="T670" s="204">
        <v>0</v>
      </c>
      <c r="U670" s="191">
        <v>0</v>
      </c>
      <c r="V670" s="204">
        <v>0</v>
      </c>
      <c r="W670" s="191">
        <v>0</v>
      </c>
      <c r="X670" s="204">
        <v>0</v>
      </c>
      <c r="Y670" s="191">
        <v>0</v>
      </c>
      <c r="Z670" s="204">
        <v>0</v>
      </c>
      <c r="AA670" s="191">
        <v>0</v>
      </c>
      <c r="AB670" s="204">
        <v>0</v>
      </c>
      <c r="AC670" s="191">
        <v>0</v>
      </c>
      <c r="AD670" s="191">
        <v>0</v>
      </c>
      <c r="AE670" s="191"/>
      <c r="AF670" s="191"/>
    </row>
    <row r="671" spans="1:32">
      <c r="A671" s="332">
        <v>1889</v>
      </c>
      <c r="B671" s="334" t="s">
        <v>1107</v>
      </c>
      <c r="C671" s="345">
        <v>1506</v>
      </c>
      <c r="D671" s="345">
        <v>2382</v>
      </c>
      <c r="E671" s="191"/>
      <c r="F671" s="191">
        <f t="shared" si="25"/>
        <v>0</v>
      </c>
      <c r="G671" s="191"/>
      <c r="H671" s="191">
        <v>0</v>
      </c>
      <c r="I671" s="191"/>
      <c r="J671" s="191">
        <v>0</v>
      </c>
      <c r="K671" s="191">
        <v>0</v>
      </c>
      <c r="L671" s="191">
        <v>0</v>
      </c>
      <c r="M671" s="191">
        <v>0</v>
      </c>
      <c r="N671" s="204">
        <v>0</v>
      </c>
      <c r="O671" s="191">
        <v>0</v>
      </c>
      <c r="P671" s="204">
        <v>0</v>
      </c>
      <c r="Q671" s="191">
        <v>0</v>
      </c>
      <c r="R671" s="204">
        <v>0</v>
      </c>
      <c r="S671" s="191">
        <v>0</v>
      </c>
      <c r="T671" s="204">
        <v>0</v>
      </c>
      <c r="U671" s="191">
        <v>0</v>
      </c>
      <c r="V671" s="204">
        <v>0</v>
      </c>
      <c r="W671" s="191">
        <v>0</v>
      </c>
      <c r="X671" s="204">
        <v>0</v>
      </c>
      <c r="Y671" s="191">
        <v>0</v>
      </c>
      <c r="Z671" s="204">
        <v>0</v>
      </c>
      <c r="AA671" s="191">
        <v>0</v>
      </c>
      <c r="AB671" s="204">
        <v>0</v>
      </c>
      <c r="AC671" s="191">
        <v>0</v>
      </c>
      <c r="AD671" s="191">
        <v>0</v>
      </c>
      <c r="AE671" s="191"/>
      <c r="AF671" s="191"/>
    </row>
    <row r="672" spans="1:32">
      <c r="A672" s="332">
        <v>1889</v>
      </c>
      <c r="B672" s="334" t="s">
        <v>1108</v>
      </c>
      <c r="C672" s="345">
        <v>2583</v>
      </c>
      <c r="D672" s="345">
        <v>2283</v>
      </c>
      <c r="E672" s="191"/>
      <c r="F672" s="191">
        <f t="shared" si="25"/>
        <v>0</v>
      </c>
      <c r="G672" s="191"/>
      <c r="H672" s="191">
        <v>0</v>
      </c>
      <c r="I672" s="191"/>
      <c r="J672" s="191">
        <v>0</v>
      </c>
      <c r="K672" s="191">
        <v>0</v>
      </c>
      <c r="L672" s="191">
        <v>0</v>
      </c>
      <c r="M672" s="191">
        <v>0</v>
      </c>
      <c r="N672" s="204">
        <v>0</v>
      </c>
      <c r="O672" s="191">
        <v>0</v>
      </c>
      <c r="P672" s="204">
        <v>0</v>
      </c>
      <c r="Q672" s="191">
        <v>0</v>
      </c>
      <c r="R672" s="204">
        <v>0</v>
      </c>
      <c r="S672" s="191">
        <v>0</v>
      </c>
      <c r="T672" s="204">
        <v>0</v>
      </c>
      <c r="U672" s="191">
        <v>0</v>
      </c>
      <c r="V672" s="204">
        <v>0</v>
      </c>
      <c r="W672" s="191">
        <v>0</v>
      </c>
      <c r="X672" s="204">
        <v>0</v>
      </c>
      <c r="Y672" s="191">
        <v>0</v>
      </c>
      <c r="Z672" s="204">
        <v>0</v>
      </c>
      <c r="AA672" s="191">
        <v>0</v>
      </c>
      <c r="AB672" s="204">
        <v>0</v>
      </c>
      <c r="AC672" s="191">
        <v>0</v>
      </c>
      <c r="AD672" s="191">
        <v>0</v>
      </c>
      <c r="AE672" s="191"/>
      <c r="AF672" s="191"/>
    </row>
    <row r="673" spans="1:32">
      <c r="A673" s="332">
        <v>1889</v>
      </c>
      <c r="B673" s="334" t="s">
        <v>1109</v>
      </c>
      <c r="C673" s="345">
        <v>1609</v>
      </c>
      <c r="D673" s="345">
        <v>1399</v>
      </c>
      <c r="E673" s="191"/>
      <c r="F673" s="191">
        <f t="shared" si="25"/>
        <v>0</v>
      </c>
      <c r="G673" s="191"/>
      <c r="H673" s="191">
        <v>0</v>
      </c>
      <c r="I673" s="191"/>
      <c r="J673" s="191">
        <v>0</v>
      </c>
      <c r="K673" s="191">
        <v>0</v>
      </c>
      <c r="L673" s="191">
        <v>0</v>
      </c>
      <c r="M673" s="191">
        <v>0</v>
      </c>
      <c r="N673" s="204">
        <v>0</v>
      </c>
      <c r="O673" s="191">
        <v>0</v>
      </c>
      <c r="P673" s="204">
        <v>0</v>
      </c>
      <c r="Q673" s="191">
        <v>0</v>
      </c>
      <c r="R673" s="204">
        <v>0</v>
      </c>
      <c r="S673" s="191">
        <v>0</v>
      </c>
      <c r="T673" s="204">
        <v>0</v>
      </c>
      <c r="U673" s="191">
        <v>0</v>
      </c>
      <c r="V673" s="204">
        <v>0</v>
      </c>
      <c r="W673" s="191">
        <v>0</v>
      </c>
      <c r="X673" s="204">
        <v>0</v>
      </c>
      <c r="Y673" s="191">
        <v>0</v>
      </c>
      <c r="Z673" s="204">
        <v>0</v>
      </c>
      <c r="AA673" s="191">
        <v>0</v>
      </c>
      <c r="AB673" s="204">
        <v>0</v>
      </c>
      <c r="AC673" s="191">
        <v>0</v>
      </c>
      <c r="AD673" s="191">
        <v>0</v>
      </c>
      <c r="AE673" s="191"/>
      <c r="AF673" s="191"/>
    </row>
    <row r="674" spans="1:32">
      <c r="A674" s="332">
        <v>1889</v>
      </c>
      <c r="B674" s="334" t="s">
        <v>1110</v>
      </c>
      <c r="C674" s="345">
        <v>2394</v>
      </c>
      <c r="D674" s="345">
        <v>2486</v>
      </c>
      <c r="E674" s="191"/>
      <c r="F674" s="191">
        <f t="shared" si="25"/>
        <v>0</v>
      </c>
      <c r="G674" s="191"/>
      <c r="H674" s="191">
        <v>0</v>
      </c>
      <c r="I674" s="191"/>
      <c r="J674" s="191">
        <v>0</v>
      </c>
      <c r="K674" s="191">
        <v>0</v>
      </c>
      <c r="L674" s="191">
        <v>0</v>
      </c>
      <c r="M674" s="191">
        <v>0</v>
      </c>
      <c r="N674" s="204">
        <v>0</v>
      </c>
      <c r="O674" s="191">
        <v>0</v>
      </c>
      <c r="P674" s="204">
        <v>0</v>
      </c>
      <c r="Q674" s="191">
        <v>0</v>
      </c>
      <c r="R674" s="204">
        <v>0</v>
      </c>
      <c r="S674" s="191">
        <v>0</v>
      </c>
      <c r="T674" s="204">
        <v>0</v>
      </c>
      <c r="U674" s="191">
        <v>0</v>
      </c>
      <c r="V674" s="204">
        <v>0</v>
      </c>
      <c r="W674" s="191">
        <v>0</v>
      </c>
      <c r="X674" s="204">
        <v>0</v>
      </c>
      <c r="Y674" s="191">
        <v>0</v>
      </c>
      <c r="Z674" s="204">
        <v>0</v>
      </c>
      <c r="AA674" s="191">
        <v>0</v>
      </c>
      <c r="AB674" s="204">
        <v>0</v>
      </c>
      <c r="AC674" s="191">
        <v>0</v>
      </c>
      <c r="AD674" s="191">
        <v>0</v>
      </c>
      <c r="AE674" s="191"/>
      <c r="AF674" s="191"/>
    </row>
    <row r="675" spans="1:32">
      <c r="A675" s="332">
        <v>1889</v>
      </c>
      <c r="B675" s="334" t="s">
        <v>1111</v>
      </c>
      <c r="C675" s="345">
        <v>2386</v>
      </c>
      <c r="D675" s="345">
        <v>2329</v>
      </c>
      <c r="E675" s="191"/>
      <c r="F675" s="191">
        <f t="shared" si="25"/>
        <v>0</v>
      </c>
      <c r="G675" s="191"/>
      <c r="H675" s="191">
        <v>0</v>
      </c>
      <c r="I675" s="191"/>
      <c r="J675" s="191">
        <v>0</v>
      </c>
      <c r="K675" s="191">
        <v>0</v>
      </c>
      <c r="L675" s="191">
        <v>0</v>
      </c>
      <c r="M675" s="191">
        <v>0</v>
      </c>
      <c r="N675" s="204">
        <v>0</v>
      </c>
      <c r="O675" s="191">
        <v>0</v>
      </c>
      <c r="P675" s="204">
        <v>0</v>
      </c>
      <c r="Q675" s="191">
        <v>0</v>
      </c>
      <c r="R675" s="204">
        <v>0</v>
      </c>
      <c r="S675" s="191">
        <v>0</v>
      </c>
      <c r="T675" s="204">
        <v>0</v>
      </c>
      <c r="U675" s="191">
        <v>0</v>
      </c>
      <c r="V675" s="204">
        <v>0</v>
      </c>
      <c r="W675" s="191">
        <v>0</v>
      </c>
      <c r="X675" s="204">
        <v>0</v>
      </c>
      <c r="Y675" s="191">
        <v>0</v>
      </c>
      <c r="Z675" s="204">
        <v>0</v>
      </c>
      <c r="AA675" s="191">
        <v>0</v>
      </c>
      <c r="AB675" s="204">
        <v>0</v>
      </c>
      <c r="AC675" s="191">
        <v>0</v>
      </c>
      <c r="AD675" s="191">
        <v>0</v>
      </c>
      <c r="AE675" s="191"/>
      <c r="AF675" s="191"/>
    </row>
    <row r="676" spans="1:32">
      <c r="A676" s="332">
        <v>1889</v>
      </c>
      <c r="B676" s="334" t="s">
        <v>1112</v>
      </c>
      <c r="C676" s="345">
        <v>2461</v>
      </c>
      <c r="D676" s="345">
        <v>2321</v>
      </c>
      <c r="E676" s="191"/>
      <c r="F676" s="191">
        <f t="shared" si="25"/>
        <v>0</v>
      </c>
      <c r="G676" s="191"/>
      <c r="H676" s="191">
        <v>0</v>
      </c>
      <c r="I676" s="191"/>
      <c r="J676" s="191">
        <v>0</v>
      </c>
      <c r="K676" s="191">
        <v>0</v>
      </c>
      <c r="L676" s="191">
        <v>0</v>
      </c>
      <c r="M676" s="191">
        <v>0</v>
      </c>
      <c r="N676" s="204">
        <v>0</v>
      </c>
      <c r="O676" s="191">
        <v>0</v>
      </c>
      <c r="P676" s="204">
        <v>0</v>
      </c>
      <c r="Q676" s="191">
        <v>0</v>
      </c>
      <c r="R676" s="204">
        <v>0</v>
      </c>
      <c r="S676" s="191">
        <v>0</v>
      </c>
      <c r="T676" s="204">
        <v>0</v>
      </c>
      <c r="U676" s="191">
        <v>0</v>
      </c>
      <c r="V676" s="204">
        <v>0</v>
      </c>
      <c r="W676" s="191">
        <v>0</v>
      </c>
      <c r="X676" s="204">
        <v>0</v>
      </c>
      <c r="Y676" s="191">
        <v>0</v>
      </c>
      <c r="Z676" s="204">
        <v>0</v>
      </c>
      <c r="AA676" s="191">
        <v>0</v>
      </c>
      <c r="AB676" s="204">
        <v>0</v>
      </c>
      <c r="AC676" s="191">
        <v>0</v>
      </c>
      <c r="AD676" s="191">
        <v>0</v>
      </c>
      <c r="AE676" s="191"/>
      <c r="AF676" s="191"/>
    </row>
    <row r="677" spans="1:32">
      <c r="A677" s="332">
        <v>1889</v>
      </c>
      <c r="B677" s="334" t="s">
        <v>1113</v>
      </c>
      <c r="C677" s="345">
        <v>3085</v>
      </c>
      <c r="D677" s="345">
        <v>3181</v>
      </c>
      <c r="E677" s="191"/>
      <c r="F677" s="191">
        <f t="shared" si="25"/>
        <v>0</v>
      </c>
      <c r="G677" s="191"/>
      <c r="H677" s="191">
        <v>0</v>
      </c>
      <c r="I677" s="191"/>
      <c r="J677" s="191">
        <v>0</v>
      </c>
      <c r="K677" s="191">
        <v>0</v>
      </c>
      <c r="L677" s="191">
        <v>0</v>
      </c>
      <c r="M677" s="191">
        <v>0</v>
      </c>
      <c r="N677" s="204">
        <v>0</v>
      </c>
      <c r="O677" s="191">
        <v>0</v>
      </c>
      <c r="P677" s="204">
        <v>0</v>
      </c>
      <c r="Q677" s="191">
        <v>0</v>
      </c>
      <c r="R677" s="204">
        <v>0</v>
      </c>
      <c r="S677" s="191">
        <v>0</v>
      </c>
      <c r="T677" s="204">
        <v>0</v>
      </c>
      <c r="U677" s="191">
        <v>0</v>
      </c>
      <c r="V677" s="204">
        <v>0</v>
      </c>
      <c r="W677" s="191">
        <v>0</v>
      </c>
      <c r="X677" s="204">
        <v>0</v>
      </c>
      <c r="Y677" s="191">
        <v>0</v>
      </c>
      <c r="Z677" s="204">
        <v>0</v>
      </c>
      <c r="AA677" s="191">
        <v>0</v>
      </c>
      <c r="AB677" s="204">
        <v>0</v>
      </c>
      <c r="AC677" s="191">
        <v>0</v>
      </c>
      <c r="AD677" s="191">
        <v>0</v>
      </c>
      <c r="AE677" s="191"/>
      <c r="AF677" s="191"/>
    </row>
    <row r="678" spans="1:32">
      <c r="A678" s="332">
        <v>1889</v>
      </c>
      <c r="B678" s="334" t="s">
        <v>1114</v>
      </c>
      <c r="C678" s="345">
        <v>2682</v>
      </c>
      <c r="D678" s="345">
        <v>3054</v>
      </c>
      <c r="E678" s="191"/>
      <c r="F678" s="191">
        <f t="shared" si="25"/>
        <v>0</v>
      </c>
      <c r="G678" s="191"/>
      <c r="H678" s="191">
        <v>0</v>
      </c>
      <c r="I678" s="191"/>
      <c r="J678" s="191">
        <v>0</v>
      </c>
      <c r="K678" s="191">
        <v>0</v>
      </c>
      <c r="L678" s="191">
        <v>0</v>
      </c>
      <c r="M678" s="191">
        <v>0</v>
      </c>
      <c r="N678" s="204">
        <v>0</v>
      </c>
      <c r="O678" s="191">
        <v>0</v>
      </c>
      <c r="P678" s="204">
        <v>0</v>
      </c>
      <c r="Q678" s="191">
        <v>0</v>
      </c>
      <c r="R678" s="204">
        <v>0</v>
      </c>
      <c r="S678" s="191">
        <v>0</v>
      </c>
      <c r="T678" s="204">
        <v>0</v>
      </c>
      <c r="U678" s="191">
        <v>0</v>
      </c>
      <c r="V678" s="204">
        <v>0</v>
      </c>
      <c r="W678" s="191">
        <v>0</v>
      </c>
      <c r="X678" s="204">
        <v>0</v>
      </c>
      <c r="Y678" s="191">
        <v>0</v>
      </c>
      <c r="Z678" s="204">
        <v>0</v>
      </c>
      <c r="AA678" s="191">
        <v>0</v>
      </c>
      <c r="AB678" s="204">
        <v>0</v>
      </c>
      <c r="AC678" s="191">
        <v>0</v>
      </c>
      <c r="AD678" s="191">
        <v>0</v>
      </c>
      <c r="AE678" s="191"/>
      <c r="AF678" s="191"/>
    </row>
    <row r="679" spans="1:32">
      <c r="A679" s="332">
        <v>1889</v>
      </c>
      <c r="B679" s="334" t="s">
        <v>1115</v>
      </c>
      <c r="C679" s="345">
        <v>1490</v>
      </c>
      <c r="D679" s="345">
        <v>1505</v>
      </c>
      <c r="E679" s="191"/>
      <c r="F679" s="191">
        <f t="shared" si="25"/>
        <v>0</v>
      </c>
      <c r="G679" s="191"/>
      <c r="H679" s="191">
        <v>0</v>
      </c>
      <c r="I679" s="191"/>
      <c r="J679" s="191">
        <v>0</v>
      </c>
      <c r="K679" s="191">
        <v>0</v>
      </c>
      <c r="L679" s="191">
        <v>0</v>
      </c>
      <c r="M679" s="191">
        <v>0</v>
      </c>
      <c r="N679" s="204">
        <v>0</v>
      </c>
      <c r="O679" s="191">
        <v>0</v>
      </c>
      <c r="P679" s="204">
        <v>0</v>
      </c>
      <c r="Q679" s="191">
        <v>0</v>
      </c>
      <c r="R679" s="204">
        <v>0</v>
      </c>
      <c r="S679" s="191">
        <v>0</v>
      </c>
      <c r="T679" s="204">
        <v>0</v>
      </c>
      <c r="U679" s="191">
        <v>0</v>
      </c>
      <c r="V679" s="204">
        <v>0</v>
      </c>
      <c r="W679" s="191">
        <v>0</v>
      </c>
      <c r="X679" s="204">
        <v>0</v>
      </c>
      <c r="Y679" s="191">
        <v>0</v>
      </c>
      <c r="Z679" s="204">
        <v>0</v>
      </c>
      <c r="AA679" s="191">
        <v>0</v>
      </c>
      <c r="AB679" s="204">
        <v>0</v>
      </c>
      <c r="AC679" s="191">
        <v>0</v>
      </c>
      <c r="AD679" s="191">
        <v>0</v>
      </c>
      <c r="AE679" s="191"/>
      <c r="AF679" s="191"/>
    </row>
    <row r="680" spans="1:32">
      <c r="A680" s="332">
        <v>1889</v>
      </c>
      <c r="B680" s="334" t="s">
        <v>1116</v>
      </c>
      <c r="C680" s="345">
        <v>2141</v>
      </c>
      <c r="D680" s="345">
        <v>2538</v>
      </c>
      <c r="E680" s="191"/>
      <c r="F680" s="191">
        <f t="shared" si="25"/>
        <v>0</v>
      </c>
      <c r="G680" s="191"/>
      <c r="H680" s="191">
        <v>0</v>
      </c>
      <c r="I680" s="191"/>
      <c r="J680" s="191">
        <v>0</v>
      </c>
      <c r="K680" s="191">
        <v>0</v>
      </c>
      <c r="L680" s="191">
        <v>0</v>
      </c>
      <c r="M680" s="191">
        <v>0</v>
      </c>
      <c r="N680" s="204">
        <v>0</v>
      </c>
      <c r="O680" s="191">
        <v>0</v>
      </c>
      <c r="P680" s="204">
        <v>0</v>
      </c>
      <c r="Q680" s="191">
        <v>0</v>
      </c>
      <c r="R680" s="204">
        <v>0</v>
      </c>
      <c r="S680" s="191">
        <v>0</v>
      </c>
      <c r="T680" s="204">
        <v>0</v>
      </c>
      <c r="U680" s="191">
        <v>0</v>
      </c>
      <c r="V680" s="204">
        <v>0</v>
      </c>
      <c r="W680" s="191">
        <v>0</v>
      </c>
      <c r="X680" s="204">
        <v>0</v>
      </c>
      <c r="Y680" s="191">
        <v>0</v>
      </c>
      <c r="Z680" s="204">
        <v>0</v>
      </c>
      <c r="AA680" s="191">
        <v>0</v>
      </c>
      <c r="AB680" s="204">
        <v>0</v>
      </c>
      <c r="AC680" s="191">
        <v>0</v>
      </c>
      <c r="AD680" s="191">
        <v>0</v>
      </c>
      <c r="AE680" s="191"/>
      <c r="AF680" s="191"/>
    </row>
    <row r="681" spans="1:32">
      <c r="A681" s="332">
        <v>1889</v>
      </c>
      <c r="B681" s="334" t="s">
        <v>1117</v>
      </c>
      <c r="C681" s="345">
        <v>3806</v>
      </c>
      <c r="D681" s="345">
        <v>4103</v>
      </c>
      <c r="E681" s="191"/>
      <c r="F681" s="191">
        <f t="shared" si="25"/>
        <v>0</v>
      </c>
      <c r="G681" s="191"/>
      <c r="H681" s="191">
        <v>0</v>
      </c>
      <c r="I681" s="191"/>
      <c r="J681" s="191">
        <v>0</v>
      </c>
      <c r="K681" s="191">
        <v>0</v>
      </c>
      <c r="L681" s="191">
        <v>0</v>
      </c>
      <c r="M681" s="191">
        <v>0</v>
      </c>
      <c r="N681" s="204">
        <v>0</v>
      </c>
      <c r="O681" s="191">
        <v>0</v>
      </c>
      <c r="P681" s="204">
        <v>0</v>
      </c>
      <c r="Q681" s="191">
        <v>0</v>
      </c>
      <c r="R681" s="204">
        <v>0</v>
      </c>
      <c r="S681" s="191">
        <v>0</v>
      </c>
      <c r="T681" s="204">
        <v>0</v>
      </c>
      <c r="U681" s="191">
        <v>0</v>
      </c>
      <c r="V681" s="204">
        <v>0</v>
      </c>
      <c r="W681" s="191">
        <v>0</v>
      </c>
      <c r="X681" s="204">
        <v>0</v>
      </c>
      <c r="Y681" s="191">
        <v>0</v>
      </c>
      <c r="Z681" s="204">
        <v>0</v>
      </c>
      <c r="AA681" s="191">
        <v>0</v>
      </c>
      <c r="AB681" s="204">
        <v>0</v>
      </c>
      <c r="AC681" s="191">
        <v>0</v>
      </c>
      <c r="AD681" s="191">
        <v>0</v>
      </c>
      <c r="AE681" s="191"/>
      <c r="AF681" s="191"/>
    </row>
    <row r="682" spans="1:32">
      <c r="A682" s="332">
        <v>1889</v>
      </c>
      <c r="B682" s="335" t="s">
        <v>1118</v>
      </c>
      <c r="C682" s="240">
        <v>193580</v>
      </c>
      <c r="D682" s="246">
        <v>206498</v>
      </c>
      <c r="E682" s="191">
        <v>3836</v>
      </c>
      <c r="F682" s="191">
        <f t="shared" si="25"/>
        <v>1.9816096704204982</v>
      </c>
      <c r="G682" s="191">
        <v>1963</v>
      </c>
      <c r="H682" s="191">
        <v>1.014051038330406</v>
      </c>
      <c r="I682" s="191">
        <v>1873</v>
      </c>
      <c r="J682" s="191">
        <v>0.96755863209009207</v>
      </c>
      <c r="K682" s="191">
        <v>277</v>
      </c>
      <c r="L682" s="191">
        <v>0.14309329476185556</v>
      </c>
      <c r="M682" s="191">
        <v>363</v>
      </c>
      <c r="N682" s="204">
        <v>0.18751937183593348</v>
      </c>
      <c r="O682" s="191">
        <v>109</v>
      </c>
      <c r="P682" s="204">
        <v>5.6307469779935941E-2</v>
      </c>
      <c r="Q682" s="191">
        <v>111</v>
      </c>
      <c r="R682" s="204">
        <v>5.7340634363054033E-2</v>
      </c>
      <c r="S682" s="191">
        <v>152</v>
      </c>
      <c r="T682" s="204">
        <v>7.8520508316974894E-2</v>
      </c>
      <c r="U682" s="191">
        <v>75</v>
      </c>
      <c r="V682" s="204">
        <v>3.8743671866928404E-2</v>
      </c>
      <c r="W682" s="191">
        <v>422</v>
      </c>
      <c r="X682" s="204">
        <v>0.21799772703791714</v>
      </c>
      <c r="Y682" s="191">
        <v>682</v>
      </c>
      <c r="Z682" s="204">
        <v>0.35230912284326893</v>
      </c>
      <c r="AA682" s="191">
        <v>1386</v>
      </c>
      <c r="AB682" s="204">
        <v>0.7159830561008369</v>
      </c>
      <c r="AC682" s="191">
        <v>259</v>
      </c>
      <c r="AD682" s="191">
        <v>0.13379481351379274</v>
      </c>
      <c r="AE682" s="191"/>
      <c r="AF682" s="191"/>
    </row>
    <row r="683" spans="1:32">
      <c r="A683" s="332">
        <v>1889</v>
      </c>
      <c r="B683" s="337" t="s">
        <v>841</v>
      </c>
      <c r="C683" s="347">
        <v>20891</v>
      </c>
      <c r="D683" s="347">
        <v>23345</v>
      </c>
      <c r="E683" s="191">
        <v>614</v>
      </c>
      <c r="F683" s="191">
        <f t="shared" si="25"/>
        <v>2.9390646689962185</v>
      </c>
      <c r="G683" s="191">
        <v>387</v>
      </c>
      <c r="H683" s="191">
        <v>1.8524723565171604</v>
      </c>
      <c r="I683" s="191">
        <v>227</v>
      </c>
      <c r="J683" s="191">
        <v>1.086592312479058</v>
      </c>
      <c r="K683" s="191">
        <v>156</v>
      </c>
      <c r="L683" s="191">
        <v>0.74673304293714993</v>
      </c>
      <c r="M683" s="191">
        <v>50</v>
      </c>
      <c r="N683" s="204">
        <v>0.23933751376190704</v>
      </c>
      <c r="O683" s="191">
        <v>21</v>
      </c>
      <c r="P683" s="204">
        <v>0.10052175578000096</v>
      </c>
      <c r="Q683" s="191">
        <v>23</v>
      </c>
      <c r="R683" s="204">
        <v>0.11009525633047725</v>
      </c>
      <c r="S683" s="191">
        <v>18</v>
      </c>
      <c r="T683" s="204">
        <v>8.6161504954286539E-2</v>
      </c>
      <c r="U683" s="191">
        <v>12</v>
      </c>
      <c r="V683" s="204">
        <v>5.7441003302857688E-2</v>
      </c>
      <c r="W683" s="191">
        <v>80</v>
      </c>
      <c r="X683" s="204">
        <v>0.38294002201905125</v>
      </c>
      <c r="Y683" s="191">
        <v>92</v>
      </c>
      <c r="Z683" s="204">
        <v>0.44038102532190898</v>
      </c>
      <c r="AA683" s="191">
        <v>141</v>
      </c>
      <c r="AB683" s="204">
        <v>0.67493178880857785</v>
      </c>
      <c r="AC683" s="191">
        <v>21</v>
      </c>
      <c r="AD683" s="191">
        <v>0.10052175578000096</v>
      </c>
      <c r="AE683" s="191"/>
      <c r="AF683" s="191"/>
    </row>
    <row r="684" spans="1:32">
      <c r="A684" s="332">
        <v>1889</v>
      </c>
      <c r="B684" s="334" t="s">
        <v>847</v>
      </c>
      <c r="C684" s="345">
        <v>23033</v>
      </c>
      <c r="D684" s="345">
        <v>28086</v>
      </c>
      <c r="E684" s="191">
        <v>437</v>
      </c>
      <c r="F684" s="191">
        <f t="shared" si="25"/>
        <v>1.8972778187817481</v>
      </c>
      <c r="G684" s="191">
        <v>224</v>
      </c>
      <c r="H684" s="191">
        <v>0.97251769200712013</v>
      </c>
      <c r="I684" s="191">
        <v>213</v>
      </c>
      <c r="J684" s="191">
        <v>0.92476012677462771</v>
      </c>
      <c r="K684" s="191">
        <v>45</v>
      </c>
      <c r="L684" s="191">
        <v>0.19537185776928753</v>
      </c>
      <c r="M684" s="191">
        <v>56</v>
      </c>
      <c r="N684" s="204">
        <v>0.24312942300178003</v>
      </c>
      <c r="O684" s="191">
        <v>15</v>
      </c>
      <c r="P684" s="204">
        <v>6.5123952589762515E-2</v>
      </c>
      <c r="Q684" s="191">
        <v>9</v>
      </c>
      <c r="R684" s="204">
        <v>3.9074371553857512E-2</v>
      </c>
      <c r="S684" s="191">
        <v>22</v>
      </c>
      <c r="T684" s="204">
        <v>9.5515130464985012E-2</v>
      </c>
      <c r="U684" s="191">
        <v>13</v>
      </c>
      <c r="V684" s="204">
        <v>5.6440758911127514E-2</v>
      </c>
      <c r="W684" s="191">
        <v>53</v>
      </c>
      <c r="X684" s="204">
        <v>0.23010463248382754</v>
      </c>
      <c r="Y684" s="191">
        <v>67</v>
      </c>
      <c r="Z684" s="204">
        <v>0.29088698823427256</v>
      </c>
      <c r="AA684" s="191">
        <v>133</v>
      </c>
      <c r="AB684" s="204">
        <v>0.57743237962922767</v>
      </c>
      <c r="AC684" s="191">
        <v>24</v>
      </c>
      <c r="AD684" s="191">
        <v>0.10419832414362003</v>
      </c>
      <c r="AE684" s="191"/>
      <c r="AF684" s="191"/>
    </row>
    <row r="685" spans="1:32">
      <c r="A685" s="332">
        <v>1889</v>
      </c>
      <c r="B685" s="334" t="s">
        <v>850</v>
      </c>
      <c r="C685" s="345">
        <v>17572</v>
      </c>
      <c r="D685" s="345">
        <v>18729</v>
      </c>
      <c r="E685" s="191">
        <v>387</v>
      </c>
      <c r="F685" s="191">
        <f t="shared" si="25"/>
        <v>2.2023674026860918</v>
      </c>
      <c r="G685" s="191">
        <v>186</v>
      </c>
      <c r="H685" s="191">
        <v>1.0585021625312998</v>
      </c>
      <c r="I685" s="191">
        <v>201</v>
      </c>
      <c r="J685" s="191">
        <v>1.1438652401547917</v>
      </c>
      <c r="K685" s="191">
        <v>32</v>
      </c>
      <c r="L685" s="191">
        <v>0.18210789893011611</v>
      </c>
      <c r="M685" s="191">
        <v>31</v>
      </c>
      <c r="N685" s="204">
        <v>0.17641702708854995</v>
      </c>
      <c r="O685" s="191">
        <v>11</v>
      </c>
      <c r="P685" s="204">
        <v>6.2599590257227403E-2</v>
      </c>
      <c r="Q685" s="191">
        <v>14</v>
      </c>
      <c r="R685" s="204">
        <v>7.9672205781925784E-2</v>
      </c>
      <c r="S685" s="191">
        <v>14</v>
      </c>
      <c r="T685" s="204">
        <v>7.9672205781925784E-2</v>
      </c>
      <c r="U685" s="191">
        <v>9</v>
      </c>
      <c r="V685" s="204">
        <v>5.1217846574095151E-2</v>
      </c>
      <c r="W685" s="191">
        <v>33</v>
      </c>
      <c r="X685" s="204">
        <v>0.18779877077168222</v>
      </c>
      <c r="Y685" s="191">
        <v>83</v>
      </c>
      <c r="Z685" s="204">
        <v>0.4723423628499886</v>
      </c>
      <c r="AA685" s="191">
        <v>137</v>
      </c>
      <c r="AB685" s="204">
        <v>0.77964944229455957</v>
      </c>
      <c r="AC685" s="191">
        <v>23</v>
      </c>
      <c r="AD685" s="191">
        <v>0.13089005235602094</v>
      </c>
      <c r="AE685" s="191"/>
      <c r="AF685" s="191"/>
    </row>
    <row r="686" spans="1:32">
      <c r="A686" s="332">
        <v>1889</v>
      </c>
      <c r="B686" s="334" t="s">
        <v>852</v>
      </c>
      <c r="C686" s="345">
        <v>16453</v>
      </c>
      <c r="D686" s="345">
        <v>17039</v>
      </c>
      <c r="E686" s="191">
        <v>380</v>
      </c>
      <c r="F686" s="191">
        <f t="shared" si="25"/>
        <v>2.3096091898134081</v>
      </c>
      <c r="G686" s="191">
        <v>202</v>
      </c>
      <c r="H686" s="191">
        <v>1.2277396219534431</v>
      </c>
      <c r="I686" s="191">
        <v>178</v>
      </c>
      <c r="J686" s="191">
        <v>1.0818695678599646</v>
      </c>
      <c r="K686" s="191">
        <v>16</v>
      </c>
      <c r="L686" s="191">
        <v>9.7246702728985598E-2</v>
      </c>
      <c r="M686" s="191">
        <v>25</v>
      </c>
      <c r="N686" s="204">
        <v>0.15194797301404001</v>
      </c>
      <c r="O686" s="191">
        <v>4</v>
      </c>
      <c r="P686" s="204">
        <v>2.43116756822464E-2</v>
      </c>
      <c r="Q686" s="191">
        <v>9</v>
      </c>
      <c r="R686" s="204">
        <v>5.47012702850544E-2</v>
      </c>
      <c r="S686" s="191">
        <v>13</v>
      </c>
      <c r="T686" s="204">
        <v>7.9012945967300796E-2</v>
      </c>
      <c r="U686" s="191">
        <v>6</v>
      </c>
      <c r="V686" s="204">
        <v>3.6467513523369598E-2</v>
      </c>
      <c r="W686" s="191">
        <v>48</v>
      </c>
      <c r="X686" s="204">
        <v>0.29174010818695678</v>
      </c>
      <c r="Y686" s="191">
        <v>87</v>
      </c>
      <c r="Z686" s="204">
        <v>0.52877894608885911</v>
      </c>
      <c r="AA686" s="191">
        <v>134</v>
      </c>
      <c r="AB686" s="204">
        <v>0.81444113535525442</v>
      </c>
      <c r="AC686" s="191">
        <v>38</v>
      </c>
      <c r="AD686" s="191">
        <v>0.23096091898134077</v>
      </c>
      <c r="AE686" s="191"/>
      <c r="AF686" s="191"/>
    </row>
    <row r="687" spans="1:32">
      <c r="A687" s="332">
        <v>1889</v>
      </c>
      <c r="B687" s="334" t="s">
        <v>869</v>
      </c>
      <c r="C687" s="345">
        <v>19418</v>
      </c>
      <c r="D687" s="345">
        <v>19940</v>
      </c>
      <c r="E687" s="191">
        <v>331</v>
      </c>
      <c r="F687" s="191">
        <f t="shared" si="25"/>
        <v>1.7046039756926561</v>
      </c>
      <c r="G687" s="191">
        <v>184</v>
      </c>
      <c r="H687" s="191">
        <v>0.9475744154907817</v>
      </c>
      <c r="I687" s="191">
        <v>147</v>
      </c>
      <c r="J687" s="191">
        <v>0.75702956020187451</v>
      </c>
      <c r="K687" s="191">
        <v>24</v>
      </c>
      <c r="L687" s="191">
        <v>0.12359666289010196</v>
      </c>
      <c r="M687" s="191">
        <v>31</v>
      </c>
      <c r="N687" s="204">
        <v>0.1596456895663817</v>
      </c>
      <c r="O687" s="191">
        <v>8</v>
      </c>
      <c r="P687" s="204">
        <v>4.1198887630033987E-2</v>
      </c>
      <c r="Q687" s="191">
        <v>4</v>
      </c>
      <c r="R687" s="204">
        <v>2.0599443815016993E-2</v>
      </c>
      <c r="S687" s="191">
        <v>11</v>
      </c>
      <c r="T687" s="204">
        <v>5.6648470491296732E-2</v>
      </c>
      <c r="U687" s="191">
        <v>3</v>
      </c>
      <c r="V687" s="204">
        <v>1.5449582861262745E-2</v>
      </c>
      <c r="W687" s="191">
        <v>33</v>
      </c>
      <c r="X687" s="204">
        <v>0.1699454114738902</v>
      </c>
      <c r="Y687" s="191">
        <v>52</v>
      </c>
      <c r="Z687" s="204">
        <v>0.26779276959522091</v>
      </c>
      <c r="AA687" s="191">
        <v>144</v>
      </c>
      <c r="AB687" s="204">
        <v>0.74157997734061176</v>
      </c>
      <c r="AC687" s="191">
        <v>21</v>
      </c>
      <c r="AD687" s="191">
        <v>0.10814708002883922</v>
      </c>
      <c r="AE687" s="191"/>
      <c r="AF687" s="191"/>
    </row>
    <row r="688" spans="1:32">
      <c r="A688" s="332">
        <v>1889</v>
      </c>
      <c r="B688" s="334" t="s">
        <v>871</v>
      </c>
      <c r="C688" s="345">
        <v>13666</v>
      </c>
      <c r="D688" s="345">
        <v>13415</v>
      </c>
      <c r="E688" s="191">
        <v>301</v>
      </c>
      <c r="F688" s="191">
        <f t="shared" si="25"/>
        <v>2.2025464656812526</v>
      </c>
      <c r="G688" s="191">
        <v>145</v>
      </c>
      <c r="H688" s="191">
        <v>1.0610273671886434</v>
      </c>
      <c r="I688" s="191">
        <v>156</v>
      </c>
      <c r="J688" s="191">
        <v>1.1415190984926094</v>
      </c>
      <c r="K688" s="191">
        <v>24</v>
      </c>
      <c r="L688" s="191">
        <v>0.17561832284501683</v>
      </c>
      <c r="M688" s="191">
        <v>24</v>
      </c>
      <c r="N688" s="204">
        <v>0.17561832284501683</v>
      </c>
      <c r="O688" s="191">
        <v>5</v>
      </c>
      <c r="P688" s="204">
        <v>3.6587150592711837E-2</v>
      </c>
      <c r="Q688" s="191">
        <v>11</v>
      </c>
      <c r="R688" s="204">
        <v>8.0491731303966044E-2</v>
      </c>
      <c r="S688" s="191">
        <v>17</v>
      </c>
      <c r="T688" s="204">
        <v>0.12439631201522025</v>
      </c>
      <c r="U688" s="191">
        <v>3</v>
      </c>
      <c r="V688" s="204">
        <v>2.1952290355627103E-2</v>
      </c>
      <c r="W688" s="191">
        <v>33</v>
      </c>
      <c r="X688" s="204">
        <v>0.24147519391189814</v>
      </c>
      <c r="Y688" s="191">
        <v>42</v>
      </c>
      <c r="Z688" s="204">
        <v>0.30733206497877946</v>
      </c>
      <c r="AA688" s="191">
        <v>123</v>
      </c>
      <c r="AB688" s="204">
        <v>0.90004390458071126</v>
      </c>
      <c r="AC688" s="191">
        <v>19</v>
      </c>
      <c r="AD688" s="191">
        <v>0.13903117225230499</v>
      </c>
      <c r="AE688" s="191"/>
      <c r="AF688" s="191"/>
    </row>
    <row r="689" spans="1:32">
      <c r="A689" s="332">
        <v>1889</v>
      </c>
      <c r="B689" s="337" t="s">
        <v>873</v>
      </c>
      <c r="C689" s="347">
        <v>17384</v>
      </c>
      <c r="D689" s="347">
        <v>18269</v>
      </c>
      <c r="E689" s="191">
        <v>279</v>
      </c>
      <c r="F689" s="191">
        <f t="shared" si="25"/>
        <v>1.6049240681086054</v>
      </c>
      <c r="G689" s="191">
        <v>131</v>
      </c>
      <c r="H689" s="191">
        <v>0.75356649792913022</v>
      </c>
      <c r="I689" s="191">
        <v>148</v>
      </c>
      <c r="J689" s="191">
        <v>0.85135757017947533</v>
      </c>
      <c r="K689" s="191">
        <v>11</v>
      </c>
      <c r="L689" s="191">
        <v>6.3276576161988035E-2</v>
      </c>
      <c r="M689" s="191">
        <v>22</v>
      </c>
      <c r="N689" s="204">
        <v>0.12655315232397607</v>
      </c>
      <c r="O689" s="191">
        <v>5</v>
      </c>
      <c r="P689" s="204">
        <v>2.8762080073630923E-2</v>
      </c>
      <c r="Q689" s="191">
        <v>5</v>
      </c>
      <c r="R689" s="204">
        <v>2.8762080073630923E-2</v>
      </c>
      <c r="S689" s="191">
        <v>9</v>
      </c>
      <c r="T689" s="204">
        <v>5.1771744132535671E-2</v>
      </c>
      <c r="U689" s="191">
        <v>4</v>
      </c>
      <c r="V689" s="204">
        <v>2.3009664058904741E-2</v>
      </c>
      <c r="W689" s="191">
        <v>31</v>
      </c>
      <c r="X689" s="204">
        <v>0.17832489645651173</v>
      </c>
      <c r="Y689" s="191">
        <v>45</v>
      </c>
      <c r="Z689" s="204">
        <v>0.25885872066267834</v>
      </c>
      <c r="AA689" s="191">
        <v>124</v>
      </c>
      <c r="AB689" s="204">
        <v>0.71329958582604691</v>
      </c>
      <c r="AC689" s="191">
        <v>23</v>
      </c>
      <c r="AD689" s="191">
        <v>0.13230556833870227</v>
      </c>
      <c r="AE689" s="191"/>
      <c r="AF689" s="191"/>
    </row>
    <row r="690" spans="1:32">
      <c r="A690" s="332">
        <v>1889</v>
      </c>
      <c r="B690" s="337" t="s">
        <v>879</v>
      </c>
      <c r="C690" s="347">
        <v>13753</v>
      </c>
      <c r="D690" s="347">
        <v>13411</v>
      </c>
      <c r="E690" s="191">
        <v>278</v>
      </c>
      <c r="F690" s="191">
        <f t="shared" si="25"/>
        <v>2.0213771540754744</v>
      </c>
      <c r="G690" s="191">
        <v>148</v>
      </c>
      <c r="H690" s="191">
        <v>1.0761288446157202</v>
      </c>
      <c r="I690" s="191">
        <v>130</v>
      </c>
      <c r="J690" s="191">
        <v>0.94524830945975424</v>
      </c>
      <c r="K690" s="191">
        <v>18</v>
      </c>
      <c r="L690" s="191">
        <v>0.13088053515596598</v>
      </c>
      <c r="M690" s="191">
        <v>30</v>
      </c>
      <c r="N690" s="204">
        <v>0.21813422525994328</v>
      </c>
      <c r="O690" s="191">
        <v>11</v>
      </c>
      <c r="P690" s="204">
        <v>7.9982549261979202E-2</v>
      </c>
      <c r="Q690" s="191">
        <v>12</v>
      </c>
      <c r="R690" s="204">
        <v>8.7253690103977308E-2</v>
      </c>
      <c r="S690" s="191">
        <v>5</v>
      </c>
      <c r="T690" s="204">
        <v>3.6355704209990548E-2</v>
      </c>
      <c r="U690" s="191">
        <v>4</v>
      </c>
      <c r="V690" s="204">
        <v>2.9084563367992436E-2</v>
      </c>
      <c r="W690" s="191">
        <v>10</v>
      </c>
      <c r="X690" s="204">
        <v>7.2711408419981097E-2</v>
      </c>
      <c r="Y690" s="191">
        <v>45</v>
      </c>
      <c r="Z690" s="204">
        <v>0.32720133788991496</v>
      </c>
      <c r="AA690" s="191">
        <v>125</v>
      </c>
      <c r="AB690" s="204">
        <v>0.90889260524976367</v>
      </c>
      <c r="AC690" s="191">
        <v>18</v>
      </c>
      <c r="AD690" s="191">
        <v>0.13088053515596598</v>
      </c>
      <c r="AE690" s="191"/>
      <c r="AF690" s="191"/>
    </row>
    <row r="691" spans="1:32">
      <c r="A691" s="332">
        <v>1889</v>
      </c>
      <c r="B691" s="334" t="s">
        <v>886</v>
      </c>
      <c r="C691" s="345">
        <v>11458</v>
      </c>
      <c r="D691" s="345">
        <v>12683</v>
      </c>
      <c r="E691" s="191">
        <v>252</v>
      </c>
      <c r="F691" s="191">
        <f t="shared" si="25"/>
        <v>2.1993367079769595</v>
      </c>
      <c r="G691" s="191">
        <v>124</v>
      </c>
      <c r="H691" s="191">
        <v>1.0822133007505672</v>
      </c>
      <c r="I691" s="191">
        <v>128</v>
      </c>
      <c r="J691" s="191">
        <v>1.117123407226392</v>
      </c>
      <c r="K691" s="191">
        <v>14</v>
      </c>
      <c r="L691" s="191">
        <v>0.12218537266538664</v>
      </c>
      <c r="M691" s="191">
        <v>30</v>
      </c>
      <c r="N691" s="204">
        <v>0.26182579856868565</v>
      </c>
      <c r="O691" s="191">
        <v>8</v>
      </c>
      <c r="P691" s="204">
        <v>6.9820212951649502E-2</v>
      </c>
      <c r="Q691" s="191">
        <v>1</v>
      </c>
      <c r="R691" s="204">
        <v>8.7275266189561877E-3</v>
      </c>
      <c r="S691" s="191">
        <v>16</v>
      </c>
      <c r="T691" s="204">
        <v>0.139640425903299</v>
      </c>
      <c r="U691" s="191">
        <v>6</v>
      </c>
      <c r="V691" s="204">
        <v>5.2365159713737133E-2</v>
      </c>
      <c r="W691" s="191">
        <v>19</v>
      </c>
      <c r="X691" s="204">
        <v>0.16582300576016756</v>
      </c>
      <c r="Y691" s="191">
        <v>40</v>
      </c>
      <c r="Z691" s="204">
        <v>0.34910106475824754</v>
      </c>
      <c r="AA691" s="191">
        <v>94</v>
      </c>
      <c r="AB691" s="204">
        <v>0.82038750218188172</v>
      </c>
      <c r="AC691" s="191">
        <v>24</v>
      </c>
      <c r="AD691" s="191">
        <v>0.20946063885494853</v>
      </c>
      <c r="AE691" s="191"/>
      <c r="AF691" s="191"/>
    </row>
    <row r="692" spans="1:32">
      <c r="A692" s="332">
        <v>1889</v>
      </c>
      <c r="B692" s="334" t="s">
        <v>910</v>
      </c>
      <c r="C692" s="345">
        <v>27167</v>
      </c>
      <c r="D692" s="345">
        <v>28705</v>
      </c>
      <c r="E692" s="191">
        <v>469</v>
      </c>
      <c r="F692" s="191">
        <f t="shared" si="25"/>
        <v>1.7263591857768614</v>
      </c>
      <c r="G692" s="191">
        <v>236</v>
      </c>
      <c r="H692" s="191">
        <v>0.86870099753377261</v>
      </c>
      <c r="I692" s="191">
        <v>233</v>
      </c>
      <c r="J692" s="191">
        <v>0.85765818824308904</v>
      </c>
      <c r="K692" s="191">
        <v>50</v>
      </c>
      <c r="L692" s="191">
        <v>0.18404682151139251</v>
      </c>
      <c r="M692" s="191">
        <v>36</v>
      </c>
      <c r="N692" s="204">
        <v>0.1325137114882026</v>
      </c>
      <c r="O692" s="191">
        <v>14</v>
      </c>
      <c r="P692" s="204">
        <v>5.1533110023189901E-2</v>
      </c>
      <c r="Q692" s="191">
        <v>16</v>
      </c>
      <c r="R692" s="204">
        <v>5.88949828836456E-2</v>
      </c>
      <c r="S692" s="191">
        <v>23</v>
      </c>
      <c r="T692" s="204">
        <v>8.4661537895240543E-2</v>
      </c>
      <c r="U692" s="191">
        <v>9</v>
      </c>
      <c r="V692" s="204">
        <v>3.3128427872050649E-2</v>
      </c>
      <c r="W692" s="191">
        <v>52</v>
      </c>
      <c r="X692" s="204">
        <v>0.19140869437184821</v>
      </c>
      <c r="Y692" s="191">
        <v>94</v>
      </c>
      <c r="Z692" s="204">
        <v>0.34600802444141787</v>
      </c>
      <c r="AA692" s="191">
        <v>145</v>
      </c>
      <c r="AB692" s="204">
        <v>0.5337357823830382</v>
      </c>
      <c r="AC692" s="191">
        <v>30</v>
      </c>
      <c r="AD692" s="191">
        <v>0.1104280929068355</v>
      </c>
      <c r="AE692" s="191"/>
      <c r="AF692" s="191"/>
    </row>
    <row r="693" spans="1:32">
      <c r="A693" s="332">
        <v>1889</v>
      </c>
      <c r="B693" s="334" t="s">
        <v>912</v>
      </c>
      <c r="C693" s="345">
        <v>12785</v>
      </c>
      <c r="D693" s="345">
        <v>12876</v>
      </c>
      <c r="E693" s="191">
        <v>235</v>
      </c>
      <c r="F693" s="191">
        <f t="shared" si="25"/>
        <v>1.8380915134923741</v>
      </c>
      <c r="G693" s="191">
        <v>123</v>
      </c>
      <c r="H693" s="191">
        <v>0.9620649198279233</v>
      </c>
      <c r="I693" s="191">
        <v>112</v>
      </c>
      <c r="J693" s="191">
        <v>0.87602659366445046</v>
      </c>
      <c r="K693" s="191">
        <v>14</v>
      </c>
      <c r="L693" s="191">
        <v>0.10950332420805631</v>
      </c>
      <c r="M693" s="191">
        <v>28</v>
      </c>
      <c r="N693" s="204">
        <v>0.21900664841611261</v>
      </c>
      <c r="O693" s="191">
        <v>7</v>
      </c>
      <c r="P693" s="204">
        <v>5.4751662104028154E-2</v>
      </c>
      <c r="Q693" s="191">
        <v>7</v>
      </c>
      <c r="R693" s="204">
        <v>5.4751662104028154E-2</v>
      </c>
      <c r="S693" s="191">
        <v>4</v>
      </c>
      <c r="T693" s="204">
        <v>3.1286664059444663E-2</v>
      </c>
      <c r="U693" s="191">
        <v>6</v>
      </c>
      <c r="V693" s="204">
        <v>4.6929996089166995E-2</v>
      </c>
      <c r="W693" s="191">
        <v>30</v>
      </c>
      <c r="X693" s="204">
        <v>0.23464998044583496</v>
      </c>
      <c r="Y693" s="191">
        <v>35</v>
      </c>
      <c r="Z693" s="204">
        <v>0.27375831052014077</v>
      </c>
      <c r="AA693" s="191">
        <v>86</v>
      </c>
      <c r="AB693" s="204">
        <v>0.67266327727806019</v>
      </c>
      <c r="AC693" s="191">
        <v>18</v>
      </c>
      <c r="AD693" s="191">
        <v>0.14078998826750097</v>
      </c>
      <c r="AE693" s="191"/>
      <c r="AF693" s="191"/>
    </row>
    <row r="694" spans="1:32">
      <c r="A694" s="332">
        <v>1889</v>
      </c>
      <c r="B694" s="335" t="s">
        <v>1119</v>
      </c>
      <c r="C694" s="343">
        <v>104678</v>
      </c>
      <c r="D694" s="240">
        <v>113221</v>
      </c>
      <c r="E694" s="191">
        <v>2024</v>
      </c>
      <c r="F694" s="191">
        <f t="shared" si="25"/>
        <v>1.9335485966487704</v>
      </c>
      <c r="G694" s="191">
        <v>1054</v>
      </c>
      <c r="H694" s="191">
        <v>1.0068973423259902</v>
      </c>
      <c r="I694" s="191">
        <v>970</v>
      </c>
      <c r="J694" s="191">
        <v>0.92665125432278039</v>
      </c>
      <c r="K694" s="191">
        <v>167</v>
      </c>
      <c r="L694" s="191">
        <v>0.15953686543495291</v>
      </c>
      <c r="M694" s="191">
        <v>253</v>
      </c>
      <c r="N694" s="204">
        <v>0.2416935745810963</v>
      </c>
      <c r="O694" s="191">
        <v>80</v>
      </c>
      <c r="P694" s="204">
        <v>7.6424845717342704E-2</v>
      </c>
      <c r="Q694" s="191">
        <v>72</v>
      </c>
      <c r="R694" s="204">
        <v>6.8782361145608442E-2</v>
      </c>
      <c r="S694" s="191">
        <v>83</v>
      </c>
      <c r="T694" s="204">
        <v>7.9290777431743065E-2</v>
      </c>
      <c r="U694" s="191">
        <v>37</v>
      </c>
      <c r="V694" s="204">
        <v>3.5346491144271006E-2</v>
      </c>
      <c r="W694" s="191">
        <v>182</v>
      </c>
      <c r="X694" s="204">
        <v>0.17386652400695465</v>
      </c>
      <c r="Y694" s="191">
        <v>320</v>
      </c>
      <c r="Z694" s="204">
        <v>0.30569938286937082</v>
      </c>
      <c r="AA694" s="191">
        <v>696</v>
      </c>
      <c r="AB694" s="204">
        <v>0.66489615774088151</v>
      </c>
      <c r="AC694" s="191">
        <v>134</v>
      </c>
      <c r="AD694" s="191">
        <v>0.12801161657654903</v>
      </c>
      <c r="AE694" s="191"/>
      <c r="AF694" s="191"/>
    </row>
    <row r="695" spans="1:32">
      <c r="A695" s="332">
        <v>1889</v>
      </c>
      <c r="B695" s="334" t="s">
        <v>845</v>
      </c>
      <c r="C695" s="345">
        <v>14718</v>
      </c>
      <c r="D695" s="345">
        <v>18433</v>
      </c>
      <c r="E695" s="191">
        <v>270</v>
      </c>
      <c r="F695" s="191">
        <f t="shared" si="25"/>
        <v>1.8344883815735833</v>
      </c>
      <c r="G695" s="191">
        <v>133</v>
      </c>
      <c r="H695" s="191">
        <v>0.90365538796032074</v>
      </c>
      <c r="I695" s="191">
        <v>137</v>
      </c>
      <c r="J695" s="191">
        <v>0.93083299361326266</v>
      </c>
      <c r="K695" s="191">
        <v>25</v>
      </c>
      <c r="L695" s="191">
        <v>0.16986003533088734</v>
      </c>
      <c r="M695" s="191">
        <v>46</v>
      </c>
      <c r="N695" s="204">
        <v>0.3125424650088327</v>
      </c>
      <c r="O695" s="191">
        <v>15</v>
      </c>
      <c r="P695" s="204">
        <v>0.10191602119853241</v>
      </c>
      <c r="Q695" s="191">
        <v>7</v>
      </c>
      <c r="R695" s="204">
        <v>4.7560809892648458E-2</v>
      </c>
      <c r="S695" s="191">
        <v>9</v>
      </c>
      <c r="T695" s="204">
        <v>6.1149612719119444E-2</v>
      </c>
      <c r="U695" s="191">
        <v>4</v>
      </c>
      <c r="V695" s="204">
        <v>2.7177605652941975E-2</v>
      </c>
      <c r="W695" s="191">
        <v>22</v>
      </c>
      <c r="X695" s="204">
        <v>0.14947683109118087</v>
      </c>
      <c r="Y695" s="191">
        <v>43</v>
      </c>
      <c r="Z695" s="204">
        <v>0.29215926076912624</v>
      </c>
      <c r="AA695" s="191">
        <v>81</v>
      </c>
      <c r="AB695" s="204">
        <v>0.55034651447207505</v>
      </c>
      <c r="AC695" s="191">
        <v>18</v>
      </c>
      <c r="AD695" s="191">
        <v>0.12229922543823889</v>
      </c>
      <c r="AE695" s="191"/>
      <c r="AF695" s="191"/>
    </row>
    <row r="696" spans="1:32">
      <c r="A696" s="332">
        <v>1889</v>
      </c>
      <c r="B696" s="334" t="s">
        <v>849</v>
      </c>
      <c r="C696" s="345">
        <v>14687</v>
      </c>
      <c r="D696" s="345">
        <v>15226</v>
      </c>
      <c r="E696" s="191">
        <v>266</v>
      </c>
      <c r="F696" s="191">
        <f t="shared" si="25"/>
        <v>1.8111254851228977</v>
      </c>
      <c r="G696" s="191">
        <v>134</v>
      </c>
      <c r="H696" s="191">
        <v>0.91237148498672305</v>
      </c>
      <c r="I696" s="191">
        <v>132</v>
      </c>
      <c r="J696" s="191">
        <v>0.89875400013617479</v>
      </c>
      <c r="K696" s="191">
        <v>30</v>
      </c>
      <c r="L696" s="191">
        <v>0.20426227275822154</v>
      </c>
      <c r="M696" s="191">
        <v>33</v>
      </c>
      <c r="N696" s="204">
        <v>0.2246885000340437</v>
      </c>
      <c r="O696" s="191">
        <v>16</v>
      </c>
      <c r="P696" s="204">
        <v>0.10893987880438484</v>
      </c>
      <c r="Q696" s="191">
        <v>18</v>
      </c>
      <c r="R696" s="204">
        <v>0.12255736365493293</v>
      </c>
      <c r="S696" s="191">
        <v>19</v>
      </c>
      <c r="T696" s="204">
        <v>0.12936610608020699</v>
      </c>
      <c r="U696" s="191">
        <v>4</v>
      </c>
      <c r="V696" s="204">
        <v>2.723496970109621E-2</v>
      </c>
      <c r="W696" s="191">
        <v>26</v>
      </c>
      <c r="X696" s="204">
        <v>0.17702730305712536</v>
      </c>
      <c r="Y696" s="191">
        <v>32</v>
      </c>
      <c r="Z696" s="204">
        <v>0.21787975760876968</v>
      </c>
      <c r="AA696" s="191">
        <v>74</v>
      </c>
      <c r="AB696" s="204">
        <v>0.50384693947027981</v>
      </c>
      <c r="AC696" s="191">
        <v>14</v>
      </c>
      <c r="AD696" s="191">
        <v>9.5322393953836723E-2</v>
      </c>
      <c r="AE696" s="191"/>
      <c r="AF696" s="191"/>
    </row>
    <row r="697" spans="1:32">
      <c r="A697" s="332">
        <v>1889</v>
      </c>
      <c r="B697" s="334" t="s">
        <v>982</v>
      </c>
      <c r="C697" s="345">
        <v>3766</v>
      </c>
      <c r="D697" s="345">
        <v>3761</v>
      </c>
      <c r="E697" s="191">
        <v>126</v>
      </c>
      <c r="F697" s="191">
        <f t="shared" si="25"/>
        <v>3.3457249070631967</v>
      </c>
      <c r="G697" s="191">
        <v>72</v>
      </c>
      <c r="H697" s="191">
        <v>1.9118428040361128</v>
      </c>
      <c r="I697" s="191">
        <v>54</v>
      </c>
      <c r="J697" s="191">
        <v>1.4338821030270845</v>
      </c>
      <c r="K697" s="191">
        <v>1</v>
      </c>
      <c r="L697" s="191">
        <v>2.6553372278279339E-2</v>
      </c>
      <c r="M697" s="191">
        <v>6</v>
      </c>
      <c r="N697" s="191">
        <v>0.15932023366967604</v>
      </c>
      <c r="O697" s="191">
        <v>2</v>
      </c>
      <c r="P697" s="204">
        <v>5.3106744556558678E-2</v>
      </c>
      <c r="Q697" s="191">
        <v>0</v>
      </c>
      <c r="R697" s="204">
        <v>0</v>
      </c>
      <c r="S697" s="191">
        <v>8</v>
      </c>
      <c r="T697" s="204">
        <v>0.21242697822623471</v>
      </c>
      <c r="U697" s="191">
        <v>4</v>
      </c>
      <c r="V697" s="204">
        <v>0.10621348911311736</v>
      </c>
      <c r="W697" s="191">
        <v>10</v>
      </c>
      <c r="X697" s="204">
        <v>0.26553372278279341</v>
      </c>
      <c r="Y697" s="191">
        <v>20</v>
      </c>
      <c r="Z697" s="204">
        <v>0.53106744556558683</v>
      </c>
      <c r="AA697" s="191">
        <v>59</v>
      </c>
      <c r="AB697" s="204">
        <v>1.5666489644184811</v>
      </c>
      <c r="AC697" s="191">
        <v>16</v>
      </c>
      <c r="AD697" s="191">
        <v>0.42485395645246943</v>
      </c>
      <c r="AE697" s="191"/>
      <c r="AF697" s="191"/>
    </row>
    <row r="698" spans="1:32">
      <c r="A698" s="332">
        <v>1889</v>
      </c>
      <c r="B698" s="334" t="s">
        <v>859</v>
      </c>
      <c r="C698" s="345">
        <v>15310</v>
      </c>
      <c r="D698" s="345">
        <v>17131</v>
      </c>
      <c r="E698" s="191">
        <v>257</v>
      </c>
      <c r="F698" s="191">
        <f t="shared" si="25"/>
        <v>1.6786414108425864</v>
      </c>
      <c r="G698" s="191">
        <v>127</v>
      </c>
      <c r="H698" s="191">
        <v>0.82952318745917708</v>
      </c>
      <c r="I698" s="191">
        <v>130</v>
      </c>
      <c r="J698" s="191">
        <v>0.84911822338340959</v>
      </c>
      <c r="K698" s="191">
        <v>12</v>
      </c>
      <c r="L698" s="191">
        <v>7.838014369693011E-2</v>
      </c>
      <c r="M698" s="191">
        <v>28</v>
      </c>
      <c r="N698" s="191">
        <v>0.18288700195950358</v>
      </c>
      <c r="O698" s="191">
        <v>6</v>
      </c>
      <c r="P698" s="204">
        <v>3.9190071848465055E-2</v>
      </c>
      <c r="Q698" s="191">
        <v>9</v>
      </c>
      <c r="R698" s="204">
        <v>5.8785107772697583E-2</v>
      </c>
      <c r="S698" s="191">
        <v>10</v>
      </c>
      <c r="T698" s="204">
        <v>6.531678641410843E-2</v>
      </c>
      <c r="U698" s="191">
        <v>2</v>
      </c>
      <c r="V698" s="204">
        <v>1.3063357282821686E-2</v>
      </c>
      <c r="W698" s="191">
        <v>25</v>
      </c>
      <c r="X698" s="204">
        <v>0.16329196603527107</v>
      </c>
      <c r="Y698" s="191">
        <v>49</v>
      </c>
      <c r="Z698" s="204">
        <v>0.32005225342913129</v>
      </c>
      <c r="AA698" s="191">
        <v>98</v>
      </c>
      <c r="AB698" s="204">
        <v>0.64010450685826259</v>
      </c>
      <c r="AC698" s="191">
        <v>18</v>
      </c>
      <c r="AD698" s="191">
        <v>0.11757021554539517</v>
      </c>
      <c r="AE698" s="191"/>
      <c r="AF698" s="191"/>
    </row>
    <row r="699" spans="1:32">
      <c r="A699" s="332">
        <v>1889</v>
      </c>
      <c r="B699" s="334" t="s">
        <v>868</v>
      </c>
      <c r="C699" s="345">
        <v>16161</v>
      </c>
      <c r="D699" s="345">
        <v>17658</v>
      </c>
      <c r="E699" s="191">
        <v>369</v>
      </c>
      <c r="F699" s="191">
        <f t="shared" si="25"/>
        <v>2.2832745498422127</v>
      </c>
      <c r="G699" s="191">
        <v>209</v>
      </c>
      <c r="H699" s="191">
        <v>1.2932368046531775</v>
      </c>
      <c r="I699" s="191">
        <v>160</v>
      </c>
      <c r="J699" s="191">
        <v>0.99003774518903531</v>
      </c>
      <c r="K699" s="191">
        <v>24</v>
      </c>
      <c r="L699" s="191">
        <v>0.14850566177835531</v>
      </c>
      <c r="M699" s="191">
        <v>43</v>
      </c>
      <c r="N699" s="191">
        <v>0.26607264401955322</v>
      </c>
      <c r="O699" s="191">
        <v>15</v>
      </c>
      <c r="P699" s="204">
        <v>9.2816038611472057E-2</v>
      </c>
      <c r="Q699" s="191">
        <v>14</v>
      </c>
      <c r="R699" s="204">
        <v>8.6628302704040594E-2</v>
      </c>
      <c r="S699" s="191">
        <v>10</v>
      </c>
      <c r="T699" s="204">
        <v>6.1877359074314707E-2</v>
      </c>
      <c r="U699" s="191">
        <v>13</v>
      </c>
      <c r="V699" s="204">
        <v>8.0440566796609117E-2</v>
      </c>
      <c r="W699" s="191">
        <v>43</v>
      </c>
      <c r="X699" s="204">
        <v>0.26607264401955322</v>
      </c>
      <c r="Y699" s="191">
        <v>69</v>
      </c>
      <c r="Z699" s="204">
        <v>0.42695377761277142</v>
      </c>
      <c r="AA699" s="191">
        <v>123</v>
      </c>
      <c r="AB699" s="204">
        <v>0.76109151661407093</v>
      </c>
      <c r="AC699" s="191">
        <v>15</v>
      </c>
      <c r="AD699" s="191">
        <v>9.2816038611472057E-2</v>
      </c>
      <c r="AE699" s="191"/>
      <c r="AF699" s="191"/>
    </row>
    <row r="700" spans="1:32">
      <c r="A700" s="332">
        <v>1889</v>
      </c>
      <c r="B700" s="334" t="s">
        <v>878</v>
      </c>
      <c r="C700" s="345">
        <v>15024</v>
      </c>
      <c r="D700" s="345">
        <v>15938</v>
      </c>
      <c r="E700" s="191">
        <v>267</v>
      </c>
      <c r="F700" s="191">
        <f t="shared" si="25"/>
        <v>1.7771565495207666</v>
      </c>
      <c r="G700" s="191">
        <v>131</v>
      </c>
      <c r="H700" s="191">
        <v>0.87193823216187427</v>
      </c>
      <c r="I700" s="191">
        <v>136</v>
      </c>
      <c r="J700" s="191">
        <v>0.90521831735889247</v>
      </c>
      <c r="K700" s="191">
        <v>30</v>
      </c>
      <c r="L700" s="191">
        <v>0.19968051118210861</v>
      </c>
      <c r="M700" s="191">
        <v>30</v>
      </c>
      <c r="N700" s="191">
        <v>0.19968051118210861</v>
      </c>
      <c r="O700" s="191">
        <v>12</v>
      </c>
      <c r="P700" s="204">
        <v>7.9872204472843447E-2</v>
      </c>
      <c r="Q700" s="191">
        <v>7</v>
      </c>
      <c r="R700" s="204">
        <v>4.659211927582535E-2</v>
      </c>
      <c r="S700" s="191">
        <v>14</v>
      </c>
      <c r="T700" s="204">
        <v>9.31842385516507E-2</v>
      </c>
      <c r="U700" s="191">
        <v>3</v>
      </c>
      <c r="V700" s="204">
        <v>1.9968051118210862E-2</v>
      </c>
      <c r="W700" s="191">
        <v>25</v>
      </c>
      <c r="X700" s="204">
        <v>0.16640042598509053</v>
      </c>
      <c r="Y700" s="191">
        <v>45</v>
      </c>
      <c r="Z700" s="204">
        <v>0.29952076677316292</v>
      </c>
      <c r="AA700" s="191">
        <v>82</v>
      </c>
      <c r="AB700" s="204">
        <v>0.54579339723109699</v>
      </c>
      <c r="AC700" s="191">
        <v>19</v>
      </c>
      <c r="AD700" s="191">
        <v>0.12646432374866881</v>
      </c>
      <c r="AE700" s="191"/>
      <c r="AF700" s="191"/>
    </row>
    <row r="701" spans="1:32">
      <c r="A701" s="332">
        <v>1889</v>
      </c>
      <c r="B701" s="334" t="s">
        <v>897</v>
      </c>
      <c r="C701" s="345">
        <v>11169</v>
      </c>
      <c r="D701" s="345">
        <v>11171</v>
      </c>
      <c r="E701" s="191">
        <v>220</v>
      </c>
      <c r="F701" s="191">
        <f t="shared" si="25"/>
        <v>1.9697376667562001</v>
      </c>
      <c r="G701" s="191">
        <v>115</v>
      </c>
      <c r="H701" s="191">
        <v>1.0296355985316501</v>
      </c>
      <c r="I701" s="191">
        <v>105</v>
      </c>
      <c r="J701" s="191">
        <v>0.94010206822455011</v>
      </c>
      <c r="K701" s="191">
        <v>21</v>
      </c>
      <c r="L701" s="191">
        <v>0.18802041364491001</v>
      </c>
      <c r="M701" s="191">
        <v>26</v>
      </c>
      <c r="N701" s="191">
        <v>0.23278717879846003</v>
      </c>
      <c r="O701" s="191">
        <v>7</v>
      </c>
      <c r="P701" s="204">
        <v>6.2673471214970009E-2</v>
      </c>
      <c r="Q701" s="191">
        <v>7</v>
      </c>
      <c r="R701" s="204">
        <v>6.2673471214970009E-2</v>
      </c>
      <c r="S701" s="191">
        <v>9</v>
      </c>
      <c r="T701" s="204">
        <v>8.0580177276390011E-2</v>
      </c>
      <c r="U701" s="191">
        <v>4</v>
      </c>
      <c r="V701" s="204">
        <v>3.5813412122839998E-2</v>
      </c>
      <c r="W701" s="191">
        <v>11</v>
      </c>
      <c r="X701" s="204">
        <v>9.8486883337810013E-2</v>
      </c>
      <c r="Y701" s="191">
        <v>28</v>
      </c>
      <c r="Z701" s="204">
        <v>0.25069388485988003</v>
      </c>
      <c r="AA701" s="191">
        <v>92</v>
      </c>
      <c r="AB701" s="204">
        <v>0.82370847882532006</v>
      </c>
      <c r="AC701" s="191">
        <v>15</v>
      </c>
      <c r="AD701" s="191">
        <v>0.13430029546065003</v>
      </c>
      <c r="AE701" s="191"/>
      <c r="AF701" s="191"/>
    </row>
    <row r="702" spans="1:32">
      <c r="A702" s="332">
        <v>1889</v>
      </c>
      <c r="B702" s="334" t="s">
        <v>906</v>
      </c>
      <c r="C702" s="345">
        <v>13843</v>
      </c>
      <c r="D702" s="345">
        <v>13903</v>
      </c>
      <c r="E702" s="191">
        <v>249</v>
      </c>
      <c r="F702" s="191">
        <f t="shared" si="25"/>
        <v>1.7987430470273784</v>
      </c>
      <c r="G702" s="191">
        <v>133</v>
      </c>
      <c r="H702" s="191">
        <v>0.96077439861301739</v>
      </c>
      <c r="I702" s="191">
        <v>116</v>
      </c>
      <c r="J702" s="191">
        <v>0.83796864841436092</v>
      </c>
      <c r="K702" s="191">
        <v>24</v>
      </c>
      <c r="L702" s="191">
        <v>0.17337282380986779</v>
      </c>
      <c r="M702" s="191">
        <v>41</v>
      </c>
      <c r="N702" s="191">
        <v>0.29617857400852415</v>
      </c>
      <c r="O702" s="191">
        <v>7</v>
      </c>
      <c r="P702" s="204">
        <v>5.0567073611211447E-2</v>
      </c>
      <c r="Q702" s="191">
        <v>10</v>
      </c>
      <c r="R702" s="204">
        <v>7.2238676587444914E-2</v>
      </c>
      <c r="S702" s="191">
        <v>4</v>
      </c>
      <c r="T702" s="204">
        <v>2.8895470634977969E-2</v>
      </c>
      <c r="U702" s="191">
        <v>3</v>
      </c>
      <c r="V702" s="204">
        <v>2.1671602976233474E-2</v>
      </c>
      <c r="W702" s="191">
        <v>20</v>
      </c>
      <c r="X702" s="204">
        <v>0.14447735317488983</v>
      </c>
      <c r="Y702" s="191">
        <v>34</v>
      </c>
      <c r="Z702" s="204">
        <v>0.24561150039731275</v>
      </c>
      <c r="AA702" s="191">
        <v>87</v>
      </c>
      <c r="AB702" s="204">
        <v>0.6284764863107708</v>
      </c>
      <c r="AC702" s="191">
        <v>19</v>
      </c>
      <c r="AD702" s="191">
        <v>0.13725348551614536</v>
      </c>
      <c r="AE702" s="191"/>
      <c r="AF702" s="191"/>
    </row>
    <row r="703" spans="1:32">
      <c r="A703" s="332">
        <v>1889</v>
      </c>
      <c r="B703" s="335" t="s">
        <v>1120</v>
      </c>
      <c r="C703" s="233">
        <v>126751</v>
      </c>
      <c r="D703" s="240">
        <v>138638</v>
      </c>
      <c r="E703" s="191">
        <v>2976</v>
      </c>
      <c r="F703" s="191">
        <f t="shared" si="25"/>
        <v>2.3479104701343578</v>
      </c>
      <c r="G703" s="191">
        <v>1421</v>
      </c>
      <c r="H703" s="191">
        <v>1.1210956915527295</v>
      </c>
      <c r="I703" s="191">
        <v>1555</v>
      </c>
      <c r="J703" s="191">
        <v>1.2268147785816286</v>
      </c>
      <c r="K703" s="191">
        <v>314</v>
      </c>
      <c r="L703" s="191">
        <v>0.24772980094831601</v>
      </c>
      <c r="M703" s="191">
        <v>375</v>
      </c>
      <c r="N703" s="191">
        <v>0.295855653998785</v>
      </c>
      <c r="O703" s="191">
        <v>188</v>
      </c>
      <c r="P703" s="204">
        <v>0.14832230120472423</v>
      </c>
      <c r="Q703" s="191">
        <v>157</v>
      </c>
      <c r="R703" s="204">
        <v>0.123864900474158</v>
      </c>
      <c r="S703" s="191">
        <v>157</v>
      </c>
      <c r="T703" s="204">
        <v>0.123864900474158</v>
      </c>
      <c r="U703" s="191">
        <v>61</v>
      </c>
      <c r="V703" s="204">
        <v>4.8125853050469028E-2</v>
      </c>
      <c r="W703" s="191">
        <v>323</v>
      </c>
      <c r="X703" s="204">
        <v>0.25483033664428684</v>
      </c>
      <c r="Y703" s="191">
        <v>415</v>
      </c>
      <c r="Z703" s="204">
        <v>0.32741359042532209</v>
      </c>
      <c r="AA703" s="191">
        <v>766</v>
      </c>
      <c r="AB703" s="204">
        <v>0.60433448256818489</v>
      </c>
      <c r="AC703" s="191">
        <v>220</v>
      </c>
      <c r="AD703" s="191">
        <v>0.17356865034595387</v>
      </c>
      <c r="AE703" s="191"/>
      <c r="AF703" s="191"/>
    </row>
    <row r="704" spans="1:32">
      <c r="A704" s="332">
        <v>1889</v>
      </c>
      <c r="B704" s="334" t="s">
        <v>913</v>
      </c>
      <c r="C704" s="345">
        <v>14910</v>
      </c>
      <c r="D704" s="345">
        <v>17742</v>
      </c>
      <c r="E704" s="191">
        <v>378</v>
      </c>
      <c r="F704" s="191">
        <f t="shared" si="25"/>
        <v>2.535211267605634</v>
      </c>
      <c r="G704" s="191">
        <v>176</v>
      </c>
      <c r="H704" s="191">
        <v>1.1804158283031523</v>
      </c>
      <c r="I704" s="191">
        <v>202</v>
      </c>
      <c r="J704" s="191">
        <v>1.3547954393024815</v>
      </c>
      <c r="K704" s="191">
        <v>47</v>
      </c>
      <c r="L704" s="191">
        <v>0.31522468142186455</v>
      </c>
      <c r="M704" s="191">
        <v>40</v>
      </c>
      <c r="N704" s="191">
        <v>0.2682763246143528</v>
      </c>
      <c r="O704" s="191">
        <v>39</v>
      </c>
      <c r="P704" s="204">
        <v>0.26156941649899396</v>
      </c>
      <c r="Q704" s="191">
        <v>32</v>
      </c>
      <c r="R704" s="204">
        <v>0.21462105969148221</v>
      </c>
      <c r="S704" s="191">
        <v>20</v>
      </c>
      <c r="T704" s="204">
        <v>0.1341381623071764</v>
      </c>
      <c r="U704" s="191">
        <v>16</v>
      </c>
      <c r="V704" s="204">
        <v>0.1073105298457411</v>
      </c>
      <c r="W704" s="191">
        <v>38</v>
      </c>
      <c r="X704" s="204">
        <v>0.25486250838363517</v>
      </c>
      <c r="Y704" s="191">
        <v>49</v>
      </c>
      <c r="Z704" s="204">
        <v>0.32863849765258213</v>
      </c>
      <c r="AA704" s="191">
        <v>74</v>
      </c>
      <c r="AB704" s="204">
        <v>0.49631120053655264</v>
      </c>
      <c r="AC704" s="191">
        <v>23</v>
      </c>
      <c r="AD704" s="191">
        <v>0.15425888665325285</v>
      </c>
      <c r="AE704" s="191"/>
      <c r="AF704" s="191"/>
    </row>
    <row r="705" spans="1:32">
      <c r="A705" s="332">
        <v>1889</v>
      </c>
      <c r="B705" s="334" t="s">
        <v>914</v>
      </c>
      <c r="C705" s="345">
        <v>7011</v>
      </c>
      <c r="D705" s="345">
        <v>6363</v>
      </c>
      <c r="E705" s="191">
        <v>160</v>
      </c>
      <c r="F705" s="191">
        <f t="shared" si="25"/>
        <v>2.2821280844387393</v>
      </c>
      <c r="G705" s="191">
        <v>78</v>
      </c>
      <c r="H705" s="191">
        <v>1.1125374411638853</v>
      </c>
      <c r="I705" s="191">
        <v>82</v>
      </c>
      <c r="J705" s="191">
        <v>1.1695906432748537</v>
      </c>
      <c r="K705" s="191">
        <v>7</v>
      </c>
      <c r="L705" s="191">
        <v>9.9843103694194829E-2</v>
      </c>
      <c r="M705" s="191">
        <v>16</v>
      </c>
      <c r="N705" s="191">
        <v>0.2282128084438739</v>
      </c>
      <c r="O705" s="191">
        <v>9</v>
      </c>
      <c r="P705" s="204">
        <v>0.12836970474967907</v>
      </c>
      <c r="Q705" s="191">
        <v>4</v>
      </c>
      <c r="R705" s="204">
        <v>5.7053202110968475E-2</v>
      </c>
      <c r="S705" s="191">
        <v>4</v>
      </c>
      <c r="T705" s="204">
        <v>5.7053202110968475E-2</v>
      </c>
      <c r="U705" s="191">
        <v>2</v>
      </c>
      <c r="V705" s="204">
        <v>2.8526601055484237E-2</v>
      </c>
      <c r="W705" s="191">
        <v>20</v>
      </c>
      <c r="X705" s="204">
        <v>0.28526601055484241</v>
      </c>
      <c r="Y705" s="191">
        <v>26</v>
      </c>
      <c r="Z705" s="204">
        <v>0.3708458137212951</v>
      </c>
      <c r="AA705" s="191">
        <v>59</v>
      </c>
      <c r="AB705" s="204">
        <v>0.84153473113678501</v>
      </c>
      <c r="AC705" s="191">
        <v>13</v>
      </c>
      <c r="AD705" s="191">
        <v>0.18542290686064755</v>
      </c>
      <c r="AE705" s="191"/>
      <c r="AF705" s="191"/>
    </row>
    <row r="706" spans="1:32">
      <c r="A706" s="332">
        <v>1889</v>
      </c>
      <c r="B706" s="334" t="s">
        <v>915</v>
      </c>
      <c r="C706" s="345">
        <v>9627</v>
      </c>
      <c r="D706" s="345">
        <v>9397</v>
      </c>
      <c r="E706" s="191">
        <v>210</v>
      </c>
      <c r="F706" s="191">
        <f t="shared" si="25"/>
        <v>2.1813649111872859</v>
      </c>
      <c r="G706" s="191">
        <v>110</v>
      </c>
      <c r="H706" s="191">
        <v>1.1426197153838165</v>
      </c>
      <c r="I706" s="191">
        <v>100</v>
      </c>
      <c r="J706" s="191">
        <v>1.0387451958034695</v>
      </c>
      <c r="K706" s="191">
        <v>14</v>
      </c>
      <c r="L706" s="191">
        <v>0.1454243274124857</v>
      </c>
      <c r="M706" s="191">
        <v>25</v>
      </c>
      <c r="N706" s="191">
        <v>0.25968629895086737</v>
      </c>
      <c r="O706" s="191">
        <v>6</v>
      </c>
      <c r="P706" s="204">
        <v>6.232471174820816E-2</v>
      </c>
      <c r="Q706" s="191">
        <v>9</v>
      </c>
      <c r="R706" s="204">
        <v>9.348706762231225E-2</v>
      </c>
      <c r="S706" s="191">
        <v>11</v>
      </c>
      <c r="T706" s="204">
        <v>0.11426197153838163</v>
      </c>
      <c r="U706" s="191">
        <v>7</v>
      </c>
      <c r="V706" s="204">
        <v>7.2712163706242852E-2</v>
      </c>
      <c r="W706" s="191">
        <v>25</v>
      </c>
      <c r="X706" s="204">
        <v>0.25968629895086737</v>
      </c>
      <c r="Y706" s="191">
        <v>34</v>
      </c>
      <c r="Z706" s="204">
        <v>0.3531733665731796</v>
      </c>
      <c r="AA706" s="191">
        <v>57</v>
      </c>
      <c r="AB706" s="204">
        <v>0.59208476160797752</v>
      </c>
      <c r="AC706" s="191">
        <v>22</v>
      </c>
      <c r="AD706" s="191">
        <v>0.22852394307676327</v>
      </c>
      <c r="AE706" s="191"/>
      <c r="AF706" s="191"/>
    </row>
    <row r="707" spans="1:32">
      <c r="A707" s="332">
        <v>1889</v>
      </c>
      <c r="B707" s="334" t="s">
        <v>916</v>
      </c>
      <c r="C707" s="345">
        <v>23240</v>
      </c>
      <c r="D707" s="345">
        <v>24594</v>
      </c>
      <c r="E707" s="191">
        <v>537</v>
      </c>
      <c r="F707" s="191">
        <f t="shared" ref="F707:F770" si="26">E707/C707*100</f>
        <v>2.310671256454389</v>
      </c>
      <c r="G707" s="191">
        <v>251</v>
      </c>
      <c r="H707" s="191">
        <v>1.0800344234079173</v>
      </c>
      <c r="I707" s="191">
        <v>286</v>
      </c>
      <c r="J707" s="191">
        <v>1.2306368330464716</v>
      </c>
      <c r="K707" s="191">
        <v>48</v>
      </c>
      <c r="L707" s="191">
        <v>0.20654044750430289</v>
      </c>
      <c r="M707" s="191">
        <v>59</v>
      </c>
      <c r="N707" s="191">
        <v>0.2538726333907057</v>
      </c>
      <c r="O707" s="191">
        <v>24</v>
      </c>
      <c r="P707" s="204">
        <v>0.10327022375215145</v>
      </c>
      <c r="Q707" s="191">
        <v>36</v>
      </c>
      <c r="R707" s="204">
        <v>0.1549053356282272</v>
      </c>
      <c r="S707" s="191">
        <v>38</v>
      </c>
      <c r="T707" s="204">
        <v>0.16351118760757316</v>
      </c>
      <c r="U707" s="191">
        <v>8</v>
      </c>
      <c r="V707" s="204">
        <v>3.4423407917383825E-2</v>
      </c>
      <c r="W707" s="191">
        <v>53</v>
      </c>
      <c r="X707" s="204">
        <v>0.22805507745266781</v>
      </c>
      <c r="Y707" s="191">
        <v>79</v>
      </c>
      <c r="Z707" s="204">
        <v>0.33993115318416522</v>
      </c>
      <c r="AA707" s="191">
        <v>145</v>
      </c>
      <c r="AB707" s="204">
        <v>0.62392426850258176</v>
      </c>
      <c r="AC707" s="191">
        <v>47</v>
      </c>
      <c r="AD707" s="191">
        <v>0.20223752151462995</v>
      </c>
      <c r="AE707" s="191"/>
      <c r="AF707" s="191"/>
    </row>
    <row r="708" spans="1:32">
      <c r="A708" s="332">
        <v>1889</v>
      </c>
      <c r="B708" s="334" t="s">
        <v>917</v>
      </c>
      <c r="C708" s="345">
        <v>40350</v>
      </c>
      <c r="D708" s="345">
        <v>45031</v>
      </c>
      <c r="E708" s="191">
        <v>954</v>
      </c>
      <c r="F708" s="191">
        <f t="shared" si="26"/>
        <v>2.3643122676579926</v>
      </c>
      <c r="G708" s="191">
        <v>449</v>
      </c>
      <c r="H708" s="191">
        <v>1.1127633209417596</v>
      </c>
      <c r="I708" s="191">
        <v>505</v>
      </c>
      <c r="J708" s="191">
        <v>1.2515489467162328</v>
      </c>
      <c r="K708" s="191">
        <v>107</v>
      </c>
      <c r="L708" s="191">
        <v>0.26517967781908303</v>
      </c>
      <c r="M708" s="191">
        <v>140</v>
      </c>
      <c r="N708" s="191">
        <v>0.34696406443618338</v>
      </c>
      <c r="O708" s="191">
        <v>58</v>
      </c>
      <c r="P708" s="204">
        <v>0.14374225526641884</v>
      </c>
      <c r="Q708" s="191">
        <v>45</v>
      </c>
      <c r="R708" s="204">
        <v>0.11152416356877323</v>
      </c>
      <c r="S708" s="191">
        <v>45</v>
      </c>
      <c r="T708" s="204">
        <v>0.11152416356877323</v>
      </c>
      <c r="U708" s="191">
        <v>19</v>
      </c>
      <c r="V708" s="204">
        <v>4.7087980173482029E-2</v>
      </c>
      <c r="W708" s="191">
        <v>110</v>
      </c>
      <c r="X708" s="204">
        <v>0.27261462205700127</v>
      </c>
      <c r="Y708" s="191">
        <v>125</v>
      </c>
      <c r="Z708" s="204">
        <v>0.30978934324659235</v>
      </c>
      <c r="AA708" s="191">
        <v>238</v>
      </c>
      <c r="AB708" s="204">
        <v>0.58983890954151186</v>
      </c>
      <c r="AC708" s="191">
        <v>67</v>
      </c>
      <c r="AD708" s="191">
        <v>0.16604708798017348</v>
      </c>
      <c r="AE708" s="191"/>
      <c r="AF708" s="191"/>
    </row>
    <row r="709" spans="1:32">
      <c r="A709" s="332">
        <v>1889</v>
      </c>
      <c r="B709" s="334" t="s">
        <v>918</v>
      </c>
      <c r="C709" s="345">
        <v>20801</v>
      </c>
      <c r="D709" s="345">
        <v>24292</v>
      </c>
      <c r="E709" s="191">
        <v>535</v>
      </c>
      <c r="F709" s="191">
        <f t="shared" si="26"/>
        <v>2.5719917311667708</v>
      </c>
      <c r="G709" s="191">
        <v>253</v>
      </c>
      <c r="H709" s="191">
        <v>1.2162876784769965</v>
      </c>
      <c r="I709" s="191">
        <v>282</v>
      </c>
      <c r="J709" s="191">
        <v>1.3557040526897746</v>
      </c>
      <c r="K709" s="191">
        <v>71</v>
      </c>
      <c r="L709" s="191">
        <v>0.34132974376231912</v>
      </c>
      <c r="M709" s="191">
        <v>73</v>
      </c>
      <c r="N709" s="191">
        <v>0.35094466612182107</v>
      </c>
      <c r="O709" s="191">
        <v>39</v>
      </c>
      <c r="P709" s="204">
        <v>0.18749098601028796</v>
      </c>
      <c r="Q709" s="191">
        <v>23</v>
      </c>
      <c r="R709" s="204">
        <v>0.11057160713427239</v>
      </c>
      <c r="S709" s="191">
        <v>24</v>
      </c>
      <c r="T709" s="204">
        <v>0.11537906831402336</v>
      </c>
      <c r="U709" s="191">
        <v>8</v>
      </c>
      <c r="V709" s="204">
        <v>3.8459689438007788E-2</v>
      </c>
      <c r="W709" s="191">
        <v>64</v>
      </c>
      <c r="X709" s="204">
        <v>0.3076775155040623</v>
      </c>
      <c r="Y709" s="191">
        <v>72</v>
      </c>
      <c r="Z709" s="204">
        <v>0.34613720494207012</v>
      </c>
      <c r="AA709" s="191">
        <v>135</v>
      </c>
      <c r="AB709" s="204">
        <v>0.64900725926638148</v>
      </c>
      <c r="AC709" s="191">
        <v>26</v>
      </c>
      <c r="AD709" s="191">
        <v>0.12499399067352532</v>
      </c>
      <c r="AE709" s="191"/>
      <c r="AF709" s="191"/>
    </row>
    <row r="710" spans="1:32">
      <c r="A710" s="332">
        <v>1889</v>
      </c>
      <c r="B710" s="334" t="s">
        <v>919</v>
      </c>
      <c r="C710" s="345">
        <v>4719</v>
      </c>
      <c r="D710" s="345">
        <v>6024</v>
      </c>
      <c r="E710" s="191">
        <v>90</v>
      </c>
      <c r="F710" s="191">
        <f t="shared" si="26"/>
        <v>1.9071837253655435</v>
      </c>
      <c r="G710" s="191">
        <v>47</v>
      </c>
      <c r="H710" s="191">
        <v>0.99597372324645062</v>
      </c>
      <c r="I710" s="191">
        <v>43</v>
      </c>
      <c r="J710" s="191">
        <v>0.91121000211909309</v>
      </c>
      <c r="K710" s="191">
        <v>12</v>
      </c>
      <c r="L710" s="191">
        <v>0.25429116338207247</v>
      </c>
      <c r="M710" s="191">
        <v>15</v>
      </c>
      <c r="N710" s="191">
        <v>0.31786395422759062</v>
      </c>
      <c r="O710" s="191">
        <v>7</v>
      </c>
      <c r="P710" s="204">
        <v>0.14833651197287562</v>
      </c>
      <c r="Q710" s="191">
        <v>3</v>
      </c>
      <c r="R710" s="204">
        <v>6.3572790845518118E-2</v>
      </c>
      <c r="S710" s="191">
        <v>8</v>
      </c>
      <c r="T710" s="204">
        <v>0.169527442254715</v>
      </c>
      <c r="U710" s="191">
        <v>0</v>
      </c>
      <c r="V710" s="204">
        <v>0</v>
      </c>
      <c r="W710" s="191">
        <v>5</v>
      </c>
      <c r="X710" s="204">
        <v>0.10595465140919687</v>
      </c>
      <c r="Y710" s="191">
        <v>9</v>
      </c>
      <c r="Z710" s="204">
        <v>0.19071837253655435</v>
      </c>
      <c r="AA710" s="191">
        <v>27</v>
      </c>
      <c r="AB710" s="204">
        <v>0.57215511760966309</v>
      </c>
      <c r="AC710" s="191">
        <v>4</v>
      </c>
      <c r="AD710" s="191">
        <v>8.47637211273575E-2</v>
      </c>
      <c r="AE710" s="191"/>
      <c r="AF710" s="191"/>
    </row>
    <row r="711" spans="1:32">
      <c r="A711" s="332">
        <v>1889</v>
      </c>
      <c r="B711" s="334" t="s">
        <v>920</v>
      </c>
      <c r="C711" s="345">
        <v>6093</v>
      </c>
      <c r="D711" s="345">
        <v>5195</v>
      </c>
      <c r="E711" s="191">
        <v>112</v>
      </c>
      <c r="F711" s="191">
        <f t="shared" si="26"/>
        <v>1.8381749548662401</v>
      </c>
      <c r="G711" s="191">
        <v>57</v>
      </c>
      <c r="H711" s="191">
        <v>0.93549975381585426</v>
      </c>
      <c r="I711" s="191">
        <v>55</v>
      </c>
      <c r="J711" s="191">
        <v>0.90267520105038568</v>
      </c>
      <c r="K711" s="191">
        <v>8</v>
      </c>
      <c r="L711" s="191">
        <v>0.13129821106187428</v>
      </c>
      <c r="M711" s="191">
        <v>7</v>
      </c>
      <c r="N711" s="191">
        <v>0.11488593467914</v>
      </c>
      <c r="O711" s="191">
        <v>6</v>
      </c>
      <c r="P711" s="204">
        <v>9.8473658296405725E-2</v>
      </c>
      <c r="Q711" s="191">
        <v>5</v>
      </c>
      <c r="R711" s="204">
        <v>8.2061381913671433E-2</v>
      </c>
      <c r="S711" s="191">
        <v>7</v>
      </c>
      <c r="T711" s="204">
        <v>0.11488593467914</v>
      </c>
      <c r="U711" s="191">
        <v>1</v>
      </c>
      <c r="V711" s="204">
        <v>1.6412276382734285E-2</v>
      </c>
      <c r="W711" s="191">
        <v>8</v>
      </c>
      <c r="X711" s="204">
        <v>0.13129821106187428</v>
      </c>
      <c r="Y711" s="191">
        <v>21</v>
      </c>
      <c r="Z711" s="204">
        <v>0.34465780403741997</v>
      </c>
      <c r="AA711" s="191">
        <v>31</v>
      </c>
      <c r="AB711" s="204">
        <v>0.50878056786476289</v>
      </c>
      <c r="AC711" s="191">
        <v>18</v>
      </c>
      <c r="AD711" s="191">
        <v>0.29542097488921715</v>
      </c>
      <c r="AE711" s="191"/>
      <c r="AF711" s="191"/>
    </row>
    <row r="712" spans="1:32">
      <c r="A712" s="332">
        <v>1889</v>
      </c>
      <c r="B712" s="335" t="s">
        <v>1121</v>
      </c>
      <c r="C712" s="343">
        <v>247655</v>
      </c>
      <c r="D712" s="240">
        <v>281379</v>
      </c>
      <c r="E712" s="191">
        <v>5289</v>
      </c>
      <c r="F712" s="191">
        <f t="shared" si="26"/>
        <v>2.1356322303204052</v>
      </c>
      <c r="G712" s="191">
        <v>2642</v>
      </c>
      <c r="H712" s="191">
        <v>1.0668066463426944</v>
      </c>
      <c r="I712" s="191">
        <v>2647</v>
      </c>
      <c r="J712" s="191">
        <v>1.068825583977711</v>
      </c>
      <c r="K712" s="191">
        <v>391</v>
      </c>
      <c r="L712" s="191">
        <v>0.15788092305828672</v>
      </c>
      <c r="M712" s="191">
        <v>738</v>
      </c>
      <c r="N712" s="191">
        <v>0.29799519492842869</v>
      </c>
      <c r="O712" s="191">
        <v>203</v>
      </c>
      <c r="P712" s="204">
        <v>8.1968867981668039E-2</v>
      </c>
      <c r="Q712" s="191">
        <v>187</v>
      </c>
      <c r="R712" s="204">
        <v>7.5508267549615399E-2</v>
      </c>
      <c r="S712" s="191">
        <v>218</v>
      </c>
      <c r="T712" s="204">
        <v>8.8025680886717417E-2</v>
      </c>
      <c r="U712" s="191">
        <v>116</v>
      </c>
      <c r="V712" s="204">
        <v>4.6839353132381738E-2</v>
      </c>
      <c r="W712" s="191">
        <v>564</v>
      </c>
      <c r="X712" s="204">
        <v>0.22773616522985604</v>
      </c>
      <c r="Y712" s="191">
        <v>915</v>
      </c>
      <c r="Z712" s="204">
        <v>0.36946558720801115</v>
      </c>
      <c r="AA712" s="191">
        <v>1551</v>
      </c>
      <c r="AB712" s="204">
        <v>0.62627445438210416</v>
      </c>
      <c r="AC712" s="191">
        <v>406</v>
      </c>
      <c r="AD712" s="191">
        <v>0.16393773596333608</v>
      </c>
      <c r="AE712" s="191"/>
      <c r="AF712" s="191"/>
    </row>
    <row r="713" spans="1:32">
      <c r="A713" s="332">
        <v>1889</v>
      </c>
      <c r="B713" s="334" t="s">
        <v>921</v>
      </c>
      <c r="C713" s="345">
        <v>18648</v>
      </c>
      <c r="D713" s="345">
        <v>21222</v>
      </c>
      <c r="E713" s="191">
        <v>415</v>
      </c>
      <c r="F713" s="191">
        <f t="shared" si="26"/>
        <v>2.2254397254397253</v>
      </c>
      <c r="G713" s="191">
        <v>195</v>
      </c>
      <c r="H713" s="191">
        <v>1.0456885456885456</v>
      </c>
      <c r="I713" s="191">
        <v>220</v>
      </c>
      <c r="J713" s="191">
        <v>1.1797511797511797</v>
      </c>
      <c r="K713" s="191">
        <v>34</v>
      </c>
      <c r="L713" s="191">
        <v>0.18232518232518233</v>
      </c>
      <c r="M713" s="191">
        <v>46</v>
      </c>
      <c r="N713" s="191">
        <v>0.24667524667524665</v>
      </c>
      <c r="O713" s="191">
        <v>20</v>
      </c>
      <c r="P713" s="204">
        <v>0.10725010725010724</v>
      </c>
      <c r="Q713" s="191">
        <v>9</v>
      </c>
      <c r="R713" s="204">
        <v>4.8262548262548263E-2</v>
      </c>
      <c r="S713" s="191">
        <v>20</v>
      </c>
      <c r="T713" s="204">
        <v>0.10725010725010724</v>
      </c>
      <c r="U713" s="191">
        <v>7</v>
      </c>
      <c r="V713" s="204">
        <v>3.7537537537537538E-2</v>
      </c>
      <c r="W713" s="191">
        <v>38</v>
      </c>
      <c r="X713" s="204">
        <v>0.20377520377520381</v>
      </c>
      <c r="Y713" s="191">
        <v>67</v>
      </c>
      <c r="Z713" s="204">
        <v>0.35928785928785928</v>
      </c>
      <c r="AA713" s="191">
        <v>130</v>
      </c>
      <c r="AB713" s="204">
        <v>0.69712569712569705</v>
      </c>
      <c r="AC713" s="191">
        <v>44</v>
      </c>
      <c r="AD713" s="191">
        <v>0.23595023595023595</v>
      </c>
      <c r="AE713" s="191"/>
      <c r="AF713" s="191"/>
    </row>
    <row r="714" spans="1:32">
      <c r="A714" s="332">
        <v>1889</v>
      </c>
      <c r="B714" s="334" t="s">
        <v>922</v>
      </c>
      <c r="C714" s="345">
        <v>8487</v>
      </c>
      <c r="D714" s="345">
        <v>8277</v>
      </c>
      <c r="E714" s="191">
        <v>154</v>
      </c>
      <c r="F714" s="191">
        <f t="shared" si="26"/>
        <v>1.8145398845292802</v>
      </c>
      <c r="G714" s="191">
        <v>65</v>
      </c>
      <c r="H714" s="191">
        <v>0.76587722398963121</v>
      </c>
      <c r="I714" s="191">
        <v>89</v>
      </c>
      <c r="J714" s="191">
        <v>1.048662660539649</v>
      </c>
      <c r="K714" s="191">
        <v>9</v>
      </c>
      <c r="L714" s="191">
        <v>0.10604453870625664</v>
      </c>
      <c r="M714" s="191">
        <v>26</v>
      </c>
      <c r="N714" s="191">
        <v>0.30635088959585249</v>
      </c>
      <c r="O714" s="191">
        <v>6</v>
      </c>
      <c r="P714" s="204">
        <v>7.0696359137504425E-2</v>
      </c>
      <c r="Q714" s="191">
        <v>0</v>
      </c>
      <c r="R714" s="204">
        <v>0</v>
      </c>
      <c r="S714" s="191">
        <v>5</v>
      </c>
      <c r="T714" s="204">
        <v>5.8913632614587014E-2</v>
      </c>
      <c r="U714" s="191">
        <v>2</v>
      </c>
      <c r="V714" s="204">
        <v>2.3565453045834805E-2</v>
      </c>
      <c r="W714" s="191">
        <v>11</v>
      </c>
      <c r="X714" s="204">
        <v>0.12960999175209142</v>
      </c>
      <c r="Y714" s="191">
        <v>24</v>
      </c>
      <c r="Z714" s="204">
        <v>0.2827854365500177</v>
      </c>
      <c r="AA714" s="191">
        <v>50</v>
      </c>
      <c r="AB714" s="204">
        <v>0.58913632614587008</v>
      </c>
      <c r="AC714" s="191">
        <v>21</v>
      </c>
      <c r="AD714" s="191">
        <v>0.24743725698126548</v>
      </c>
      <c r="AE714" s="191"/>
      <c r="AF714" s="191"/>
    </row>
    <row r="715" spans="1:32">
      <c r="A715" s="332">
        <v>1889</v>
      </c>
      <c r="B715" s="334" t="s">
        <v>923</v>
      </c>
      <c r="C715" s="345">
        <v>5305</v>
      </c>
      <c r="D715" s="345">
        <v>5487</v>
      </c>
      <c r="E715" s="191">
        <v>108</v>
      </c>
      <c r="F715" s="191">
        <f t="shared" si="26"/>
        <v>2.0358152686145146</v>
      </c>
      <c r="G715" s="191">
        <v>49</v>
      </c>
      <c r="H715" s="191">
        <v>0.92365692742695571</v>
      </c>
      <c r="I715" s="191">
        <v>59</v>
      </c>
      <c r="J715" s="191">
        <v>1.1121583411875589</v>
      </c>
      <c r="K715" s="191">
        <v>11</v>
      </c>
      <c r="L715" s="191">
        <v>0.20735155513666353</v>
      </c>
      <c r="M715" s="191">
        <v>10</v>
      </c>
      <c r="N715" s="191">
        <v>0.1885014137606032</v>
      </c>
      <c r="O715" s="191">
        <v>5</v>
      </c>
      <c r="P715" s="204">
        <v>9.4250706880301599E-2</v>
      </c>
      <c r="Q715" s="191">
        <v>5</v>
      </c>
      <c r="R715" s="204">
        <v>9.4250706880301599E-2</v>
      </c>
      <c r="S715" s="191">
        <v>8</v>
      </c>
      <c r="T715" s="204">
        <v>0.15080113100848258</v>
      </c>
      <c r="U715" s="191">
        <v>5</v>
      </c>
      <c r="V715" s="204">
        <v>9.4250706880301599E-2</v>
      </c>
      <c r="W715" s="191">
        <v>7</v>
      </c>
      <c r="X715" s="204">
        <v>0.13195098963242224</v>
      </c>
      <c r="Y715" s="191">
        <v>19</v>
      </c>
      <c r="Z715" s="204">
        <v>0.35815268614514606</v>
      </c>
      <c r="AA715" s="191">
        <v>30</v>
      </c>
      <c r="AB715" s="204">
        <v>0.56550424128180965</v>
      </c>
      <c r="AC715" s="191">
        <v>8</v>
      </c>
      <c r="AD715" s="191">
        <v>0.15080113100848258</v>
      </c>
      <c r="AE715" s="191"/>
      <c r="AF715" s="191"/>
    </row>
    <row r="716" spans="1:32">
      <c r="A716" s="332">
        <v>1889</v>
      </c>
      <c r="B716" s="334" t="s">
        <v>931</v>
      </c>
      <c r="C716" s="345">
        <v>11571</v>
      </c>
      <c r="D716" s="345">
        <v>11771</v>
      </c>
      <c r="E716" s="191">
        <v>219</v>
      </c>
      <c r="F716" s="191">
        <f t="shared" si="26"/>
        <v>1.8926626912107856</v>
      </c>
      <c r="G716" s="191">
        <v>120</v>
      </c>
      <c r="H716" s="191">
        <v>1.0370754472387866</v>
      </c>
      <c r="I716" s="191">
        <v>99</v>
      </c>
      <c r="J716" s="191">
        <v>0.85558724397199903</v>
      </c>
      <c r="K716" s="191">
        <v>19</v>
      </c>
      <c r="L716" s="191">
        <v>0.16420361247947454</v>
      </c>
      <c r="M716" s="191">
        <v>30</v>
      </c>
      <c r="N716" s="191">
        <v>0.25926886180969666</v>
      </c>
      <c r="O716" s="191">
        <v>4</v>
      </c>
      <c r="P716" s="204">
        <v>3.4569181574626226E-2</v>
      </c>
      <c r="Q716" s="191">
        <v>10</v>
      </c>
      <c r="R716" s="204">
        <v>8.6422953936565558E-2</v>
      </c>
      <c r="S716" s="191">
        <v>5</v>
      </c>
      <c r="T716" s="204">
        <v>4.3211476968282779E-2</v>
      </c>
      <c r="U716" s="191">
        <v>3</v>
      </c>
      <c r="V716" s="204">
        <v>2.5926886180969663E-2</v>
      </c>
      <c r="W716" s="191">
        <v>18</v>
      </c>
      <c r="X716" s="204">
        <v>0.155561317085818</v>
      </c>
      <c r="Y716" s="191">
        <v>36</v>
      </c>
      <c r="Z716" s="204">
        <v>0.31112263417163599</v>
      </c>
      <c r="AA716" s="191">
        <v>76</v>
      </c>
      <c r="AB716" s="204">
        <v>0.65681444991789817</v>
      </c>
      <c r="AC716" s="191">
        <v>18</v>
      </c>
      <c r="AD716" s="191">
        <v>0.155561317085818</v>
      </c>
      <c r="AE716" s="191"/>
      <c r="AF716" s="191"/>
    </row>
    <row r="717" spans="1:32">
      <c r="A717" s="332">
        <v>1889</v>
      </c>
      <c r="B717" s="334" t="s">
        <v>924</v>
      </c>
      <c r="C717" s="345">
        <v>10170</v>
      </c>
      <c r="D717" s="345">
        <v>9941</v>
      </c>
      <c r="E717" s="191">
        <v>212</v>
      </c>
      <c r="F717" s="191">
        <f t="shared" si="26"/>
        <v>2.0845624385447392</v>
      </c>
      <c r="G717" s="191">
        <v>111</v>
      </c>
      <c r="H717" s="191">
        <v>1.0914454277286136</v>
      </c>
      <c r="I717" s="191">
        <v>101</v>
      </c>
      <c r="J717" s="191">
        <v>0.99311701081612591</v>
      </c>
      <c r="K717" s="191">
        <v>13</v>
      </c>
      <c r="L717" s="191">
        <v>0.12782694198623404</v>
      </c>
      <c r="M717" s="191">
        <v>34</v>
      </c>
      <c r="N717" s="191">
        <v>0.33431661750245817</v>
      </c>
      <c r="O717" s="191">
        <v>6</v>
      </c>
      <c r="P717" s="204">
        <v>5.8997050147492625E-2</v>
      </c>
      <c r="Q717" s="191">
        <v>5</v>
      </c>
      <c r="R717" s="204">
        <v>4.9164208456243856E-2</v>
      </c>
      <c r="S717" s="191">
        <v>3</v>
      </c>
      <c r="T717" s="204">
        <v>2.9498525073746312E-2</v>
      </c>
      <c r="U717" s="191">
        <v>5</v>
      </c>
      <c r="V717" s="204">
        <v>4.9164208456243856E-2</v>
      </c>
      <c r="W717" s="191">
        <v>16</v>
      </c>
      <c r="X717" s="204">
        <v>0.15732546705998035</v>
      </c>
      <c r="Y717" s="191">
        <v>35</v>
      </c>
      <c r="Z717" s="204">
        <v>0.34414945919370699</v>
      </c>
      <c r="AA717" s="191">
        <v>83</v>
      </c>
      <c r="AB717" s="204">
        <v>0.81612586037364798</v>
      </c>
      <c r="AC717" s="191">
        <v>12</v>
      </c>
      <c r="AD717" s="191">
        <v>0.11799410029498525</v>
      </c>
      <c r="AE717" s="191"/>
      <c r="AF717" s="191"/>
    </row>
    <row r="718" spans="1:32">
      <c r="A718" s="332">
        <v>1889</v>
      </c>
      <c r="B718" s="334" t="s">
        <v>934</v>
      </c>
      <c r="C718" s="345">
        <v>13841</v>
      </c>
      <c r="D718" s="345">
        <v>13550</v>
      </c>
      <c r="E718" s="191">
        <v>291</v>
      </c>
      <c r="F718" s="191">
        <f t="shared" si="26"/>
        <v>2.1024492449967491</v>
      </c>
      <c r="G718" s="191">
        <v>138</v>
      </c>
      <c r="H718" s="191">
        <v>0.99703778628711803</v>
      </c>
      <c r="I718" s="191">
        <v>153</v>
      </c>
      <c r="J718" s="191">
        <v>1.1054114587096309</v>
      </c>
      <c r="K718" s="191">
        <v>31</v>
      </c>
      <c r="L718" s="191">
        <v>0.22397225633985982</v>
      </c>
      <c r="M718" s="191">
        <v>50</v>
      </c>
      <c r="N718" s="191">
        <v>0.36124557474170937</v>
      </c>
      <c r="O718" s="191">
        <v>12</v>
      </c>
      <c r="P718" s="204">
        <v>8.6698937938010256E-2</v>
      </c>
      <c r="Q718" s="191">
        <v>8</v>
      </c>
      <c r="R718" s="204">
        <v>5.7799291958673504E-2</v>
      </c>
      <c r="S718" s="191">
        <v>10</v>
      </c>
      <c r="T718" s="204">
        <v>7.224911494834188E-2</v>
      </c>
      <c r="U718" s="191">
        <v>7</v>
      </c>
      <c r="V718" s="204">
        <v>5.0574380463839316E-2</v>
      </c>
      <c r="W718" s="191">
        <v>28</v>
      </c>
      <c r="X718" s="204">
        <v>0.20229752185535727</v>
      </c>
      <c r="Y718" s="191">
        <v>48</v>
      </c>
      <c r="Z718" s="204">
        <v>0.34679575175204103</v>
      </c>
      <c r="AA718" s="191">
        <v>77</v>
      </c>
      <c r="AB718" s="204">
        <v>0.55631818510223252</v>
      </c>
      <c r="AC718" s="191">
        <v>20</v>
      </c>
      <c r="AD718" s="191">
        <v>0.14449822989668376</v>
      </c>
      <c r="AE718" s="191"/>
      <c r="AF718" s="191"/>
    </row>
    <row r="719" spans="1:32">
      <c r="A719" s="332">
        <v>1889</v>
      </c>
      <c r="B719" s="334" t="s">
        <v>943</v>
      </c>
      <c r="C719" s="345">
        <v>41076</v>
      </c>
      <c r="D719" s="345">
        <v>56365</v>
      </c>
      <c r="E719" s="191">
        <v>962</v>
      </c>
      <c r="F719" s="191">
        <f t="shared" si="26"/>
        <v>2.342000194760931</v>
      </c>
      <c r="G719" s="191">
        <v>514</v>
      </c>
      <c r="H719" s="191">
        <v>1.2513389814003311</v>
      </c>
      <c r="I719" s="191">
        <v>448</v>
      </c>
      <c r="J719" s="191">
        <v>1.0906612133606</v>
      </c>
      <c r="K719" s="191">
        <v>63</v>
      </c>
      <c r="L719" s="191">
        <v>0.15337423312883436</v>
      </c>
      <c r="M719" s="191">
        <v>122</v>
      </c>
      <c r="N719" s="191">
        <v>0.29701041970980624</v>
      </c>
      <c r="O719" s="191">
        <v>44</v>
      </c>
      <c r="P719" s="204">
        <v>0.10711851202648748</v>
      </c>
      <c r="Q719" s="191">
        <v>43</v>
      </c>
      <c r="R719" s="204">
        <v>0.10468400038952186</v>
      </c>
      <c r="S719" s="191">
        <v>54</v>
      </c>
      <c r="T719" s="204">
        <v>0.13146362839614373</v>
      </c>
      <c r="U719" s="191">
        <v>30</v>
      </c>
      <c r="V719" s="204">
        <v>7.303534910896875E-2</v>
      </c>
      <c r="W719" s="191">
        <v>144</v>
      </c>
      <c r="X719" s="204">
        <v>0.35056967572304998</v>
      </c>
      <c r="Y719" s="191">
        <v>195</v>
      </c>
      <c r="Z719" s="204">
        <v>0.47472976920829685</v>
      </c>
      <c r="AA719" s="191">
        <v>230</v>
      </c>
      <c r="AB719" s="204">
        <v>0.5599376765020937</v>
      </c>
      <c r="AC719" s="191">
        <v>37</v>
      </c>
      <c r="AD719" s="191">
        <v>9.0076930567728114E-2</v>
      </c>
      <c r="AE719" s="191"/>
      <c r="AF719" s="191"/>
    </row>
    <row r="720" spans="1:32">
      <c r="A720" s="332">
        <v>1889</v>
      </c>
      <c r="B720" s="334" t="s">
        <v>941</v>
      </c>
      <c r="C720" s="345">
        <v>5527</v>
      </c>
      <c r="D720" s="345">
        <v>6307</v>
      </c>
      <c r="E720" s="191">
        <v>89</v>
      </c>
      <c r="F720" s="191">
        <f t="shared" si="26"/>
        <v>1.6102768228695497</v>
      </c>
      <c r="G720" s="191">
        <v>38</v>
      </c>
      <c r="H720" s="191">
        <v>0.68753392437126837</v>
      </c>
      <c r="I720" s="191">
        <v>51</v>
      </c>
      <c r="J720" s="191">
        <v>0.92274289849828117</v>
      </c>
      <c r="K720" s="191">
        <v>5</v>
      </c>
      <c r="L720" s="191">
        <v>9.0464990048851085E-2</v>
      </c>
      <c r="M720" s="191">
        <v>9</v>
      </c>
      <c r="N720" s="191">
        <v>0.16283698208793199</v>
      </c>
      <c r="O720" s="191">
        <v>3</v>
      </c>
      <c r="P720" s="204">
        <v>5.4278994029310648E-2</v>
      </c>
      <c r="Q720" s="191">
        <v>4</v>
      </c>
      <c r="R720" s="204">
        <v>7.2371992039080874E-2</v>
      </c>
      <c r="S720" s="191">
        <v>5</v>
      </c>
      <c r="T720" s="204">
        <v>9.0464990048851085E-2</v>
      </c>
      <c r="U720" s="191">
        <v>2</v>
      </c>
      <c r="V720" s="204">
        <v>3.6185996019540437E-2</v>
      </c>
      <c r="W720" s="191">
        <v>12</v>
      </c>
      <c r="X720" s="204">
        <v>0.21711597611724259</v>
      </c>
      <c r="Y720" s="191">
        <v>19</v>
      </c>
      <c r="Z720" s="204">
        <v>0.34376696218563418</v>
      </c>
      <c r="AA720" s="191">
        <v>20</v>
      </c>
      <c r="AB720" s="204">
        <v>0.36185996019540434</v>
      </c>
      <c r="AC720" s="191">
        <v>10</v>
      </c>
      <c r="AD720" s="191">
        <v>0.18092998009770217</v>
      </c>
      <c r="AE720" s="191"/>
      <c r="AF720" s="191"/>
    </row>
    <row r="721" spans="1:32">
      <c r="A721" s="332">
        <v>1889</v>
      </c>
      <c r="B721" s="334" t="s">
        <v>944</v>
      </c>
      <c r="C721" s="345">
        <v>9837</v>
      </c>
      <c r="D721" s="345">
        <v>10472</v>
      </c>
      <c r="E721" s="191">
        <v>195</v>
      </c>
      <c r="F721" s="191">
        <f t="shared" si="26"/>
        <v>1.9823116803903629</v>
      </c>
      <c r="G721" s="191">
        <v>91</v>
      </c>
      <c r="H721" s="191">
        <v>0.92507878418216938</v>
      </c>
      <c r="I721" s="191">
        <v>104</v>
      </c>
      <c r="J721" s="191">
        <v>1.0572328962081936</v>
      </c>
      <c r="K721" s="191">
        <v>9</v>
      </c>
      <c r="L721" s="191">
        <v>9.1491308325709064E-2</v>
      </c>
      <c r="M721" s="191">
        <v>32</v>
      </c>
      <c r="N721" s="191">
        <v>0.32530242960252109</v>
      </c>
      <c r="O721" s="191">
        <v>7</v>
      </c>
      <c r="P721" s="204">
        <v>7.1159906475551496E-2</v>
      </c>
      <c r="Q721" s="191">
        <v>12</v>
      </c>
      <c r="R721" s="204">
        <v>0.12198841110094541</v>
      </c>
      <c r="S721" s="191">
        <v>7</v>
      </c>
      <c r="T721" s="204">
        <v>7.1159906475551496E-2</v>
      </c>
      <c r="U721" s="191">
        <v>5</v>
      </c>
      <c r="V721" s="204">
        <v>5.0828504625393921E-2</v>
      </c>
      <c r="W721" s="191">
        <v>23</v>
      </c>
      <c r="X721" s="204">
        <v>0.23381112127681203</v>
      </c>
      <c r="Y721" s="191">
        <v>23</v>
      </c>
      <c r="Z721" s="204">
        <v>0.23381112127681203</v>
      </c>
      <c r="AA721" s="191">
        <v>60</v>
      </c>
      <c r="AB721" s="204">
        <v>0.60994205550472702</v>
      </c>
      <c r="AC721" s="191">
        <v>17</v>
      </c>
      <c r="AD721" s="191">
        <v>0.17281691572633934</v>
      </c>
      <c r="AE721" s="191"/>
      <c r="AF721" s="191"/>
    </row>
    <row r="722" spans="1:32">
      <c r="A722" s="332">
        <v>1889</v>
      </c>
      <c r="B722" s="337" t="s">
        <v>947</v>
      </c>
      <c r="C722" s="347">
        <v>14396</v>
      </c>
      <c r="D722" s="347">
        <v>15466</v>
      </c>
      <c r="E722" s="191">
        <v>285</v>
      </c>
      <c r="F722" s="191">
        <f t="shared" si="26"/>
        <v>1.979716587941095</v>
      </c>
      <c r="G722" s="191">
        <v>139</v>
      </c>
      <c r="H722" s="191">
        <v>0.96554598499583222</v>
      </c>
      <c r="I722" s="191">
        <v>146</v>
      </c>
      <c r="J722" s="191">
        <v>1.0141706029452626</v>
      </c>
      <c r="K722" s="191">
        <v>16</v>
      </c>
      <c r="L722" s="191">
        <v>0.11114198388441232</v>
      </c>
      <c r="M722" s="191">
        <v>42</v>
      </c>
      <c r="N722" s="191">
        <v>0.29174770769658237</v>
      </c>
      <c r="O722" s="191">
        <v>13</v>
      </c>
      <c r="P722" s="204">
        <v>9.0302861906085025E-2</v>
      </c>
      <c r="Q722" s="191">
        <v>5</v>
      </c>
      <c r="R722" s="204">
        <v>3.4731869963878857E-2</v>
      </c>
      <c r="S722" s="191">
        <v>6</v>
      </c>
      <c r="T722" s="204">
        <v>4.1678243956654627E-2</v>
      </c>
      <c r="U722" s="191">
        <v>6</v>
      </c>
      <c r="V722" s="204">
        <v>4.1678243956654627E-2</v>
      </c>
      <c r="W722" s="191">
        <v>28</v>
      </c>
      <c r="X722" s="204">
        <v>0.19449847179772159</v>
      </c>
      <c r="Y722" s="191">
        <v>57</v>
      </c>
      <c r="Z722" s="204">
        <v>0.39594331758821888</v>
      </c>
      <c r="AA722" s="191">
        <v>91</v>
      </c>
      <c r="AB722" s="204">
        <v>0.63212003334259514</v>
      </c>
      <c r="AC722" s="191">
        <v>21</v>
      </c>
      <c r="AD722" s="191">
        <v>0.14587385384829119</v>
      </c>
      <c r="AE722" s="191"/>
      <c r="AF722" s="191"/>
    </row>
    <row r="723" spans="1:32">
      <c r="A723" s="332">
        <v>1889</v>
      </c>
      <c r="B723" s="337" t="s">
        <v>948</v>
      </c>
      <c r="C723" s="347">
        <v>11356</v>
      </c>
      <c r="D723" s="347">
        <v>11176</v>
      </c>
      <c r="E723" s="191">
        <v>269</v>
      </c>
      <c r="F723" s="191">
        <f t="shared" si="26"/>
        <v>2.3687918281084892</v>
      </c>
      <c r="G723" s="191">
        <v>136</v>
      </c>
      <c r="H723" s="191">
        <v>1.1976047904191618</v>
      </c>
      <c r="I723" s="191">
        <v>133</v>
      </c>
      <c r="J723" s="191">
        <v>1.1711870376893272</v>
      </c>
      <c r="K723" s="191">
        <v>34</v>
      </c>
      <c r="L723" s="191">
        <v>0.29940119760479045</v>
      </c>
      <c r="M723" s="191">
        <v>43</v>
      </c>
      <c r="N723" s="191">
        <v>0.3786544557942938</v>
      </c>
      <c r="O723" s="191">
        <v>5</v>
      </c>
      <c r="P723" s="204">
        <v>4.4029587883057414E-2</v>
      </c>
      <c r="Q723" s="191">
        <v>8</v>
      </c>
      <c r="R723" s="204">
        <v>7.0447340612891859E-2</v>
      </c>
      <c r="S723" s="191">
        <v>7</v>
      </c>
      <c r="T723" s="204">
        <v>6.1641423036280382E-2</v>
      </c>
      <c r="U723" s="191">
        <v>1</v>
      </c>
      <c r="V723" s="204">
        <v>8.8059175766114824E-3</v>
      </c>
      <c r="W723" s="191">
        <v>16</v>
      </c>
      <c r="X723" s="204">
        <v>0.14089468122578372</v>
      </c>
      <c r="Y723" s="191">
        <v>37</v>
      </c>
      <c r="Z723" s="204">
        <v>0.32581895033462488</v>
      </c>
      <c r="AA723" s="191">
        <v>92</v>
      </c>
      <c r="AB723" s="204">
        <v>0.81014441704825646</v>
      </c>
      <c r="AC723" s="191">
        <v>26</v>
      </c>
      <c r="AD723" s="191">
        <v>0.22895385699189855</v>
      </c>
      <c r="AE723" s="191"/>
      <c r="AF723" s="191"/>
    </row>
    <row r="724" spans="1:32">
      <c r="A724" s="332">
        <v>1889</v>
      </c>
      <c r="B724" s="334" t="s">
        <v>951</v>
      </c>
      <c r="C724" s="345">
        <v>13524</v>
      </c>
      <c r="D724" s="345">
        <v>14471</v>
      </c>
      <c r="E724" s="191">
        <v>279</v>
      </c>
      <c r="F724" s="191">
        <f t="shared" si="26"/>
        <v>2.0629991126885536</v>
      </c>
      <c r="G724" s="191">
        <v>142</v>
      </c>
      <c r="H724" s="191">
        <v>1.0499852114758947</v>
      </c>
      <c r="I724" s="191">
        <v>137</v>
      </c>
      <c r="J724" s="191">
        <v>1.0130139012126589</v>
      </c>
      <c r="K724" s="191">
        <v>14</v>
      </c>
      <c r="L724" s="191">
        <v>0.10351966873706005</v>
      </c>
      <c r="M724" s="191">
        <v>28</v>
      </c>
      <c r="N724" s="191">
        <v>0.20703933747412009</v>
      </c>
      <c r="O724" s="191">
        <v>6</v>
      </c>
      <c r="P724" s="204">
        <v>4.4365572315882874E-2</v>
      </c>
      <c r="Q724" s="191">
        <v>11</v>
      </c>
      <c r="R724" s="204">
        <v>8.13368825791186E-2</v>
      </c>
      <c r="S724" s="191">
        <v>10</v>
      </c>
      <c r="T724" s="204">
        <v>7.3942620526471464E-2</v>
      </c>
      <c r="U724" s="191">
        <v>5</v>
      </c>
      <c r="V724" s="204">
        <v>3.6971310263235732E-2</v>
      </c>
      <c r="W724" s="191">
        <v>29</v>
      </c>
      <c r="X724" s="204">
        <v>0.21443359952676724</v>
      </c>
      <c r="Y724" s="191">
        <v>54</v>
      </c>
      <c r="Z724" s="204">
        <v>0.39929015084294583</v>
      </c>
      <c r="AA724" s="191">
        <v>95</v>
      </c>
      <c r="AB724" s="204">
        <v>0.70245489500147884</v>
      </c>
      <c r="AC724" s="191">
        <v>27</v>
      </c>
      <c r="AD724" s="191">
        <v>0.19964507542147292</v>
      </c>
      <c r="AE724" s="191"/>
      <c r="AF724" s="191"/>
    </row>
    <row r="725" spans="1:32">
      <c r="A725" s="332">
        <v>1889</v>
      </c>
      <c r="B725" s="334" t="s">
        <v>927</v>
      </c>
      <c r="C725" s="345">
        <v>13803</v>
      </c>
      <c r="D725" s="345">
        <v>15248</v>
      </c>
      <c r="E725" s="191">
        <v>284</v>
      </c>
      <c r="F725" s="191">
        <f t="shared" si="26"/>
        <v>2.0575237267260742</v>
      </c>
      <c r="G725" s="191">
        <v>135</v>
      </c>
      <c r="H725" s="191">
        <v>0.97804825038035215</v>
      </c>
      <c r="I725" s="191">
        <v>149</v>
      </c>
      <c r="J725" s="191">
        <v>1.0794754763457219</v>
      </c>
      <c r="K725" s="191">
        <v>15</v>
      </c>
      <c r="L725" s="191">
        <v>0.10867202782003911</v>
      </c>
      <c r="M725" s="191">
        <v>38</v>
      </c>
      <c r="N725" s="191">
        <v>0.27530247047743245</v>
      </c>
      <c r="O725" s="191">
        <v>12</v>
      </c>
      <c r="P725" s="204">
        <v>8.6937622256031299E-2</v>
      </c>
      <c r="Q725" s="191">
        <v>13</v>
      </c>
      <c r="R725" s="204">
        <v>9.4182424110700574E-2</v>
      </c>
      <c r="S725" s="191">
        <v>8</v>
      </c>
      <c r="T725" s="204">
        <v>5.7958414837354207E-2</v>
      </c>
      <c r="U725" s="191">
        <v>4</v>
      </c>
      <c r="V725" s="204">
        <v>2.8979207418677103E-2</v>
      </c>
      <c r="W725" s="191">
        <v>27</v>
      </c>
      <c r="X725" s="204">
        <v>0.19560965007607042</v>
      </c>
      <c r="Y725" s="191">
        <v>39</v>
      </c>
      <c r="Z725" s="204">
        <v>0.2825472723321017</v>
      </c>
      <c r="AA725" s="191">
        <v>90</v>
      </c>
      <c r="AB725" s="204">
        <v>0.65203216692023469</v>
      </c>
      <c r="AC725" s="191">
        <v>38</v>
      </c>
      <c r="AD725" s="191">
        <v>0.27530247047743245</v>
      </c>
      <c r="AE725" s="191"/>
      <c r="AF725" s="191"/>
    </row>
    <row r="726" spans="1:32">
      <c r="A726" s="332">
        <v>1889</v>
      </c>
      <c r="B726" s="334" t="s">
        <v>983</v>
      </c>
      <c r="C726" s="345">
        <v>6583</v>
      </c>
      <c r="D726" s="345">
        <v>6652</v>
      </c>
      <c r="E726" s="191">
        <v>149</v>
      </c>
      <c r="F726" s="191">
        <f t="shared" si="26"/>
        <v>2.263405742062889</v>
      </c>
      <c r="G726" s="191">
        <v>76</v>
      </c>
      <c r="H726" s="191">
        <v>1.1544888348777154</v>
      </c>
      <c r="I726" s="191">
        <v>73</v>
      </c>
      <c r="J726" s="191">
        <v>1.1089169071851739</v>
      </c>
      <c r="K726" s="191">
        <v>12</v>
      </c>
      <c r="L726" s="191">
        <v>0.18228771077016559</v>
      </c>
      <c r="M726" s="191">
        <v>29</v>
      </c>
      <c r="N726" s="191">
        <v>0.44052863436123352</v>
      </c>
      <c r="O726" s="191">
        <v>5</v>
      </c>
      <c r="P726" s="204">
        <v>7.5953212820902324E-2</v>
      </c>
      <c r="Q726" s="191">
        <v>8</v>
      </c>
      <c r="R726" s="204">
        <v>0.12152514051344372</v>
      </c>
      <c r="S726" s="191">
        <v>6</v>
      </c>
      <c r="T726" s="204">
        <v>9.1143855385082795E-2</v>
      </c>
      <c r="U726" s="191">
        <v>1</v>
      </c>
      <c r="V726" s="204">
        <v>1.5190642564180465E-2</v>
      </c>
      <c r="W726" s="191">
        <v>8</v>
      </c>
      <c r="X726" s="204">
        <v>0.12152514051344372</v>
      </c>
      <c r="Y726" s="191">
        <v>23</v>
      </c>
      <c r="Z726" s="204">
        <v>0.34938477897615072</v>
      </c>
      <c r="AA726" s="191">
        <v>43</v>
      </c>
      <c r="AB726" s="204">
        <v>0.65319763025975996</v>
      </c>
      <c r="AC726" s="191">
        <v>14</v>
      </c>
      <c r="AD726" s="191">
        <v>0.2126689958985265</v>
      </c>
      <c r="AE726" s="191"/>
      <c r="AF726" s="191"/>
    </row>
    <row r="727" spans="1:32">
      <c r="A727" s="332">
        <v>1889</v>
      </c>
      <c r="B727" s="334" t="s">
        <v>952</v>
      </c>
      <c r="C727" s="345">
        <v>10872</v>
      </c>
      <c r="D727" s="345">
        <v>12453</v>
      </c>
      <c r="E727" s="191">
        <v>248</v>
      </c>
      <c r="F727" s="191">
        <f t="shared" si="26"/>
        <v>2.2810890360559237</v>
      </c>
      <c r="G727" s="191">
        <v>124</v>
      </c>
      <c r="H727" s="191">
        <v>1.1405445180279619</v>
      </c>
      <c r="I727" s="191">
        <v>124</v>
      </c>
      <c r="J727" s="191">
        <v>1.1405445180279619</v>
      </c>
      <c r="K727" s="191">
        <v>24</v>
      </c>
      <c r="L727" s="191">
        <v>0.22075055187637968</v>
      </c>
      <c r="M727" s="191">
        <v>37</v>
      </c>
      <c r="N727" s="191">
        <v>0.34032376747608534</v>
      </c>
      <c r="O727" s="191">
        <v>6</v>
      </c>
      <c r="P727" s="204">
        <v>5.518763796909492E-2</v>
      </c>
      <c r="Q727" s="191">
        <v>9</v>
      </c>
      <c r="R727" s="204">
        <v>8.2781456953642391E-2</v>
      </c>
      <c r="S727" s="191">
        <v>9</v>
      </c>
      <c r="T727" s="204">
        <v>8.2781456953642391E-2</v>
      </c>
      <c r="U727" s="191">
        <v>4</v>
      </c>
      <c r="V727" s="204">
        <v>3.679175864606328E-2</v>
      </c>
      <c r="W727" s="191">
        <v>25</v>
      </c>
      <c r="X727" s="204">
        <v>0.22994849153789551</v>
      </c>
      <c r="Y727" s="191">
        <v>37</v>
      </c>
      <c r="Z727" s="204">
        <v>0.34032376747608534</v>
      </c>
      <c r="AA727" s="191">
        <v>79</v>
      </c>
      <c r="AB727" s="204">
        <v>0.72663723325974983</v>
      </c>
      <c r="AC727" s="191">
        <v>18</v>
      </c>
      <c r="AD727" s="191">
        <v>0.16556291390728478</v>
      </c>
      <c r="AE727" s="191"/>
      <c r="AF727" s="191"/>
    </row>
    <row r="728" spans="1:32">
      <c r="A728" s="332">
        <v>1889</v>
      </c>
      <c r="B728" s="334" t="s">
        <v>961</v>
      </c>
      <c r="C728" s="345">
        <v>4613</v>
      </c>
      <c r="D728" s="345">
        <v>4986</v>
      </c>
      <c r="E728" s="191">
        <v>115</v>
      </c>
      <c r="F728" s="191">
        <f t="shared" si="26"/>
        <v>2.4929546932581834</v>
      </c>
      <c r="G728" s="191">
        <v>67</v>
      </c>
      <c r="H728" s="191">
        <v>1.4524170821591156</v>
      </c>
      <c r="I728" s="191">
        <v>48</v>
      </c>
      <c r="J728" s="191">
        <v>1.0405376110990678</v>
      </c>
      <c r="K728" s="191">
        <v>5</v>
      </c>
      <c r="L728" s="191">
        <v>0.10838933448948623</v>
      </c>
      <c r="M728" s="191">
        <v>17</v>
      </c>
      <c r="N728" s="191">
        <v>0.36852373726425319</v>
      </c>
      <c r="O728" s="191">
        <v>2</v>
      </c>
      <c r="P728" s="204">
        <v>4.3355733795794493E-2</v>
      </c>
      <c r="Q728" s="191">
        <v>4</v>
      </c>
      <c r="R728" s="204">
        <v>8.6711467591588987E-2</v>
      </c>
      <c r="S728" s="191">
        <v>10</v>
      </c>
      <c r="T728" s="204">
        <v>0.21677866897897247</v>
      </c>
      <c r="U728" s="191">
        <v>2</v>
      </c>
      <c r="V728" s="204">
        <v>4.3355733795794493E-2</v>
      </c>
      <c r="W728" s="191">
        <v>8</v>
      </c>
      <c r="X728" s="204">
        <v>0.17342293518317797</v>
      </c>
      <c r="Y728" s="191">
        <v>21</v>
      </c>
      <c r="Z728" s="204">
        <v>0.45523520485584218</v>
      </c>
      <c r="AA728" s="191">
        <v>38</v>
      </c>
      <c r="AB728" s="204">
        <v>0.82375894212009548</v>
      </c>
      <c r="AC728" s="191">
        <v>8</v>
      </c>
      <c r="AD728" s="191">
        <v>0.17342293518317797</v>
      </c>
      <c r="AE728" s="191"/>
      <c r="AF728" s="191"/>
    </row>
    <row r="729" spans="1:32">
      <c r="A729" s="332">
        <v>1889</v>
      </c>
      <c r="B729" s="334" t="s">
        <v>954</v>
      </c>
      <c r="C729" s="345">
        <v>6125</v>
      </c>
      <c r="D729" s="345">
        <v>6303</v>
      </c>
      <c r="E729" s="191">
        <v>130</v>
      </c>
      <c r="F729" s="191">
        <f t="shared" si="26"/>
        <v>2.1224489795918369</v>
      </c>
      <c r="G729" s="191">
        <v>64</v>
      </c>
      <c r="H729" s="191">
        <v>1.0448979591836736</v>
      </c>
      <c r="I729" s="191">
        <v>66</v>
      </c>
      <c r="J729" s="191">
        <v>1.0775510204081633</v>
      </c>
      <c r="K729" s="191">
        <v>7</v>
      </c>
      <c r="L729" s="191">
        <v>0.1142857142857143</v>
      </c>
      <c r="M729" s="191">
        <v>13</v>
      </c>
      <c r="N729" s="191">
        <v>0.21224489795918366</v>
      </c>
      <c r="O729" s="191">
        <v>4</v>
      </c>
      <c r="P729" s="204">
        <v>6.5306122448979598E-2</v>
      </c>
      <c r="Q729" s="191">
        <v>4</v>
      </c>
      <c r="R729" s="204">
        <v>6.5306122448979598E-2</v>
      </c>
      <c r="S729" s="191">
        <v>6</v>
      </c>
      <c r="T729" s="204">
        <v>9.7959183673469383E-2</v>
      </c>
      <c r="U729" s="191">
        <v>3</v>
      </c>
      <c r="V729" s="204">
        <v>4.8979591836734691E-2</v>
      </c>
      <c r="W729" s="191">
        <v>16</v>
      </c>
      <c r="X729" s="204">
        <v>0.26122448979591839</v>
      </c>
      <c r="Y729" s="191">
        <v>20</v>
      </c>
      <c r="Z729" s="204">
        <v>0.32653061224489799</v>
      </c>
      <c r="AA729" s="191">
        <v>41</v>
      </c>
      <c r="AB729" s="204">
        <v>0.66938775510204085</v>
      </c>
      <c r="AC729" s="191">
        <v>16</v>
      </c>
      <c r="AD729" s="191">
        <v>0.26122448979591839</v>
      </c>
      <c r="AE729" s="191"/>
      <c r="AF729" s="191"/>
    </row>
    <row r="730" spans="1:32">
      <c r="A730" s="332">
        <v>1889</v>
      </c>
      <c r="B730" s="334" t="s">
        <v>958</v>
      </c>
      <c r="C730" s="345">
        <v>25664</v>
      </c>
      <c r="D730" s="345">
        <v>33461</v>
      </c>
      <c r="E730" s="191">
        <v>516</v>
      </c>
      <c r="F730" s="191">
        <f t="shared" si="26"/>
        <v>2.0105985037406482</v>
      </c>
      <c r="G730" s="191">
        <v>244</v>
      </c>
      <c r="H730" s="191">
        <v>0.95074812967581046</v>
      </c>
      <c r="I730" s="191">
        <v>272</v>
      </c>
      <c r="J730" s="191">
        <v>1.059850374064838</v>
      </c>
      <c r="K730" s="191">
        <v>38</v>
      </c>
      <c r="L730" s="191">
        <v>0.14806733167082295</v>
      </c>
      <c r="M730" s="191">
        <v>76</v>
      </c>
      <c r="N730" s="191">
        <v>0.2961346633416459</v>
      </c>
      <c r="O730" s="191">
        <v>27</v>
      </c>
      <c r="P730" s="204">
        <v>0.10520573566084787</v>
      </c>
      <c r="Q730" s="191">
        <v>20</v>
      </c>
      <c r="R730" s="204">
        <v>7.7930174563591026E-2</v>
      </c>
      <c r="S730" s="191">
        <v>24</v>
      </c>
      <c r="T730" s="204">
        <v>9.3516209476309231E-2</v>
      </c>
      <c r="U730" s="191">
        <v>14</v>
      </c>
      <c r="V730" s="204">
        <v>5.4551122194513711E-2</v>
      </c>
      <c r="W730" s="191">
        <v>75</v>
      </c>
      <c r="X730" s="204">
        <v>0.29223815461346636</v>
      </c>
      <c r="Y730" s="191">
        <v>97</v>
      </c>
      <c r="Z730" s="204">
        <v>0.37796134663341646</v>
      </c>
      <c r="AA730" s="191">
        <v>116</v>
      </c>
      <c r="AB730" s="204">
        <v>0.45199501246882795</v>
      </c>
      <c r="AC730" s="191">
        <v>29</v>
      </c>
      <c r="AD730" s="191">
        <v>0.11299875311720699</v>
      </c>
      <c r="AE730" s="191"/>
      <c r="AF730" s="191"/>
    </row>
    <row r="731" spans="1:32">
      <c r="A731" s="332">
        <v>1889</v>
      </c>
      <c r="B731" s="337" t="s">
        <v>928</v>
      </c>
      <c r="C731" s="347">
        <v>16257</v>
      </c>
      <c r="D731" s="347">
        <v>17771</v>
      </c>
      <c r="E731" s="191">
        <v>369</v>
      </c>
      <c r="F731" s="191">
        <f t="shared" si="26"/>
        <v>2.2697914744417789</v>
      </c>
      <c r="G731" s="191">
        <v>194</v>
      </c>
      <c r="H731" s="191">
        <v>1.1933321030940518</v>
      </c>
      <c r="I731" s="191">
        <v>175</v>
      </c>
      <c r="J731" s="191">
        <v>1.0764593713477271</v>
      </c>
      <c r="K731" s="191">
        <v>32</v>
      </c>
      <c r="L731" s="191">
        <v>0.19683828504644152</v>
      </c>
      <c r="M731" s="191">
        <v>56</v>
      </c>
      <c r="N731" s="191">
        <v>0.34446699883127269</v>
      </c>
      <c r="O731" s="191">
        <v>16</v>
      </c>
      <c r="P731" s="204">
        <v>9.841914252322076E-2</v>
      </c>
      <c r="Q731" s="191">
        <v>9</v>
      </c>
      <c r="R731" s="204">
        <v>5.5360767669311681E-2</v>
      </c>
      <c r="S731" s="191">
        <v>15</v>
      </c>
      <c r="T731" s="204">
        <v>9.2267946115519472E-2</v>
      </c>
      <c r="U731" s="191">
        <v>10</v>
      </c>
      <c r="V731" s="204">
        <v>6.1511964077012982E-2</v>
      </c>
      <c r="W731" s="191">
        <v>35</v>
      </c>
      <c r="X731" s="204">
        <v>0.21529187426954544</v>
      </c>
      <c r="Y731" s="191">
        <v>64</v>
      </c>
      <c r="Z731" s="204">
        <v>0.39367657009288304</v>
      </c>
      <c r="AA731" s="191">
        <v>110</v>
      </c>
      <c r="AB731" s="204">
        <v>0.6766316048471428</v>
      </c>
      <c r="AC731" s="191">
        <v>22</v>
      </c>
      <c r="AD731" s="191">
        <v>0.13532632096942857</v>
      </c>
      <c r="AE731" s="191"/>
      <c r="AF731" s="191"/>
    </row>
    <row r="732" spans="1:32">
      <c r="A732" s="332">
        <v>1889</v>
      </c>
      <c r="B732" s="338" t="s">
        <v>1122</v>
      </c>
      <c r="C732" s="343">
        <v>101985</v>
      </c>
      <c r="D732" s="240">
        <v>114438</v>
      </c>
      <c r="E732" s="191">
        <v>2458</v>
      </c>
      <c r="F732" s="191">
        <f t="shared" si="26"/>
        <v>2.4101583566210718</v>
      </c>
      <c r="G732" s="191">
        <v>1244</v>
      </c>
      <c r="H732" s="191">
        <v>1.2197872236113154</v>
      </c>
      <c r="I732" s="191">
        <v>1214</v>
      </c>
      <c r="J732" s="191">
        <v>1.1903711330097564</v>
      </c>
      <c r="K732" s="191">
        <v>264</v>
      </c>
      <c r="L732" s="191">
        <v>0.25886159729371966</v>
      </c>
      <c r="M732" s="191">
        <v>263</v>
      </c>
      <c r="N732" s="191">
        <v>0.25788106094033436</v>
      </c>
      <c r="O732" s="191">
        <v>135</v>
      </c>
      <c r="P732" s="204">
        <v>0.13237240770701575</v>
      </c>
      <c r="Q732" s="191">
        <v>163</v>
      </c>
      <c r="R732" s="204">
        <v>0.15982742560180419</v>
      </c>
      <c r="S732" s="191">
        <v>191</v>
      </c>
      <c r="T732" s="204">
        <v>0.18728244349659262</v>
      </c>
      <c r="U732" s="191">
        <v>51</v>
      </c>
      <c r="V732" s="204">
        <v>5.0007354022650392E-2</v>
      </c>
      <c r="W732" s="191">
        <v>264</v>
      </c>
      <c r="X732" s="204">
        <v>0.25886159729371966</v>
      </c>
      <c r="Y732" s="191">
        <v>354</v>
      </c>
      <c r="Z732" s="204">
        <v>0.34710986909839681</v>
      </c>
      <c r="AA732" s="191">
        <v>650</v>
      </c>
      <c r="AB732" s="204">
        <v>0.63734862970044615</v>
      </c>
      <c r="AC732" s="191">
        <v>123</v>
      </c>
      <c r="AD732" s="191">
        <v>0.12060597146639211</v>
      </c>
      <c r="AE732" s="191"/>
      <c r="AF732" s="191"/>
    </row>
    <row r="733" spans="1:32">
      <c r="A733" s="332">
        <v>1889</v>
      </c>
      <c r="B733" s="334" t="s">
        <v>851</v>
      </c>
      <c r="C733" s="345">
        <v>5566</v>
      </c>
      <c r="D733" s="345">
        <v>9941</v>
      </c>
      <c r="E733" s="191">
        <v>136</v>
      </c>
      <c r="F733" s="191">
        <f t="shared" si="26"/>
        <v>2.4434063959755661</v>
      </c>
      <c r="G733" s="191">
        <v>68</v>
      </c>
      <c r="H733" s="191">
        <v>1.221703197987783</v>
      </c>
      <c r="I733" s="191">
        <v>68</v>
      </c>
      <c r="J733" s="191">
        <v>1.221703197987783</v>
      </c>
      <c r="K733" s="191">
        <v>20</v>
      </c>
      <c r="L733" s="191">
        <v>0.35932446999640671</v>
      </c>
      <c r="M733" s="191">
        <v>13</v>
      </c>
      <c r="N733" s="191">
        <v>0.23356090549766442</v>
      </c>
      <c r="O733" s="191">
        <v>5</v>
      </c>
      <c r="P733" s="204">
        <v>8.9831117499101679E-2</v>
      </c>
      <c r="Q733" s="191">
        <v>4</v>
      </c>
      <c r="R733" s="204">
        <v>7.1864893999281351E-2</v>
      </c>
      <c r="S733" s="191">
        <v>10</v>
      </c>
      <c r="T733" s="204">
        <v>0.17966223499820336</v>
      </c>
      <c r="U733" s="191">
        <v>3</v>
      </c>
      <c r="V733" s="204">
        <v>5.389867049946101E-2</v>
      </c>
      <c r="W733" s="191">
        <v>15</v>
      </c>
      <c r="X733" s="204">
        <v>0.26949335249730505</v>
      </c>
      <c r="Y733" s="191">
        <v>20</v>
      </c>
      <c r="Z733" s="204">
        <v>0.35932446999640671</v>
      </c>
      <c r="AA733" s="191">
        <v>41</v>
      </c>
      <c r="AB733" s="204">
        <v>0.7366151634926339</v>
      </c>
      <c r="AC733" s="191">
        <v>5</v>
      </c>
      <c r="AD733" s="191">
        <v>8.9831117499101679E-2</v>
      </c>
      <c r="AE733" s="191"/>
      <c r="AF733" s="191"/>
    </row>
    <row r="734" spans="1:32">
      <c r="A734" s="332">
        <v>1889</v>
      </c>
      <c r="B734" s="334" t="s">
        <v>930</v>
      </c>
      <c r="C734" s="345">
        <v>8363</v>
      </c>
      <c r="D734" s="345">
        <v>8928</v>
      </c>
      <c r="E734" s="191">
        <v>165</v>
      </c>
      <c r="F734" s="191">
        <f t="shared" si="26"/>
        <v>1.972976204711228</v>
      </c>
      <c r="G734" s="191">
        <v>80</v>
      </c>
      <c r="H734" s="191">
        <v>0.9565945234963531</v>
      </c>
      <c r="I734" s="191">
        <v>85</v>
      </c>
      <c r="J734" s="191">
        <v>1.0163816812148749</v>
      </c>
      <c r="K734" s="191">
        <v>15</v>
      </c>
      <c r="L734" s="191">
        <v>0.17936147315556616</v>
      </c>
      <c r="M734" s="191">
        <v>18</v>
      </c>
      <c r="N734" s="191">
        <v>0.21523376778667941</v>
      </c>
      <c r="O734" s="191">
        <v>6</v>
      </c>
      <c r="P734" s="204">
        <v>7.1744589262226474E-2</v>
      </c>
      <c r="Q734" s="191">
        <v>6</v>
      </c>
      <c r="R734" s="204">
        <v>7.1744589262226474E-2</v>
      </c>
      <c r="S734" s="191">
        <v>8</v>
      </c>
      <c r="T734" s="204">
        <v>9.5659452349635299E-2</v>
      </c>
      <c r="U734" s="191">
        <v>3</v>
      </c>
      <c r="V734" s="204">
        <v>3.5872294631113237E-2</v>
      </c>
      <c r="W734" s="191">
        <v>24</v>
      </c>
      <c r="X734" s="204">
        <v>0.2869783570489059</v>
      </c>
      <c r="Y734" s="191">
        <v>27</v>
      </c>
      <c r="Z734" s="204">
        <v>0.32285065168001914</v>
      </c>
      <c r="AA734" s="191">
        <v>52</v>
      </c>
      <c r="AB734" s="204">
        <v>0.62178644027262941</v>
      </c>
      <c r="AC734" s="191">
        <v>6</v>
      </c>
      <c r="AD734" s="191">
        <v>7.1744589262226474E-2</v>
      </c>
      <c r="AE734" s="191"/>
      <c r="AF734" s="191"/>
    </row>
    <row r="735" spans="1:32">
      <c r="A735" s="332">
        <v>1889</v>
      </c>
      <c r="B735" s="334" t="s">
        <v>925</v>
      </c>
      <c r="C735" s="345">
        <v>9760</v>
      </c>
      <c r="D735" s="345">
        <v>9399</v>
      </c>
      <c r="E735" s="191">
        <v>294</v>
      </c>
      <c r="F735" s="191">
        <f t="shared" si="26"/>
        <v>3.012295081967213</v>
      </c>
      <c r="G735" s="191">
        <v>149</v>
      </c>
      <c r="H735" s="191">
        <v>1.526639344262295</v>
      </c>
      <c r="I735" s="191">
        <v>145</v>
      </c>
      <c r="J735" s="191">
        <v>1.485655737704918</v>
      </c>
      <c r="K735" s="191">
        <v>13</v>
      </c>
      <c r="L735" s="191">
        <v>0.13319672131147539</v>
      </c>
      <c r="M735" s="191">
        <v>28</v>
      </c>
      <c r="N735" s="191">
        <v>0.28688524590163933</v>
      </c>
      <c r="O735" s="191">
        <v>29</v>
      </c>
      <c r="P735" s="204">
        <v>0.29713114754098358</v>
      </c>
      <c r="Q735" s="191">
        <v>30</v>
      </c>
      <c r="R735" s="204">
        <v>0.30737704918032788</v>
      </c>
      <c r="S735" s="191">
        <v>37</v>
      </c>
      <c r="T735" s="204">
        <v>0.37909836065573771</v>
      </c>
      <c r="U735" s="191">
        <v>5</v>
      </c>
      <c r="V735" s="204">
        <v>5.1229508196721313E-2</v>
      </c>
      <c r="W735" s="191">
        <v>27</v>
      </c>
      <c r="X735" s="204">
        <v>0.27663934426229508</v>
      </c>
      <c r="Y735" s="191">
        <v>36</v>
      </c>
      <c r="Z735" s="204">
        <v>0.36885245901639346</v>
      </c>
      <c r="AA735" s="191">
        <v>73</v>
      </c>
      <c r="AB735" s="204">
        <v>0.74795081967213117</v>
      </c>
      <c r="AC735" s="191">
        <v>16</v>
      </c>
      <c r="AD735" s="191">
        <v>0.16393442622950818</v>
      </c>
      <c r="AE735" s="191"/>
      <c r="AF735" s="191"/>
    </row>
    <row r="736" spans="1:32">
      <c r="A736" s="332">
        <v>1889</v>
      </c>
      <c r="B736" s="334" t="s">
        <v>861</v>
      </c>
      <c r="C736" s="345">
        <v>4192</v>
      </c>
      <c r="D736" s="345">
        <v>4204</v>
      </c>
      <c r="E736" s="191">
        <v>105</v>
      </c>
      <c r="F736" s="191">
        <f t="shared" si="26"/>
        <v>2.5047709923664123</v>
      </c>
      <c r="G736" s="191">
        <v>54</v>
      </c>
      <c r="H736" s="191">
        <v>1.2881679389312977</v>
      </c>
      <c r="I736" s="191">
        <v>51</v>
      </c>
      <c r="J736" s="191">
        <v>1.2166030534351144</v>
      </c>
      <c r="K736" s="191">
        <v>10</v>
      </c>
      <c r="L736" s="191">
        <v>0.2385496183206107</v>
      </c>
      <c r="M736" s="191">
        <v>10</v>
      </c>
      <c r="N736" s="191">
        <v>0.2385496183206107</v>
      </c>
      <c r="O736" s="191">
        <v>6</v>
      </c>
      <c r="P736" s="204">
        <v>0.1431297709923664</v>
      </c>
      <c r="Q736" s="191">
        <v>6</v>
      </c>
      <c r="R736" s="204">
        <v>0.1431297709923664</v>
      </c>
      <c r="S736" s="191">
        <v>7</v>
      </c>
      <c r="T736" s="204">
        <v>0.16698473282442747</v>
      </c>
      <c r="U736" s="191">
        <v>3</v>
      </c>
      <c r="V736" s="204">
        <v>7.15648854961832E-2</v>
      </c>
      <c r="W736" s="191">
        <v>10</v>
      </c>
      <c r="X736" s="204">
        <v>0.2385496183206107</v>
      </c>
      <c r="Y736" s="191">
        <v>10</v>
      </c>
      <c r="Z736" s="204">
        <v>0.2385496183206107</v>
      </c>
      <c r="AA736" s="191">
        <v>40</v>
      </c>
      <c r="AB736" s="204">
        <v>0.95419847328244278</v>
      </c>
      <c r="AC736" s="191">
        <v>3</v>
      </c>
      <c r="AD736" s="191">
        <v>7.15648854961832E-2</v>
      </c>
      <c r="AE736" s="191"/>
      <c r="AF736" s="191"/>
    </row>
    <row r="737" spans="1:32">
      <c r="A737" s="332">
        <v>1889</v>
      </c>
      <c r="B737" s="334" t="s">
        <v>926</v>
      </c>
      <c r="C737" s="345">
        <v>6521</v>
      </c>
      <c r="D737" s="345">
        <v>6943</v>
      </c>
      <c r="E737" s="191">
        <v>174</v>
      </c>
      <c r="F737" s="191">
        <f t="shared" si="26"/>
        <v>2.6683024076061956</v>
      </c>
      <c r="G737" s="191">
        <v>89</v>
      </c>
      <c r="H737" s="191">
        <v>1.3648213464192609</v>
      </c>
      <c r="I737" s="191">
        <v>85</v>
      </c>
      <c r="J737" s="191">
        <v>1.3034810611869345</v>
      </c>
      <c r="K737" s="191">
        <v>17</v>
      </c>
      <c r="L737" s="191">
        <v>0.26069621223738687</v>
      </c>
      <c r="M737" s="191">
        <v>11</v>
      </c>
      <c r="N737" s="191">
        <v>0.16868578438889739</v>
      </c>
      <c r="O737" s="191">
        <v>10</v>
      </c>
      <c r="P737" s="204">
        <v>0.15335071308081583</v>
      </c>
      <c r="Q737" s="191">
        <v>14</v>
      </c>
      <c r="R737" s="204">
        <v>0.21469099831314215</v>
      </c>
      <c r="S737" s="191">
        <v>12</v>
      </c>
      <c r="T737" s="204">
        <v>0.18402085569697899</v>
      </c>
      <c r="U737" s="191">
        <v>3</v>
      </c>
      <c r="V737" s="204">
        <v>4.6005213924244746E-2</v>
      </c>
      <c r="W737" s="191">
        <v>16</v>
      </c>
      <c r="X737" s="204">
        <v>0.2453611409293053</v>
      </c>
      <c r="Y737" s="191">
        <v>38</v>
      </c>
      <c r="Z737" s="204">
        <v>0.58273270970710012</v>
      </c>
      <c r="AA737" s="191">
        <v>45</v>
      </c>
      <c r="AB737" s="204">
        <v>0.69007820886367122</v>
      </c>
      <c r="AC737" s="191">
        <v>8</v>
      </c>
      <c r="AD737" s="191">
        <v>0.12268057046465265</v>
      </c>
      <c r="AE737" s="191"/>
      <c r="AF737" s="191"/>
    </row>
    <row r="738" spans="1:32">
      <c r="A738" s="332">
        <v>1889</v>
      </c>
      <c r="B738" s="337" t="s">
        <v>984</v>
      </c>
      <c r="C738" s="347">
        <v>6441</v>
      </c>
      <c r="D738" s="347">
        <v>6673</v>
      </c>
      <c r="E738" s="191">
        <v>168</v>
      </c>
      <c r="F738" s="191">
        <f t="shared" si="26"/>
        <v>2.6082906380996742</v>
      </c>
      <c r="G738" s="191">
        <v>82</v>
      </c>
      <c r="H738" s="191">
        <v>1.2730942400248408</v>
      </c>
      <c r="I738" s="191">
        <v>86</v>
      </c>
      <c r="J738" s="191">
        <v>1.3351963980748331</v>
      </c>
      <c r="K738" s="191">
        <v>20</v>
      </c>
      <c r="L738" s="191">
        <v>0.31051079024996114</v>
      </c>
      <c r="M738" s="191">
        <v>23</v>
      </c>
      <c r="N738" s="191">
        <v>0.35708740878745537</v>
      </c>
      <c r="O738" s="191">
        <v>19</v>
      </c>
      <c r="P738" s="204">
        <v>0.29498525073746312</v>
      </c>
      <c r="Q738" s="191">
        <v>12</v>
      </c>
      <c r="R738" s="204">
        <v>0.18630647414997673</v>
      </c>
      <c r="S738" s="191">
        <v>12</v>
      </c>
      <c r="T738" s="204">
        <v>0.18630647414997673</v>
      </c>
      <c r="U738" s="191">
        <v>3</v>
      </c>
      <c r="V738" s="204">
        <v>4.6576618537494181E-2</v>
      </c>
      <c r="W738" s="191">
        <v>11</v>
      </c>
      <c r="X738" s="204">
        <v>0.17078093463747865</v>
      </c>
      <c r="Y738" s="191">
        <v>20</v>
      </c>
      <c r="Z738" s="204">
        <v>0.31051079024996114</v>
      </c>
      <c r="AA738" s="191">
        <v>41</v>
      </c>
      <c r="AB738" s="204">
        <v>0.63654712001242042</v>
      </c>
      <c r="AC738" s="191">
        <v>7</v>
      </c>
      <c r="AD738" s="191">
        <v>0.1086787765874864</v>
      </c>
      <c r="AE738" s="191"/>
      <c r="AF738" s="191"/>
    </row>
    <row r="739" spans="1:32">
      <c r="A739" s="332">
        <v>1889</v>
      </c>
      <c r="B739" s="334" t="s">
        <v>945</v>
      </c>
      <c r="C739" s="345">
        <v>11535</v>
      </c>
      <c r="D739" s="345">
        <v>12645</v>
      </c>
      <c r="E739" s="191">
        <v>332</v>
      </c>
      <c r="F739" s="191">
        <f t="shared" si="26"/>
        <v>2.8781967923710448</v>
      </c>
      <c r="G739" s="191">
        <v>166</v>
      </c>
      <c r="H739" s="191">
        <v>1.4390983961855224</v>
      </c>
      <c r="I739" s="191">
        <v>166</v>
      </c>
      <c r="J739" s="191">
        <v>1.4390983961855224</v>
      </c>
      <c r="K739" s="191">
        <v>31</v>
      </c>
      <c r="L739" s="191">
        <v>0.26874729085392285</v>
      </c>
      <c r="M739" s="191">
        <v>43</v>
      </c>
      <c r="N739" s="191">
        <v>0.3727785002167317</v>
      </c>
      <c r="O739" s="191">
        <v>16</v>
      </c>
      <c r="P739" s="204">
        <v>0.13870827915041178</v>
      </c>
      <c r="Q739" s="191">
        <v>15</v>
      </c>
      <c r="R739" s="204">
        <v>0.13003901170351106</v>
      </c>
      <c r="S739" s="191">
        <v>36</v>
      </c>
      <c r="T739" s="204">
        <v>0.31209362808842656</v>
      </c>
      <c r="U739" s="191">
        <v>12</v>
      </c>
      <c r="V739" s="204">
        <v>0.10403120936280884</v>
      </c>
      <c r="W739" s="191">
        <v>47</v>
      </c>
      <c r="X739" s="204">
        <v>0.40745557000433469</v>
      </c>
      <c r="Y739" s="191">
        <v>48</v>
      </c>
      <c r="Z739" s="204">
        <v>0.41612483745123535</v>
      </c>
      <c r="AA739" s="191">
        <v>69</v>
      </c>
      <c r="AB739" s="204">
        <v>0.5981794538361509</v>
      </c>
      <c r="AC739" s="191">
        <v>15</v>
      </c>
      <c r="AD739" s="191">
        <v>0.13003901170351106</v>
      </c>
      <c r="AE739" s="191"/>
      <c r="AF739" s="191"/>
    </row>
    <row r="740" spans="1:32">
      <c r="A740" s="332">
        <v>1889</v>
      </c>
      <c r="B740" s="337" t="s">
        <v>946</v>
      </c>
      <c r="C740" s="347">
        <v>10119</v>
      </c>
      <c r="D740" s="347">
        <v>11166</v>
      </c>
      <c r="E740" s="191">
        <v>242</v>
      </c>
      <c r="F740" s="191">
        <f t="shared" si="26"/>
        <v>2.3915406660737224</v>
      </c>
      <c r="G740" s="191">
        <v>117</v>
      </c>
      <c r="H740" s="191">
        <v>1.1562407352505188</v>
      </c>
      <c r="I740" s="191">
        <v>125</v>
      </c>
      <c r="J740" s="191">
        <v>1.2352999308232038</v>
      </c>
      <c r="K740" s="191">
        <v>25</v>
      </c>
      <c r="L740" s="191">
        <v>0.24705998616464078</v>
      </c>
      <c r="M740" s="191">
        <v>34</v>
      </c>
      <c r="N740" s="191">
        <v>0.33600158118391149</v>
      </c>
      <c r="O740" s="191">
        <v>5</v>
      </c>
      <c r="P740" s="204">
        <v>4.9411997232928155E-2</v>
      </c>
      <c r="Q740" s="191">
        <v>6</v>
      </c>
      <c r="R740" s="204">
        <v>5.9294396679513785E-2</v>
      </c>
      <c r="S740" s="191">
        <v>13</v>
      </c>
      <c r="T740" s="204">
        <v>0.1284711928056132</v>
      </c>
      <c r="U740" s="191">
        <v>7</v>
      </c>
      <c r="V740" s="204">
        <v>6.9176796126099407E-2</v>
      </c>
      <c r="W740" s="191">
        <v>27</v>
      </c>
      <c r="X740" s="204">
        <v>0.26682478505781204</v>
      </c>
      <c r="Y740" s="191">
        <v>35</v>
      </c>
      <c r="Z740" s="204">
        <v>0.34588398063049708</v>
      </c>
      <c r="AA740" s="191">
        <v>73</v>
      </c>
      <c r="AB740" s="204">
        <v>0.72141515960075109</v>
      </c>
      <c r="AC740" s="191">
        <v>17</v>
      </c>
      <c r="AD740" s="191">
        <v>0.16800079059195575</v>
      </c>
      <c r="AE740" s="191"/>
      <c r="AF740" s="191"/>
    </row>
    <row r="741" spans="1:32">
      <c r="A741" s="332">
        <v>1889</v>
      </c>
      <c r="B741" s="334" t="s">
        <v>989</v>
      </c>
      <c r="C741" s="345">
        <v>5947</v>
      </c>
      <c r="D741" s="345">
        <v>6641</v>
      </c>
      <c r="E741" s="191">
        <v>124</v>
      </c>
      <c r="F741" s="191">
        <f t="shared" si="26"/>
        <v>2.0850849167647554</v>
      </c>
      <c r="G741" s="191">
        <v>71</v>
      </c>
      <c r="H741" s="191">
        <v>1.1938792668572389</v>
      </c>
      <c r="I741" s="191">
        <v>53</v>
      </c>
      <c r="J741" s="191">
        <v>0.8912056499075165</v>
      </c>
      <c r="K741" s="191">
        <v>16</v>
      </c>
      <c r="L741" s="191">
        <v>0.26904321506642004</v>
      </c>
      <c r="M741" s="191">
        <v>16</v>
      </c>
      <c r="N741" s="191">
        <v>0.26904321506642004</v>
      </c>
      <c r="O741" s="191">
        <v>7</v>
      </c>
      <c r="P741" s="204">
        <v>0.11770640659155877</v>
      </c>
      <c r="Q741" s="191">
        <v>8</v>
      </c>
      <c r="R741" s="204">
        <v>0.13452160753321002</v>
      </c>
      <c r="S741" s="191">
        <v>4</v>
      </c>
      <c r="T741" s="204">
        <v>6.726080376660501E-2</v>
      </c>
      <c r="U741" s="191">
        <v>1</v>
      </c>
      <c r="V741" s="204">
        <v>1.6815200941651252E-2</v>
      </c>
      <c r="W741" s="191">
        <v>11</v>
      </c>
      <c r="X741" s="204">
        <v>0.18496721035816377</v>
      </c>
      <c r="Y741" s="191">
        <v>21</v>
      </c>
      <c r="Z741" s="204">
        <v>0.35311921977467631</v>
      </c>
      <c r="AA741" s="191">
        <v>33</v>
      </c>
      <c r="AB741" s="204">
        <v>0.55490163107449142</v>
      </c>
      <c r="AC741" s="191">
        <v>7</v>
      </c>
      <c r="AD741" s="191">
        <v>0.11770640659155877</v>
      </c>
      <c r="AE741" s="191"/>
      <c r="AF741" s="191"/>
    </row>
    <row r="742" spans="1:32">
      <c r="A742" s="332">
        <v>1889</v>
      </c>
      <c r="B742" s="334" t="s">
        <v>955</v>
      </c>
      <c r="C742" s="345">
        <v>6517</v>
      </c>
      <c r="D742" s="345">
        <v>7578</v>
      </c>
      <c r="E742" s="191">
        <v>154</v>
      </c>
      <c r="F742" s="191">
        <f t="shared" si="26"/>
        <v>2.3630504833512354</v>
      </c>
      <c r="G742" s="191">
        <v>74</v>
      </c>
      <c r="H742" s="191">
        <v>1.135491790701243</v>
      </c>
      <c r="I742" s="191">
        <v>80</v>
      </c>
      <c r="J742" s="191">
        <v>1.2275586926499924</v>
      </c>
      <c r="K742" s="191">
        <v>10</v>
      </c>
      <c r="L742" s="191">
        <v>0.15344483658124905</v>
      </c>
      <c r="M742" s="191">
        <v>18</v>
      </c>
      <c r="N742" s="191">
        <v>0.27620070584624828</v>
      </c>
      <c r="O742" s="191">
        <v>3</v>
      </c>
      <c r="P742" s="204">
        <v>4.6033450974374709E-2</v>
      </c>
      <c r="Q742" s="191">
        <v>7</v>
      </c>
      <c r="R742" s="204">
        <v>0.10741138560687433</v>
      </c>
      <c r="S742" s="191">
        <v>20</v>
      </c>
      <c r="T742" s="204">
        <v>0.3068896731624981</v>
      </c>
      <c r="U742" s="191">
        <v>4</v>
      </c>
      <c r="V742" s="204">
        <v>6.1377934632499617E-2</v>
      </c>
      <c r="W742" s="191">
        <v>16</v>
      </c>
      <c r="X742" s="204">
        <v>0.24551173852999847</v>
      </c>
      <c r="Y742" s="191">
        <v>22</v>
      </c>
      <c r="Z742" s="204">
        <v>0.33757864047874786</v>
      </c>
      <c r="AA742" s="191">
        <v>43</v>
      </c>
      <c r="AB742" s="204">
        <v>0.65981279729937081</v>
      </c>
      <c r="AC742" s="191">
        <v>11</v>
      </c>
      <c r="AD742" s="191">
        <v>0.16878932023937393</v>
      </c>
      <c r="AE742" s="191"/>
      <c r="AF742" s="191"/>
    </row>
    <row r="743" spans="1:32">
      <c r="A743" s="332">
        <v>1889</v>
      </c>
      <c r="B743" s="334" t="s">
        <v>956</v>
      </c>
      <c r="C743" s="345">
        <v>10138</v>
      </c>
      <c r="D743" s="345">
        <v>11567</v>
      </c>
      <c r="E743" s="191">
        <v>217</v>
      </c>
      <c r="F743" s="191">
        <f t="shared" si="26"/>
        <v>2.1404616295127243</v>
      </c>
      <c r="G743" s="191">
        <v>108</v>
      </c>
      <c r="H743" s="191">
        <v>1.0652988755178536</v>
      </c>
      <c r="I743" s="191">
        <v>109</v>
      </c>
      <c r="J743" s="191">
        <v>1.0751627539948707</v>
      </c>
      <c r="K743" s="191">
        <v>33</v>
      </c>
      <c r="L743" s="191">
        <v>0.32550798974156642</v>
      </c>
      <c r="M743" s="191">
        <v>23</v>
      </c>
      <c r="N743" s="191">
        <v>0.22686920497139473</v>
      </c>
      <c r="O743" s="191">
        <v>14</v>
      </c>
      <c r="P743" s="204">
        <v>0.13809429867824027</v>
      </c>
      <c r="Q743" s="191">
        <v>25</v>
      </c>
      <c r="R743" s="204">
        <v>0.24659696192542907</v>
      </c>
      <c r="S743" s="191">
        <v>10</v>
      </c>
      <c r="T743" s="204">
        <v>9.8638784770171642E-2</v>
      </c>
      <c r="U743" s="191">
        <v>1</v>
      </c>
      <c r="V743" s="204">
        <v>9.8638784770171632E-3</v>
      </c>
      <c r="W743" s="191">
        <v>19</v>
      </c>
      <c r="X743" s="204">
        <v>0.18741369106332612</v>
      </c>
      <c r="Y743" s="191">
        <v>35</v>
      </c>
      <c r="Z743" s="204">
        <v>0.3452357466956007</v>
      </c>
      <c r="AA743" s="191">
        <v>47</v>
      </c>
      <c r="AB743" s="204">
        <v>0.46360228841980666</v>
      </c>
      <c r="AC743" s="191">
        <v>10</v>
      </c>
      <c r="AD743" s="191">
        <v>9.8638784770171642E-2</v>
      </c>
      <c r="AE743" s="191"/>
      <c r="AF743" s="191"/>
    </row>
    <row r="744" spans="1:32">
      <c r="A744" s="332">
        <v>1889</v>
      </c>
      <c r="B744" s="334" t="s">
        <v>957</v>
      </c>
      <c r="C744" s="345">
        <v>9911</v>
      </c>
      <c r="D744" s="345">
        <v>10871</v>
      </c>
      <c r="E744" s="191">
        <v>204</v>
      </c>
      <c r="F744" s="191">
        <f t="shared" si="26"/>
        <v>2.0583190394511153</v>
      </c>
      <c r="G744" s="191">
        <v>110</v>
      </c>
      <c r="H744" s="191">
        <v>1.1098779134295227</v>
      </c>
      <c r="I744" s="191">
        <v>94</v>
      </c>
      <c r="J744" s="191">
        <v>0.94844112602159214</v>
      </c>
      <c r="K744" s="191">
        <v>28</v>
      </c>
      <c r="L744" s="191">
        <v>0.28251437796387852</v>
      </c>
      <c r="M744" s="191">
        <v>15</v>
      </c>
      <c r="N744" s="191">
        <v>0.15134698819493492</v>
      </c>
      <c r="O744" s="191">
        <v>11</v>
      </c>
      <c r="P744" s="204">
        <v>0.11098779134295228</v>
      </c>
      <c r="Q744" s="191">
        <v>18</v>
      </c>
      <c r="R744" s="204">
        <v>0.18161638583392192</v>
      </c>
      <c r="S744" s="191">
        <v>14</v>
      </c>
      <c r="T744" s="204">
        <v>0.14125718898193926</v>
      </c>
      <c r="U744" s="191">
        <v>4</v>
      </c>
      <c r="V744" s="204">
        <v>4.0359196851982651E-2</v>
      </c>
      <c r="W744" s="191">
        <v>27</v>
      </c>
      <c r="X744" s="204">
        <v>0.27242457875088288</v>
      </c>
      <c r="Y744" s="191">
        <v>28</v>
      </c>
      <c r="Z744" s="204">
        <v>0.28251437796387852</v>
      </c>
      <c r="AA744" s="191">
        <v>49</v>
      </c>
      <c r="AB744" s="204">
        <v>0.49440016143678744</v>
      </c>
      <c r="AC744" s="191">
        <v>10</v>
      </c>
      <c r="AD744" s="191">
        <v>0.10089799212995661</v>
      </c>
      <c r="AE744" s="191"/>
      <c r="AF744" s="191"/>
    </row>
    <row r="745" spans="1:32">
      <c r="A745" s="332">
        <v>1889</v>
      </c>
      <c r="B745" s="334" t="s">
        <v>904</v>
      </c>
      <c r="C745" s="345">
        <v>6975</v>
      </c>
      <c r="D745" s="345">
        <v>7882</v>
      </c>
      <c r="E745" s="191">
        <v>143</v>
      </c>
      <c r="F745" s="191">
        <f t="shared" si="26"/>
        <v>2.0501792114695343</v>
      </c>
      <c r="G745" s="191">
        <v>76</v>
      </c>
      <c r="H745" s="191">
        <v>1.0896057347670252</v>
      </c>
      <c r="I745" s="191">
        <v>67</v>
      </c>
      <c r="J745" s="191">
        <v>0.96057347670250903</v>
      </c>
      <c r="K745" s="191">
        <v>26</v>
      </c>
      <c r="L745" s="191">
        <v>0.37275985663082439</v>
      </c>
      <c r="M745" s="191">
        <v>11</v>
      </c>
      <c r="N745" s="191">
        <v>0.15770609318996415</v>
      </c>
      <c r="O745" s="191">
        <v>4</v>
      </c>
      <c r="P745" s="204">
        <v>5.7347670250896057E-2</v>
      </c>
      <c r="Q745" s="191">
        <v>12</v>
      </c>
      <c r="R745" s="204">
        <v>0.17204301075268819</v>
      </c>
      <c r="S745" s="191">
        <v>8</v>
      </c>
      <c r="T745" s="204">
        <v>0.11469534050179211</v>
      </c>
      <c r="U745" s="191">
        <v>2</v>
      </c>
      <c r="V745" s="204">
        <v>2.8673835125448029E-2</v>
      </c>
      <c r="W745" s="191">
        <v>14</v>
      </c>
      <c r="X745" s="204">
        <v>0.20071684587813621</v>
      </c>
      <c r="Y745" s="191">
        <v>14</v>
      </c>
      <c r="Z745" s="204">
        <v>0.20071684587813621</v>
      </c>
      <c r="AA745" s="191">
        <v>44</v>
      </c>
      <c r="AB745" s="204">
        <v>0.63082437275985659</v>
      </c>
      <c r="AC745" s="191">
        <v>8</v>
      </c>
      <c r="AD745" s="191">
        <v>0.11469534050179211</v>
      </c>
      <c r="AE745" s="191"/>
      <c r="AF745" s="191"/>
    </row>
    <row r="746" spans="1:32">
      <c r="A746" s="332">
        <v>1889</v>
      </c>
      <c r="B746" s="335" t="s">
        <v>1123</v>
      </c>
      <c r="C746" s="343">
        <v>108153</v>
      </c>
      <c r="D746" s="246">
        <v>126279</v>
      </c>
      <c r="E746" s="191">
        <v>1963</v>
      </c>
      <c r="F746" s="191">
        <f t="shared" si="26"/>
        <v>1.8150213124000261</v>
      </c>
      <c r="G746" s="191">
        <v>984</v>
      </c>
      <c r="H746" s="191">
        <v>0.90982219633297268</v>
      </c>
      <c r="I746" s="191">
        <v>979</v>
      </c>
      <c r="J746" s="191">
        <v>0.90519911606705317</v>
      </c>
      <c r="K746" s="191">
        <v>164</v>
      </c>
      <c r="L746" s="191">
        <v>0.15163703272216214</v>
      </c>
      <c r="M746" s="191">
        <v>336</v>
      </c>
      <c r="N746" s="191">
        <v>0.31067099386979558</v>
      </c>
      <c r="O746" s="191">
        <v>64</v>
      </c>
      <c r="P746" s="204">
        <v>5.9175427403770582E-2</v>
      </c>
      <c r="Q746" s="191">
        <v>76</v>
      </c>
      <c r="R746" s="204">
        <v>7.0270820041977572E-2</v>
      </c>
      <c r="S746" s="191">
        <v>89</v>
      </c>
      <c r="T746" s="204">
        <v>8.229082873336846E-2</v>
      </c>
      <c r="U746" s="191">
        <v>58</v>
      </c>
      <c r="V746" s="204">
        <v>5.3627731084667091E-2</v>
      </c>
      <c r="W746" s="191">
        <v>296</v>
      </c>
      <c r="X746" s="204">
        <v>0.27368635174243894</v>
      </c>
      <c r="Y746" s="191">
        <v>344</v>
      </c>
      <c r="Z746" s="204">
        <v>0.31806792229526692</v>
      </c>
      <c r="AA746" s="191">
        <v>416</v>
      </c>
      <c r="AB746" s="204">
        <v>0.38464027812450879</v>
      </c>
      <c r="AC746" s="191">
        <v>120</v>
      </c>
      <c r="AD746" s="191">
        <v>0.11095392638206984</v>
      </c>
      <c r="AE746" s="191"/>
      <c r="AF746" s="191"/>
    </row>
    <row r="747" spans="1:32">
      <c r="A747" s="332">
        <v>1889</v>
      </c>
      <c r="B747" s="334" t="s">
        <v>929</v>
      </c>
      <c r="C747" s="345">
        <v>12985</v>
      </c>
      <c r="D747" s="345">
        <v>14563</v>
      </c>
      <c r="E747" s="191">
        <v>244</v>
      </c>
      <c r="F747" s="191">
        <f t="shared" si="26"/>
        <v>1.8790912591451676</v>
      </c>
      <c r="G747" s="191">
        <v>107</v>
      </c>
      <c r="H747" s="191">
        <v>0.82402772429726601</v>
      </c>
      <c r="I747" s="191">
        <v>137</v>
      </c>
      <c r="J747" s="191">
        <v>1.0550635348479014</v>
      </c>
      <c r="K747" s="191">
        <v>23</v>
      </c>
      <c r="L747" s="191">
        <v>0.17712745475548711</v>
      </c>
      <c r="M747" s="191">
        <v>36</v>
      </c>
      <c r="N747" s="191">
        <v>0.27724297266076242</v>
      </c>
      <c r="O747" s="191">
        <v>7</v>
      </c>
      <c r="P747" s="204">
        <v>5.3908355795148251E-2</v>
      </c>
      <c r="Q747" s="191">
        <v>7</v>
      </c>
      <c r="R747" s="204">
        <v>5.3908355795148251E-2</v>
      </c>
      <c r="S747" s="191">
        <v>9</v>
      </c>
      <c r="T747" s="204">
        <v>6.9310743165190605E-2</v>
      </c>
      <c r="U747" s="191">
        <v>5</v>
      </c>
      <c r="V747" s="204">
        <v>3.850596842510589E-2</v>
      </c>
      <c r="W747" s="191">
        <v>30</v>
      </c>
      <c r="X747" s="204">
        <v>0.23103581055063535</v>
      </c>
      <c r="Y747" s="191">
        <v>30</v>
      </c>
      <c r="Z747" s="204">
        <v>0.23103581055063535</v>
      </c>
      <c r="AA747" s="191">
        <v>64</v>
      </c>
      <c r="AB747" s="204">
        <v>0.49287639584135545</v>
      </c>
      <c r="AC747" s="191">
        <v>33</v>
      </c>
      <c r="AD747" s="191">
        <v>0.25413939160569887</v>
      </c>
      <c r="AE747" s="191"/>
      <c r="AF747" s="191"/>
    </row>
    <row r="748" spans="1:32">
      <c r="A748" s="332">
        <v>1889</v>
      </c>
      <c r="B748" s="337" t="s">
        <v>936</v>
      </c>
      <c r="C748" s="347">
        <v>29174</v>
      </c>
      <c r="D748" s="347">
        <v>38028</v>
      </c>
      <c r="E748" s="191">
        <v>506</v>
      </c>
      <c r="F748" s="191">
        <f t="shared" si="26"/>
        <v>1.7344210598478096</v>
      </c>
      <c r="G748" s="191">
        <v>271</v>
      </c>
      <c r="H748" s="191">
        <v>0.92890930280386652</v>
      </c>
      <c r="I748" s="191">
        <v>235</v>
      </c>
      <c r="J748" s="191">
        <v>0.80551175704394318</v>
      </c>
      <c r="K748" s="191">
        <v>46</v>
      </c>
      <c r="L748" s="191">
        <v>0.15767464180434634</v>
      </c>
      <c r="M748" s="191">
        <v>94</v>
      </c>
      <c r="N748" s="191">
        <v>0.32220470281757729</v>
      </c>
      <c r="O748" s="191">
        <v>19</v>
      </c>
      <c r="P748" s="204">
        <v>6.5126482484403919E-2</v>
      </c>
      <c r="Q748" s="191">
        <v>29</v>
      </c>
      <c r="R748" s="204">
        <v>9.940357852882703E-2</v>
      </c>
      <c r="S748" s="191">
        <v>22</v>
      </c>
      <c r="T748" s="204">
        <v>7.5409611297730855E-2</v>
      </c>
      <c r="U748" s="191">
        <v>17</v>
      </c>
      <c r="V748" s="204">
        <v>5.82710632755193E-2</v>
      </c>
      <c r="W748" s="191">
        <v>74</v>
      </c>
      <c r="X748" s="204">
        <v>0.25365051072873107</v>
      </c>
      <c r="Y748" s="191">
        <v>96</v>
      </c>
      <c r="Z748" s="204">
        <v>0.3290601220264619</v>
      </c>
      <c r="AA748" s="191">
        <v>91</v>
      </c>
      <c r="AB748" s="204">
        <v>0.31192157400425036</v>
      </c>
      <c r="AC748" s="191">
        <v>18</v>
      </c>
      <c r="AD748" s="191">
        <v>6.1698772879961609E-2</v>
      </c>
      <c r="AE748" s="191"/>
      <c r="AF748" s="191"/>
    </row>
    <row r="749" spans="1:32">
      <c r="A749" s="332">
        <v>1889</v>
      </c>
      <c r="B749" s="334" t="s">
        <v>960</v>
      </c>
      <c r="C749" s="345">
        <v>17698</v>
      </c>
      <c r="D749" s="345">
        <v>18999</v>
      </c>
      <c r="E749" s="191">
        <v>277</v>
      </c>
      <c r="F749" s="191">
        <f t="shared" si="26"/>
        <v>1.5651486043620748</v>
      </c>
      <c r="G749" s="191">
        <v>137</v>
      </c>
      <c r="H749" s="191">
        <v>0.77409876822239798</v>
      </c>
      <c r="I749" s="191">
        <v>140</v>
      </c>
      <c r="J749" s="191">
        <v>0.79104983613967683</v>
      </c>
      <c r="K749" s="191">
        <v>26</v>
      </c>
      <c r="L749" s="191">
        <v>0.14690925528308285</v>
      </c>
      <c r="M749" s="191">
        <v>43</v>
      </c>
      <c r="N749" s="191">
        <v>0.24296530681432929</v>
      </c>
      <c r="O749" s="191">
        <v>8</v>
      </c>
      <c r="P749" s="204">
        <v>4.5202847779410103E-2</v>
      </c>
      <c r="Q749" s="191">
        <v>10</v>
      </c>
      <c r="R749" s="204">
        <v>5.6503559724262631E-2</v>
      </c>
      <c r="S749" s="191">
        <v>15</v>
      </c>
      <c r="T749" s="204">
        <v>8.4755339586393946E-2</v>
      </c>
      <c r="U749" s="191">
        <v>5</v>
      </c>
      <c r="V749" s="204">
        <v>2.8251779862131315E-2</v>
      </c>
      <c r="W749" s="191">
        <v>49</v>
      </c>
      <c r="X749" s="204">
        <v>0.27686744264888691</v>
      </c>
      <c r="Y749" s="191">
        <v>41</v>
      </c>
      <c r="Z749" s="204">
        <v>0.23166459486947677</v>
      </c>
      <c r="AA749" s="191">
        <v>64</v>
      </c>
      <c r="AB749" s="204">
        <v>0.36162278223528083</v>
      </c>
      <c r="AC749" s="191">
        <v>16</v>
      </c>
      <c r="AD749" s="191">
        <v>9.0405695558820207E-2</v>
      </c>
      <c r="AE749" s="191"/>
      <c r="AF749" s="191"/>
    </row>
    <row r="750" spans="1:32">
      <c r="A750" s="332">
        <v>1889</v>
      </c>
      <c r="B750" s="334" t="s">
        <v>950</v>
      </c>
      <c r="C750" s="345">
        <v>22683</v>
      </c>
      <c r="D750" s="345">
        <v>28070</v>
      </c>
      <c r="E750" s="191">
        <v>505</v>
      </c>
      <c r="F750" s="191">
        <f t="shared" si="26"/>
        <v>2.226336904289556</v>
      </c>
      <c r="G750" s="191">
        <v>250</v>
      </c>
      <c r="H750" s="191">
        <v>1.1021469823215624</v>
      </c>
      <c r="I750" s="191">
        <v>255</v>
      </c>
      <c r="J750" s="191">
        <v>1.1241899219679936</v>
      </c>
      <c r="K750" s="191">
        <v>31</v>
      </c>
      <c r="L750" s="191">
        <v>0.13666622580787374</v>
      </c>
      <c r="M750" s="191">
        <v>92</v>
      </c>
      <c r="N750" s="191">
        <v>0.40559008949433495</v>
      </c>
      <c r="O750" s="191">
        <v>16</v>
      </c>
      <c r="P750" s="204">
        <v>7.0537406868579997E-2</v>
      </c>
      <c r="Q750" s="191">
        <v>13</v>
      </c>
      <c r="R750" s="204">
        <v>5.7311643080721245E-2</v>
      </c>
      <c r="S750" s="191">
        <v>28</v>
      </c>
      <c r="T750" s="204">
        <v>0.12344046202001499</v>
      </c>
      <c r="U750" s="191">
        <v>13</v>
      </c>
      <c r="V750" s="204">
        <v>5.7311643080721245E-2</v>
      </c>
      <c r="W750" s="191">
        <v>88</v>
      </c>
      <c r="X750" s="204">
        <v>0.38795573777719</v>
      </c>
      <c r="Y750" s="191">
        <v>104</v>
      </c>
      <c r="Z750" s="204">
        <v>0.45849314464576996</v>
      </c>
      <c r="AA750" s="191">
        <v>96</v>
      </c>
      <c r="AB750" s="204">
        <v>0.42322444121147995</v>
      </c>
      <c r="AC750" s="191">
        <v>24</v>
      </c>
      <c r="AD750" s="191">
        <v>0.10580611030286999</v>
      </c>
      <c r="AE750" s="191"/>
      <c r="AF750" s="191"/>
    </row>
    <row r="751" spans="1:32">
      <c r="A751" s="332">
        <v>1889</v>
      </c>
      <c r="B751" s="334" t="s">
        <v>962</v>
      </c>
      <c r="C751" s="345">
        <v>9064</v>
      </c>
      <c r="D751" s="345">
        <v>9442</v>
      </c>
      <c r="E751" s="191">
        <v>148</v>
      </c>
      <c r="F751" s="191">
        <f t="shared" si="26"/>
        <v>1.6328331862312444</v>
      </c>
      <c r="G751" s="191">
        <v>75</v>
      </c>
      <c r="H751" s="191">
        <v>0.82744924977934697</v>
      </c>
      <c r="I751" s="191">
        <v>73</v>
      </c>
      <c r="J751" s="191">
        <v>0.80538393645189754</v>
      </c>
      <c r="K751" s="191">
        <v>10</v>
      </c>
      <c r="L751" s="191">
        <v>0.11032656663724624</v>
      </c>
      <c r="M751" s="191">
        <v>25</v>
      </c>
      <c r="N751" s="191">
        <v>0.27581641659311562</v>
      </c>
      <c r="O751" s="191">
        <v>4</v>
      </c>
      <c r="P751" s="204">
        <v>4.4130626654898503E-2</v>
      </c>
      <c r="Q751" s="191">
        <v>7</v>
      </c>
      <c r="R751" s="204">
        <v>7.7228596646072373E-2</v>
      </c>
      <c r="S751" s="191">
        <v>3</v>
      </c>
      <c r="T751" s="204">
        <v>3.3097969991173877E-2</v>
      </c>
      <c r="U751" s="191">
        <v>4</v>
      </c>
      <c r="V751" s="204">
        <v>4.4130626654898503E-2</v>
      </c>
      <c r="W751" s="191">
        <v>23</v>
      </c>
      <c r="X751" s="204">
        <v>0.25375110326566641</v>
      </c>
      <c r="Y751" s="191">
        <v>27</v>
      </c>
      <c r="Z751" s="204">
        <v>0.29788172992056489</v>
      </c>
      <c r="AA751" s="191">
        <v>35</v>
      </c>
      <c r="AB751" s="204">
        <v>0.38614298323036189</v>
      </c>
      <c r="AC751" s="191">
        <v>10</v>
      </c>
      <c r="AD751" s="191">
        <v>0.11032656663724624</v>
      </c>
      <c r="AE751" s="191"/>
      <c r="AF751" s="191"/>
    </row>
    <row r="752" spans="1:32">
      <c r="A752" s="332">
        <v>1889</v>
      </c>
      <c r="B752" s="334" t="s">
        <v>963</v>
      </c>
      <c r="C752" s="345">
        <v>16549</v>
      </c>
      <c r="D752" s="345">
        <v>17177</v>
      </c>
      <c r="E752" s="191">
        <v>283</v>
      </c>
      <c r="F752" s="191">
        <f t="shared" si="26"/>
        <v>1.7100731162003748</v>
      </c>
      <c r="G752" s="191">
        <v>144</v>
      </c>
      <c r="H752" s="191">
        <v>0.87014321107015524</v>
      </c>
      <c r="I752" s="191">
        <v>139</v>
      </c>
      <c r="J752" s="191">
        <v>0.83992990513021937</v>
      </c>
      <c r="K752" s="191">
        <v>28</v>
      </c>
      <c r="L752" s="191">
        <v>0.16919451326364132</v>
      </c>
      <c r="M752" s="191">
        <v>46</v>
      </c>
      <c r="N752" s="191">
        <v>0.27796241464741073</v>
      </c>
      <c r="O752" s="191">
        <v>10</v>
      </c>
      <c r="P752" s="204">
        <v>6.0426611879871889E-2</v>
      </c>
      <c r="Q752" s="191">
        <v>10</v>
      </c>
      <c r="R752" s="204">
        <v>6.0426611879871889E-2</v>
      </c>
      <c r="S752" s="191">
        <v>12</v>
      </c>
      <c r="T752" s="204">
        <v>7.2511934255846275E-2</v>
      </c>
      <c r="U752" s="191">
        <v>14</v>
      </c>
      <c r="V752" s="204">
        <v>8.4597256631820661E-2</v>
      </c>
      <c r="W752" s="191">
        <v>32</v>
      </c>
      <c r="X752" s="204">
        <v>0.19336515801559007</v>
      </c>
      <c r="Y752" s="191">
        <v>46</v>
      </c>
      <c r="Z752" s="204">
        <v>0.27796241464741073</v>
      </c>
      <c r="AA752" s="191">
        <v>66</v>
      </c>
      <c r="AB752" s="204">
        <v>0.3988156384071545</v>
      </c>
      <c r="AC752" s="191">
        <v>19</v>
      </c>
      <c r="AD752" s="191">
        <v>0.11481056257175661</v>
      </c>
      <c r="AE752" s="191"/>
      <c r="AF752" s="191"/>
    </row>
    <row r="753" spans="1:32">
      <c r="A753" s="332">
        <v>1889</v>
      </c>
      <c r="B753" s="335" t="s">
        <v>1124</v>
      </c>
      <c r="C753" s="343">
        <v>105509</v>
      </c>
      <c r="D753" s="240">
        <v>132609</v>
      </c>
      <c r="E753" s="191">
        <v>2048</v>
      </c>
      <c r="F753" s="191">
        <f t="shared" si="26"/>
        <v>1.9410666388649311</v>
      </c>
      <c r="G753" s="191">
        <v>1004</v>
      </c>
      <c r="H753" s="191">
        <v>0.95157759053730007</v>
      </c>
      <c r="I753" s="191">
        <v>1044</v>
      </c>
      <c r="J753" s="191">
        <v>0.98948904832763074</v>
      </c>
      <c r="K753" s="191">
        <v>121</v>
      </c>
      <c r="L753" s="191">
        <v>0.11468215981575032</v>
      </c>
      <c r="M753" s="191">
        <v>169</v>
      </c>
      <c r="N753" s="191">
        <v>0.16017590916414715</v>
      </c>
      <c r="O753" s="191">
        <v>90</v>
      </c>
      <c r="P753" s="204">
        <v>8.5300780028244039E-2</v>
      </c>
      <c r="Q753" s="191">
        <v>54</v>
      </c>
      <c r="R753" s="204">
        <v>5.1180468016946416E-2</v>
      </c>
      <c r="S753" s="191">
        <v>64</v>
      </c>
      <c r="T753" s="204">
        <v>6.0658332464529098E-2</v>
      </c>
      <c r="U753" s="191">
        <v>29</v>
      </c>
      <c r="V753" s="204">
        <v>2.7485806897989743E-2</v>
      </c>
      <c r="W753" s="191">
        <v>307</v>
      </c>
      <c r="X753" s="204">
        <v>0.29097043854078802</v>
      </c>
      <c r="Y753" s="191">
        <v>493</v>
      </c>
      <c r="Z753" s="204">
        <v>0.46725871726582563</v>
      </c>
      <c r="AA753" s="191">
        <v>597</v>
      </c>
      <c r="AB753" s="204">
        <v>0.56582850752068548</v>
      </c>
      <c r="AC753" s="191">
        <v>124</v>
      </c>
      <c r="AD753" s="191">
        <v>0.11752551915002513</v>
      </c>
      <c r="AE753" s="191"/>
      <c r="AF753" s="191"/>
    </row>
    <row r="754" spans="1:32">
      <c r="A754" s="332">
        <v>1889</v>
      </c>
      <c r="B754" s="336" t="s">
        <v>1125</v>
      </c>
      <c r="C754" s="342"/>
      <c r="D754" s="346"/>
      <c r="E754" s="191">
        <v>709</v>
      </c>
      <c r="F754" s="191"/>
      <c r="G754" s="191">
        <v>313</v>
      </c>
      <c r="H754" s="191"/>
      <c r="I754" s="191">
        <v>396</v>
      </c>
      <c r="J754" s="191"/>
      <c r="K754" s="191">
        <v>56</v>
      </c>
      <c r="L754" s="191"/>
      <c r="M754" s="191">
        <v>77</v>
      </c>
      <c r="N754" s="191"/>
      <c r="O754" s="191">
        <v>42</v>
      </c>
      <c r="P754" s="204"/>
      <c r="Q754" s="191">
        <v>25</v>
      </c>
      <c r="R754" s="204"/>
      <c r="S754" s="191">
        <v>18</v>
      </c>
      <c r="T754" s="204"/>
      <c r="U754" s="191">
        <v>8</v>
      </c>
      <c r="V754" s="204"/>
      <c r="W754" s="191">
        <v>92</v>
      </c>
      <c r="X754" s="204"/>
      <c r="Y754" s="191">
        <v>159</v>
      </c>
      <c r="Z754" s="204"/>
      <c r="AA754" s="191">
        <v>183</v>
      </c>
      <c r="AB754" s="204"/>
      <c r="AC754" s="191">
        <v>49</v>
      </c>
      <c r="AD754" s="191"/>
      <c r="AE754" s="191"/>
      <c r="AF754" s="191"/>
    </row>
    <row r="755" spans="1:32">
      <c r="A755" s="332">
        <v>1889</v>
      </c>
      <c r="B755" s="336" t="s">
        <v>1126</v>
      </c>
      <c r="C755" s="342"/>
      <c r="D755" s="328"/>
      <c r="E755" s="191">
        <v>225</v>
      </c>
      <c r="F755" s="191"/>
      <c r="G755" s="191">
        <v>133</v>
      </c>
      <c r="H755" s="191"/>
      <c r="I755" s="191">
        <v>92</v>
      </c>
      <c r="J755" s="191"/>
      <c r="K755" s="191">
        <v>21</v>
      </c>
      <c r="L755" s="191"/>
      <c r="M755" s="191">
        <v>23</v>
      </c>
      <c r="N755" s="191"/>
      <c r="O755" s="191">
        <v>6</v>
      </c>
      <c r="P755" s="204"/>
      <c r="Q755" s="191">
        <v>4</v>
      </c>
      <c r="R755" s="204"/>
      <c r="S755" s="191">
        <v>9</v>
      </c>
      <c r="T755" s="204"/>
      <c r="U755" s="191">
        <v>2</v>
      </c>
      <c r="V755" s="204"/>
      <c r="W755" s="191">
        <v>29</v>
      </c>
      <c r="X755" s="204"/>
      <c r="Y755" s="191">
        <v>52</v>
      </c>
      <c r="Z755" s="204"/>
      <c r="AA755" s="191">
        <v>69</v>
      </c>
      <c r="AB755" s="204"/>
      <c r="AC755" s="191">
        <v>10</v>
      </c>
      <c r="AD755" s="191"/>
      <c r="AE755" s="191"/>
      <c r="AF755" s="191"/>
    </row>
    <row r="756" spans="1:32">
      <c r="A756" s="332">
        <v>1889</v>
      </c>
      <c r="B756" s="336" t="s">
        <v>1127</v>
      </c>
      <c r="C756" s="342"/>
      <c r="D756" s="328"/>
      <c r="E756" s="191">
        <v>1124</v>
      </c>
      <c r="F756" s="191"/>
      <c r="G756" s="191">
        <v>558</v>
      </c>
      <c r="H756" s="191"/>
      <c r="I756" s="191">
        <v>566</v>
      </c>
      <c r="J756" s="191"/>
      <c r="K756" s="191">
        <v>51</v>
      </c>
      <c r="L756" s="191"/>
      <c r="M756" s="191">
        <v>69</v>
      </c>
      <c r="N756" s="191"/>
      <c r="O756" s="191">
        <v>42</v>
      </c>
      <c r="P756" s="204"/>
      <c r="Q756" s="191">
        <v>25</v>
      </c>
      <c r="R756" s="204"/>
      <c r="S756" s="191">
        <v>37</v>
      </c>
      <c r="T756" s="204"/>
      <c r="U756" s="191">
        <v>19</v>
      </c>
      <c r="V756" s="204"/>
      <c r="W756" s="191">
        <v>186</v>
      </c>
      <c r="X756" s="204"/>
      <c r="Y756" s="191">
        <v>282</v>
      </c>
      <c r="Z756" s="204"/>
      <c r="AA756" s="191">
        <v>348</v>
      </c>
      <c r="AB756" s="204"/>
      <c r="AC756" s="191">
        <v>65</v>
      </c>
      <c r="AD756" s="191"/>
      <c r="AE756" s="191"/>
      <c r="AF756" s="191"/>
    </row>
    <row r="757" spans="1:32">
      <c r="C757" s="34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204"/>
      <c r="Q757" s="191"/>
      <c r="R757" s="204"/>
      <c r="S757" s="191"/>
      <c r="T757" s="204"/>
      <c r="U757" s="191"/>
      <c r="V757" s="204"/>
      <c r="W757" s="191"/>
      <c r="X757" s="204"/>
      <c r="Y757" s="191"/>
      <c r="Z757" s="204"/>
      <c r="AA757" s="191"/>
      <c r="AB757" s="204"/>
      <c r="AC757" s="191"/>
      <c r="AD757" s="191"/>
      <c r="AE757" s="191"/>
      <c r="AF757" s="191"/>
    </row>
    <row r="758" spans="1:32">
      <c r="A758" s="332" t="s">
        <v>993</v>
      </c>
      <c r="B758" s="333" t="s">
        <v>21</v>
      </c>
      <c r="C758" s="357">
        <f>SUM(C759,C772,C803,C809,C810,C817,C818,C819,C820,C821,C829,C840,C844,C849,C856,C860,C862,C878,C934,C946,C955,C964,C984,C998,C1005,)</f>
        <v>2917754</v>
      </c>
      <c r="D758" s="357">
        <f>SUM(D759,D772,D803,D809,D810,D817,D818,D819,D820,D821,D829,D840,D844,D849,D856,D860,D862,D878,D934,D946,D955,D964,D984,D998,D1005,)</f>
        <v>3315443</v>
      </c>
      <c r="E758" s="191">
        <f t="shared" ref="E758" si="27">SUM(E759,E772,E803,E809,E810,E817,E818,E819,E820,E821,E829,E840,E844,E849,E856,E860,E862,E878,E934,E946,E955,E964,E984,E998,E1005,)</f>
        <v>176876</v>
      </c>
      <c r="F758" s="191">
        <f t="shared" si="26"/>
        <v>6.0620600640081381</v>
      </c>
      <c r="G758" s="191">
        <f t="shared" ref="G758" si="28">SUM(G759,G772,G803,G809,G810,G817,G818,G819,G820,G821,G829,G840,G844,G849,G856,G860,G862,G878,G934,G946,G955,G964,G984,G998,G1005,)</f>
        <v>89824</v>
      </c>
      <c r="H758" s="191">
        <v>3.07853232314993</v>
      </c>
      <c r="I758" s="191">
        <f t="shared" ref="I758" si="29">SUM(I759,I772,I803,I809,I810,I817,I818,I819,I820,I821,I829,I840,I844,I849,I856,I860,I862,I878,I934,I946,I955,I964,I984,I998,I1005,)</f>
        <v>87052</v>
      </c>
      <c r="J758" s="191">
        <v>2.9835277408582082</v>
      </c>
      <c r="K758" s="191">
        <f t="shared" ref="K758" si="30">SUM(K759,K772,K803,K809,K810,K817,K818,K819,K820,K821,K829,K840,K844,K849,K856,K860,K862,K878,K934,K946,K955,K964,K984,K998,K1005,)</f>
        <v>14364</v>
      </c>
      <c r="L758" s="191">
        <v>0.49229647187528491</v>
      </c>
      <c r="M758" s="191">
        <f t="shared" ref="M758" si="31">SUM(M759,M772,M803,M809,M810,M817,M818,M819,M820,M821,M829,M840,M844,M849,M856,M860,M862,M878,M934,M946,M955,M964,M984,M998,M1005,)</f>
        <v>22334</v>
      </c>
      <c r="N758" s="191">
        <v>0.76545178243265199</v>
      </c>
      <c r="O758" s="191">
        <f t="shared" ref="O758" si="32">SUM(O759,O772,O803,O809,O810,O817,O818,O819,O820,O821,O829,O840,O844,O849,O856,O860,O862,O878,O934,O946,O955,O964,O984,O998,O1005,)</f>
        <v>6267</v>
      </c>
      <c r="P758" s="204">
        <v>0.21478849827641397</v>
      </c>
      <c r="Q758" s="191">
        <f t="shared" ref="Q758" si="33">SUM(Q759,Q772,Q803,Q809,Q810,Q817,Q818,Q819,Q820,Q821,Q829,Q840,Q844,Q849,Q856,Q860,Q862,Q878,Q934,Q946,Q955,Q964,Q984,Q998,Q1005,)</f>
        <v>6394</v>
      </c>
      <c r="R758" s="204">
        <v>0.21914116131791783</v>
      </c>
      <c r="S758" s="191">
        <f t="shared" ref="S758" si="34">SUM(S759,S772,S803,S809,S810,S817,S818,S819,S820,S821,S829,S840,S844,S849,S856,S860,S862,S878,S934,S946,S955,S964,S984,S998,S1005,)</f>
        <v>6838</v>
      </c>
      <c r="T758" s="204">
        <v>0.23435834549451395</v>
      </c>
      <c r="U758" s="191">
        <f t="shared" ref="U758" si="35">SUM(U759,U772,U803,U809,U810,U817,U818,U819,U820,U821,U829,U840,U844,U849,U856,U860,U862,U878,U934,U946,U955,U964,U984,U998,U1005,)</f>
        <v>3666</v>
      </c>
      <c r="V758" s="204">
        <v>0.12564458826892191</v>
      </c>
      <c r="W758" s="191">
        <f t="shared" ref="W758" si="36">SUM(W759,W772,W803,W809,W810,W817,W818,W819,W820,W821,W829,W840,W844,W849,W856,W860,W862,W878,W934,W946,W955,W964,W984,W998,W1005,)</f>
        <v>18937</v>
      </c>
      <c r="X758" s="204">
        <v>0.64902661430675779</v>
      </c>
      <c r="Y758" s="191">
        <f t="shared" ref="Y758" si="37">SUM(Y759,Y772,Y803,Y809,Y810,Y817,Y818,Y819,Y820,Y821,Y829,Y840,Y844,Y849,Y856,Y860,Y862,Y878,Y934,Y946,Y955,Y964,Y984,Y998,Y1005,)</f>
        <v>29201</v>
      </c>
      <c r="Z758" s="204">
        <v>1.0008040431098715</v>
      </c>
      <c r="AA758" s="191">
        <f t="shared" ref="AA758" si="38">SUM(AA759,AA772,AA803,AA809,AA810,AA817,AA818,AA819,AA820,AA821,AA829,AA840,AA844,AA849,AA856,AA860,AA862,AA878,AA934,AA946,AA955,AA964,AA984,AA998,AA1005,)</f>
        <v>47875</v>
      </c>
      <c r="AB758" s="204">
        <v>1.6408168748976097</v>
      </c>
      <c r="AC758" s="191">
        <f t="shared" ref="AC758" si="39">SUM(AC759,AC772,AC803,AC809,AC810,AC817,AC818,AC819,AC820,AC821,AC829,AC840,AC844,AC849,AC856,AC860,AC862,AC878,AC934,AC946,AC955,AC964,AC984,AC998,AC1005,)</f>
        <v>9695</v>
      </c>
      <c r="AD758" s="191">
        <v>0.33227612745968299</v>
      </c>
      <c r="AE758" s="191"/>
      <c r="AF758" s="191"/>
    </row>
    <row r="759" spans="1:32">
      <c r="A759" s="332" t="s">
        <v>993</v>
      </c>
      <c r="B759" s="333" t="s">
        <v>1052</v>
      </c>
      <c r="C759" s="233">
        <v>337183</v>
      </c>
      <c r="D759" s="240">
        <v>431036</v>
      </c>
      <c r="E759" s="325">
        <v>18759</v>
      </c>
      <c r="F759" s="191">
        <f t="shared" si="26"/>
        <v>5.5634477420273258</v>
      </c>
      <c r="G759" s="191">
        <v>9498</v>
      </c>
      <c r="H759" s="191">
        <v>2.8168679915654109</v>
      </c>
      <c r="I759" s="191">
        <v>9261</v>
      </c>
      <c r="J759" s="191">
        <v>2.7465797504619154</v>
      </c>
      <c r="K759" s="191">
        <v>1577</v>
      </c>
      <c r="L759" s="191">
        <v>0.46769854945237455</v>
      </c>
      <c r="M759" s="191">
        <v>2183</v>
      </c>
      <c r="N759" s="191">
        <v>0.64742291278030029</v>
      </c>
      <c r="O759" s="191">
        <v>562</v>
      </c>
      <c r="P759" s="204">
        <v>0.16667506962094769</v>
      </c>
      <c r="Q759" s="191">
        <v>593</v>
      </c>
      <c r="R759" s="204">
        <v>0.17586889018722771</v>
      </c>
      <c r="S759" s="191">
        <v>643</v>
      </c>
      <c r="T759" s="204">
        <v>0.19069763303606646</v>
      </c>
      <c r="U759" s="191">
        <v>386</v>
      </c>
      <c r="V759" s="204">
        <v>0.11447789479303525</v>
      </c>
      <c r="W759" s="191">
        <v>2376</v>
      </c>
      <c r="X759" s="204">
        <v>0.70466186017681798</v>
      </c>
      <c r="Y759" s="191">
        <v>3739</v>
      </c>
      <c r="Z759" s="204">
        <v>1.1088933902361626</v>
      </c>
      <c r="AA759" s="191">
        <v>5747</v>
      </c>
      <c r="AB759" s="204">
        <v>1.7044157030455271</v>
      </c>
      <c r="AC759" s="191">
        <v>953</v>
      </c>
      <c r="AD759" s="191">
        <v>0.28263583869886677</v>
      </c>
      <c r="AE759" s="191"/>
      <c r="AF759" s="191"/>
    </row>
    <row r="760" spans="1:32">
      <c r="A760" s="332" t="s">
        <v>993</v>
      </c>
      <c r="B760" s="334" t="s">
        <v>842</v>
      </c>
      <c r="C760" s="345">
        <v>12539</v>
      </c>
      <c r="D760" s="345">
        <v>13268</v>
      </c>
      <c r="E760" s="326">
        <v>645</v>
      </c>
      <c r="F760" s="191">
        <f t="shared" si="26"/>
        <v>5.1439508732753811</v>
      </c>
      <c r="G760" s="191">
        <v>330</v>
      </c>
      <c r="H760" s="191">
        <v>2.6317888188850787</v>
      </c>
      <c r="I760" s="191">
        <v>315</v>
      </c>
      <c r="J760" s="191">
        <v>2.5121620543903025</v>
      </c>
      <c r="K760" s="191">
        <v>52</v>
      </c>
      <c r="L760" s="191">
        <v>0.41470611691522447</v>
      </c>
      <c r="M760" s="191">
        <v>58</v>
      </c>
      <c r="N760" s="191">
        <v>0.46255682271313503</v>
      </c>
      <c r="O760" s="191">
        <v>8</v>
      </c>
      <c r="P760" s="204">
        <v>6.3800941063880692E-2</v>
      </c>
      <c r="Q760" s="191">
        <v>16</v>
      </c>
      <c r="R760" s="204">
        <v>0.12760188212776138</v>
      </c>
      <c r="S760" s="191">
        <v>11</v>
      </c>
      <c r="T760" s="204">
        <v>8.7726293962835961E-2</v>
      </c>
      <c r="U760" s="191">
        <v>20</v>
      </c>
      <c r="V760" s="204">
        <v>0.15950235265970175</v>
      </c>
      <c r="W760" s="191">
        <v>63</v>
      </c>
      <c r="X760" s="204">
        <v>0.50243241087806045</v>
      </c>
      <c r="Y760" s="191">
        <v>127</v>
      </c>
      <c r="Z760" s="204">
        <v>1.0128399393891061</v>
      </c>
      <c r="AA760" s="191">
        <v>254</v>
      </c>
      <c r="AB760" s="204">
        <v>2.0256798787782122</v>
      </c>
      <c r="AC760" s="191">
        <v>36</v>
      </c>
      <c r="AD760" s="191">
        <v>0.28710423478746311</v>
      </c>
      <c r="AE760" s="191"/>
      <c r="AF760" s="191"/>
    </row>
    <row r="761" spans="1:32">
      <c r="A761" s="332" t="s">
        <v>993</v>
      </c>
      <c r="B761" s="334" t="s">
        <v>843</v>
      </c>
      <c r="C761" s="345">
        <v>16793</v>
      </c>
      <c r="D761" s="345">
        <v>17440</v>
      </c>
      <c r="E761" s="326">
        <v>953</v>
      </c>
      <c r="F761" s="191">
        <f t="shared" si="26"/>
        <v>5.6749836241291014</v>
      </c>
      <c r="G761" s="191">
        <v>460</v>
      </c>
      <c r="H761" s="191">
        <v>2.7392365866730186</v>
      </c>
      <c r="I761" s="191">
        <v>493</v>
      </c>
      <c r="J761" s="191">
        <v>2.9357470374560832</v>
      </c>
      <c r="K761" s="191">
        <v>60</v>
      </c>
      <c r="L761" s="191">
        <v>0.35729172869648068</v>
      </c>
      <c r="M761" s="191">
        <v>87</v>
      </c>
      <c r="N761" s="191">
        <v>0.51807300660989697</v>
      </c>
      <c r="O761" s="191">
        <v>31</v>
      </c>
      <c r="P761" s="204">
        <v>0.18460072649318168</v>
      </c>
      <c r="Q761" s="191">
        <v>28</v>
      </c>
      <c r="R761" s="204">
        <v>0.16673614005835766</v>
      </c>
      <c r="S761" s="191">
        <v>36</v>
      </c>
      <c r="T761" s="204">
        <v>0.21437503721788839</v>
      </c>
      <c r="U761" s="191">
        <v>11</v>
      </c>
      <c r="V761" s="204">
        <v>6.5503483594354789E-2</v>
      </c>
      <c r="W761" s="191">
        <v>75</v>
      </c>
      <c r="X761" s="204">
        <v>0.44661466087060081</v>
      </c>
      <c r="Y761" s="191">
        <v>170</v>
      </c>
      <c r="Z761" s="204">
        <v>1.0123265646400286</v>
      </c>
      <c r="AA761" s="191">
        <v>370</v>
      </c>
      <c r="AB761" s="204">
        <v>2.2032989936282976</v>
      </c>
      <c r="AC761" s="191">
        <v>85</v>
      </c>
      <c r="AD761" s="191">
        <v>0.50616328232001428</v>
      </c>
      <c r="AE761" s="191"/>
      <c r="AF761" s="191"/>
    </row>
    <row r="762" spans="1:32">
      <c r="A762" s="332" t="s">
        <v>993</v>
      </c>
      <c r="B762" s="334" t="s">
        <v>854</v>
      </c>
      <c r="C762" s="345">
        <v>20962</v>
      </c>
      <c r="D762" s="345">
        <v>21544</v>
      </c>
      <c r="E762" s="326">
        <v>1163</v>
      </c>
      <c r="F762" s="191">
        <f t="shared" si="26"/>
        <v>5.5481347199694682</v>
      </c>
      <c r="G762" s="191">
        <v>597</v>
      </c>
      <c r="H762" s="191">
        <v>2.8480106860032439</v>
      </c>
      <c r="I762" s="191">
        <v>566</v>
      </c>
      <c r="J762" s="191">
        <v>2.7001240339662247</v>
      </c>
      <c r="K762" s="191">
        <v>104</v>
      </c>
      <c r="L762" s="191">
        <v>0.49613586489838751</v>
      </c>
      <c r="M762" s="191">
        <v>167</v>
      </c>
      <c r="N762" s="191">
        <v>0.79667970613491079</v>
      </c>
      <c r="O762" s="191">
        <v>43</v>
      </c>
      <c r="P762" s="204">
        <v>0.20513309798683332</v>
      </c>
      <c r="Q762" s="191">
        <v>33</v>
      </c>
      <c r="R762" s="204">
        <v>0.15742772636198835</v>
      </c>
      <c r="S762" s="191">
        <v>26</v>
      </c>
      <c r="T762" s="204">
        <v>0.12403396622459688</v>
      </c>
      <c r="U762" s="191">
        <v>22</v>
      </c>
      <c r="V762" s="204">
        <v>0.10495181757465891</v>
      </c>
      <c r="W762" s="191">
        <v>102</v>
      </c>
      <c r="X762" s="204">
        <v>0.48659479057341853</v>
      </c>
      <c r="Y762" s="191">
        <v>193</v>
      </c>
      <c r="Z762" s="204">
        <v>0.92071367235950774</v>
      </c>
      <c r="AA762" s="191">
        <v>393</v>
      </c>
      <c r="AB762" s="204">
        <v>1.8748211048564067</v>
      </c>
      <c r="AC762" s="191">
        <v>80</v>
      </c>
      <c r="AD762" s="191">
        <v>0.38164297299875966</v>
      </c>
      <c r="AE762" s="191"/>
      <c r="AF762" s="191"/>
    </row>
    <row r="763" spans="1:32">
      <c r="A763" s="332" t="s">
        <v>993</v>
      </c>
      <c r="B763" s="334" t="s">
        <v>855</v>
      </c>
      <c r="C763" s="345">
        <v>12681</v>
      </c>
      <c r="D763" s="345">
        <v>12509</v>
      </c>
      <c r="E763" s="326">
        <v>801</v>
      </c>
      <c r="F763" s="191">
        <f t="shared" si="26"/>
        <v>6.3165365507452096</v>
      </c>
      <c r="G763" s="191">
        <v>427</v>
      </c>
      <c r="H763" s="191">
        <v>3.3672423310464472</v>
      </c>
      <c r="I763" s="191">
        <v>374</v>
      </c>
      <c r="J763" s="191">
        <v>2.9492942196987619</v>
      </c>
      <c r="K763" s="191">
        <v>60</v>
      </c>
      <c r="L763" s="191">
        <v>0.47314880529926667</v>
      </c>
      <c r="M763" s="191">
        <v>110</v>
      </c>
      <c r="N763" s="191">
        <v>0.86743947638198882</v>
      </c>
      <c r="O763" s="191">
        <v>17</v>
      </c>
      <c r="P763" s="204">
        <v>0.13405882816812553</v>
      </c>
      <c r="Q763" s="191">
        <v>23</v>
      </c>
      <c r="R763" s="204">
        <v>0.18137370869805222</v>
      </c>
      <c r="S763" s="191">
        <v>24</v>
      </c>
      <c r="T763" s="204">
        <v>0.18925952211970665</v>
      </c>
      <c r="U763" s="191">
        <v>12</v>
      </c>
      <c r="V763" s="204">
        <v>9.4629761059853323E-2</v>
      </c>
      <c r="W763" s="191">
        <v>63</v>
      </c>
      <c r="X763" s="204">
        <v>0.49680624556422998</v>
      </c>
      <c r="Y763" s="191">
        <v>126</v>
      </c>
      <c r="Z763" s="204">
        <v>0.99361249112845995</v>
      </c>
      <c r="AA763" s="191">
        <v>308</v>
      </c>
      <c r="AB763" s="204">
        <v>2.4288305338695686</v>
      </c>
      <c r="AC763" s="191">
        <v>58</v>
      </c>
      <c r="AD763" s="191">
        <v>0.45737717845595771</v>
      </c>
      <c r="AE763" s="191"/>
      <c r="AF763" s="191"/>
    </row>
    <row r="764" spans="1:32">
      <c r="A764" s="332" t="s">
        <v>993</v>
      </c>
      <c r="B764" s="334" t="s">
        <v>856</v>
      </c>
      <c r="C764" s="345">
        <v>6692</v>
      </c>
      <c r="D764" s="345">
        <v>8468</v>
      </c>
      <c r="E764" s="326">
        <v>0</v>
      </c>
      <c r="F764" s="191">
        <f t="shared" si="26"/>
        <v>0</v>
      </c>
      <c r="G764" s="191">
        <v>0</v>
      </c>
      <c r="H764" s="191">
        <v>0</v>
      </c>
      <c r="I764" s="191">
        <v>0</v>
      </c>
      <c r="J764" s="191">
        <v>0</v>
      </c>
      <c r="K764" s="191">
        <v>0</v>
      </c>
      <c r="L764" s="191">
        <v>0</v>
      </c>
      <c r="M764" s="191">
        <v>0</v>
      </c>
      <c r="N764" s="191">
        <v>0</v>
      </c>
      <c r="O764" s="191">
        <v>0</v>
      </c>
      <c r="P764" s="204">
        <v>0</v>
      </c>
      <c r="Q764" s="191">
        <v>0</v>
      </c>
      <c r="R764" s="204">
        <v>0</v>
      </c>
      <c r="S764" s="191">
        <v>21</v>
      </c>
      <c r="T764" s="204">
        <v>0.31380753138075312</v>
      </c>
      <c r="U764" s="191">
        <v>16</v>
      </c>
      <c r="V764" s="204">
        <v>0.23909145248057379</v>
      </c>
      <c r="W764" s="191">
        <v>77</v>
      </c>
      <c r="X764" s="204">
        <v>1.1506276150627615</v>
      </c>
      <c r="Y764" s="191">
        <v>115</v>
      </c>
      <c r="Z764" s="204">
        <v>1.7184698147041242</v>
      </c>
      <c r="AA764" s="191">
        <v>189</v>
      </c>
      <c r="AB764" s="204">
        <v>2.8242677824267783</v>
      </c>
      <c r="AC764" s="191">
        <v>32</v>
      </c>
      <c r="AD764" s="191">
        <v>0.47818290496114757</v>
      </c>
      <c r="AE764" s="191"/>
      <c r="AF764" s="191"/>
    </row>
    <row r="765" spans="1:32">
      <c r="A765" s="332" t="s">
        <v>993</v>
      </c>
      <c r="B765" s="334" t="s">
        <v>865</v>
      </c>
      <c r="C765" s="345">
        <v>31862</v>
      </c>
      <c r="D765" s="345">
        <v>33752</v>
      </c>
      <c r="E765" s="326">
        <v>1807</v>
      </c>
      <c r="F765" s="191">
        <f t="shared" si="26"/>
        <v>5.6713326219320823</v>
      </c>
      <c r="G765" s="191">
        <v>870</v>
      </c>
      <c r="H765" s="191">
        <v>2.7305253907475993</v>
      </c>
      <c r="I765" s="191">
        <v>937</v>
      </c>
      <c r="J765" s="191">
        <v>2.9408072311844831</v>
      </c>
      <c r="K765" s="191">
        <v>144</v>
      </c>
      <c r="L765" s="191">
        <v>0.45194903019270605</v>
      </c>
      <c r="M765" s="191">
        <v>201</v>
      </c>
      <c r="N765" s="191">
        <v>0.63084552131065219</v>
      </c>
      <c r="O765" s="191">
        <v>57</v>
      </c>
      <c r="P765" s="204">
        <v>0.17889649111794614</v>
      </c>
      <c r="Q765" s="191">
        <v>48</v>
      </c>
      <c r="R765" s="204">
        <v>0.15064967673090202</v>
      </c>
      <c r="S765" s="191">
        <v>56</v>
      </c>
      <c r="T765" s="204">
        <v>0.17575795618605236</v>
      </c>
      <c r="U765" s="191">
        <v>26</v>
      </c>
      <c r="V765" s="204">
        <v>8.1601908229238587E-2</v>
      </c>
      <c r="W765" s="191">
        <v>195</v>
      </c>
      <c r="X765" s="204">
        <v>0.61201431171928944</v>
      </c>
      <c r="Y765" s="191">
        <v>356</v>
      </c>
      <c r="Z765" s="204">
        <v>1.1173184357541899</v>
      </c>
      <c r="AA765" s="191">
        <v>576</v>
      </c>
      <c r="AB765" s="204">
        <v>1.8077961207708242</v>
      </c>
      <c r="AC765" s="191">
        <v>91</v>
      </c>
      <c r="AD765" s="191">
        <v>0.28560667880233503</v>
      </c>
      <c r="AE765" s="191"/>
      <c r="AF765" s="191"/>
    </row>
    <row r="766" spans="1:32">
      <c r="A766" s="332" t="s">
        <v>993</v>
      </c>
      <c r="B766" s="334" t="s">
        <v>867</v>
      </c>
      <c r="C766" s="345">
        <v>30946</v>
      </c>
      <c r="D766" s="345">
        <v>39576</v>
      </c>
      <c r="E766" s="326">
        <v>1619</v>
      </c>
      <c r="F766" s="191">
        <f t="shared" si="26"/>
        <v>5.2316939184385705</v>
      </c>
      <c r="G766" s="191">
        <v>795</v>
      </c>
      <c r="H766" s="191">
        <v>2.5689911458669941</v>
      </c>
      <c r="I766" s="191">
        <v>824</v>
      </c>
      <c r="J766" s="191">
        <v>2.6627027725715764</v>
      </c>
      <c r="K766" s="191">
        <v>158</v>
      </c>
      <c r="L766" s="191">
        <v>0.51056679376979253</v>
      </c>
      <c r="M766" s="191">
        <v>174</v>
      </c>
      <c r="N766" s="191">
        <v>0.56226976022749309</v>
      </c>
      <c r="O766" s="191">
        <v>51</v>
      </c>
      <c r="P766" s="204">
        <v>0.16480320558392036</v>
      </c>
      <c r="Q766" s="191">
        <v>39</v>
      </c>
      <c r="R766" s="204">
        <v>0.126025980740645</v>
      </c>
      <c r="S766" s="191">
        <v>46</v>
      </c>
      <c r="T766" s="204">
        <v>0.14864602856588899</v>
      </c>
      <c r="U766" s="191">
        <v>30</v>
      </c>
      <c r="V766" s="204">
        <v>9.6943062108188455E-2</v>
      </c>
      <c r="W766" s="191">
        <v>180</v>
      </c>
      <c r="X766" s="204">
        <v>0.58165837264913078</v>
      </c>
      <c r="Y766" s="191">
        <v>293</v>
      </c>
      <c r="Z766" s="204">
        <v>0.94681057325664064</v>
      </c>
      <c r="AA766" s="191">
        <v>439</v>
      </c>
      <c r="AB766" s="204">
        <v>1.4186001421831578</v>
      </c>
      <c r="AC766" s="191">
        <v>85</v>
      </c>
      <c r="AD766" s="191">
        <v>0.27467200930653396</v>
      </c>
      <c r="AE766" s="191"/>
      <c r="AF766" s="191"/>
    </row>
    <row r="767" spans="1:32">
      <c r="A767" s="332" t="s">
        <v>993</v>
      </c>
      <c r="B767" s="334" t="s">
        <v>876</v>
      </c>
      <c r="C767" s="345">
        <v>20519</v>
      </c>
      <c r="D767" s="345">
        <v>22987</v>
      </c>
      <c r="E767" s="326">
        <v>1040</v>
      </c>
      <c r="F767" s="191">
        <f t="shared" si="26"/>
        <v>5.0684731224718549</v>
      </c>
      <c r="G767" s="191">
        <v>493</v>
      </c>
      <c r="H767" s="191">
        <v>2.4026512013256007</v>
      </c>
      <c r="I767" s="191">
        <v>547</v>
      </c>
      <c r="J767" s="191">
        <v>2.6658219211462546</v>
      </c>
      <c r="K767" s="191">
        <v>56</v>
      </c>
      <c r="L767" s="191">
        <v>0.27291778351771528</v>
      </c>
      <c r="M767" s="191">
        <v>72</v>
      </c>
      <c r="N767" s="191">
        <v>0.35089429309420539</v>
      </c>
      <c r="O767" s="191">
        <v>25</v>
      </c>
      <c r="P767" s="204">
        <v>0.12183829621326575</v>
      </c>
      <c r="Q767" s="191">
        <v>20</v>
      </c>
      <c r="R767" s="204">
        <v>9.7470636970612604E-2</v>
      </c>
      <c r="S767" s="191">
        <v>21</v>
      </c>
      <c r="T767" s="204">
        <v>0.10234416881914324</v>
      </c>
      <c r="U767" s="191">
        <v>11</v>
      </c>
      <c r="V767" s="204">
        <v>5.3608850333836937E-2</v>
      </c>
      <c r="W767" s="191">
        <v>127</v>
      </c>
      <c r="X767" s="204">
        <v>0.61893854476338994</v>
      </c>
      <c r="Y767" s="191">
        <v>195</v>
      </c>
      <c r="Z767" s="204">
        <v>0.95033871046347285</v>
      </c>
      <c r="AA767" s="191">
        <v>405</v>
      </c>
      <c r="AB767" s="204">
        <v>1.9737803986549052</v>
      </c>
      <c r="AC767" s="191">
        <v>86</v>
      </c>
      <c r="AD767" s="191">
        <v>0.4191237389736342</v>
      </c>
      <c r="AE767" s="191"/>
      <c r="AF767" s="191"/>
    </row>
    <row r="768" spans="1:32">
      <c r="A768" s="332" t="s">
        <v>993</v>
      </c>
      <c r="B768" s="334" t="s">
        <v>884</v>
      </c>
      <c r="C768" s="345">
        <v>17386</v>
      </c>
      <c r="D768" s="345">
        <v>17520</v>
      </c>
      <c r="E768" s="326">
        <v>997</v>
      </c>
      <c r="F768" s="191">
        <f t="shared" si="26"/>
        <v>5.7344990222017715</v>
      </c>
      <c r="G768" s="191">
        <v>490</v>
      </c>
      <c r="H768" s="191">
        <v>2.8183595996779021</v>
      </c>
      <c r="I768" s="191">
        <v>507</v>
      </c>
      <c r="J768" s="191">
        <v>2.9161394225238699</v>
      </c>
      <c r="K768" s="191">
        <v>93</v>
      </c>
      <c r="L768" s="191">
        <v>0.53491314851029559</v>
      </c>
      <c r="M768" s="191">
        <v>112</v>
      </c>
      <c r="N768" s="191">
        <v>0.64419647992637752</v>
      </c>
      <c r="O768" s="191">
        <v>24</v>
      </c>
      <c r="P768" s="204">
        <v>0.13804210284136662</v>
      </c>
      <c r="Q768" s="191">
        <v>16</v>
      </c>
      <c r="R768" s="204">
        <v>9.2028068560911086E-2</v>
      </c>
      <c r="S768" s="191">
        <v>22</v>
      </c>
      <c r="T768" s="204">
        <v>0.12653859427125275</v>
      </c>
      <c r="U768" s="191">
        <v>13</v>
      </c>
      <c r="V768" s="204">
        <v>7.4772805705740256E-2</v>
      </c>
      <c r="W768" s="191">
        <v>97</v>
      </c>
      <c r="X768" s="204">
        <v>0.55792016565052349</v>
      </c>
      <c r="Y768" s="191">
        <v>187</v>
      </c>
      <c r="Z768" s="204">
        <v>1.0755780513056483</v>
      </c>
      <c r="AA768" s="191">
        <v>345</v>
      </c>
      <c r="AB768" s="204">
        <v>1.9843552283446451</v>
      </c>
      <c r="AC768" s="191">
        <v>59</v>
      </c>
      <c r="AD768" s="191">
        <v>0.33935350281835963</v>
      </c>
      <c r="AE768" s="191"/>
      <c r="AF768" s="191"/>
    </row>
    <row r="769" spans="1:32">
      <c r="A769" s="332" t="s">
        <v>993</v>
      </c>
      <c r="B769" s="334" t="s">
        <v>903</v>
      </c>
      <c r="C769" s="345">
        <v>17592</v>
      </c>
      <c r="D769" s="345">
        <v>18682</v>
      </c>
      <c r="E769" s="326">
        <v>980</v>
      </c>
      <c r="F769" s="191">
        <f t="shared" si="26"/>
        <v>5.5707139608913145</v>
      </c>
      <c r="G769" s="191">
        <v>452</v>
      </c>
      <c r="H769" s="191">
        <v>2.569349704411096</v>
      </c>
      <c r="I769" s="191">
        <v>528</v>
      </c>
      <c r="J769" s="191">
        <v>3.0013642564802185</v>
      </c>
      <c r="K769" s="191">
        <v>70</v>
      </c>
      <c r="L769" s="191">
        <v>0.39790814006366532</v>
      </c>
      <c r="M769" s="191">
        <v>105</v>
      </c>
      <c r="N769" s="191">
        <v>0.59686221009549789</v>
      </c>
      <c r="O769" s="191">
        <v>27</v>
      </c>
      <c r="P769" s="204">
        <v>0.15347885402455663</v>
      </c>
      <c r="Q769" s="191">
        <v>28</v>
      </c>
      <c r="R769" s="204">
        <v>0.1591632560254661</v>
      </c>
      <c r="S769" s="191">
        <v>43</v>
      </c>
      <c r="T769" s="204">
        <v>0.24442928603910868</v>
      </c>
      <c r="U769" s="191">
        <v>41</v>
      </c>
      <c r="V769" s="204">
        <v>0.23306048203728968</v>
      </c>
      <c r="W769" s="191">
        <v>178</v>
      </c>
      <c r="X769" s="204">
        <v>1.0118235561618918</v>
      </c>
      <c r="Y769" s="191">
        <v>233</v>
      </c>
      <c r="Z769" s="204">
        <v>1.3244656662119145</v>
      </c>
      <c r="AA769" s="191">
        <v>540</v>
      </c>
      <c r="AB769" s="204">
        <v>3.0695770804911322</v>
      </c>
      <c r="AC769" s="191">
        <v>58</v>
      </c>
      <c r="AD769" s="191">
        <v>0.32969531605275121</v>
      </c>
      <c r="AE769" s="191"/>
      <c r="AF769" s="191"/>
    </row>
    <row r="770" spans="1:32">
      <c r="A770" s="332" t="s">
        <v>993</v>
      </c>
      <c r="B770" s="334" t="s">
        <v>909</v>
      </c>
      <c r="C770" s="345">
        <v>45349</v>
      </c>
      <c r="D770" s="345">
        <v>57269</v>
      </c>
      <c r="E770" s="326">
        <v>2370</v>
      </c>
      <c r="F770" s="191">
        <f t="shared" si="26"/>
        <v>5.2261350856689228</v>
      </c>
      <c r="G770" s="191">
        <v>1202</v>
      </c>
      <c r="H770" s="191">
        <v>2.6505545877527616</v>
      </c>
      <c r="I770" s="191">
        <v>1168</v>
      </c>
      <c r="J770" s="191">
        <v>2.5755804979161612</v>
      </c>
      <c r="K770" s="191">
        <v>214</v>
      </c>
      <c r="L770" s="191">
        <v>0.47189574191272132</v>
      </c>
      <c r="M770" s="191">
        <v>303</v>
      </c>
      <c r="N770" s="191">
        <v>0.66815144766146994</v>
      </c>
      <c r="O770" s="191">
        <v>69</v>
      </c>
      <c r="P770" s="204">
        <v>0.15215329996251295</v>
      </c>
      <c r="Q770" s="191">
        <v>78</v>
      </c>
      <c r="R770" s="204">
        <v>0.171999382566319</v>
      </c>
      <c r="S770" s="191">
        <v>160</v>
      </c>
      <c r="T770" s="204">
        <v>0.35281924628988509</v>
      </c>
      <c r="U770" s="191">
        <v>95</v>
      </c>
      <c r="V770" s="204">
        <v>0.20948642748461926</v>
      </c>
      <c r="W770" s="191">
        <v>548</v>
      </c>
      <c r="X770" s="204">
        <v>1.2084059185428564</v>
      </c>
      <c r="Y770" s="191">
        <v>753</v>
      </c>
      <c r="Z770" s="204">
        <v>1.660455577851772</v>
      </c>
      <c r="AA770" s="191">
        <v>1002</v>
      </c>
      <c r="AB770" s="204">
        <v>2.2095305298904058</v>
      </c>
      <c r="AC770" s="191">
        <v>152</v>
      </c>
      <c r="AD770" s="191">
        <v>0.33517828397539084</v>
      </c>
      <c r="AE770" s="191"/>
      <c r="AF770" s="191"/>
    </row>
    <row r="771" spans="1:32">
      <c r="A771" s="332" t="s">
        <v>993</v>
      </c>
      <c r="B771" s="334" t="s">
        <v>911</v>
      </c>
      <c r="C771" s="345">
        <v>103862</v>
      </c>
      <c r="D771" s="345">
        <v>168021</v>
      </c>
      <c r="E771" s="326">
        <v>6454</v>
      </c>
      <c r="F771" s="191">
        <f t="shared" ref="F771:F834" si="40">E771/C771*100</f>
        <v>6.2140147503417991</v>
      </c>
      <c r="G771" s="191">
        <v>3382</v>
      </c>
      <c r="H771" s="191">
        <v>3.2562438620477168</v>
      </c>
      <c r="I771" s="191">
        <v>3072</v>
      </c>
      <c r="J771" s="191">
        <v>2.9577708882940827</v>
      </c>
      <c r="K771" s="191">
        <v>566</v>
      </c>
      <c r="L771" s="191">
        <v>0.54495388111147491</v>
      </c>
      <c r="M771" s="191">
        <v>794</v>
      </c>
      <c r="N771" s="191">
        <v>0.76447593922705126</v>
      </c>
      <c r="O771" s="191">
        <v>210</v>
      </c>
      <c r="P771" s="204">
        <v>0.20219136931697831</v>
      </c>
      <c r="Q771" s="191">
        <v>264</v>
      </c>
      <c r="R771" s="204">
        <v>0.25418343571277274</v>
      </c>
      <c r="S771" s="191">
        <v>637</v>
      </c>
      <c r="T771" s="204">
        <v>0.61331382026150083</v>
      </c>
      <c r="U771" s="191">
        <v>332</v>
      </c>
      <c r="V771" s="204">
        <v>0.31965492672969903</v>
      </c>
      <c r="W771" s="191">
        <v>1957</v>
      </c>
      <c r="X771" s="204">
        <v>1.8842309988253643</v>
      </c>
      <c r="Y771" s="191">
        <v>2996</v>
      </c>
      <c r="Z771" s="204">
        <v>2.8845968689222237</v>
      </c>
      <c r="AA771" s="191">
        <v>4031</v>
      </c>
      <c r="AB771" s="204">
        <v>3.8811114748416169</v>
      </c>
      <c r="AC771" s="191">
        <v>682</v>
      </c>
      <c r="AD771" s="191">
        <v>0.65664054225799617</v>
      </c>
      <c r="AE771" s="191"/>
      <c r="AF771" s="191"/>
    </row>
    <row r="772" spans="1:32">
      <c r="A772" s="332" t="s">
        <v>993</v>
      </c>
      <c r="B772" s="335" t="s">
        <v>1053</v>
      </c>
      <c r="C772" s="240">
        <v>536679</v>
      </c>
      <c r="D772" s="240">
        <v>589433</v>
      </c>
      <c r="E772" s="327">
        <v>32414</v>
      </c>
      <c r="F772" s="191">
        <f t="shared" si="40"/>
        <v>6.0397369749887737</v>
      </c>
      <c r="G772" s="191">
        <v>16882</v>
      </c>
      <c r="H772" s="191">
        <v>3.1456419945628582</v>
      </c>
      <c r="I772" s="191">
        <v>15532</v>
      </c>
      <c r="J772" s="191">
        <v>2.8940949804259155</v>
      </c>
      <c r="K772" s="191">
        <v>2772</v>
      </c>
      <c r="L772" s="191">
        <v>0.51650986902785456</v>
      </c>
      <c r="M772" s="191">
        <v>4655</v>
      </c>
      <c r="N772" s="191">
        <v>0.86737137096849315</v>
      </c>
      <c r="O772" s="191">
        <v>1194</v>
      </c>
      <c r="P772" s="204">
        <v>0.22247935917000666</v>
      </c>
      <c r="Q772" s="191">
        <v>1221</v>
      </c>
      <c r="R772" s="204">
        <v>0.22751029945274551</v>
      </c>
      <c r="S772" s="191">
        <v>1031</v>
      </c>
      <c r="T772" s="204">
        <v>0.19210738635199068</v>
      </c>
      <c r="U772" s="191">
        <v>435</v>
      </c>
      <c r="V772" s="204">
        <v>8.1054037888570268E-2</v>
      </c>
      <c r="W772" s="191">
        <v>2538</v>
      </c>
      <c r="X772" s="204">
        <v>0.47290838657745132</v>
      </c>
      <c r="Y772" s="191">
        <v>3984</v>
      </c>
      <c r="Z772" s="204">
        <v>0.74234318838635382</v>
      </c>
      <c r="AA772" s="191">
        <v>6116</v>
      </c>
      <c r="AB772" s="204">
        <v>1.1396011396011396</v>
      </c>
      <c r="AC772" s="191">
        <v>1127</v>
      </c>
      <c r="AD772" s="191">
        <v>0.20999517402395099</v>
      </c>
      <c r="AE772" s="191"/>
      <c r="AF772" s="191"/>
    </row>
    <row r="773" spans="1:32">
      <c r="A773" s="332" t="s">
        <v>993</v>
      </c>
      <c r="B773" s="334" t="s">
        <v>823</v>
      </c>
      <c r="C773" s="345">
        <v>16788</v>
      </c>
      <c r="D773" s="345">
        <v>17424</v>
      </c>
      <c r="E773" s="326">
        <v>1005</v>
      </c>
      <c r="F773" s="191">
        <f t="shared" si="40"/>
        <v>5.9864188706218728</v>
      </c>
      <c r="G773" s="191">
        <v>530</v>
      </c>
      <c r="H773" s="191">
        <v>3.1570169168453655</v>
      </c>
      <c r="I773" s="191">
        <v>475</v>
      </c>
      <c r="J773" s="191">
        <v>2.8294019537765069</v>
      </c>
      <c r="K773" s="191">
        <v>70</v>
      </c>
      <c r="L773" s="191">
        <v>0.41696449845127476</v>
      </c>
      <c r="M773" s="191">
        <v>155</v>
      </c>
      <c r="N773" s="191">
        <v>0.92327853228496548</v>
      </c>
      <c r="O773" s="191">
        <v>41</v>
      </c>
      <c r="P773" s="204">
        <v>0.24422206337860378</v>
      </c>
      <c r="Q773" s="191">
        <v>41</v>
      </c>
      <c r="R773" s="204">
        <v>0.24422206337860378</v>
      </c>
      <c r="S773" s="191">
        <v>57</v>
      </c>
      <c r="T773" s="204">
        <v>0.33952823445318081</v>
      </c>
      <c r="U773" s="191">
        <v>19</v>
      </c>
      <c r="V773" s="204">
        <v>0.11317607815106029</v>
      </c>
      <c r="W773" s="191">
        <v>113</v>
      </c>
      <c r="X773" s="204">
        <v>0.67309983321420064</v>
      </c>
      <c r="Y773" s="191">
        <v>222</v>
      </c>
      <c r="Z773" s="204">
        <v>1.3223731236597571</v>
      </c>
      <c r="AA773" s="191">
        <v>378</v>
      </c>
      <c r="AB773" s="204">
        <v>2.2516082916368836</v>
      </c>
      <c r="AC773" s="191">
        <v>61</v>
      </c>
      <c r="AD773" s="191">
        <v>0.36335477722182513</v>
      </c>
      <c r="AE773" s="191"/>
      <c r="AF773" s="191"/>
    </row>
    <row r="774" spans="1:32">
      <c r="A774" s="332" t="s">
        <v>993</v>
      </c>
      <c r="B774" s="334" t="s">
        <v>824</v>
      </c>
      <c r="C774" s="345">
        <v>26757</v>
      </c>
      <c r="D774" s="345">
        <v>26808</v>
      </c>
      <c r="E774" s="326">
        <v>1612</v>
      </c>
      <c r="F774" s="191">
        <f t="shared" si="40"/>
        <v>6.0245916956310497</v>
      </c>
      <c r="G774" s="191">
        <v>829</v>
      </c>
      <c r="H774" s="191">
        <v>3.0982546623313527</v>
      </c>
      <c r="I774" s="191">
        <v>783</v>
      </c>
      <c r="J774" s="191">
        <v>2.9263370332996974</v>
      </c>
      <c r="K774" s="191">
        <v>142</v>
      </c>
      <c r="L774" s="191">
        <v>0.53070224614119665</v>
      </c>
      <c r="M774" s="191">
        <v>184</v>
      </c>
      <c r="N774" s="191">
        <v>0.68767051612662111</v>
      </c>
      <c r="O774" s="191">
        <v>47</v>
      </c>
      <c r="P774" s="204">
        <v>0.17565496879321299</v>
      </c>
      <c r="Q774" s="191">
        <v>70</v>
      </c>
      <c r="R774" s="204">
        <v>0.26161378330904062</v>
      </c>
      <c r="S774" s="191">
        <v>117</v>
      </c>
      <c r="T774" s="204">
        <v>0.43726875210225358</v>
      </c>
      <c r="U774" s="191">
        <v>62</v>
      </c>
      <c r="V774" s="204">
        <v>0.23171506521657884</v>
      </c>
      <c r="W774" s="191">
        <v>360</v>
      </c>
      <c r="X774" s="204">
        <v>1.3454423141607803</v>
      </c>
      <c r="Y774" s="191">
        <v>556</v>
      </c>
      <c r="Z774" s="204">
        <v>2.0779609074260943</v>
      </c>
      <c r="AA774" s="191">
        <v>768</v>
      </c>
      <c r="AB774" s="204">
        <v>2.8702769368763317</v>
      </c>
      <c r="AC774" s="191">
        <v>115</v>
      </c>
      <c r="AD774" s="191">
        <v>0.42979407257913821</v>
      </c>
      <c r="AE774" s="191"/>
      <c r="AF774" s="191"/>
    </row>
    <row r="775" spans="1:32">
      <c r="A775" s="332" t="s">
        <v>993</v>
      </c>
      <c r="B775" s="334" t="s">
        <v>825</v>
      </c>
      <c r="C775" s="345">
        <v>71697</v>
      </c>
      <c r="D775" s="345">
        <v>92385</v>
      </c>
      <c r="E775" s="326">
        <v>4987</v>
      </c>
      <c r="F775" s="191">
        <f t="shared" si="40"/>
        <v>6.9556606273623727</v>
      </c>
      <c r="G775" s="191">
        <v>2592</v>
      </c>
      <c r="H775" s="191">
        <v>3.6152140256914516</v>
      </c>
      <c r="I775" s="191">
        <v>2395</v>
      </c>
      <c r="J775" s="191">
        <v>3.3404466016709202</v>
      </c>
      <c r="K775" s="191">
        <v>385</v>
      </c>
      <c r="L775" s="191">
        <v>0.53698202156296637</v>
      </c>
      <c r="M775" s="191">
        <v>622</v>
      </c>
      <c r="N775" s="191">
        <v>0.86753978548614308</v>
      </c>
      <c r="O775" s="191">
        <v>198</v>
      </c>
      <c r="P775" s="204">
        <v>0.27616218251809699</v>
      </c>
      <c r="Q775" s="191">
        <v>198</v>
      </c>
      <c r="R775" s="204">
        <v>0.27616218251809699</v>
      </c>
      <c r="S775" s="191">
        <v>166</v>
      </c>
      <c r="T775" s="204">
        <v>0.23152991059598033</v>
      </c>
      <c r="U775" s="191">
        <v>74</v>
      </c>
      <c r="V775" s="204">
        <v>0.10321212881989485</v>
      </c>
      <c r="W775" s="191">
        <v>550</v>
      </c>
      <c r="X775" s="204">
        <v>0.76711717366138055</v>
      </c>
      <c r="Y775" s="191">
        <v>832</v>
      </c>
      <c r="Z775" s="204">
        <v>1.1604390699750338</v>
      </c>
      <c r="AA775" s="191">
        <v>893</v>
      </c>
      <c r="AB775" s="204">
        <v>1.2455193383265688</v>
      </c>
      <c r="AC775" s="191">
        <v>104</v>
      </c>
      <c r="AD775" s="191">
        <v>0.14505488374687922</v>
      </c>
      <c r="AE775" s="191"/>
      <c r="AF775" s="191"/>
    </row>
    <row r="776" spans="1:32">
      <c r="A776" s="332" t="s">
        <v>993</v>
      </c>
      <c r="B776" s="334" t="s">
        <v>826</v>
      </c>
      <c r="C776" s="345">
        <v>21630</v>
      </c>
      <c r="D776" s="345">
        <v>30117</v>
      </c>
      <c r="E776" s="326">
        <v>1227</v>
      </c>
      <c r="F776" s="191">
        <f t="shared" si="40"/>
        <v>5.6726768377253816</v>
      </c>
      <c r="G776" s="191">
        <v>683</v>
      </c>
      <c r="H776" s="191">
        <v>3.1576514100785942</v>
      </c>
      <c r="I776" s="191">
        <v>544</v>
      </c>
      <c r="J776" s="191">
        <v>2.5150254276467869</v>
      </c>
      <c r="K776" s="191">
        <v>111</v>
      </c>
      <c r="L776" s="191">
        <v>0.5131761442441054</v>
      </c>
      <c r="M776" s="191">
        <v>251</v>
      </c>
      <c r="N776" s="191">
        <v>1.1604253351826168</v>
      </c>
      <c r="O776" s="191">
        <v>58</v>
      </c>
      <c r="P776" s="204">
        <v>0.26814609338881185</v>
      </c>
      <c r="Q776" s="191">
        <v>51</v>
      </c>
      <c r="R776" s="204">
        <v>0.23578363384188628</v>
      </c>
      <c r="S776" s="191">
        <v>37</v>
      </c>
      <c r="T776" s="204">
        <v>0.17105871474803513</v>
      </c>
      <c r="U776" s="191">
        <v>24</v>
      </c>
      <c r="V776" s="204">
        <v>0.11095700416088765</v>
      </c>
      <c r="W776" s="191">
        <v>143</v>
      </c>
      <c r="X776" s="204">
        <v>0.66111881645862225</v>
      </c>
      <c r="Y776" s="191">
        <v>239</v>
      </c>
      <c r="Z776" s="204">
        <v>1.1049468331021728</v>
      </c>
      <c r="AA776" s="191">
        <v>154</v>
      </c>
      <c r="AB776" s="204">
        <v>0.71197411003236255</v>
      </c>
      <c r="AC776" s="191">
        <v>37</v>
      </c>
      <c r="AD776" s="191">
        <v>0.17105871474803513</v>
      </c>
      <c r="AE776" s="191"/>
      <c r="AF776" s="191"/>
    </row>
    <row r="777" spans="1:32">
      <c r="A777" s="332" t="s">
        <v>993</v>
      </c>
      <c r="B777" s="334" t="s">
        <v>827</v>
      </c>
      <c r="C777" s="345">
        <v>9712</v>
      </c>
      <c r="D777" s="345">
        <v>10980</v>
      </c>
      <c r="E777" s="326">
        <v>556</v>
      </c>
      <c r="F777" s="191">
        <f t="shared" si="40"/>
        <v>5.7248764415156508</v>
      </c>
      <c r="G777" s="191">
        <v>300</v>
      </c>
      <c r="H777" s="191">
        <v>3.088962108731466</v>
      </c>
      <c r="I777" s="191">
        <v>256</v>
      </c>
      <c r="J777" s="191">
        <v>2.6359143327841847</v>
      </c>
      <c r="K777" s="191">
        <v>41</v>
      </c>
      <c r="L777" s="191">
        <v>0.42215815485996705</v>
      </c>
      <c r="M777" s="191">
        <v>108</v>
      </c>
      <c r="N777" s="191">
        <v>1.1120263591433279</v>
      </c>
      <c r="O777" s="191">
        <v>18</v>
      </c>
      <c r="P777" s="204">
        <v>0.18533772652388797</v>
      </c>
      <c r="Q777" s="191">
        <v>24</v>
      </c>
      <c r="R777" s="204">
        <v>0.24711696869851729</v>
      </c>
      <c r="S777" s="191">
        <v>36</v>
      </c>
      <c r="T777" s="204">
        <v>0.37067545304777594</v>
      </c>
      <c r="U777" s="191">
        <v>24</v>
      </c>
      <c r="V777" s="204">
        <v>0.24711696869851729</v>
      </c>
      <c r="W777" s="191">
        <v>105</v>
      </c>
      <c r="X777" s="204">
        <v>1.0811367380560133</v>
      </c>
      <c r="Y777" s="191">
        <v>176</v>
      </c>
      <c r="Z777" s="204">
        <v>1.8121911037891267</v>
      </c>
      <c r="AA777" s="191">
        <v>251</v>
      </c>
      <c r="AB777" s="204">
        <v>2.5844316309719932</v>
      </c>
      <c r="AC777" s="191">
        <v>49</v>
      </c>
      <c r="AD777" s="191">
        <v>0.5045304777594728</v>
      </c>
      <c r="AE777" s="191"/>
      <c r="AF777" s="191"/>
    </row>
    <row r="778" spans="1:32">
      <c r="A778" s="332" t="s">
        <v>993</v>
      </c>
      <c r="B778" s="334" t="s">
        <v>828</v>
      </c>
      <c r="C778" s="345">
        <v>29498</v>
      </c>
      <c r="D778" s="345">
        <v>30598</v>
      </c>
      <c r="E778" s="326">
        <v>1589</v>
      </c>
      <c r="F778" s="191">
        <f t="shared" si="40"/>
        <v>5.3868058851447556</v>
      </c>
      <c r="G778" s="191">
        <v>803</v>
      </c>
      <c r="H778" s="191">
        <v>2.7222184554885076</v>
      </c>
      <c r="I778" s="191">
        <v>786</v>
      </c>
      <c r="J778" s="191">
        <v>2.664587429656248</v>
      </c>
      <c r="K778" s="191">
        <v>131</v>
      </c>
      <c r="L778" s="191">
        <v>0.44409790494270801</v>
      </c>
      <c r="M778" s="191">
        <v>205</v>
      </c>
      <c r="N778" s="191">
        <v>0.69496237033019193</v>
      </c>
      <c r="O778" s="191">
        <v>50</v>
      </c>
      <c r="P778" s="204">
        <v>0.16950301715370533</v>
      </c>
      <c r="Q778" s="191">
        <v>49</v>
      </c>
      <c r="R778" s="204">
        <v>0.16611295681063123</v>
      </c>
      <c r="S778" s="191">
        <v>87</v>
      </c>
      <c r="T778" s="204">
        <v>0.29493524984744729</v>
      </c>
      <c r="U778" s="191">
        <v>35</v>
      </c>
      <c r="V778" s="204">
        <v>0.11865211200759374</v>
      </c>
      <c r="W778" s="191">
        <v>184</v>
      </c>
      <c r="X778" s="204">
        <v>0.62377110312563555</v>
      </c>
      <c r="Y778" s="191">
        <v>285</v>
      </c>
      <c r="Z778" s="204">
        <v>0.96616719777612037</v>
      </c>
      <c r="AA778" s="191">
        <v>396</v>
      </c>
      <c r="AB778" s="204">
        <v>1.3424638958573463</v>
      </c>
      <c r="AC778" s="191">
        <v>81</v>
      </c>
      <c r="AD778" s="191">
        <v>0.27459488778900265</v>
      </c>
      <c r="AE778" s="191"/>
      <c r="AF778" s="191"/>
    </row>
    <row r="779" spans="1:32">
      <c r="A779" s="332" t="s">
        <v>993</v>
      </c>
      <c r="B779" s="334" t="s">
        <v>932</v>
      </c>
      <c r="C779" s="345">
        <v>27003</v>
      </c>
      <c r="D779" s="345">
        <v>27538</v>
      </c>
      <c r="E779" s="326">
        <v>1682</v>
      </c>
      <c r="F779" s="191">
        <f t="shared" si="40"/>
        <v>6.2289375254601342</v>
      </c>
      <c r="G779" s="191">
        <v>886</v>
      </c>
      <c r="H779" s="191">
        <v>3.2811169129355999</v>
      </c>
      <c r="I779" s="191">
        <v>796</v>
      </c>
      <c r="J779" s="191">
        <v>2.9478206125245343</v>
      </c>
      <c r="K779" s="191">
        <v>207</v>
      </c>
      <c r="L779" s="191">
        <v>0.76658149094545047</v>
      </c>
      <c r="M779" s="191">
        <v>369</v>
      </c>
      <c r="N779" s="191">
        <v>1.3665148316853681</v>
      </c>
      <c r="O779" s="191">
        <v>72</v>
      </c>
      <c r="P779" s="204">
        <v>0.26663704032885238</v>
      </c>
      <c r="Q779" s="191">
        <v>75</v>
      </c>
      <c r="R779" s="204">
        <v>0.27774691700922116</v>
      </c>
      <c r="S779" s="191">
        <v>72</v>
      </c>
      <c r="T779" s="204">
        <v>0.26663704032885238</v>
      </c>
      <c r="U779" s="191">
        <v>33</v>
      </c>
      <c r="V779" s="204">
        <v>0.12220864348405733</v>
      </c>
      <c r="W779" s="191">
        <v>211</v>
      </c>
      <c r="X779" s="204">
        <v>0.78139465985260903</v>
      </c>
      <c r="Y779" s="191">
        <v>232</v>
      </c>
      <c r="Z779" s="204">
        <v>0.85916379661519093</v>
      </c>
      <c r="AA779" s="191">
        <v>264</v>
      </c>
      <c r="AB779" s="204">
        <v>0.97766914787245862</v>
      </c>
      <c r="AC779" s="191">
        <v>61</v>
      </c>
      <c r="AD779" s="191">
        <v>0.22590082583416657</v>
      </c>
      <c r="AE779" s="191"/>
      <c r="AF779" s="191"/>
    </row>
    <row r="780" spans="1:32">
      <c r="A780" s="332" t="s">
        <v>993</v>
      </c>
      <c r="B780" s="334" t="s">
        <v>933</v>
      </c>
      <c r="C780" s="345">
        <v>16385</v>
      </c>
      <c r="D780" s="345">
        <v>19143</v>
      </c>
      <c r="E780" s="326">
        <v>1072</v>
      </c>
      <c r="F780" s="191">
        <f t="shared" si="40"/>
        <v>6.5425694232529752</v>
      </c>
      <c r="G780" s="191">
        <v>569</v>
      </c>
      <c r="H780" s="191">
        <v>3.4726884345437901</v>
      </c>
      <c r="I780" s="191">
        <v>503</v>
      </c>
      <c r="J780" s="191">
        <v>3.0698809887091851</v>
      </c>
      <c r="K780" s="191">
        <v>91</v>
      </c>
      <c r="L780" s="191">
        <v>0.5553860238022581</v>
      </c>
      <c r="M780" s="191">
        <v>184</v>
      </c>
      <c r="N780" s="191">
        <v>1.1229783338419286</v>
      </c>
      <c r="O780" s="191">
        <v>48</v>
      </c>
      <c r="P780" s="204">
        <v>0.29295086969789441</v>
      </c>
      <c r="Q780" s="191">
        <v>44</v>
      </c>
      <c r="R780" s="204">
        <v>0.26853829722306988</v>
      </c>
      <c r="S780" s="191">
        <v>39</v>
      </c>
      <c r="T780" s="204">
        <v>0.23802258162953921</v>
      </c>
      <c r="U780" s="191">
        <v>27</v>
      </c>
      <c r="V780" s="204">
        <v>0.16478486420506561</v>
      </c>
      <c r="W780" s="191">
        <v>88</v>
      </c>
      <c r="X780" s="204">
        <v>0.53707659444613975</v>
      </c>
      <c r="Y780" s="191">
        <v>147</v>
      </c>
      <c r="Z780" s="204">
        <v>0.89716203844980158</v>
      </c>
      <c r="AA780" s="191">
        <v>209</v>
      </c>
      <c r="AB780" s="204">
        <v>1.275556911809582</v>
      </c>
      <c r="AC780" s="191">
        <v>64</v>
      </c>
      <c r="AD780" s="191">
        <v>0.39060115959719255</v>
      </c>
      <c r="AE780" s="191"/>
      <c r="AF780" s="191"/>
    </row>
    <row r="781" spans="1:32">
      <c r="A781" s="332" t="s">
        <v>993</v>
      </c>
      <c r="B781" s="334" t="s">
        <v>829</v>
      </c>
      <c r="C781" s="345">
        <v>6534</v>
      </c>
      <c r="D781" s="345">
        <v>7066</v>
      </c>
      <c r="E781" s="326">
        <v>371</v>
      </c>
      <c r="F781" s="191">
        <f t="shared" si="40"/>
        <v>5.6779920416284053</v>
      </c>
      <c r="G781" s="191">
        <v>192</v>
      </c>
      <c r="H781" s="191">
        <v>2.9384756657483928</v>
      </c>
      <c r="I781" s="191">
        <v>179</v>
      </c>
      <c r="J781" s="191">
        <v>2.7395163758800125</v>
      </c>
      <c r="K781" s="191">
        <v>33</v>
      </c>
      <c r="L781" s="191">
        <v>0.50505050505050508</v>
      </c>
      <c r="M781" s="191">
        <v>55</v>
      </c>
      <c r="N781" s="191">
        <v>0.84175084175084169</v>
      </c>
      <c r="O781" s="191">
        <v>13</v>
      </c>
      <c r="P781" s="204">
        <v>0.19895928986838077</v>
      </c>
      <c r="Q781" s="191">
        <v>8</v>
      </c>
      <c r="R781" s="204">
        <v>0.12243648607284971</v>
      </c>
      <c r="S781" s="191">
        <v>25</v>
      </c>
      <c r="T781" s="204">
        <v>0.38261401897765535</v>
      </c>
      <c r="U781" s="191">
        <v>10</v>
      </c>
      <c r="V781" s="204">
        <v>0.15304560759106214</v>
      </c>
      <c r="W781" s="191">
        <v>65</v>
      </c>
      <c r="X781" s="204">
        <v>0.99479644934190381</v>
      </c>
      <c r="Y781" s="191">
        <v>82</v>
      </c>
      <c r="Z781" s="204">
        <v>1.2549739822467094</v>
      </c>
      <c r="AA781" s="191">
        <v>125</v>
      </c>
      <c r="AB781" s="204">
        <v>1.9130700948882768</v>
      </c>
      <c r="AC781" s="191">
        <v>38</v>
      </c>
      <c r="AD781" s="191">
        <v>0.5815733088460362</v>
      </c>
      <c r="AE781" s="191"/>
      <c r="AF781" s="191"/>
    </row>
    <row r="782" spans="1:32">
      <c r="A782" s="332" t="s">
        <v>993</v>
      </c>
      <c r="B782" s="334" t="s">
        <v>959</v>
      </c>
      <c r="C782" s="345">
        <v>11997</v>
      </c>
      <c r="D782" s="345">
        <v>11854</v>
      </c>
      <c r="E782" s="326">
        <v>743</v>
      </c>
      <c r="F782" s="191">
        <f t="shared" si="40"/>
        <v>6.1932149704092696</v>
      </c>
      <c r="G782" s="191">
        <v>398</v>
      </c>
      <c r="H782" s="191">
        <v>3.3174960406768359</v>
      </c>
      <c r="I782" s="191">
        <v>345</v>
      </c>
      <c r="J782" s="191">
        <v>2.8757189297324333</v>
      </c>
      <c r="K782" s="191">
        <v>76</v>
      </c>
      <c r="L782" s="191">
        <v>0.63349170625989826</v>
      </c>
      <c r="M782" s="191">
        <v>131</v>
      </c>
      <c r="N782" s="191">
        <v>1.0919396515795616</v>
      </c>
      <c r="O782" s="191">
        <v>34</v>
      </c>
      <c r="P782" s="204">
        <v>0.28340418437942821</v>
      </c>
      <c r="Q782" s="191">
        <v>29</v>
      </c>
      <c r="R782" s="204">
        <v>0.24172709844127702</v>
      </c>
      <c r="S782" s="191">
        <v>31</v>
      </c>
      <c r="T782" s="204">
        <v>0.2583979328165375</v>
      </c>
      <c r="U782" s="191">
        <v>10</v>
      </c>
      <c r="V782" s="204">
        <v>8.335417187630241E-2</v>
      </c>
      <c r="W782" s="191">
        <v>73</v>
      </c>
      <c r="X782" s="204">
        <v>0.60848545469700754</v>
      </c>
      <c r="Y782" s="191">
        <v>125</v>
      </c>
      <c r="Z782" s="204">
        <v>1.0419271484537802</v>
      </c>
      <c r="AA782" s="191">
        <v>187</v>
      </c>
      <c r="AB782" s="204">
        <v>1.5587230140868551</v>
      </c>
      <c r="AC782" s="191">
        <v>47</v>
      </c>
      <c r="AD782" s="191">
        <v>0.39176460781862132</v>
      </c>
      <c r="AE782" s="191"/>
      <c r="AF782" s="191"/>
    </row>
    <row r="783" spans="1:32">
      <c r="A783" s="332" t="s">
        <v>993</v>
      </c>
      <c r="B783" s="334" t="s">
        <v>830</v>
      </c>
      <c r="C783" s="345">
        <v>12973</v>
      </c>
      <c r="D783" s="345">
        <v>13434</v>
      </c>
      <c r="E783" s="326">
        <v>782</v>
      </c>
      <c r="F783" s="191">
        <f t="shared" si="40"/>
        <v>6.0279041085331073</v>
      </c>
      <c r="G783" s="191">
        <v>410</v>
      </c>
      <c r="H783" s="191">
        <v>3.1604100824789949</v>
      </c>
      <c r="I783" s="191">
        <v>372</v>
      </c>
      <c r="J783" s="191">
        <v>2.8674940260541124</v>
      </c>
      <c r="K783" s="191">
        <v>71</v>
      </c>
      <c r="L783" s="191">
        <v>0.54729052647806986</v>
      </c>
      <c r="M783" s="191">
        <v>129</v>
      </c>
      <c r="N783" s="191">
        <v>0.99437292838973257</v>
      </c>
      <c r="O783" s="191">
        <v>22</v>
      </c>
      <c r="P783" s="204">
        <v>0.16958298003545827</v>
      </c>
      <c r="Q783" s="191">
        <v>26</v>
      </c>
      <c r="R783" s="204">
        <v>0.20041624913281431</v>
      </c>
      <c r="S783" s="191">
        <v>23</v>
      </c>
      <c r="T783" s="204">
        <v>0.17729129730979726</v>
      </c>
      <c r="U783" s="191">
        <v>8</v>
      </c>
      <c r="V783" s="204">
        <v>6.1666538194712094E-2</v>
      </c>
      <c r="W783" s="191">
        <v>64</v>
      </c>
      <c r="X783" s="204">
        <v>0.49333230555769675</v>
      </c>
      <c r="Y783" s="191">
        <v>138</v>
      </c>
      <c r="Z783" s="204">
        <v>1.0637477838587837</v>
      </c>
      <c r="AA783" s="191">
        <v>228</v>
      </c>
      <c r="AB783" s="204">
        <v>1.7574963385492945</v>
      </c>
      <c r="AC783" s="191">
        <v>35</v>
      </c>
      <c r="AD783" s="191">
        <v>0.26979110460186539</v>
      </c>
      <c r="AE783" s="191"/>
      <c r="AF783" s="191"/>
    </row>
    <row r="784" spans="1:32">
      <c r="A784" s="332" t="s">
        <v>993</v>
      </c>
      <c r="B784" s="334" t="s">
        <v>965</v>
      </c>
      <c r="C784" s="345">
        <v>10801</v>
      </c>
      <c r="D784" s="345">
        <v>11166</v>
      </c>
      <c r="E784" s="326">
        <v>541</v>
      </c>
      <c r="F784" s="191">
        <f t="shared" si="40"/>
        <v>5.0087954818998242</v>
      </c>
      <c r="G784" s="191">
        <v>273</v>
      </c>
      <c r="H784" s="191">
        <v>2.5275437459494494</v>
      </c>
      <c r="I784" s="191">
        <v>268</v>
      </c>
      <c r="J784" s="191">
        <v>2.4812517359503747</v>
      </c>
      <c r="K784" s="191">
        <v>47</v>
      </c>
      <c r="L784" s="191">
        <v>0.43514489399129713</v>
      </c>
      <c r="M784" s="191">
        <v>53</v>
      </c>
      <c r="N784" s="191">
        <v>0.49069530599018607</v>
      </c>
      <c r="O784" s="191">
        <v>11</v>
      </c>
      <c r="P784" s="204">
        <v>0.10184242199796315</v>
      </c>
      <c r="Q784" s="191">
        <v>12</v>
      </c>
      <c r="R784" s="204">
        <v>0.11110082399777797</v>
      </c>
      <c r="S784" s="191">
        <v>44</v>
      </c>
      <c r="T784" s="204">
        <v>0.40736968799185258</v>
      </c>
      <c r="U784" s="191">
        <v>23</v>
      </c>
      <c r="V784" s="204">
        <v>0.21294324599574113</v>
      </c>
      <c r="W784" s="191">
        <v>112</v>
      </c>
      <c r="X784" s="204">
        <v>1.0369410239792611</v>
      </c>
      <c r="Y784" s="191">
        <v>161</v>
      </c>
      <c r="Z784" s="204">
        <v>1.4906027219701878</v>
      </c>
      <c r="AA784" s="191">
        <v>252</v>
      </c>
      <c r="AB784" s="204">
        <v>2.3331173039533377</v>
      </c>
      <c r="AC784" s="191">
        <v>44</v>
      </c>
      <c r="AD784" s="191">
        <v>0.40736968799185258</v>
      </c>
      <c r="AE784" s="191"/>
      <c r="AF784" s="191"/>
    </row>
    <row r="785" spans="1:32">
      <c r="A785" s="332" t="s">
        <v>993</v>
      </c>
      <c r="B785" s="334" t="s">
        <v>831</v>
      </c>
      <c r="C785" s="345">
        <v>24120</v>
      </c>
      <c r="D785" s="345">
        <v>26990</v>
      </c>
      <c r="E785" s="326">
        <v>1458</v>
      </c>
      <c r="F785" s="191">
        <f t="shared" si="40"/>
        <v>6.044776119402985</v>
      </c>
      <c r="G785" s="191">
        <v>744</v>
      </c>
      <c r="H785" s="191">
        <v>3.0845771144278609</v>
      </c>
      <c r="I785" s="191">
        <v>714</v>
      </c>
      <c r="J785" s="191">
        <v>2.9601990049751241</v>
      </c>
      <c r="K785" s="191">
        <v>98</v>
      </c>
      <c r="L785" s="191">
        <v>0.40630182421227201</v>
      </c>
      <c r="M785" s="191">
        <v>171</v>
      </c>
      <c r="N785" s="191">
        <v>0.70895522388059706</v>
      </c>
      <c r="O785" s="191">
        <v>55</v>
      </c>
      <c r="P785" s="204">
        <v>0.22802653399668327</v>
      </c>
      <c r="Q785" s="191">
        <v>74</v>
      </c>
      <c r="R785" s="204">
        <v>0.30679933665008291</v>
      </c>
      <c r="S785" s="191">
        <v>72</v>
      </c>
      <c r="T785" s="204">
        <v>0.29850746268656719</v>
      </c>
      <c r="U785" s="191">
        <v>38</v>
      </c>
      <c r="V785" s="204">
        <v>0.15754560530679934</v>
      </c>
      <c r="W785" s="191">
        <v>160</v>
      </c>
      <c r="X785" s="204">
        <v>0.66334991708126034</v>
      </c>
      <c r="Y785" s="191">
        <v>266</v>
      </c>
      <c r="Z785" s="204">
        <v>1.1028192371475953</v>
      </c>
      <c r="AA785" s="191">
        <v>429</v>
      </c>
      <c r="AB785" s="204">
        <v>1.7786069651741294</v>
      </c>
      <c r="AC785" s="191">
        <v>83</v>
      </c>
      <c r="AD785" s="191">
        <v>0.34411276948590386</v>
      </c>
      <c r="AE785" s="191"/>
      <c r="AF785" s="191"/>
    </row>
    <row r="786" spans="1:32">
      <c r="A786" s="332" t="s">
        <v>993</v>
      </c>
      <c r="B786" s="334" t="s">
        <v>832</v>
      </c>
      <c r="C786" s="345">
        <v>25783</v>
      </c>
      <c r="D786" s="345">
        <v>27869</v>
      </c>
      <c r="E786" s="326">
        <v>1283</v>
      </c>
      <c r="F786" s="191">
        <f t="shared" si="40"/>
        <v>4.9761470736531823</v>
      </c>
      <c r="G786" s="191">
        <v>652</v>
      </c>
      <c r="H786" s="191">
        <v>2.528798045223597</v>
      </c>
      <c r="I786" s="191">
        <v>631</v>
      </c>
      <c r="J786" s="191">
        <v>2.4473490284295853</v>
      </c>
      <c r="K786" s="191">
        <v>109</v>
      </c>
      <c r="L786" s="191">
        <v>0.42275918240701238</v>
      </c>
      <c r="M786" s="191">
        <v>126</v>
      </c>
      <c r="N786" s="191">
        <v>0.48869410076406933</v>
      </c>
      <c r="O786" s="191">
        <v>34</v>
      </c>
      <c r="P786" s="204">
        <v>0.13186983671411395</v>
      </c>
      <c r="Q786" s="191">
        <v>52</v>
      </c>
      <c r="R786" s="204">
        <v>0.20168327968040958</v>
      </c>
      <c r="S786" s="191">
        <v>43</v>
      </c>
      <c r="T786" s="204">
        <v>0.16677655819726175</v>
      </c>
      <c r="U786" s="191">
        <v>13</v>
      </c>
      <c r="V786" s="204">
        <v>5.0420819920102396E-2</v>
      </c>
      <c r="W786" s="191">
        <v>98</v>
      </c>
      <c r="X786" s="204">
        <v>0.3800954117053873</v>
      </c>
      <c r="Y786" s="191">
        <v>170</v>
      </c>
      <c r="Z786" s="204">
        <v>0.65934918357056971</v>
      </c>
      <c r="AA786" s="191">
        <v>318</v>
      </c>
      <c r="AB786" s="204">
        <v>1.2333708257378893</v>
      </c>
      <c r="AC786" s="191">
        <v>59</v>
      </c>
      <c r="AD786" s="191">
        <v>0.2288329519450801</v>
      </c>
      <c r="AE786" s="191"/>
      <c r="AF786" s="191"/>
    </row>
    <row r="787" spans="1:32">
      <c r="A787" s="332" t="s">
        <v>993</v>
      </c>
      <c r="B787" s="334" t="s">
        <v>870</v>
      </c>
      <c r="C787" s="345">
        <v>6314</v>
      </c>
      <c r="D787" s="345">
        <v>7766</v>
      </c>
      <c r="E787" s="326">
        <v>374</v>
      </c>
      <c r="F787" s="191">
        <f t="shared" si="40"/>
        <v>5.9233449477351918</v>
      </c>
      <c r="G787" s="191">
        <v>196</v>
      </c>
      <c r="H787" s="191">
        <v>3.1042128603104215</v>
      </c>
      <c r="I787" s="191">
        <v>178</v>
      </c>
      <c r="J787" s="191">
        <v>2.8191320874247703</v>
      </c>
      <c r="K787" s="191">
        <v>31</v>
      </c>
      <c r="L787" s="191">
        <v>0.49097244219195441</v>
      </c>
      <c r="M787" s="191">
        <v>68</v>
      </c>
      <c r="N787" s="191">
        <v>1.0769718086791258</v>
      </c>
      <c r="O787" s="191">
        <v>23</v>
      </c>
      <c r="P787" s="204">
        <v>0.36426987646499842</v>
      </c>
      <c r="Q787" s="191">
        <v>11</v>
      </c>
      <c r="R787" s="204">
        <v>0.17421602787456447</v>
      </c>
      <c r="S787" s="191">
        <v>15</v>
      </c>
      <c r="T787" s="204">
        <v>0.23756731073804244</v>
      </c>
      <c r="U787" s="191">
        <v>19</v>
      </c>
      <c r="V787" s="204">
        <v>0.30091859360152046</v>
      </c>
      <c r="W787" s="191">
        <v>42</v>
      </c>
      <c r="X787" s="204">
        <v>0.66518847006651882</v>
      </c>
      <c r="Y787" s="191">
        <v>73</v>
      </c>
      <c r="Z787" s="204">
        <v>1.1561609122584733</v>
      </c>
      <c r="AA787" s="191">
        <v>115</v>
      </c>
      <c r="AB787" s="204">
        <v>1.821349382324992</v>
      </c>
      <c r="AC787" s="191">
        <v>18</v>
      </c>
      <c r="AD787" s="191">
        <v>0.28508077288565092</v>
      </c>
      <c r="AE787" s="191"/>
      <c r="AF787" s="191"/>
    </row>
    <row r="788" spans="1:32">
      <c r="A788" s="332" t="s">
        <v>993</v>
      </c>
      <c r="B788" s="334" t="s">
        <v>833</v>
      </c>
      <c r="C788" s="345">
        <v>8958</v>
      </c>
      <c r="D788" s="345">
        <v>9053</v>
      </c>
      <c r="E788" s="326">
        <v>480</v>
      </c>
      <c r="F788" s="191">
        <f t="shared" si="40"/>
        <v>5.35833891493637</v>
      </c>
      <c r="G788" s="191">
        <v>255</v>
      </c>
      <c r="H788" s="191">
        <v>2.8466175485599465</v>
      </c>
      <c r="I788" s="191">
        <v>225</v>
      </c>
      <c r="J788" s="191">
        <v>2.5117213663764235</v>
      </c>
      <c r="K788" s="191">
        <v>41</v>
      </c>
      <c r="L788" s="191">
        <v>0.45769144898414821</v>
      </c>
      <c r="M788" s="191">
        <v>72</v>
      </c>
      <c r="N788" s="191">
        <v>0.80375083724045537</v>
      </c>
      <c r="O788" s="191">
        <v>16</v>
      </c>
      <c r="P788" s="204">
        <v>0.17861129716454566</v>
      </c>
      <c r="Q788" s="191">
        <v>20</v>
      </c>
      <c r="R788" s="204">
        <v>0.22326412145568209</v>
      </c>
      <c r="S788" s="191">
        <v>24</v>
      </c>
      <c r="T788" s="204">
        <v>0.26791694574681846</v>
      </c>
      <c r="U788" s="191">
        <v>13</v>
      </c>
      <c r="V788" s="204">
        <v>0.14512167894619335</v>
      </c>
      <c r="W788" s="191">
        <v>56</v>
      </c>
      <c r="X788" s="204">
        <v>0.62513954007590977</v>
      </c>
      <c r="Y788" s="191">
        <v>114</v>
      </c>
      <c r="Z788" s="204">
        <v>1.2726054922973877</v>
      </c>
      <c r="AA788" s="191">
        <v>169</v>
      </c>
      <c r="AB788" s="204">
        <v>1.8865818263005134</v>
      </c>
      <c r="AC788" s="191">
        <v>30</v>
      </c>
      <c r="AD788" s="191">
        <v>0.33489618218352313</v>
      </c>
      <c r="AE788" s="191"/>
      <c r="AF788" s="191"/>
    </row>
    <row r="789" spans="1:32">
      <c r="A789" s="332" t="s">
        <v>993</v>
      </c>
      <c r="B789" s="334" t="s">
        <v>949</v>
      </c>
      <c r="C789" s="345">
        <v>11907</v>
      </c>
      <c r="D789" s="345">
        <v>14593</v>
      </c>
      <c r="E789" s="326">
        <v>959</v>
      </c>
      <c r="F789" s="191">
        <f t="shared" si="40"/>
        <v>8.0540858318636097</v>
      </c>
      <c r="G789" s="191">
        <v>506</v>
      </c>
      <c r="H789" s="191">
        <v>4.2496010749979005</v>
      </c>
      <c r="I789" s="191">
        <v>453</v>
      </c>
      <c r="J789" s="191">
        <v>3.8044847568657092</v>
      </c>
      <c r="K789" s="191">
        <v>105</v>
      </c>
      <c r="L789" s="191">
        <v>0.88183421516754845</v>
      </c>
      <c r="M789" s="191">
        <v>167</v>
      </c>
      <c r="N789" s="191">
        <v>1.4025363231712438</v>
      </c>
      <c r="O789" s="191">
        <v>42</v>
      </c>
      <c r="P789" s="204">
        <v>0.35273368606701938</v>
      </c>
      <c r="Q789" s="191">
        <v>44</v>
      </c>
      <c r="R789" s="204">
        <v>0.369530528260687</v>
      </c>
      <c r="S789" s="191">
        <v>38</v>
      </c>
      <c r="T789" s="204">
        <v>0.3191400016796842</v>
      </c>
      <c r="U789" s="191">
        <v>20</v>
      </c>
      <c r="V789" s="204">
        <v>0.16796842193667591</v>
      </c>
      <c r="W789" s="191">
        <v>90</v>
      </c>
      <c r="X789" s="204">
        <v>0.75585789871504161</v>
      </c>
      <c r="Y789" s="191">
        <v>104</v>
      </c>
      <c r="Z789" s="204">
        <v>0.8734357940707147</v>
      </c>
      <c r="AA789" s="191">
        <v>183</v>
      </c>
      <c r="AB789" s="204">
        <v>1.5369110607205845</v>
      </c>
      <c r="AC789" s="191">
        <v>43</v>
      </c>
      <c r="AD789" s="191">
        <v>0.36113210716385319</v>
      </c>
      <c r="AE789" s="191"/>
      <c r="AF789" s="191"/>
    </row>
    <row r="790" spans="1:32">
      <c r="A790" s="332" t="s">
        <v>993</v>
      </c>
      <c r="B790" s="334" t="s">
        <v>939</v>
      </c>
      <c r="C790" s="345">
        <v>4473</v>
      </c>
      <c r="D790" s="345">
        <v>4269</v>
      </c>
      <c r="E790" s="326">
        <v>284</v>
      </c>
      <c r="F790" s="191">
        <f t="shared" si="40"/>
        <v>6.3492063492063489</v>
      </c>
      <c r="G790" s="191">
        <v>139</v>
      </c>
      <c r="H790" s="191">
        <v>3.1075340934495861</v>
      </c>
      <c r="I790" s="191">
        <v>145</v>
      </c>
      <c r="J790" s="191">
        <v>3.2416722557567628</v>
      </c>
      <c r="K790" s="191">
        <v>22</v>
      </c>
      <c r="L790" s="191">
        <v>0.49183992845964675</v>
      </c>
      <c r="M790" s="191">
        <v>47</v>
      </c>
      <c r="N790" s="191">
        <v>1.0507489380728816</v>
      </c>
      <c r="O790" s="191">
        <v>19</v>
      </c>
      <c r="P790" s="204">
        <v>0.42477084730605857</v>
      </c>
      <c r="Q790" s="191">
        <v>18</v>
      </c>
      <c r="R790" s="204">
        <v>0.4024144869215292</v>
      </c>
      <c r="S790" s="191">
        <v>19</v>
      </c>
      <c r="T790" s="204">
        <v>0.42477084730605857</v>
      </c>
      <c r="U790" s="191">
        <v>9</v>
      </c>
      <c r="V790" s="204">
        <v>0.2012072434607646</v>
      </c>
      <c r="W790" s="191">
        <v>65</v>
      </c>
      <c r="X790" s="204">
        <v>1.4531634249944108</v>
      </c>
      <c r="Y790" s="191">
        <v>75</v>
      </c>
      <c r="Z790" s="204">
        <v>1.6767270288397049</v>
      </c>
      <c r="AA790" s="191">
        <v>117</v>
      </c>
      <c r="AB790" s="204">
        <v>2.6156941649899399</v>
      </c>
      <c r="AC790" s="191">
        <v>25</v>
      </c>
      <c r="AD790" s="191">
        <v>0.55890900961323497</v>
      </c>
      <c r="AE790" s="191"/>
      <c r="AF790" s="191"/>
    </row>
    <row r="791" spans="1:32">
      <c r="A791" s="332" t="s">
        <v>993</v>
      </c>
      <c r="B791" s="334" t="s">
        <v>966</v>
      </c>
      <c r="C791" s="345">
        <v>11755</v>
      </c>
      <c r="D791" s="345">
        <v>12698</v>
      </c>
      <c r="E791" s="326">
        <v>888</v>
      </c>
      <c r="F791" s="191">
        <f t="shared" si="40"/>
        <v>7.5542322415993191</v>
      </c>
      <c r="G791" s="191">
        <v>498</v>
      </c>
      <c r="H791" s="191">
        <v>4.2364951084644833</v>
      </c>
      <c r="I791" s="191">
        <v>390</v>
      </c>
      <c r="J791" s="191">
        <v>3.3177371331348362</v>
      </c>
      <c r="K791" s="191">
        <v>79</v>
      </c>
      <c r="L791" s="191">
        <v>0.67205444491705657</v>
      </c>
      <c r="M791" s="191">
        <v>160</v>
      </c>
      <c r="N791" s="191">
        <v>1.3611229264142919</v>
      </c>
      <c r="O791" s="191">
        <v>40</v>
      </c>
      <c r="P791" s="204">
        <v>0.34028073160357297</v>
      </c>
      <c r="Q791" s="191">
        <v>28</v>
      </c>
      <c r="R791" s="204">
        <v>0.23819651212250106</v>
      </c>
      <c r="S791" s="191">
        <v>35</v>
      </c>
      <c r="T791" s="204">
        <v>0.29774564015312632</v>
      </c>
      <c r="U791" s="191">
        <v>11</v>
      </c>
      <c r="V791" s="204">
        <v>9.3577201190982562E-2</v>
      </c>
      <c r="W791" s="191">
        <v>84</v>
      </c>
      <c r="X791" s="204">
        <v>0.71458953636750322</v>
      </c>
      <c r="Y791" s="191">
        <v>116</v>
      </c>
      <c r="Z791" s="204">
        <v>0.98681412165036153</v>
      </c>
      <c r="AA791" s="191">
        <v>192</v>
      </c>
      <c r="AB791" s="204">
        <v>1.6333475116971501</v>
      </c>
      <c r="AC791" s="191">
        <v>43</v>
      </c>
      <c r="AD791" s="191">
        <v>0.36580178647384093</v>
      </c>
      <c r="AE791" s="191"/>
      <c r="AF791" s="191"/>
    </row>
    <row r="792" spans="1:32">
      <c r="A792" s="332" t="s">
        <v>993</v>
      </c>
      <c r="B792" s="336" t="s">
        <v>1054</v>
      </c>
      <c r="C792" s="345"/>
      <c r="D792" s="345"/>
      <c r="E792" s="328">
        <v>371</v>
      </c>
      <c r="F792" s="191"/>
      <c r="G792" s="191">
        <v>191</v>
      </c>
      <c r="H792" s="191"/>
      <c r="I792" s="191">
        <v>180</v>
      </c>
      <c r="J792" s="191"/>
      <c r="K792" s="191">
        <v>24</v>
      </c>
      <c r="L792" s="191"/>
      <c r="M792" s="191">
        <v>26</v>
      </c>
      <c r="N792" s="191"/>
      <c r="O792" s="191">
        <v>12</v>
      </c>
      <c r="P792" s="204"/>
      <c r="Q792" s="191">
        <v>5</v>
      </c>
      <c r="R792" s="204"/>
      <c r="S792" s="191">
        <v>49</v>
      </c>
      <c r="T792" s="204"/>
      <c r="U792" s="191">
        <v>16</v>
      </c>
      <c r="V792" s="204"/>
      <c r="W792" s="191">
        <v>117</v>
      </c>
      <c r="X792" s="204"/>
      <c r="Y792" s="191">
        <v>156</v>
      </c>
      <c r="Z792" s="204"/>
      <c r="AA792" s="191">
        <v>236</v>
      </c>
      <c r="AB792" s="204"/>
      <c r="AC792" s="191">
        <v>59</v>
      </c>
      <c r="AD792" s="191"/>
      <c r="AE792" s="191"/>
      <c r="AF792" s="191"/>
    </row>
    <row r="793" spans="1:32">
      <c r="A793" s="332" t="s">
        <v>993</v>
      </c>
      <c r="B793" s="334" t="s">
        <v>953</v>
      </c>
      <c r="C793" s="345">
        <v>25419</v>
      </c>
      <c r="D793" s="345">
        <v>26578</v>
      </c>
      <c r="E793" s="326">
        <v>2013</v>
      </c>
      <c r="F793" s="191">
        <f t="shared" si="40"/>
        <v>7.9192729847751675</v>
      </c>
      <c r="G793" s="191">
        <v>1071</v>
      </c>
      <c r="H793" s="191">
        <v>4.2133836893662222</v>
      </c>
      <c r="I793" s="191">
        <v>942</v>
      </c>
      <c r="J793" s="191">
        <v>3.7058892954089462</v>
      </c>
      <c r="K793" s="191">
        <v>226</v>
      </c>
      <c r="L793" s="191">
        <v>0.88909870569259219</v>
      </c>
      <c r="M793" s="191">
        <v>411</v>
      </c>
      <c r="N793" s="191">
        <v>1.6169007435382983</v>
      </c>
      <c r="O793" s="191">
        <v>75</v>
      </c>
      <c r="P793" s="204">
        <v>0.29505488020771864</v>
      </c>
      <c r="Q793" s="191">
        <v>93</v>
      </c>
      <c r="R793" s="204">
        <v>0.36586805145757112</v>
      </c>
      <c r="S793" s="191">
        <v>71</v>
      </c>
      <c r="T793" s="204">
        <v>0.27931861992997364</v>
      </c>
      <c r="U793" s="191">
        <v>21</v>
      </c>
      <c r="V793" s="204">
        <v>8.2615366458161227E-2</v>
      </c>
      <c r="W793" s="191">
        <v>177</v>
      </c>
      <c r="X793" s="204">
        <v>0.69632951729021597</v>
      </c>
      <c r="Y793" s="191">
        <v>173</v>
      </c>
      <c r="Z793" s="204">
        <v>0.68059325701247098</v>
      </c>
      <c r="AA793" s="191">
        <v>329</v>
      </c>
      <c r="AB793" s="204">
        <v>1.2943074078445258</v>
      </c>
      <c r="AC793" s="191">
        <v>81</v>
      </c>
      <c r="AD793" s="191">
        <v>0.31865927062433613</v>
      </c>
      <c r="AE793" s="191"/>
      <c r="AF793" s="191"/>
    </row>
    <row r="794" spans="1:32">
      <c r="A794" s="332" t="s">
        <v>993</v>
      </c>
      <c r="B794" s="334" t="s">
        <v>967</v>
      </c>
      <c r="C794" s="345">
        <v>5101</v>
      </c>
      <c r="D794" s="345">
        <v>5019</v>
      </c>
      <c r="E794" s="326">
        <v>332</v>
      </c>
      <c r="F794" s="191">
        <f t="shared" si="40"/>
        <v>6.5085277396588896</v>
      </c>
      <c r="G794" s="191">
        <v>163</v>
      </c>
      <c r="H794" s="191">
        <v>3.1954518721819252</v>
      </c>
      <c r="I794" s="191">
        <v>169</v>
      </c>
      <c r="J794" s="191">
        <v>3.3130758674769654</v>
      </c>
      <c r="K794" s="191">
        <v>22</v>
      </c>
      <c r="L794" s="191">
        <v>0.43128798274848068</v>
      </c>
      <c r="M794" s="191">
        <v>39</v>
      </c>
      <c r="N794" s="191">
        <v>0.76455596941776127</v>
      </c>
      <c r="O794" s="191">
        <v>16</v>
      </c>
      <c r="P794" s="204">
        <v>0.31366398745344048</v>
      </c>
      <c r="Q794" s="191">
        <v>13</v>
      </c>
      <c r="R794" s="204">
        <v>0.25485198980592044</v>
      </c>
      <c r="S794" s="191">
        <v>21</v>
      </c>
      <c r="T794" s="204">
        <v>0.41168398353264068</v>
      </c>
      <c r="U794" s="191">
        <v>11</v>
      </c>
      <c r="V794" s="204">
        <v>0.21564399137424034</v>
      </c>
      <c r="W794" s="191">
        <v>38</v>
      </c>
      <c r="X794" s="204">
        <v>0.74495197020192117</v>
      </c>
      <c r="Y794" s="191">
        <v>80</v>
      </c>
      <c r="Z794" s="204">
        <v>1.5683199372672023</v>
      </c>
      <c r="AA794" s="191">
        <v>150</v>
      </c>
      <c r="AB794" s="204">
        <v>2.9405998823760044</v>
      </c>
      <c r="AC794" s="191">
        <v>19</v>
      </c>
      <c r="AD794" s="191">
        <v>0.37247598510096058</v>
      </c>
      <c r="AE794" s="191"/>
      <c r="AF794" s="191"/>
    </row>
    <row r="795" spans="1:32">
      <c r="A795" s="332" t="s">
        <v>993</v>
      </c>
      <c r="B795" s="334" t="s">
        <v>968</v>
      </c>
      <c r="C795" s="345">
        <v>11023</v>
      </c>
      <c r="D795" s="345">
        <v>10960</v>
      </c>
      <c r="E795" s="326">
        <v>652</v>
      </c>
      <c r="F795" s="191">
        <f t="shared" si="40"/>
        <v>5.9149051982218994</v>
      </c>
      <c r="G795" s="191">
        <v>318</v>
      </c>
      <c r="H795" s="191">
        <v>2.8848770752063864</v>
      </c>
      <c r="I795" s="191">
        <v>334</v>
      </c>
      <c r="J795" s="191">
        <v>3.0300281230155131</v>
      </c>
      <c r="K795" s="191">
        <v>62</v>
      </c>
      <c r="L795" s="191">
        <v>0.56246031026036469</v>
      </c>
      <c r="M795" s="191">
        <v>88</v>
      </c>
      <c r="N795" s="191">
        <v>0.79833076295019512</v>
      </c>
      <c r="O795" s="191">
        <v>35</v>
      </c>
      <c r="P795" s="204">
        <v>0.31751791708246391</v>
      </c>
      <c r="Q795" s="191">
        <v>24</v>
      </c>
      <c r="R795" s="204">
        <v>0.21772657171368956</v>
      </c>
      <c r="S795" s="191">
        <v>43</v>
      </c>
      <c r="T795" s="204">
        <v>0.39009344098702714</v>
      </c>
      <c r="U795" s="191">
        <v>14</v>
      </c>
      <c r="V795" s="204">
        <v>0.12700716683298557</v>
      </c>
      <c r="W795" s="191">
        <v>77</v>
      </c>
      <c r="X795" s="204">
        <v>0.69853941758142069</v>
      </c>
      <c r="Y795" s="191">
        <v>153</v>
      </c>
      <c r="Z795" s="204">
        <v>1.3880068946747708</v>
      </c>
      <c r="AA795" s="191">
        <v>268</v>
      </c>
      <c r="AB795" s="204">
        <v>2.4312800508028665</v>
      </c>
      <c r="AC795" s="191">
        <v>30</v>
      </c>
      <c r="AD795" s="191">
        <v>0.27215821464211193</v>
      </c>
      <c r="AE795" s="191"/>
      <c r="AF795" s="191"/>
    </row>
    <row r="796" spans="1:32">
      <c r="A796" s="332" t="s">
        <v>993</v>
      </c>
      <c r="B796" s="334" t="s">
        <v>836</v>
      </c>
      <c r="C796" s="345">
        <v>19417</v>
      </c>
      <c r="D796" s="345">
        <v>19503</v>
      </c>
      <c r="E796" s="326">
        <v>1121</v>
      </c>
      <c r="F796" s="191">
        <f t="shared" si="40"/>
        <v>5.7732914456404183</v>
      </c>
      <c r="G796" s="191">
        <v>538</v>
      </c>
      <c r="H796" s="191">
        <v>2.7707678838131535</v>
      </c>
      <c r="I796" s="191">
        <v>583</v>
      </c>
      <c r="J796" s="191">
        <v>3.0025235618272648</v>
      </c>
      <c r="K796" s="191">
        <v>77</v>
      </c>
      <c r="L796" s="191">
        <v>0.396559715713035</v>
      </c>
      <c r="M796" s="191">
        <v>133</v>
      </c>
      <c r="N796" s="191">
        <v>0.68496678168615133</v>
      </c>
      <c r="O796" s="191">
        <v>25</v>
      </c>
      <c r="P796" s="204">
        <v>0.12875315445228408</v>
      </c>
      <c r="Q796" s="191">
        <v>34</v>
      </c>
      <c r="R796" s="204">
        <v>0.17510429005510636</v>
      </c>
      <c r="S796" s="191">
        <v>47</v>
      </c>
      <c r="T796" s="204">
        <v>0.2420559303702941</v>
      </c>
      <c r="U796" s="191">
        <v>23</v>
      </c>
      <c r="V796" s="204">
        <v>0.11845290209610135</v>
      </c>
      <c r="W796" s="191">
        <v>106</v>
      </c>
      <c r="X796" s="204">
        <v>0.54591337487768454</v>
      </c>
      <c r="Y796" s="191">
        <v>210</v>
      </c>
      <c r="Z796" s="204">
        <v>1.0815264973991863</v>
      </c>
      <c r="AA796" s="191">
        <v>457</v>
      </c>
      <c r="AB796" s="204">
        <v>2.353607663387753</v>
      </c>
      <c r="AC796" s="191">
        <v>76</v>
      </c>
      <c r="AD796" s="191">
        <v>0.39140958953494365</v>
      </c>
      <c r="AE796" s="191"/>
      <c r="AF796" s="191"/>
    </row>
    <row r="797" spans="1:32">
      <c r="A797" s="332" t="s">
        <v>993</v>
      </c>
      <c r="B797" s="334" t="s">
        <v>837</v>
      </c>
      <c r="C797" s="345">
        <v>24813</v>
      </c>
      <c r="D797" s="345">
        <v>25047</v>
      </c>
      <c r="E797" s="326">
        <v>1432</v>
      </c>
      <c r="F797" s="191">
        <f t="shared" si="40"/>
        <v>5.7711683391770441</v>
      </c>
      <c r="G797" s="191">
        <v>821</v>
      </c>
      <c r="H797" s="191">
        <v>3.3087494458549958</v>
      </c>
      <c r="I797" s="191">
        <v>611</v>
      </c>
      <c r="J797" s="191">
        <v>2.4624188933220488</v>
      </c>
      <c r="K797" s="191">
        <v>127</v>
      </c>
      <c r="L797" s="191">
        <v>0.51182847700802003</v>
      </c>
      <c r="M797" s="191">
        <v>167</v>
      </c>
      <c r="N797" s="191">
        <v>0.67303429653810509</v>
      </c>
      <c r="O797" s="191">
        <v>53</v>
      </c>
      <c r="P797" s="204">
        <v>0.21359771087736268</v>
      </c>
      <c r="Q797" s="191">
        <v>46</v>
      </c>
      <c r="R797" s="204">
        <v>0.1853866924595978</v>
      </c>
      <c r="S797" s="191">
        <v>39</v>
      </c>
      <c r="T797" s="204">
        <v>0.15717567404183291</v>
      </c>
      <c r="U797" s="191">
        <v>29</v>
      </c>
      <c r="V797" s="204">
        <v>0.11687421915931165</v>
      </c>
      <c r="W797" s="191">
        <v>107</v>
      </c>
      <c r="X797" s="204">
        <v>0.4312255672429775</v>
      </c>
      <c r="Y797" s="191">
        <v>197</v>
      </c>
      <c r="Z797" s="204">
        <v>0.7939386611856688</v>
      </c>
      <c r="AA797" s="191">
        <v>421</v>
      </c>
      <c r="AB797" s="204">
        <v>1.6966912505541449</v>
      </c>
      <c r="AC797" s="191">
        <v>58</v>
      </c>
      <c r="AD797" s="191">
        <v>0.2337484383186233</v>
      </c>
      <c r="AE797" s="191"/>
      <c r="AF797" s="191"/>
    </row>
    <row r="798" spans="1:32">
      <c r="A798" s="332" t="s">
        <v>993</v>
      </c>
      <c r="B798" s="334" t="s">
        <v>834</v>
      </c>
      <c r="C798" s="345">
        <v>9991</v>
      </c>
      <c r="D798" s="345">
        <v>11222</v>
      </c>
      <c r="E798" s="326">
        <v>571</v>
      </c>
      <c r="F798" s="191">
        <f t="shared" si="40"/>
        <v>5.7151436292663398</v>
      </c>
      <c r="G798" s="191">
        <v>282</v>
      </c>
      <c r="H798" s="191">
        <v>2.8225402862576319</v>
      </c>
      <c r="I798" s="191">
        <v>289</v>
      </c>
      <c r="J798" s="191">
        <v>2.8926033430087079</v>
      </c>
      <c r="K798" s="191">
        <v>30</v>
      </c>
      <c r="L798" s="191">
        <v>0.300270243218897</v>
      </c>
      <c r="M798" s="191">
        <v>46</v>
      </c>
      <c r="N798" s="191">
        <v>0.46041437293564202</v>
      </c>
      <c r="O798" s="191">
        <v>17</v>
      </c>
      <c r="P798" s="204">
        <v>0.17015313782404165</v>
      </c>
      <c r="Q798" s="191">
        <v>11</v>
      </c>
      <c r="R798" s="204">
        <v>0.11009908918026225</v>
      </c>
      <c r="S798" s="191">
        <v>20</v>
      </c>
      <c r="T798" s="204">
        <v>0.20018016214593135</v>
      </c>
      <c r="U798" s="191">
        <v>10</v>
      </c>
      <c r="V798" s="204">
        <v>0.10009008107296567</v>
      </c>
      <c r="W798" s="191">
        <v>61</v>
      </c>
      <c r="X798" s="204">
        <v>0.61054949454509055</v>
      </c>
      <c r="Y798" s="191">
        <v>100</v>
      </c>
      <c r="Z798" s="204">
        <v>1.0009008107296566</v>
      </c>
      <c r="AA798" s="191">
        <v>158</v>
      </c>
      <c r="AB798" s="204">
        <v>1.5814232809528577</v>
      </c>
      <c r="AC798" s="191">
        <v>40</v>
      </c>
      <c r="AD798" s="191">
        <v>0.40036032429186269</v>
      </c>
      <c r="AE798" s="191"/>
      <c r="AF798" s="191"/>
    </row>
    <row r="799" spans="1:32">
      <c r="A799" s="332" t="s">
        <v>993</v>
      </c>
      <c r="B799" s="334" t="s">
        <v>835</v>
      </c>
      <c r="C799" s="345">
        <v>7278</v>
      </c>
      <c r="D799" s="345">
        <v>7156</v>
      </c>
      <c r="E799" s="326">
        <v>357</v>
      </c>
      <c r="F799" s="191">
        <f t="shared" si="40"/>
        <v>4.9051937345424568</v>
      </c>
      <c r="G799" s="191">
        <v>176</v>
      </c>
      <c r="H799" s="191">
        <v>2.418246771090959</v>
      </c>
      <c r="I799" s="191">
        <v>181</v>
      </c>
      <c r="J799" s="191">
        <v>2.4869469634514978</v>
      </c>
      <c r="K799" s="191">
        <v>14</v>
      </c>
      <c r="L799" s="191">
        <v>0.19236053860950811</v>
      </c>
      <c r="M799" s="191">
        <v>44</v>
      </c>
      <c r="N799" s="191">
        <v>0.60456169277273974</v>
      </c>
      <c r="O799" s="191">
        <v>7</v>
      </c>
      <c r="P799" s="204">
        <v>9.6180269304754054E-2</v>
      </c>
      <c r="Q799" s="191">
        <v>10</v>
      </c>
      <c r="R799" s="204">
        <v>0.13740038472107721</v>
      </c>
      <c r="S799" s="191">
        <v>29</v>
      </c>
      <c r="T799" s="204">
        <v>0.39846111569112391</v>
      </c>
      <c r="U799" s="191">
        <v>17</v>
      </c>
      <c r="V799" s="204">
        <v>0.23358065402583125</v>
      </c>
      <c r="W799" s="191">
        <v>81</v>
      </c>
      <c r="X799" s="204">
        <v>1.1129431162407255</v>
      </c>
      <c r="Y799" s="191">
        <v>176</v>
      </c>
      <c r="Z799" s="204">
        <v>2.418246771090959</v>
      </c>
      <c r="AA799" s="191">
        <v>246</v>
      </c>
      <c r="AB799" s="204">
        <v>3.3800494641384993</v>
      </c>
      <c r="AC799" s="191">
        <v>53</v>
      </c>
      <c r="AD799" s="191">
        <v>0.72822203902170923</v>
      </c>
      <c r="AE799" s="191"/>
      <c r="AF799" s="191"/>
    </row>
    <row r="800" spans="1:32">
      <c r="A800" s="332" t="s">
        <v>993</v>
      </c>
      <c r="B800" s="334" t="s">
        <v>838</v>
      </c>
      <c r="C800" s="345">
        <v>30198</v>
      </c>
      <c r="D800" s="345">
        <v>33473</v>
      </c>
      <c r="E800" s="326">
        <v>1585</v>
      </c>
      <c r="F800" s="191">
        <f t="shared" si="40"/>
        <v>5.2486919663553877</v>
      </c>
      <c r="G800" s="191">
        <v>801</v>
      </c>
      <c r="H800" s="191">
        <v>2.6524935426187164</v>
      </c>
      <c r="I800" s="191">
        <v>784</v>
      </c>
      <c r="J800" s="191">
        <v>2.5961984237366713</v>
      </c>
      <c r="K800" s="191">
        <v>110</v>
      </c>
      <c r="L800" s="191">
        <v>0.36426253394264524</v>
      </c>
      <c r="M800" s="191">
        <v>190</v>
      </c>
      <c r="N800" s="191">
        <v>0.62918074044638717</v>
      </c>
      <c r="O800" s="191">
        <v>44</v>
      </c>
      <c r="P800" s="204">
        <v>0.14570501357705809</v>
      </c>
      <c r="Q800" s="191">
        <v>45</v>
      </c>
      <c r="R800" s="204">
        <v>0.14901649115835486</v>
      </c>
      <c r="S800" s="191">
        <v>69</v>
      </c>
      <c r="T800" s="204">
        <v>0.22849195310947742</v>
      </c>
      <c r="U800" s="191">
        <v>31</v>
      </c>
      <c r="V800" s="204">
        <v>0.10265580502020002</v>
      </c>
      <c r="W800" s="191">
        <v>166</v>
      </c>
      <c r="X800" s="204">
        <v>0.54970527849526463</v>
      </c>
      <c r="Y800" s="191">
        <v>278</v>
      </c>
      <c r="Z800" s="204">
        <v>0.9205907676005034</v>
      </c>
      <c r="AA800" s="191">
        <v>447</v>
      </c>
      <c r="AB800" s="204">
        <v>1.4802304788396583</v>
      </c>
      <c r="AC800" s="191">
        <v>70</v>
      </c>
      <c r="AD800" s="191">
        <v>0.23180343069077425</v>
      </c>
      <c r="AE800" s="191"/>
      <c r="AF800" s="191"/>
    </row>
    <row r="801" spans="1:32">
      <c r="A801" s="332" t="s">
        <v>993</v>
      </c>
      <c r="B801" s="334" t="s">
        <v>839</v>
      </c>
      <c r="C801" s="345">
        <v>24017</v>
      </c>
      <c r="D801" s="345">
        <v>23731</v>
      </c>
      <c r="E801" s="326">
        <v>1268</v>
      </c>
      <c r="F801" s="191">
        <f t="shared" si="40"/>
        <v>5.2795936211849943</v>
      </c>
      <c r="G801" s="191">
        <v>651</v>
      </c>
      <c r="H801" s="191">
        <v>2.7105800058292044</v>
      </c>
      <c r="I801" s="191">
        <v>617</v>
      </c>
      <c r="J801" s="191">
        <v>2.5690136153557899</v>
      </c>
      <c r="K801" s="191">
        <v>114</v>
      </c>
      <c r="L801" s="191">
        <v>0.47466377982262564</v>
      </c>
      <c r="M801" s="191">
        <v>133</v>
      </c>
      <c r="N801" s="191">
        <v>0.55377440979306325</v>
      </c>
      <c r="O801" s="191">
        <v>53</v>
      </c>
      <c r="P801" s="204">
        <v>0.22067702044385229</v>
      </c>
      <c r="Q801" s="191">
        <v>39</v>
      </c>
      <c r="R801" s="204">
        <v>0.16238497730774035</v>
      </c>
      <c r="S801" s="191">
        <v>52</v>
      </c>
      <c r="T801" s="204">
        <v>0.21651330307698716</v>
      </c>
      <c r="U801" s="191">
        <v>27</v>
      </c>
      <c r="V801" s="204">
        <v>0.1124203689053587</v>
      </c>
      <c r="W801" s="191">
        <v>117</v>
      </c>
      <c r="X801" s="204">
        <v>0.48715493192322101</v>
      </c>
      <c r="Y801" s="191">
        <v>194</v>
      </c>
      <c r="Z801" s="204">
        <v>0.80776116917183671</v>
      </c>
      <c r="AA801" s="191">
        <v>430</v>
      </c>
      <c r="AB801" s="204">
        <v>1.7903984677520091</v>
      </c>
      <c r="AC801" s="191">
        <v>73</v>
      </c>
      <c r="AD801" s="191">
        <v>0.303951367781155</v>
      </c>
      <c r="AE801" s="191"/>
      <c r="AF801" s="191"/>
    </row>
    <row r="802" spans="1:32">
      <c r="A802" s="332" t="s">
        <v>993</v>
      </c>
      <c r="B802" s="334" t="s">
        <v>840</v>
      </c>
      <c r="C802" s="345">
        <v>17177</v>
      </c>
      <c r="D802" s="345">
        <v>17985</v>
      </c>
      <c r="E802" s="326">
        <v>922</v>
      </c>
      <c r="F802" s="191">
        <f t="shared" si="40"/>
        <v>5.3676427781335505</v>
      </c>
      <c r="G802" s="191">
        <v>497</v>
      </c>
      <c r="H802" s="191">
        <v>2.893403970425569</v>
      </c>
      <c r="I802" s="191">
        <v>425</v>
      </c>
      <c r="J802" s="191">
        <v>2.4742388077079815</v>
      </c>
      <c r="K802" s="191">
        <v>76</v>
      </c>
      <c r="L802" s="191">
        <v>0.44245211620189789</v>
      </c>
      <c r="M802" s="191">
        <v>121</v>
      </c>
      <c r="N802" s="191">
        <v>0.70443034290038997</v>
      </c>
      <c r="O802" s="191">
        <v>23</v>
      </c>
      <c r="P802" s="204">
        <v>0.13389998253478488</v>
      </c>
      <c r="Q802" s="191">
        <v>27</v>
      </c>
      <c r="R802" s="204">
        <v>0.15718693601909531</v>
      </c>
      <c r="S802" s="191">
        <v>141</v>
      </c>
      <c r="T802" s="204">
        <v>0.8208651103219422</v>
      </c>
      <c r="U802" s="191">
        <v>60</v>
      </c>
      <c r="V802" s="204">
        <v>0.3493043022646562</v>
      </c>
      <c r="W802" s="191">
        <v>312</v>
      </c>
      <c r="X802" s="204">
        <v>1.8163823717762124</v>
      </c>
      <c r="Y802" s="191">
        <v>740</v>
      </c>
      <c r="Z802" s="204">
        <v>4.308086394597427</v>
      </c>
      <c r="AA802" s="191">
        <v>1263</v>
      </c>
      <c r="AB802" s="204">
        <v>7.3528555626710137</v>
      </c>
      <c r="AC802" s="191">
        <v>227</v>
      </c>
      <c r="AD802" s="191">
        <v>1.3215346102346159</v>
      </c>
      <c r="AE802" s="191"/>
      <c r="AF802" s="191"/>
    </row>
    <row r="803" spans="1:32">
      <c r="A803" s="332" t="s">
        <v>993</v>
      </c>
      <c r="B803" s="335" t="s">
        <v>1055</v>
      </c>
      <c r="C803" s="240">
        <v>135360</v>
      </c>
      <c r="D803" s="246">
        <v>146519</v>
      </c>
      <c r="E803" s="327">
        <v>8131</v>
      </c>
      <c r="F803" s="191">
        <f t="shared" si="40"/>
        <v>6.0069444444444446</v>
      </c>
      <c r="G803" s="191">
        <v>4155</v>
      </c>
      <c r="H803" s="191">
        <v>3.0695921985815602</v>
      </c>
      <c r="I803" s="191">
        <v>3976</v>
      </c>
      <c r="J803" s="191">
        <v>2.9373522458628845</v>
      </c>
      <c r="K803" s="191">
        <v>643</v>
      </c>
      <c r="L803" s="191">
        <v>0.47502955082742315</v>
      </c>
      <c r="M803" s="191">
        <v>518</v>
      </c>
      <c r="N803" s="191">
        <v>0.38268321513002362</v>
      </c>
      <c r="O803" s="191">
        <v>143</v>
      </c>
      <c r="P803" s="204">
        <v>0.10564420803782507</v>
      </c>
      <c r="Q803" s="191">
        <v>218</v>
      </c>
      <c r="R803" s="204">
        <v>0.16105200945626477</v>
      </c>
      <c r="S803" s="191">
        <v>239</v>
      </c>
      <c r="T803" s="204">
        <v>0.17656619385342789</v>
      </c>
      <c r="U803" s="191">
        <v>105</v>
      </c>
      <c r="V803" s="204">
        <v>7.7570921985815611E-2</v>
      </c>
      <c r="W803" s="191">
        <v>530</v>
      </c>
      <c r="X803" s="204">
        <v>0.39154846335697396</v>
      </c>
      <c r="Y803" s="191">
        <v>1190</v>
      </c>
      <c r="Z803" s="204">
        <v>0.87913711583924359</v>
      </c>
      <c r="AA803" s="191">
        <v>2174</v>
      </c>
      <c r="AB803" s="204">
        <v>1.6060874704491725</v>
      </c>
      <c r="AC803" s="191">
        <v>361</v>
      </c>
      <c r="AD803" s="191">
        <v>0.26669621749408984</v>
      </c>
      <c r="AE803" s="191"/>
      <c r="AF803" s="191"/>
    </row>
    <row r="804" spans="1:32">
      <c r="A804" s="332" t="s">
        <v>993</v>
      </c>
      <c r="B804" s="334" t="s">
        <v>818</v>
      </c>
      <c r="C804" s="345">
        <v>16684</v>
      </c>
      <c r="D804" s="345">
        <v>16227</v>
      </c>
      <c r="E804" s="326">
        <v>1079</v>
      </c>
      <c r="F804" s="191">
        <f t="shared" si="40"/>
        <v>6.4672740350035962</v>
      </c>
      <c r="G804" s="191">
        <v>542</v>
      </c>
      <c r="H804" s="191">
        <v>3.2486214337089425</v>
      </c>
      <c r="I804" s="191">
        <v>537</v>
      </c>
      <c r="J804" s="191">
        <v>3.2186526012946532</v>
      </c>
      <c r="K804" s="191">
        <v>87</v>
      </c>
      <c r="L804" s="191">
        <v>0.52145768400863102</v>
      </c>
      <c r="M804" s="191">
        <v>68</v>
      </c>
      <c r="N804" s="191">
        <v>0.40757612083433231</v>
      </c>
      <c r="O804" s="191">
        <v>13</v>
      </c>
      <c r="P804" s="204">
        <v>7.7918964277151767E-2</v>
      </c>
      <c r="Q804" s="191">
        <v>32</v>
      </c>
      <c r="R804" s="204">
        <v>0.19180052745145049</v>
      </c>
      <c r="S804" s="191">
        <v>37</v>
      </c>
      <c r="T804" s="204">
        <v>0.22176935986573965</v>
      </c>
      <c r="U804" s="191">
        <v>23</v>
      </c>
      <c r="V804" s="204">
        <v>0.13785662910573004</v>
      </c>
      <c r="W804" s="191">
        <v>80</v>
      </c>
      <c r="X804" s="204">
        <v>0.47950131862862622</v>
      </c>
      <c r="Y804" s="191">
        <v>186</v>
      </c>
      <c r="Z804" s="204">
        <v>1.1148405658115561</v>
      </c>
      <c r="AA804" s="191">
        <v>428</v>
      </c>
      <c r="AB804" s="204">
        <v>2.5653320546631506</v>
      </c>
      <c r="AC804" s="191">
        <v>74</v>
      </c>
      <c r="AD804" s="191">
        <v>0.44353871973147929</v>
      </c>
      <c r="AE804" s="191"/>
      <c r="AF804" s="191"/>
    </row>
    <row r="805" spans="1:32">
      <c r="A805" s="332" t="s">
        <v>993</v>
      </c>
      <c r="B805" s="334" t="s">
        <v>819</v>
      </c>
      <c r="C805" s="345">
        <v>16234</v>
      </c>
      <c r="D805" s="345">
        <v>17432</v>
      </c>
      <c r="E805" s="326">
        <v>846</v>
      </c>
      <c r="F805" s="191">
        <f t="shared" si="40"/>
        <v>5.2112849574966118</v>
      </c>
      <c r="G805" s="191">
        <v>411</v>
      </c>
      <c r="H805" s="191">
        <v>2.5317235431809784</v>
      </c>
      <c r="I805" s="191">
        <v>435</v>
      </c>
      <c r="J805" s="191">
        <v>2.6795614143156339</v>
      </c>
      <c r="K805" s="191">
        <v>72</v>
      </c>
      <c r="L805" s="191">
        <v>0.443513613403967</v>
      </c>
      <c r="M805" s="191">
        <v>48</v>
      </c>
      <c r="N805" s="191">
        <v>0.29567574226931131</v>
      </c>
      <c r="O805" s="191">
        <v>10</v>
      </c>
      <c r="P805" s="204">
        <v>6.1599112972773193E-2</v>
      </c>
      <c r="Q805" s="191">
        <v>19</v>
      </c>
      <c r="R805" s="204">
        <v>0.11703831464826907</v>
      </c>
      <c r="S805" s="191">
        <v>52</v>
      </c>
      <c r="T805" s="204">
        <v>0.32031538745842059</v>
      </c>
      <c r="U805" s="191">
        <v>22</v>
      </c>
      <c r="V805" s="204">
        <v>0.13551804854010102</v>
      </c>
      <c r="W805" s="191">
        <v>156</v>
      </c>
      <c r="X805" s="204">
        <v>0.96094616237526187</v>
      </c>
      <c r="Y805" s="191">
        <v>322</v>
      </c>
      <c r="Z805" s="204">
        <v>1.9834914377232968</v>
      </c>
      <c r="AA805" s="191">
        <v>520</v>
      </c>
      <c r="AB805" s="204">
        <v>3.2031538745842059</v>
      </c>
      <c r="AC805" s="191">
        <v>81</v>
      </c>
      <c r="AD805" s="191">
        <v>0.49895281507946287</v>
      </c>
      <c r="AE805" s="191"/>
      <c r="AF805" s="191"/>
    </row>
    <row r="806" spans="1:32">
      <c r="A806" s="332" t="s">
        <v>993</v>
      </c>
      <c r="B806" s="334" t="s">
        <v>820</v>
      </c>
      <c r="C806" s="345">
        <v>42712</v>
      </c>
      <c r="D806" s="345">
        <v>54339</v>
      </c>
      <c r="E806" s="326">
        <v>2485</v>
      </c>
      <c r="F806" s="191">
        <f t="shared" si="40"/>
        <v>5.8180370855965533</v>
      </c>
      <c r="G806" s="191">
        <v>1306</v>
      </c>
      <c r="H806" s="191">
        <v>3.0576887057501403</v>
      </c>
      <c r="I806" s="191">
        <v>1179</v>
      </c>
      <c r="J806" s="191">
        <v>2.7603483798464135</v>
      </c>
      <c r="K806" s="191">
        <v>199</v>
      </c>
      <c r="L806" s="191">
        <v>0.46591121932946244</v>
      </c>
      <c r="M806" s="191">
        <v>157</v>
      </c>
      <c r="N806" s="191">
        <v>0.36757819816445025</v>
      </c>
      <c r="O806" s="191">
        <v>53</v>
      </c>
      <c r="P806" s="204">
        <v>0.12408690766061059</v>
      </c>
      <c r="Q806" s="191">
        <v>82</v>
      </c>
      <c r="R806" s="204">
        <v>0.19198351751264284</v>
      </c>
      <c r="S806" s="191">
        <v>103</v>
      </c>
      <c r="T806" s="204">
        <v>0.24115002809514891</v>
      </c>
      <c r="U806" s="191">
        <v>45</v>
      </c>
      <c r="V806" s="204">
        <v>0.10535680839108448</v>
      </c>
      <c r="W806" s="191">
        <v>265</v>
      </c>
      <c r="X806" s="204">
        <v>0.62043453830305295</v>
      </c>
      <c r="Y806" s="191">
        <v>528</v>
      </c>
      <c r="Z806" s="204">
        <v>1.2361865517887245</v>
      </c>
      <c r="AA806" s="191">
        <v>776</v>
      </c>
      <c r="AB806" s="204">
        <v>1.8168196291440346</v>
      </c>
      <c r="AC806" s="191">
        <v>116</v>
      </c>
      <c r="AD806" s="191">
        <v>0.27158643940812888</v>
      </c>
      <c r="AE806" s="191"/>
      <c r="AF806" s="191"/>
    </row>
    <row r="807" spans="1:32">
      <c r="A807" s="332" t="s">
        <v>993</v>
      </c>
      <c r="B807" s="334" t="s">
        <v>821</v>
      </c>
      <c r="C807" s="345">
        <v>28943</v>
      </c>
      <c r="D807" s="345">
        <v>28990</v>
      </c>
      <c r="E807" s="326">
        <v>1842</v>
      </c>
      <c r="F807" s="191">
        <f t="shared" si="40"/>
        <v>6.3642331479114116</v>
      </c>
      <c r="G807" s="191">
        <v>930</v>
      </c>
      <c r="H807" s="191">
        <v>3.2132121756555989</v>
      </c>
      <c r="I807" s="191">
        <v>912</v>
      </c>
      <c r="J807" s="191">
        <v>3.1510209722558127</v>
      </c>
      <c r="K807" s="191">
        <v>128</v>
      </c>
      <c r="L807" s="191">
        <v>0.44224855750958786</v>
      </c>
      <c r="M807" s="191">
        <v>107</v>
      </c>
      <c r="N807" s="191">
        <v>0.36969215354317103</v>
      </c>
      <c r="O807" s="191">
        <v>27</v>
      </c>
      <c r="P807" s="204">
        <v>9.3286805099678682E-2</v>
      </c>
      <c r="Q807" s="191">
        <v>42</v>
      </c>
      <c r="R807" s="204">
        <v>0.14511280793283349</v>
      </c>
      <c r="S807" s="191">
        <v>68</v>
      </c>
      <c r="T807" s="204">
        <v>0.23494454617696853</v>
      </c>
      <c r="U807" s="191">
        <v>25</v>
      </c>
      <c r="V807" s="204">
        <v>8.637667138859137E-2</v>
      </c>
      <c r="W807" s="191">
        <v>138</v>
      </c>
      <c r="X807" s="204">
        <v>0.4767992260650244</v>
      </c>
      <c r="Y807" s="191">
        <v>377</v>
      </c>
      <c r="Z807" s="204">
        <v>1.3025602045399578</v>
      </c>
      <c r="AA807" s="191">
        <v>761</v>
      </c>
      <c r="AB807" s="204">
        <v>2.6293058770687212</v>
      </c>
      <c r="AC807" s="191">
        <v>133</v>
      </c>
      <c r="AD807" s="191">
        <v>0.45952389178730613</v>
      </c>
      <c r="AE807" s="191"/>
      <c r="AF807" s="191"/>
    </row>
    <row r="808" spans="1:32">
      <c r="A808" s="332" t="s">
        <v>993</v>
      </c>
      <c r="B808" s="334" t="s">
        <v>822</v>
      </c>
      <c r="C808" s="345">
        <v>30787</v>
      </c>
      <c r="D808" s="345">
        <v>29531</v>
      </c>
      <c r="E808" s="326">
        <v>1879</v>
      </c>
      <c r="F808" s="191">
        <f t="shared" si="40"/>
        <v>6.1032253873388118</v>
      </c>
      <c r="G808" s="191">
        <v>966</v>
      </c>
      <c r="H808" s="191">
        <v>3.137687985188554</v>
      </c>
      <c r="I808" s="191">
        <v>913</v>
      </c>
      <c r="J808" s="191">
        <v>2.9655374021502583</v>
      </c>
      <c r="K808" s="191">
        <v>157</v>
      </c>
      <c r="L808" s="191">
        <v>0.50995550069834672</v>
      </c>
      <c r="M808" s="191">
        <v>138</v>
      </c>
      <c r="N808" s="191">
        <v>0.44824114074122196</v>
      </c>
      <c r="O808" s="191">
        <v>40</v>
      </c>
      <c r="P808" s="204">
        <v>0.12992496833078895</v>
      </c>
      <c r="Q808" s="191">
        <v>43</v>
      </c>
      <c r="R808" s="204">
        <v>0.13966934095559813</v>
      </c>
      <c r="S808" s="191">
        <v>64</v>
      </c>
      <c r="T808" s="204">
        <v>0.20787994932926235</v>
      </c>
      <c r="U808" s="191">
        <v>36</v>
      </c>
      <c r="V808" s="204">
        <v>0.11693247149771008</v>
      </c>
      <c r="W808" s="191">
        <v>144</v>
      </c>
      <c r="X808" s="204">
        <v>0.46772988599084031</v>
      </c>
      <c r="Y808" s="191">
        <v>345</v>
      </c>
      <c r="Z808" s="204">
        <v>1.1206028518530549</v>
      </c>
      <c r="AA808" s="191">
        <v>580</v>
      </c>
      <c r="AB808" s="204">
        <v>1.88391204079644</v>
      </c>
      <c r="AC808" s="191">
        <v>97</v>
      </c>
      <c r="AD808" s="191">
        <v>0.31506804820216328</v>
      </c>
      <c r="AE808" s="191"/>
      <c r="AF808" s="191"/>
    </row>
    <row r="809" spans="1:32">
      <c r="A809" s="332" t="s">
        <v>993</v>
      </c>
      <c r="B809" s="335" t="s">
        <v>1056</v>
      </c>
      <c r="C809" s="233">
        <v>17249</v>
      </c>
      <c r="D809" s="246">
        <v>19700</v>
      </c>
      <c r="E809" s="327">
        <v>1068</v>
      </c>
      <c r="F809" s="191">
        <f t="shared" si="40"/>
        <v>6.1916632848281061</v>
      </c>
      <c r="G809" s="191">
        <v>531</v>
      </c>
      <c r="H809" s="191">
        <v>3.0784393298162214</v>
      </c>
      <c r="I809" s="191">
        <v>537</v>
      </c>
      <c r="J809" s="191">
        <v>3.1132239550118848</v>
      </c>
      <c r="K809" s="191">
        <v>125</v>
      </c>
      <c r="L809" s="191">
        <v>0.72467969157632328</v>
      </c>
      <c r="M809" s="191">
        <v>139</v>
      </c>
      <c r="N809" s="191">
        <v>0.80584381703287145</v>
      </c>
      <c r="O809" s="191">
        <v>37</v>
      </c>
      <c r="P809" s="204">
        <v>0.21450518870659172</v>
      </c>
      <c r="Q809" s="191">
        <v>44</v>
      </c>
      <c r="R809" s="204">
        <v>0.25508725143486577</v>
      </c>
      <c r="S809" s="191">
        <v>91</v>
      </c>
      <c r="T809" s="204">
        <v>0.52756681546756334</v>
      </c>
      <c r="U809" s="191">
        <v>38</v>
      </c>
      <c r="V809" s="204">
        <v>0.2203026262392023</v>
      </c>
      <c r="W809" s="191">
        <v>194</v>
      </c>
      <c r="X809" s="204">
        <v>1.1247028813264537</v>
      </c>
      <c r="Y809" s="191">
        <v>351</v>
      </c>
      <c r="Z809" s="204">
        <v>2.0349005739463157</v>
      </c>
      <c r="AA809" s="191">
        <v>462</v>
      </c>
      <c r="AB809" s="204">
        <v>2.6784161400660906</v>
      </c>
      <c r="AC809" s="191">
        <v>107</v>
      </c>
      <c r="AD809" s="191">
        <v>0.62032581598933278</v>
      </c>
      <c r="AE809" s="191"/>
      <c r="AF809" s="191"/>
    </row>
    <row r="810" spans="1:32">
      <c r="A810" s="332" t="s">
        <v>993</v>
      </c>
      <c r="B810" s="335" t="s">
        <v>1057</v>
      </c>
      <c r="C810" s="343">
        <v>50307</v>
      </c>
      <c r="D810" s="246">
        <v>55385</v>
      </c>
      <c r="E810" s="327">
        <v>3080</v>
      </c>
      <c r="F810" s="191">
        <f t="shared" si="40"/>
        <v>6.1224084123481823</v>
      </c>
      <c r="G810" s="191">
        <v>1572</v>
      </c>
      <c r="H810" s="191">
        <v>3.1248136442244618</v>
      </c>
      <c r="I810" s="191">
        <v>1508</v>
      </c>
      <c r="J810" s="191">
        <v>2.9975947681237205</v>
      </c>
      <c r="K810" s="191">
        <v>334</v>
      </c>
      <c r="L810" s="191">
        <v>0.66392350965074443</v>
      </c>
      <c r="M810" s="191">
        <v>308</v>
      </c>
      <c r="N810" s="191">
        <v>0.61224084123481815</v>
      </c>
      <c r="O810" s="191">
        <v>78</v>
      </c>
      <c r="P810" s="204">
        <v>0.15504800524777865</v>
      </c>
      <c r="Q810" s="191">
        <v>88</v>
      </c>
      <c r="R810" s="204">
        <v>0.17492595463851948</v>
      </c>
      <c r="S810" s="191">
        <v>124</v>
      </c>
      <c r="T810" s="204">
        <v>0.24648657244518654</v>
      </c>
      <c r="U810" s="191">
        <v>56</v>
      </c>
      <c r="V810" s="204">
        <v>0.11131651658814877</v>
      </c>
      <c r="W810" s="191">
        <v>231</v>
      </c>
      <c r="X810" s="204">
        <v>0.45918063092611372</v>
      </c>
      <c r="Y810" s="191">
        <v>440</v>
      </c>
      <c r="Z810" s="204">
        <v>0.87462977319259749</v>
      </c>
      <c r="AA810" s="191">
        <v>640</v>
      </c>
      <c r="AB810" s="204">
        <v>1.2721887610074145</v>
      </c>
      <c r="AC810" s="191">
        <v>113</v>
      </c>
      <c r="AD810" s="191">
        <v>0.22462082811537162</v>
      </c>
      <c r="AE810" s="191"/>
      <c r="AF810" s="191"/>
    </row>
    <row r="811" spans="1:32">
      <c r="A811" s="332" t="s">
        <v>993</v>
      </c>
      <c r="B811" s="334" t="s">
        <v>858</v>
      </c>
      <c r="C811" s="345">
        <v>8506</v>
      </c>
      <c r="D811" s="345">
        <v>8496</v>
      </c>
      <c r="E811" s="326">
        <v>498</v>
      </c>
      <c r="F811" s="191">
        <f t="shared" si="40"/>
        <v>5.8546908064895371</v>
      </c>
      <c r="G811" s="191">
        <v>256</v>
      </c>
      <c r="H811" s="191">
        <v>3.0096402539383966</v>
      </c>
      <c r="I811" s="191">
        <v>242</v>
      </c>
      <c r="J811" s="191">
        <v>2.8450505525511405</v>
      </c>
      <c r="K811" s="191">
        <v>48</v>
      </c>
      <c r="L811" s="191">
        <v>0.56430754761344926</v>
      </c>
      <c r="M811" s="191">
        <v>65</v>
      </c>
      <c r="N811" s="191">
        <v>0.76416647072654598</v>
      </c>
      <c r="O811" s="191">
        <v>12</v>
      </c>
      <c r="P811" s="204">
        <v>0.14107688690336231</v>
      </c>
      <c r="Q811" s="191">
        <v>14</v>
      </c>
      <c r="R811" s="204">
        <v>0.16458970138725607</v>
      </c>
      <c r="S811" s="191">
        <v>18</v>
      </c>
      <c r="T811" s="204">
        <v>0.21161533035504351</v>
      </c>
      <c r="U811" s="191">
        <v>9</v>
      </c>
      <c r="V811" s="204">
        <v>0.10580766517752176</v>
      </c>
      <c r="W811" s="191">
        <v>38</v>
      </c>
      <c r="X811" s="204">
        <v>0.44674347519398072</v>
      </c>
      <c r="Y811" s="191">
        <v>64</v>
      </c>
      <c r="Z811" s="204">
        <v>0.75241006348459916</v>
      </c>
      <c r="AA811" s="191">
        <v>112</v>
      </c>
      <c r="AB811" s="204">
        <v>1.3167176110980485</v>
      </c>
      <c r="AC811" s="191">
        <v>14</v>
      </c>
      <c r="AD811" s="191">
        <v>0.16458970138725607</v>
      </c>
      <c r="AE811" s="191"/>
      <c r="AF811" s="191"/>
    </row>
    <row r="812" spans="1:32">
      <c r="A812" s="332" t="s">
        <v>993</v>
      </c>
      <c r="B812" s="334" t="s">
        <v>980</v>
      </c>
      <c r="C812" s="345">
        <v>1846</v>
      </c>
      <c r="D812" s="345">
        <v>1887</v>
      </c>
      <c r="E812" s="326">
        <v>96</v>
      </c>
      <c r="F812" s="191">
        <f t="shared" si="40"/>
        <v>5.2004333694474543</v>
      </c>
      <c r="G812" s="191">
        <v>48</v>
      </c>
      <c r="H812" s="191">
        <v>2.6002166847237271</v>
      </c>
      <c r="I812" s="191">
        <v>48</v>
      </c>
      <c r="J812" s="191">
        <v>2.6002166847237271</v>
      </c>
      <c r="K812" s="191">
        <v>13</v>
      </c>
      <c r="L812" s="191">
        <v>0.70422535211267612</v>
      </c>
      <c r="M812" s="191">
        <v>11</v>
      </c>
      <c r="N812" s="191">
        <v>0.59588299024918745</v>
      </c>
      <c r="O812" s="191">
        <v>2</v>
      </c>
      <c r="P812" s="204">
        <v>0.10834236186348861</v>
      </c>
      <c r="Q812" s="191">
        <v>0</v>
      </c>
      <c r="R812" s="204">
        <v>0</v>
      </c>
      <c r="S812" s="191">
        <v>9</v>
      </c>
      <c r="T812" s="204">
        <v>0.48754062838569878</v>
      </c>
      <c r="U812" s="191">
        <v>9</v>
      </c>
      <c r="V812" s="204">
        <v>0.48754062838569878</v>
      </c>
      <c r="W812" s="191">
        <v>18</v>
      </c>
      <c r="X812" s="204">
        <v>0.97508125677139756</v>
      </c>
      <c r="Y812" s="191">
        <v>37</v>
      </c>
      <c r="Z812" s="204">
        <v>2.0043336944745396</v>
      </c>
      <c r="AA812" s="191">
        <v>48</v>
      </c>
      <c r="AB812" s="204">
        <v>2.6002166847237271</v>
      </c>
      <c r="AC812" s="191">
        <v>7</v>
      </c>
      <c r="AD812" s="191">
        <v>0.37919826652221017</v>
      </c>
      <c r="AE812" s="191"/>
      <c r="AF812" s="191"/>
    </row>
    <row r="813" spans="1:32">
      <c r="A813" s="332" t="s">
        <v>993</v>
      </c>
      <c r="B813" s="334" t="s">
        <v>866</v>
      </c>
      <c r="C813" s="345">
        <v>4850</v>
      </c>
      <c r="D813" s="345">
        <v>5005</v>
      </c>
      <c r="E813" s="326">
        <v>332</v>
      </c>
      <c r="F813" s="191">
        <f t="shared" si="40"/>
        <v>6.8453608247422677</v>
      </c>
      <c r="G813" s="191">
        <v>187</v>
      </c>
      <c r="H813" s="191">
        <v>3.8556701030927836</v>
      </c>
      <c r="I813" s="191">
        <v>145</v>
      </c>
      <c r="J813" s="191">
        <v>2.9896907216494846</v>
      </c>
      <c r="K813" s="191">
        <v>47</v>
      </c>
      <c r="L813" s="191">
        <v>0.96907216494845372</v>
      </c>
      <c r="M813" s="191">
        <v>36</v>
      </c>
      <c r="N813" s="191">
        <v>0.74226804123711343</v>
      </c>
      <c r="O813" s="191">
        <v>6</v>
      </c>
      <c r="P813" s="204">
        <v>0.12371134020618556</v>
      </c>
      <c r="Q813" s="191">
        <v>8</v>
      </c>
      <c r="R813" s="204">
        <v>0.16494845360824742</v>
      </c>
      <c r="S813" s="191">
        <v>14</v>
      </c>
      <c r="T813" s="204">
        <v>0.28865979381443296</v>
      </c>
      <c r="U813" s="191">
        <v>7</v>
      </c>
      <c r="V813" s="204">
        <v>0.14432989690721648</v>
      </c>
      <c r="W813" s="191">
        <v>32</v>
      </c>
      <c r="X813" s="204">
        <v>0.65979381443298968</v>
      </c>
      <c r="Y813" s="191">
        <v>66</v>
      </c>
      <c r="Z813" s="204">
        <v>1.3608247422680413</v>
      </c>
      <c r="AA813" s="191">
        <v>75</v>
      </c>
      <c r="AB813" s="204">
        <v>1.5463917525773196</v>
      </c>
      <c r="AC813" s="191">
        <v>12</v>
      </c>
      <c r="AD813" s="191">
        <v>0.24742268041237112</v>
      </c>
      <c r="AE813" s="191"/>
      <c r="AF813" s="191"/>
    </row>
    <row r="814" spans="1:32">
      <c r="A814" s="332" t="s">
        <v>993</v>
      </c>
      <c r="B814" s="334" t="s">
        <v>981</v>
      </c>
      <c r="C814" s="345">
        <v>2924</v>
      </c>
      <c r="D814" s="345">
        <v>3562</v>
      </c>
      <c r="E814" s="326">
        <v>168</v>
      </c>
      <c r="F814" s="191">
        <f t="shared" si="40"/>
        <v>5.7455540355677153</v>
      </c>
      <c r="G814" s="191">
        <v>90</v>
      </c>
      <c r="H814" s="191">
        <v>3.0779753761969904</v>
      </c>
      <c r="I814" s="191">
        <v>78</v>
      </c>
      <c r="J814" s="191">
        <v>2.6675786593707249</v>
      </c>
      <c r="K814" s="191">
        <v>22</v>
      </c>
      <c r="L814" s="191">
        <v>0.75239398084815323</v>
      </c>
      <c r="M814" s="191">
        <v>10</v>
      </c>
      <c r="N814" s="191">
        <v>0.34199726402188779</v>
      </c>
      <c r="O814" s="191">
        <v>2</v>
      </c>
      <c r="P814" s="204">
        <v>6.8399452804377564E-2</v>
      </c>
      <c r="Q814" s="191">
        <v>4</v>
      </c>
      <c r="R814" s="204">
        <v>0.13679890560875513</v>
      </c>
      <c r="S814" s="191">
        <v>8</v>
      </c>
      <c r="T814" s="204">
        <v>0.27359781121751026</v>
      </c>
      <c r="U814" s="191">
        <v>6</v>
      </c>
      <c r="V814" s="204">
        <v>0.20519835841313269</v>
      </c>
      <c r="W814" s="191">
        <v>37</v>
      </c>
      <c r="X814" s="204">
        <v>1.265389876880985</v>
      </c>
      <c r="Y814" s="191">
        <v>76</v>
      </c>
      <c r="Z814" s="204">
        <v>2.5991792065663475</v>
      </c>
      <c r="AA814" s="191">
        <v>97</v>
      </c>
      <c r="AB814" s="204">
        <v>3.3173734610123122</v>
      </c>
      <c r="AC814" s="191">
        <v>30</v>
      </c>
      <c r="AD814" s="191">
        <v>1.0259917920656634</v>
      </c>
      <c r="AE814" s="191"/>
      <c r="AF814" s="191"/>
    </row>
    <row r="815" spans="1:32">
      <c r="A815" s="332" t="s">
        <v>993</v>
      </c>
      <c r="B815" s="337" t="s">
        <v>875</v>
      </c>
      <c r="C815" s="347">
        <v>11277</v>
      </c>
      <c r="D815" s="347">
        <v>11473</v>
      </c>
      <c r="E815" s="329">
        <v>721</v>
      </c>
      <c r="F815" s="191">
        <f t="shared" si="40"/>
        <v>6.3935443823711982</v>
      </c>
      <c r="G815" s="191">
        <v>378</v>
      </c>
      <c r="H815" s="191">
        <v>3.3519553072625698</v>
      </c>
      <c r="I815" s="191">
        <v>343</v>
      </c>
      <c r="J815" s="191">
        <v>3.0415890751086283</v>
      </c>
      <c r="K815" s="191">
        <v>62</v>
      </c>
      <c r="L815" s="191">
        <v>0.54979161124412523</v>
      </c>
      <c r="M815" s="191">
        <v>96</v>
      </c>
      <c r="N815" s="191">
        <v>0.85129023676509719</v>
      </c>
      <c r="O815" s="191">
        <v>21</v>
      </c>
      <c r="P815" s="204">
        <v>0.18621973929236499</v>
      </c>
      <c r="Q815" s="191">
        <v>28</v>
      </c>
      <c r="R815" s="204">
        <v>0.24829298572315331</v>
      </c>
      <c r="S815" s="191">
        <v>42</v>
      </c>
      <c r="T815" s="204">
        <v>0.37243947858472998</v>
      </c>
      <c r="U815" s="191">
        <v>27</v>
      </c>
      <c r="V815" s="204">
        <v>0.23942537909018355</v>
      </c>
      <c r="W815" s="191">
        <v>98</v>
      </c>
      <c r="X815" s="204">
        <v>0.86902545003103659</v>
      </c>
      <c r="Y815" s="191">
        <v>184</v>
      </c>
      <c r="Z815" s="204">
        <v>1.6316396204664363</v>
      </c>
      <c r="AA815" s="191">
        <v>270</v>
      </c>
      <c r="AB815" s="204">
        <v>2.3942537909018355</v>
      </c>
      <c r="AC815" s="191">
        <v>58</v>
      </c>
      <c r="AD815" s="191">
        <v>0.51432118471224619</v>
      </c>
      <c r="AE815" s="191"/>
      <c r="AF815" s="191"/>
    </row>
    <row r="816" spans="1:32">
      <c r="A816" s="332" t="s">
        <v>993</v>
      </c>
      <c r="B816" s="334" t="s">
        <v>891</v>
      </c>
      <c r="C816" s="345">
        <v>20904</v>
      </c>
      <c r="D816" s="345">
        <v>24962</v>
      </c>
      <c r="E816" s="326">
        <v>1265</v>
      </c>
      <c r="F816" s="191">
        <f t="shared" si="40"/>
        <v>6.0514734022196714</v>
      </c>
      <c r="G816" s="191">
        <v>613</v>
      </c>
      <c r="H816" s="191">
        <v>2.9324531190202832</v>
      </c>
      <c r="I816" s="191">
        <v>652</v>
      </c>
      <c r="J816" s="191">
        <v>3.1190202831993878</v>
      </c>
      <c r="K816" s="191">
        <v>142</v>
      </c>
      <c r="L816" s="191">
        <v>0.67929582854955983</v>
      </c>
      <c r="M816" s="191">
        <v>90</v>
      </c>
      <c r="N816" s="191">
        <v>0.43053960964408722</v>
      </c>
      <c r="O816" s="191">
        <v>35</v>
      </c>
      <c r="P816" s="204">
        <v>0.16743207041714506</v>
      </c>
      <c r="Q816" s="191">
        <v>34</v>
      </c>
      <c r="R816" s="204">
        <v>0.16264829697665517</v>
      </c>
      <c r="S816" s="191">
        <v>54</v>
      </c>
      <c r="T816" s="204">
        <v>0.25832376578645239</v>
      </c>
      <c r="U816" s="191">
        <v>20</v>
      </c>
      <c r="V816" s="204">
        <v>9.5675468809797173E-2</v>
      </c>
      <c r="W816" s="191">
        <v>129</v>
      </c>
      <c r="X816" s="204">
        <v>0.61710677382319168</v>
      </c>
      <c r="Y816" s="191">
        <v>234</v>
      </c>
      <c r="Z816" s="204">
        <v>1.1194029850746268</v>
      </c>
      <c r="AA816" s="191">
        <v>364</v>
      </c>
      <c r="AB816" s="204">
        <v>1.7412935323383085</v>
      </c>
      <c r="AC816" s="191">
        <v>63</v>
      </c>
      <c r="AD816" s="191">
        <v>0.30137772675086105</v>
      </c>
      <c r="AE816" s="191"/>
      <c r="AF816" s="191"/>
    </row>
    <row r="817" spans="1:32">
      <c r="A817" s="332" t="s">
        <v>993</v>
      </c>
      <c r="B817" s="335" t="s">
        <v>1058</v>
      </c>
      <c r="C817" s="343">
        <v>15043</v>
      </c>
      <c r="D817" s="246">
        <v>15260</v>
      </c>
      <c r="E817" s="327">
        <v>863</v>
      </c>
      <c r="F817" s="191">
        <f t="shared" si="40"/>
        <v>5.7368875889117863</v>
      </c>
      <c r="G817" s="191">
        <v>450</v>
      </c>
      <c r="H817" s="191">
        <v>2.9914245828624608</v>
      </c>
      <c r="I817" s="191">
        <v>413</v>
      </c>
      <c r="J817" s="191">
        <v>2.7454630060493255</v>
      </c>
      <c r="K817" s="191">
        <v>52</v>
      </c>
      <c r="L817" s="191">
        <v>0.34567572957521769</v>
      </c>
      <c r="M817" s="191">
        <v>64</v>
      </c>
      <c r="N817" s="191">
        <v>0.42544705178488329</v>
      </c>
      <c r="O817" s="191">
        <v>23</v>
      </c>
      <c r="P817" s="204">
        <v>0.15289503423519243</v>
      </c>
      <c r="Q817" s="191">
        <v>19</v>
      </c>
      <c r="R817" s="204">
        <v>0.12630459349863724</v>
      </c>
      <c r="S817" s="191">
        <v>36</v>
      </c>
      <c r="T817" s="204">
        <v>0.23931396662899687</v>
      </c>
      <c r="U817" s="191">
        <v>17</v>
      </c>
      <c r="V817" s="204">
        <v>0.11300937313035965</v>
      </c>
      <c r="W817" s="191">
        <v>86</v>
      </c>
      <c r="X817" s="204">
        <v>0.57169447583593702</v>
      </c>
      <c r="Y817" s="191">
        <v>151</v>
      </c>
      <c r="Z817" s="204">
        <v>1.0037891378049593</v>
      </c>
      <c r="AA817" s="191">
        <v>293</v>
      </c>
      <c r="AB817" s="204">
        <v>1.9477497839526692</v>
      </c>
      <c r="AC817" s="191">
        <v>56</v>
      </c>
      <c r="AD817" s="191">
        <v>0.37226617031177295</v>
      </c>
      <c r="AE817" s="191"/>
      <c r="AF817" s="191"/>
    </row>
    <row r="818" spans="1:32">
      <c r="A818" s="332" t="s">
        <v>993</v>
      </c>
      <c r="B818" s="335" t="s">
        <v>1059</v>
      </c>
      <c r="C818" s="233">
        <v>12538</v>
      </c>
      <c r="D818" s="240">
        <v>13070</v>
      </c>
      <c r="E818" s="327">
        <v>767</v>
      </c>
      <c r="F818" s="191">
        <f t="shared" si="40"/>
        <v>6.1174030945924391</v>
      </c>
      <c r="G818" s="191">
        <v>372</v>
      </c>
      <c r="H818" s="191">
        <v>2.9669803796458765</v>
      </c>
      <c r="I818" s="191">
        <v>395</v>
      </c>
      <c r="J818" s="191">
        <v>3.1504227149465622</v>
      </c>
      <c r="K818" s="191">
        <v>68</v>
      </c>
      <c r="L818" s="191">
        <v>0.54235125219333236</v>
      </c>
      <c r="M818" s="191">
        <v>75</v>
      </c>
      <c r="N818" s="191">
        <v>0.59818152815441061</v>
      </c>
      <c r="O818" s="191">
        <v>22</v>
      </c>
      <c r="P818" s="204">
        <v>0.17546658159196044</v>
      </c>
      <c r="Q818" s="191">
        <v>21</v>
      </c>
      <c r="R818" s="204">
        <v>0.16749082788323497</v>
      </c>
      <c r="S818" s="191">
        <v>47</v>
      </c>
      <c r="T818" s="204">
        <v>0.37486042431009731</v>
      </c>
      <c r="U818" s="191">
        <v>42</v>
      </c>
      <c r="V818" s="204">
        <v>0.33498165576646993</v>
      </c>
      <c r="W818" s="191">
        <v>180</v>
      </c>
      <c r="X818" s="204">
        <v>1.4356356675705855</v>
      </c>
      <c r="Y818" s="191">
        <v>212</v>
      </c>
      <c r="Z818" s="204">
        <v>1.6908597862498005</v>
      </c>
      <c r="AA818" s="191">
        <v>363</v>
      </c>
      <c r="AB818" s="204">
        <v>2.8951985962673472</v>
      </c>
      <c r="AC818" s="191">
        <v>83</v>
      </c>
      <c r="AD818" s="191">
        <v>0.66198755782421437</v>
      </c>
      <c r="AE818" s="191"/>
      <c r="AF818" s="191"/>
    </row>
    <row r="819" spans="1:32">
      <c r="A819" s="332" t="s">
        <v>993</v>
      </c>
      <c r="B819" s="335" t="s">
        <v>1060</v>
      </c>
      <c r="C819" s="240">
        <v>33825</v>
      </c>
      <c r="D819" s="246">
        <v>32349</v>
      </c>
      <c r="E819" s="327">
        <v>1895</v>
      </c>
      <c r="F819" s="191">
        <f t="shared" si="40"/>
        <v>5.6023651145602367</v>
      </c>
      <c r="G819" s="191">
        <v>928</v>
      </c>
      <c r="H819" s="191">
        <v>2.7435328898743534</v>
      </c>
      <c r="I819" s="191">
        <v>967</v>
      </c>
      <c r="J819" s="191">
        <v>2.8588322246858833</v>
      </c>
      <c r="K819" s="191">
        <v>135</v>
      </c>
      <c r="L819" s="191">
        <v>0.3991130820399113</v>
      </c>
      <c r="M819" s="191">
        <v>192</v>
      </c>
      <c r="N819" s="191">
        <v>0.56762749445676275</v>
      </c>
      <c r="O819" s="191">
        <v>54</v>
      </c>
      <c r="P819" s="204">
        <v>0.15964523281596452</v>
      </c>
      <c r="Q819" s="191">
        <v>70</v>
      </c>
      <c r="R819" s="204">
        <v>0.20694752402069475</v>
      </c>
      <c r="S819" s="191">
        <v>59</v>
      </c>
      <c r="T819" s="204">
        <v>0.17442719881744273</v>
      </c>
      <c r="U819" s="191">
        <v>41</v>
      </c>
      <c r="V819" s="204">
        <v>0.12121212121212122</v>
      </c>
      <c r="W819" s="191">
        <v>224</v>
      </c>
      <c r="X819" s="204">
        <v>0.66223207686622321</v>
      </c>
      <c r="Y819" s="191">
        <v>355</v>
      </c>
      <c r="Z819" s="204">
        <v>1.049519586104952</v>
      </c>
      <c r="AA819" s="191">
        <v>477</v>
      </c>
      <c r="AB819" s="204">
        <v>1.4101995565410201</v>
      </c>
      <c r="AC819" s="191">
        <v>99</v>
      </c>
      <c r="AD819" s="191">
        <v>0.29268292682926828</v>
      </c>
      <c r="AE819" s="191"/>
      <c r="AF819" s="191"/>
    </row>
    <row r="820" spans="1:32">
      <c r="A820" s="332" t="s">
        <v>993</v>
      </c>
      <c r="B820" s="335" t="s">
        <v>1061</v>
      </c>
      <c r="C820" s="246">
        <v>23029</v>
      </c>
      <c r="D820" s="246">
        <v>25093</v>
      </c>
      <c r="E820" s="327">
        <v>1357</v>
      </c>
      <c r="F820" s="191">
        <f t="shared" si="40"/>
        <v>5.8925702375265967</v>
      </c>
      <c r="G820" s="191">
        <v>675</v>
      </c>
      <c r="H820" s="191">
        <v>2.9310868904424856</v>
      </c>
      <c r="I820" s="191">
        <v>682</v>
      </c>
      <c r="J820" s="191">
        <v>2.9614833470841111</v>
      </c>
      <c r="K820" s="191">
        <v>117</v>
      </c>
      <c r="L820" s="191">
        <v>0.50805506101003084</v>
      </c>
      <c r="M820" s="191">
        <v>110</v>
      </c>
      <c r="N820" s="191">
        <v>0.47765860436840507</v>
      </c>
      <c r="O820" s="191">
        <v>44</v>
      </c>
      <c r="P820" s="204">
        <v>0.19106344174736201</v>
      </c>
      <c r="Q820" s="191">
        <v>35</v>
      </c>
      <c r="R820" s="204">
        <v>0.15198228320812887</v>
      </c>
      <c r="S820" s="191">
        <v>145</v>
      </c>
      <c r="T820" s="204">
        <v>0.62964088757653391</v>
      </c>
      <c r="U820" s="191">
        <v>61</v>
      </c>
      <c r="V820" s="204">
        <v>0.26488340787702458</v>
      </c>
      <c r="W820" s="191">
        <v>344</v>
      </c>
      <c r="X820" s="204">
        <v>1.4937687263884667</v>
      </c>
      <c r="Y820" s="191">
        <v>615</v>
      </c>
      <c r="Z820" s="204">
        <v>2.6705458335142649</v>
      </c>
      <c r="AA820" s="191">
        <v>1009</v>
      </c>
      <c r="AB820" s="204">
        <v>4.3814321073429152</v>
      </c>
      <c r="AC820" s="191">
        <v>174</v>
      </c>
      <c r="AD820" s="191">
        <v>0.75556906509184074</v>
      </c>
      <c r="AE820" s="191"/>
      <c r="AF820" s="191"/>
    </row>
    <row r="821" spans="1:32">
      <c r="A821" s="332" t="s">
        <v>993</v>
      </c>
      <c r="B821" s="335" t="s">
        <v>1062</v>
      </c>
      <c r="C821" s="240">
        <v>119155</v>
      </c>
      <c r="D821" s="240">
        <v>127951</v>
      </c>
      <c r="E821" s="327">
        <v>8046</v>
      </c>
      <c r="F821" s="191">
        <f t="shared" si="40"/>
        <v>6.7525492006210399</v>
      </c>
      <c r="G821" s="191">
        <v>4118</v>
      </c>
      <c r="H821" s="191">
        <v>3.4560026855776091</v>
      </c>
      <c r="I821" s="191">
        <v>3928</v>
      </c>
      <c r="J821" s="191">
        <v>3.2965465150434312</v>
      </c>
      <c r="K821" s="191">
        <v>1009</v>
      </c>
      <c r="L821" s="191">
        <v>0.8467961898367673</v>
      </c>
      <c r="M821" s="191">
        <v>1294</v>
      </c>
      <c r="N821" s="191">
        <v>1.0859804456380346</v>
      </c>
      <c r="O821" s="191">
        <v>372</v>
      </c>
      <c r="P821" s="204">
        <v>0.31219839704586461</v>
      </c>
      <c r="Q821" s="191">
        <v>301</v>
      </c>
      <c r="R821" s="204">
        <v>0.25261214384625069</v>
      </c>
      <c r="S821" s="191">
        <v>239</v>
      </c>
      <c r="T821" s="204">
        <v>0.20057907767193991</v>
      </c>
      <c r="U821" s="191">
        <v>96</v>
      </c>
      <c r="V821" s="204">
        <v>8.0567328269900554E-2</v>
      </c>
      <c r="W821" s="191">
        <v>519</v>
      </c>
      <c r="X821" s="204">
        <v>0.43556711845914986</v>
      </c>
      <c r="Y821" s="191">
        <v>901</v>
      </c>
      <c r="Z821" s="204">
        <v>0.75615794553312909</v>
      </c>
      <c r="AA821" s="191">
        <v>1626</v>
      </c>
      <c r="AB821" s="204">
        <v>1.3646091225714407</v>
      </c>
      <c r="AC821" s="191">
        <v>297</v>
      </c>
      <c r="AD821" s="191">
        <v>0.24925517183500481</v>
      </c>
      <c r="AE821" s="191"/>
      <c r="AF821" s="191"/>
    </row>
    <row r="822" spans="1:32">
      <c r="A822" s="332" t="s">
        <v>993</v>
      </c>
      <c r="B822" s="334" t="s">
        <v>935</v>
      </c>
      <c r="C822" s="345">
        <v>14820</v>
      </c>
      <c r="D822" s="345">
        <v>14786</v>
      </c>
      <c r="E822" s="326">
        <v>1213</v>
      </c>
      <c r="F822" s="191">
        <f t="shared" si="40"/>
        <v>8.1848852901484488</v>
      </c>
      <c r="G822" s="191">
        <v>672</v>
      </c>
      <c r="H822" s="191">
        <v>4.5344129554655872</v>
      </c>
      <c r="I822" s="191">
        <v>541</v>
      </c>
      <c r="J822" s="191">
        <v>3.6504723346828611</v>
      </c>
      <c r="K822" s="191">
        <v>133</v>
      </c>
      <c r="L822" s="191">
        <v>0.89743589743589736</v>
      </c>
      <c r="M822" s="191">
        <v>152</v>
      </c>
      <c r="N822" s="191">
        <v>1.0256410256410255</v>
      </c>
      <c r="O822" s="191">
        <v>47</v>
      </c>
      <c r="P822" s="204">
        <v>0.31713900134952766</v>
      </c>
      <c r="Q822" s="191">
        <v>44</v>
      </c>
      <c r="R822" s="204">
        <v>0.29689608636977061</v>
      </c>
      <c r="S822" s="191">
        <v>32</v>
      </c>
      <c r="T822" s="204">
        <v>0.21592442645074222</v>
      </c>
      <c r="U822" s="191">
        <v>16</v>
      </c>
      <c r="V822" s="204">
        <v>0.10796221322537111</v>
      </c>
      <c r="W822" s="191">
        <v>73</v>
      </c>
      <c r="X822" s="204">
        <v>0.49257759784075578</v>
      </c>
      <c r="Y822" s="191">
        <v>99</v>
      </c>
      <c r="Z822" s="204">
        <v>0.66801619433198389</v>
      </c>
      <c r="AA822" s="191">
        <v>341</v>
      </c>
      <c r="AB822" s="204">
        <v>2.3009446693657223</v>
      </c>
      <c r="AC822" s="191">
        <v>40</v>
      </c>
      <c r="AD822" s="191">
        <v>0.26990553306342779</v>
      </c>
      <c r="AE822" s="191"/>
      <c r="AF822" s="191"/>
    </row>
    <row r="823" spans="1:32">
      <c r="A823" s="332" t="s">
        <v>993</v>
      </c>
      <c r="B823" s="337" t="s">
        <v>937</v>
      </c>
      <c r="C823" s="347">
        <v>13864</v>
      </c>
      <c r="D823" s="347">
        <v>14306</v>
      </c>
      <c r="E823" s="329">
        <v>943</v>
      </c>
      <c r="F823" s="191">
        <f t="shared" si="40"/>
        <v>6.8017888055395268</v>
      </c>
      <c r="G823" s="191">
        <v>494</v>
      </c>
      <c r="H823" s="191">
        <v>3.5631852279284475</v>
      </c>
      <c r="I823" s="191">
        <v>449</v>
      </c>
      <c r="J823" s="191">
        <v>3.2386035776110789</v>
      </c>
      <c r="K823" s="191">
        <v>137</v>
      </c>
      <c r="L823" s="191">
        <v>0.98817080207732266</v>
      </c>
      <c r="M823" s="191">
        <v>172</v>
      </c>
      <c r="N823" s="191">
        <v>1.2406231967686092</v>
      </c>
      <c r="O823" s="191">
        <v>48</v>
      </c>
      <c r="P823" s="204">
        <v>0.34622042700519329</v>
      </c>
      <c r="Q823" s="191">
        <v>20</v>
      </c>
      <c r="R823" s="204">
        <v>0.14425851125216388</v>
      </c>
      <c r="S823" s="191">
        <v>35</v>
      </c>
      <c r="T823" s="204">
        <v>0.25245239469128677</v>
      </c>
      <c r="U823" s="191">
        <v>10</v>
      </c>
      <c r="V823" s="204">
        <v>7.212925562608194E-2</v>
      </c>
      <c r="W823" s="191">
        <v>58</v>
      </c>
      <c r="X823" s="204">
        <v>0.41834968263127525</v>
      </c>
      <c r="Y823" s="191">
        <v>135</v>
      </c>
      <c r="Z823" s="204">
        <v>0.97374495095210611</v>
      </c>
      <c r="AA823" s="191">
        <v>273</v>
      </c>
      <c r="AB823" s="204">
        <v>1.969128678592037</v>
      </c>
      <c r="AC823" s="191">
        <v>55</v>
      </c>
      <c r="AD823" s="191">
        <v>0.39671090594345065</v>
      </c>
      <c r="AE823" s="191"/>
      <c r="AF823" s="191"/>
    </row>
    <row r="824" spans="1:32">
      <c r="A824" s="332" t="s">
        <v>993</v>
      </c>
      <c r="B824" s="337" t="s">
        <v>938</v>
      </c>
      <c r="C824" s="347">
        <v>21342</v>
      </c>
      <c r="D824" s="347">
        <v>23111</v>
      </c>
      <c r="E824" s="329">
        <v>1464</v>
      </c>
      <c r="F824" s="191">
        <f t="shared" si="40"/>
        <v>6.8597132414956423</v>
      </c>
      <c r="G824" s="191">
        <v>760</v>
      </c>
      <c r="H824" s="191">
        <v>3.5610533220879015</v>
      </c>
      <c r="I824" s="191">
        <v>704</v>
      </c>
      <c r="J824" s="191">
        <v>3.2986599194077404</v>
      </c>
      <c r="K824" s="191">
        <v>184</v>
      </c>
      <c r="L824" s="191">
        <v>0.86214975166338681</v>
      </c>
      <c r="M824" s="191">
        <v>214</v>
      </c>
      <c r="N824" s="191">
        <v>1.0027176459563303</v>
      </c>
      <c r="O824" s="191">
        <v>79</v>
      </c>
      <c r="P824" s="204">
        <v>0.37016212163808448</v>
      </c>
      <c r="Q824" s="191">
        <v>68</v>
      </c>
      <c r="R824" s="204">
        <v>0.31862056039733855</v>
      </c>
      <c r="S824" s="191">
        <v>54</v>
      </c>
      <c r="T824" s="204">
        <v>0.25302220972729828</v>
      </c>
      <c r="U824" s="191">
        <v>26</v>
      </c>
      <c r="V824" s="204">
        <v>0.12182550838721769</v>
      </c>
      <c r="W824" s="191">
        <v>141</v>
      </c>
      <c r="X824" s="204">
        <v>0.66066910317683447</v>
      </c>
      <c r="Y824" s="191">
        <v>228</v>
      </c>
      <c r="Z824" s="204">
        <v>1.0683159966263704</v>
      </c>
      <c r="AA824" s="191">
        <v>375</v>
      </c>
      <c r="AB824" s="204">
        <v>1.7570986786617937</v>
      </c>
      <c r="AC824" s="191">
        <v>95</v>
      </c>
      <c r="AD824" s="191">
        <v>0.44513166526098769</v>
      </c>
      <c r="AE824" s="191"/>
      <c r="AF824" s="191"/>
    </row>
    <row r="825" spans="1:32">
      <c r="A825" s="332" t="s">
        <v>993</v>
      </c>
      <c r="B825" s="337" t="s">
        <v>940</v>
      </c>
      <c r="C825" s="347">
        <v>28053</v>
      </c>
      <c r="D825" s="347">
        <v>33190</v>
      </c>
      <c r="E825" s="329">
        <v>2003</v>
      </c>
      <c r="F825" s="191">
        <f t="shared" si="40"/>
        <v>7.1400563219620006</v>
      </c>
      <c r="G825" s="191">
        <v>997</v>
      </c>
      <c r="H825" s="191">
        <v>3.5539870958542759</v>
      </c>
      <c r="I825" s="191">
        <v>1006</v>
      </c>
      <c r="J825" s="191">
        <v>3.5860692261077252</v>
      </c>
      <c r="K825" s="191">
        <v>247</v>
      </c>
      <c r="L825" s="191">
        <v>0.88047624140020675</v>
      </c>
      <c r="M825" s="191">
        <v>319</v>
      </c>
      <c r="N825" s="191">
        <v>1.1371332834277974</v>
      </c>
      <c r="O825" s="191">
        <v>98</v>
      </c>
      <c r="P825" s="204">
        <v>0.34933875164866507</v>
      </c>
      <c r="Q825" s="191">
        <v>75</v>
      </c>
      <c r="R825" s="204">
        <v>0.26735108544540692</v>
      </c>
      <c r="S825" s="191">
        <v>98</v>
      </c>
      <c r="T825" s="204">
        <v>0.34933875164866507</v>
      </c>
      <c r="U825" s="191">
        <v>32</v>
      </c>
      <c r="V825" s="204">
        <v>0.11406979645670694</v>
      </c>
      <c r="W825" s="191">
        <v>173</v>
      </c>
      <c r="X825" s="204">
        <v>0.61668983709407199</v>
      </c>
      <c r="Y825" s="191">
        <v>315</v>
      </c>
      <c r="Z825" s="204">
        <v>1.122874558870709</v>
      </c>
      <c r="AA825" s="191">
        <v>562</v>
      </c>
      <c r="AB825" s="204">
        <v>2.0033508002709159</v>
      </c>
      <c r="AC825" s="191">
        <v>84</v>
      </c>
      <c r="AD825" s="191">
        <v>0.29943321569885573</v>
      </c>
      <c r="AE825" s="191"/>
      <c r="AF825" s="191"/>
    </row>
    <row r="826" spans="1:32">
      <c r="A826" s="332" t="s">
        <v>993</v>
      </c>
      <c r="B826" s="334" t="s">
        <v>892</v>
      </c>
      <c r="C826" s="345">
        <v>15062</v>
      </c>
      <c r="D826" s="345">
        <v>15388</v>
      </c>
      <c r="E826" s="326">
        <v>951</v>
      </c>
      <c r="F826" s="191">
        <f t="shared" si="40"/>
        <v>6.3139025361837744</v>
      </c>
      <c r="G826" s="191">
        <v>512</v>
      </c>
      <c r="H826" s="191">
        <v>3.3992829637498341</v>
      </c>
      <c r="I826" s="191">
        <v>439</v>
      </c>
      <c r="J826" s="191">
        <v>2.9146195724339399</v>
      </c>
      <c r="K826" s="191">
        <v>112</v>
      </c>
      <c r="L826" s="191">
        <v>0.74359314832027623</v>
      </c>
      <c r="M826" s="191">
        <v>176</v>
      </c>
      <c r="N826" s="191">
        <v>1.1685035187890054</v>
      </c>
      <c r="O826" s="191">
        <v>42</v>
      </c>
      <c r="P826" s="204">
        <v>0.27884743062010359</v>
      </c>
      <c r="Q826" s="191">
        <v>38</v>
      </c>
      <c r="R826" s="204">
        <v>0.25229053246580802</v>
      </c>
      <c r="S826" s="191">
        <v>37</v>
      </c>
      <c r="T826" s="204">
        <v>0.24565130792723408</v>
      </c>
      <c r="U826" s="191">
        <v>12</v>
      </c>
      <c r="V826" s="204">
        <v>7.9670694462886729E-2</v>
      </c>
      <c r="W826" s="191">
        <v>106</v>
      </c>
      <c r="X826" s="204">
        <v>0.7037578010888329</v>
      </c>
      <c r="Y826" s="191">
        <v>140</v>
      </c>
      <c r="Z826" s="204">
        <v>0.92949143540034529</v>
      </c>
      <c r="AA826" s="191">
        <v>242</v>
      </c>
      <c r="AB826" s="204">
        <v>1.6066923383348826</v>
      </c>
      <c r="AC826" s="191">
        <v>46</v>
      </c>
      <c r="AD826" s="191">
        <v>0.30540432877439916</v>
      </c>
      <c r="AE826" s="191"/>
      <c r="AF826" s="191"/>
    </row>
    <row r="827" spans="1:32">
      <c r="A827" s="332" t="s">
        <v>993</v>
      </c>
      <c r="B827" s="337" t="s">
        <v>893</v>
      </c>
      <c r="C827" s="347">
        <v>18224</v>
      </c>
      <c r="D827" s="347">
        <v>18768</v>
      </c>
      <c r="E827" s="329">
        <v>1091</v>
      </c>
      <c r="F827" s="191">
        <f t="shared" si="40"/>
        <v>5.9866110623353821</v>
      </c>
      <c r="G827" s="191">
        <v>576</v>
      </c>
      <c r="H827" s="191">
        <v>3.1606672519754171</v>
      </c>
      <c r="I827" s="191">
        <v>515</v>
      </c>
      <c r="J827" s="191">
        <v>2.8259438103599646</v>
      </c>
      <c r="K827" s="191">
        <v>132</v>
      </c>
      <c r="L827" s="191">
        <v>0.72431957857769969</v>
      </c>
      <c r="M827" s="191">
        <v>164</v>
      </c>
      <c r="N827" s="191">
        <v>0.89991220368744518</v>
      </c>
      <c r="O827" s="191">
        <v>42</v>
      </c>
      <c r="P827" s="204">
        <v>0.23046532045654083</v>
      </c>
      <c r="Q827" s="191">
        <v>42</v>
      </c>
      <c r="R827" s="204">
        <v>0.23046532045654083</v>
      </c>
      <c r="S827" s="191">
        <v>47</v>
      </c>
      <c r="T827" s="204">
        <v>0.25790166812993853</v>
      </c>
      <c r="U827" s="191">
        <v>19</v>
      </c>
      <c r="V827" s="204">
        <v>0.10425812115891134</v>
      </c>
      <c r="W827" s="191">
        <v>87</v>
      </c>
      <c r="X827" s="204">
        <v>0.47739244951712034</v>
      </c>
      <c r="Y827" s="191">
        <v>199</v>
      </c>
      <c r="Z827" s="204">
        <v>1.0919666374012291</v>
      </c>
      <c r="AA827" s="191">
        <v>327</v>
      </c>
      <c r="AB827" s="204">
        <v>1.7943371378402109</v>
      </c>
      <c r="AC827" s="191">
        <v>32</v>
      </c>
      <c r="AD827" s="191">
        <v>0.17559262510974538</v>
      </c>
      <c r="AE827" s="191"/>
      <c r="AF827" s="191"/>
    </row>
    <row r="828" spans="1:32">
      <c r="A828" s="332" t="s">
        <v>993</v>
      </c>
      <c r="B828" s="337" t="s">
        <v>942</v>
      </c>
      <c r="C828" s="347">
        <v>7790</v>
      </c>
      <c r="D828" s="347">
        <v>8402</v>
      </c>
      <c r="E828" s="329">
        <v>508</v>
      </c>
      <c r="F828" s="191">
        <f t="shared" si="40"/>
        <v>6.5211810012836979</v>
      </c>
      <c r="G828" s="191">
        <v>234</v>
      </c>
      <c r="H828" s="191">
        <v>3.0038510911424905</v>
      </c>
      <c r="I828" s="191">
        <v>274</v>
      </c>
      <c r="J828" s="191">
        <v>3.5173299101412066</v>
      </c>
      <c r="K828" s="191">
        <v>64</v>
      </c>
      <c r="L828" s="191">
        <v>0.82156611039794614</v>
      </c>
      <c r="M828" s="191">
        <v>97</v>
      </c>
      <c r="N828" s="191">
        <v>1.245186136071887</v>
      </c>
      <c r="O828" s="191">
        <v>16</v>
      </c>
      <c r="P828" s="204">
        <v>0.20539152759948653</v>
      </c>
      <c r="Q828" s="191">
        <v>14</v>
      </c>
      <c r="R828" s="204">
        <v>0.1797175866495507</v>
      </c>
      <c r="S828" s="191">
        <v>14</v>
      </c>
      <c r="T828" s="204">
        <v>0.1797175866495507</v>
      </c>
      <c r="U828" s="191">
        <v>12</v>
      </c>
      <c r="V828" s="204">
        <v>0.1540436456996149</v>
      </c>
      <c r="W828" s="191">
        <v>47</v>
      </c>
      <c r="X828" s="204">
        <v>0.60333761232349159</v>
      </c>
      <c r="Y828" s="191">
        <v>69</v>
      </c>
      <c r="Z828" s="204">
        <v>0.88575096277278575</v>
      </c>
      <c r="AA828" s="191">
        <v>145</v>
      </c>
      <c r="AB828" s="204">
        <v>1.8613607188703467</v>
      </c>
      <c r="AC828" s="191">
        <v>30</v>
      </c>
      <c r="AD828" s="191">
        <v>0.38510911424903727</v>
      </c>
      <c r="AE828" s="191"/>
      <c r="AF828" s="191"/>
    </row>
    <row r="829" spans="1:32">
      <c r="A829" s="332" t="s">
        <v>993</v>
      </c>
      <c r="B829" s="338" t="s">
        <v>1063</v>
      </c>
      <c r="C829" s="343">
        <v>85621</v>
      </c>
      <c r="D829" s="246">
        <v>100762</v>
      </c>
      <c r="E829" s="330">
        <v>5183</v>
      </c>
      <c r="F829" s="191">
        <f t="shared" si="40"/>
        <v>6.0534214737038807</v>
      </c>
      <c r="G829" s="191">
        <v>2656</v>
      </c>
      <c r="H829" s="191">
        <v>3.1020427231637098</v>
      </c>
      <c r="I829" s="191">
        <v>2527</v>
      </c>
      <c r="J829" s="191">
        <v>2.9513787505401714</v>
      </c>
      <c r="K829" s="191">
        <v>521</v>
      </c>
      <c r="L829" s="191">
        <v>0.60849557935553189</v>
      </c>
      <c r="M829" s="191">
        <v>808</v>
      </c>
      <c r="N829" s="191">
        <v>0.94369371999859852</v>
      </c>
      <c r="O829" s="191">
        <v>174</v>
      </c>
      <c r="P829" s="204">
        <v>0.20322117237593579</v>
      </c>
      <c r="Q829" s="191">
        <v>178</v>
      </c>
      <c r="R829" s="204">
        <v>0.20789292346503779</v>
      </c>
      <c r="S829" s="191">
        <v>235</v>
      </c>
      <c r="T829" s="204">
        <v>0.2744653764847409</v>
      </c>
      <c r="U829" s="191">
        <v>138</v>
      </c>
      <c r="V829" s="204">
        <v>0.16117541257401807</v>
      </c>
      <c r="W829" s="191">
        <v>556</v>
      </c>
      <c r="X829" s="204">
        <v>0.64937340138517419</v>
      </c>
      <c r="Y829" s="191">
        <v>850</v>
      </c>
      <c r="Z829" s="204">
        <v>0.99274710643416919</v>
      </c>
      <c r="AA829" s="191">
        <v>1391</v>
      </c>
      <c r="AB829" s="204">
        <v>1.624601441235211</v>
      </c>
      <c r="AC829" s="191">
        <v>332</v>
      </c>
      <c r="AD829" s="191">
        <v>0.38775534039546372</v>
      </c>
      <c r="AE829" s="191"/>
      <c r="AF829" s="191"/>
    </row>
    <row r="830" spans="1:32">
      <c r="A830" s="332" t="s">
        <v>993</v>
      </c>
      <c r="B830" s="334" t="s">
        <v>860</v>
      </c>
      <c r="C830" s="345">
        <v>5531</v>
      </c>
      <c r="D830" s="345">
        <v>5911</v>
      </c>
      <c r="E830" s="326">
        <v>0</v>
      </c>
      <c r="F830" s="191">
        <f t="shared" si="40"/>
        <v>0</v>
      </c>
      <c r="G830" s="191">
        <v>0</v>
      </c>
      <c r="H830" s="191">
        <v>0</v>
      </c>
      <c r="I830" s="191">
        <v>0</v>
      </c>
      <c r="J830" s="191">
        <v>0</v>
      </c>
      <c r="K830" s="191">
        <v>0</v>
      </c>
      <c r="L830" s="191">
        <v>0</v>
      </c>
      <c r="M830" s="191">
        <v>0</v>
      </c>
      <c r="N830" s="191">
        <v>0</v>
      </c>
      <c r="O830" s="191">
        <v>0</v>
      </c>
      <c r="P830" s="204">
        <v>0</v>
      </c>
      <c r="Q830" s="191">
        <v>0</v>
      </c>
      <c r="R830" s="204">
        <v>0</v>
      </c>
      <c r="S830" s="191">
        <v>0</v>
      </c>
      <c r="T830" s="204">
        <v>0</v>
      </c>
      <c r="U830" s="191">
        <v>0</v>
      </c>
      <c r="V830" s="204">
        <v>0</v>
      </c>
      <c r="W830" s="191">
        <v>0</v>
      </c>
      <c r="X830" s="204">
        <v>0</v>
      </c>
      <c r="Y830" s="191">
        <v>18</v>
      </c>
      <c r="Z830" s="204">
        <v>0.32543843789549809</v>
      </c>
      <c r="AA830" s="191">
        <v>77</v>
      </c>
      <c r="AB830" s="204">
        <v>1.3921533176640752</v>
      </c>
      <c r="AC830" s="191">
        <v>16</v>
      </c>
      <c r="AD830" s="191">
        <v>0.28927861146266498</v>
      </c>
      <c r="AE830" s="191"/>
      <c r="AF830" s="191"/>
    </row>
    <row r="831" spans="1:32">
      <c r="A831" s="332" t="s">
        <v>993</v>
      </c>
      <c r="B831" s="334" t="s">
        <v>898</v>
      </c>
      <c r="C831" s="345">
        <v>6982</v>
      </c>
      <c r="D831" s="345">
        <v>8434</v>
      </c>
      <c r="E831" s="326">
        <v>758</v>
      </c>
      <c r="F831" s="191">
        <f t="shared" si="40"/>
        <v>10.856488112288742</v>
      </c>
      <c r="G831" s="191">
        <v>376</v>
      </c>
      <c r="H831" s="191">
        <v>5.3852764250930969</v>
      </c>
      <c r="I831" s="191">
        <v>382</v>
      </c>
      <c r="J831" s="191">
        <v>5.4712116871956455</v>
      </c>
      <c r="K831" s="191">
        <v>70</v>
      </c>
      <c r="L831" s="191">
        <v>1.0025780578630765</v>
      </c>
      <c r="M831" s="191">
        <v>160</v>
      </c>
      <c r="N831" s="191">
        <v>2.2916069894013176</v>
      </c>
      <c r="O831" s="191">
        <v>25</v>
      </c>
      <c r="P831" s="204">
        <v>0.35806359209395588</v>
      </c>
      <c r="Q831" s="191">
        <v>27</v>
      </c>
      <c r="R831" s="204">
        <v>0.38670867946147236</v>
      </c>
      <c r="S831" s="191">
        <v>35</v>
      </c>
      <c r="T831" s="204">
        <v>0.50128902893153826</v>
      </c>
      <c r="U831" s="191">
        <v>24</v>
      </c>
      <c r="V831" s="204">
        <v>0.34374104841019765</v>
      </c>
      <c r="W831" s="191">
        <v>64</v>
      </c>
      <c r="X831" s="204">
        <v>0.9166427957605271</v>
      </c>
      <c r="Y831" s="191">
        <v>118</v>
      </c>
      <c r="Z831" s="204">
        <v>1.6900601546834717</v>
      </c>
      <c r="AA831" s="191">
        <v>218</v>
      </c>
      <c r="AB831" s="204">
        <v>3.1223145230592952</v>
      </c>
      <c r="AC831" s="191">
        <v>55</v>
      </c>
      <c r="AD831" s="191">
        <v>0.7877399026067029</v>
      </c>
      <c r="AE831" s="191"/>
      <c r="AF831" s="191"/>
    </row>
    <row r="832" spans="1:32">
      <c r="A832" s="332" t="s">
        <v>993</v>
      </c>
      <c r="B832" s="337" t="s">
        <v>853</v>
      </c>
      <c r="C832" s="347">
        <v>6262</v>
      </c>
      <c r="D832" s="347">
        <v>5875</v>
      </c>
      <c r="E832" s="329">
        <v>937</v>
      </c>
      <c r="F832" s="191">
        <f t="shared" si="40"/>
        <v>14.963270520600446</v>
      </c>
      <c r="G832" s="191">
        <v>450</v>
      </c>
      <c r="H832" s="191">
        <v>7.1862024912168643</v>
      </c>
      <c r="I832" s="191">
        <v>487</v>
      </c>
      <c r="J832" s="191">
        <v>7.7770680293835843</v>
      </c>
      <c r="K832" s="191">
        <v>116</v>
      </c>
      <c r="L832" s="191">
        <v>1.8524433088470138</v>
      </c>
      <c r="M832" s="191">
        <v>161</v>
      </c>
      <c r="N832" s="191">
        <v>2.5710635579687002</v>
      </c>
      <c r="O832" s="191">
        <v>48</v>
      </c>
      <c r="P832" s="204">
        <v>0.76652826572979871</v>
      </c>
      <c r="Q832" s="191">
        <v>25</v>
      </c>
      <c r="R832" s="204">
        <v>0.39923347173427021</v>
      </c>
      <c r="S832" s="191">
        <v>36</v>
      </c>
      <c r="T832" s="204">
        <v>0.57489619929734914</v>
      </c>
      <c r="U832" s="191">
        <v>14</v>
      </c>
      <c r="V832" s="204">
        <v>0.2235707441711913</v>
      </c>
      <c r="W832" s="191">
        <v>91</v>
      </c>
      <c r="X832" s="204">
        <v>1.4532098371127435</v>
      </c>
      <c r="Y832" s="191">
        <v>125</v>
      </c>
      <c r="Z832" s="204">
        <v>1.9961673586713511</v>
      </c>
      <c r="AA832" s="191">
        <v>238</v>
      </c>
      <c r="AB832" s="204">
        <v>3.8007026509102522</v>
      </c>
      <c r="AC832" s="191">
        <v>57</v>
      </c>
      <c r="AD832" s="191">
        <v>0.9102523155541361</v>
      </c>
      <c r="AE832" s="191"/>
      <c r="AF832" s="191"/>
    </row>
    <row r="833" spans="1:32">
      <c r="A833" s="332" t="s">
        <v>993</v>
      </c>
      <c r="B833" s="337" t="s">
        <v>857</v>
      </c>
      <c r="C833" s="347">
        <v>6411</v>
      </c>
      <c r="D833" s="347">
        <v>6788</v>
      </c>
      <c r="E833" s="329">
        <v>792</v>
      </c>
      <c r="F833" s="191">
        <f t="shared" si="40"/>
        <v>12.353766963032289</v>
      </c>
      <c r="G833" s="191">
        <v>400</v>
      </c>
      <c r="H833" s="191">
        <v>6.2392762439557012</v>
      </c>
      <c r="I833" s="191">
        <v>392</v>
      </c>
      <c r="J833" s="191">
        <v>6.1144907190765876</v>
      </c>
      <c r="K833" s="191">
        <v>98</v>
      </c>
      <c r="L833" s="191">
        <v>1.5286226797691469</v>
      </c>
      <c r="M833" s="191">
        <v>121</v>
      </c>
      <c r="N833" s="191">
        <v>1.8873810637965998</v>
      </c>
      <c r="O833" s="191">
        <v>22</v>
      </c>
      <c r="P833" s="204">
        <v>0.34316019341756354</v>
      </c>
      <c r="Q833" s="191">
        <v>23</v>
      </c>
      <c r="R833" s="204">
        <v>0.3587583840274528</v>
      </c>
      <c r="S833" s="191">
        <v>34</v>
      </c>
      <c r="T833" s="204">
        <v>0.53033848073623457</v>
      </c>
      <c r="U833" s="191">
        <v>25</v>
      </c>
      <c r="V833" s="204">
        <v>0.38995476524723133</v>
      </c>
      <c r="W833" s="191">
        <v>61</v>
      </c>
      <c r="X833" s="204">
        <v>0.95148962720324437</v>
      </c>
      <c r="Y833" s="191">
        <v>144</v>
      </c>
      <c r="Z833" s="204">
        <v>2.2461394478240524</v>
      </c>
      <c r="AA833" s="191">
        <v>274</v>
      </c>
      <c r="AB833" s="204">
        <v>4.2739042271096555</v>
      </c>
      <c r="AC833" s="191">
        <v>58</v>
      </c>
      <c r="AD833" s="191">
        <v>0.90469505537357675</v>
      </c>
      <c r="AE833" s="191"/>
      <c r="AF833" s="191"/>
    </row>
    <row r="834" spans="1:32">
      <c r="A834" s="332" t="s">
        <v>993</v>
      </c>
      <c r="B834" s="334" t="s">
        <v>862</v>
      </c>
      <c r="C834" s="345">
        <v>7819</v>
      </c>
      <c r="D834" s="345">
        <v>8818</v>
      </c>
      <c r="E834" s="326">
        <v>0</v>
      </c>
      <c r="F834" s="191">
        <f t="shared" si="40"/>
        <v>0</v>
      </c>
      <c r="G834" s="191">
        <v>0</v>
      </c>
      <c r="H834" s="191">
        <v>0</v>
      </c>
      <c r="I834" s="191">
        <v>0</v>
      </c>
      <c r="J834" s="191">
        <v>0</v>
      </c>
      <c r="K834" s="191">
        <v>0</v>
      </c>
      <c r="L834" s="191">
        <v>0</v>
      </c>
      <c r="M834" s="191">
        <v>0</v>
      </c>
      <c r="N834" s="191">
        <v>0</v>
      </c>
      <c r="O834" s="191">
        <v>0</v>
      </c>
      <c r="P834" s="204">
        <v>0</v>
      </c>
      <c r="Q834" s="191">
        <v>0</v>
      </c>
      <c r="R834" s="204">
        <v>0</v>
      </c>
      <c r="S834" s="191">
        <v>0</v>
      </c>
      <c r="T834" s="204">
        <v>0</v>
      </c>
      <c r="U834" s="191">
        <v>0</v>
      </c>
      <c r="V834" s="204">
        <v>0</v>
      </c>
      <c r="W834" s="191">
        <v>0</v>
      </c>
      <c r="X834" s="204">
        <v>0</v>
      </c>
      <c r="Y834" s="191">
        <v>0</v>
      </c>
      <c r="Z834" s="204">
        <v>0</v>
      </c>
      <c r="AA834" s="191">
        <v>0</v>
      </c>
      <c r="AB834" s="204">
        <v>0</v>
      </c>
      <c r="AC834" s="191">
        <v>0</v>
      </c>
      <c r="AD834" s="191">
        <v>0</v>
      </c>
      <c r="AE834" s="191"/>
      <c r="AF834" s="191"/>
    </row>
    <row r="835" spans="1:32">
      <c r="A835" s="332" t="s">
        <v>993</v>
      </c>
      <c r="B835" s="334" t="s">
        <v>1064</v>
      </c>
      <c r="C835" s="345">
        <v>11239</v>
      </c>
      <c r="D835" s="345">
        <v>16333</v>
      </c>
      <c r="E835" s="326">
        <v>0</v>
      </c>
      <c r="F835" s="191">
        <f t="shared" ref="F835:F898" si="41">E835/C835*100</f>
        <v>0</v>
      </c>
      <c r="G835" s="191">
        <v>0</v>
      </c>
      <c r="H835" s="191">
        <v>0</v>
      </c>
      <c r="I835" s="191">
        <v>0</v>
      </c>
      <c r="J835" s="191">
        <v>0</v>
      </c>
      <c r="K835" s="191">
        <v>0</v>
      </c>
      <c r="L835" s="191">
        <v>0</v>
      </c>
      <c r="M835" s="191">
        <v>0</v>
      </c>
      <c r="N835" s="191">
        <v>0</v>
      </c>
      <c r="O835" s="191">
        <v>0</v>
      </c>
      <c r="P835" s="204">
        <v>0</v>
      </c>
      <c r="Q835" s="191">
        <v>0</v>
      </c>
      <c r="R835" s="204">
        <v>0</v>
      </c>
      <c r="S835" s="191">
        <v>0</v>
      </c>
      <c r="T835" s="204">
        <v>0</v>
      </c>
      <c r="U835" s="191">
        <v>0</v>
      </c>
      <c r="V835" s="204">
        <v>0</v>
      </c>
      <c r="W835" s="191">
        <v>0</v>
      </c>
      <c r="X835" s="204">
        <v>0</v>
      </c>
      <c r="Y835" s="191">
        <v>0</v>
      </c>
      <c r="Z835" s="204">
        <v>0</v>
      </c>
      <c r="AA835" s="191">
        <v>0</v>
      </c>
      <c r="AB835" s="204">
        <v>0</v>
      </c>
      <c r="AC835" s="191">
        <v>0</v>
      </c>
      <c r="AD835" s="191">
        <v>0</v>
      </c>
      <c r="AE835" s="191"/>
      <c r="AF835" s="191"/>
    </row>
    <row r="836" spans="1:32">
      <c r="A836" s="332" t="s">
        <v>993</v>
      </c>
      <c r="B836" s="334" t="s">
        <v>872</v>
      </c>
      <c r="C836" s="345">
        <v>12505</v>
      </c>
      <c r="D836" s="345">
        <v>14544</v>
      </c>
      <c r="E836" s="326">
        <v>0</v>
      </c>
      <c r="F836" s="191">
        <f t="shared" si="41"/>
        <v>0</v>
      </c>
      <c r="G836" s="191">
        <v>0</v>
      </c>
      <c r="H836" s="191">
        <v>0</v>
      </c>
      <c r="I836" s="191">
        <v>0</v>
      </c>
      <c r="J836" s="191">
        <v>0</v>
      </c>
      <c r="K836" s="191">
        <v>0</v>
      </c>
      <c r="L836" s="191">
        <v>0</v>
      </c>
      <c r="M836" s="191">
        <v>0</v>
      </c>
      <c r="N836" s="191">
        <v>0</v>
      </c>
      <c r="O836" s="191">
        <v>0</v>
      </c>
      <c r="P836" s="204">
        <v>0</v>
      </c>
      <c r="Q836" s="191">
        <v>0</v>
      </c>
      <c r="R836" s="204">
        <v>0</v>
      </c>
      <c r="S836" s="191">
        <v>0</v>
      </c>
      <c r="T836" s="204">
        <v>0</v>
      </c>
      <c r="U836" s="191">
        <v>0</v>
      </c>
      <c r="V836" s="204">
        <v>0</v>
      </c>
      <c r="W836" s="191">
        <v>0</v>
      </c>
      <c r="X836" s="204">
        <v>0</v>
      </c>
      <c r="Y836" s="191">
        <v>0</v>
      </c>
      <c r="Z836" s="204">
        <v>0</v>
      </c>
      <c r="AA836" s="191">
        <v>0</v>
      </c>
      <c r="AB836" s="204">
        <v>0</v>
      </c>
      <c r="AC836" s="191">
        <v>0</v>
      </c>
      <c r="AD836" s="191">
        <v>0</v>
      </c>
      <c r="AE836" s="191"/>
      <c r="AF836" s="191"/>
    </row>
    <row r="837" spans="1:32">
      <c r="A837" s="332" t="s">
        <v>993</v>
      </c>
      <c r="B837" s="334" t="s">
        <v>883</v>
      </c>
      <c r="C837" s="345">
        <v>14257</v>
      </c>
      <c r="D837" s="345">
        <v>17764</v>
      </c>
      <c r="E837" s="326">
        <v>1207</v>
      </c>
      <c r="F837" s="191">
        <f t="shared" si="41"/>
        <v>8.4660166935540424</v>
      </c>
      <c r="G837" s="191">
        <v>640</v>
      </c>
      <c r="H837" s="191">
        <v>4.4890229361015646</v>
      </c>
      <c r="I837" s="191">
        <v>567</v>
      </c>
      <c r="J837" s="191">
        <v>3.9769937574524796</v>
      </c>
      <c r="K837" s="191">
        <v>123</v>
      </c>
      <c r="L837" s="191">
        <v>0.8627340955320193</v>
      </c>
      <c r="M837" s="191">
        <v>153</v>
      </c>
      <c r="N837" s="191">
        <v>1.0731570456617803</v>
      </c>
      <c r="O837" s="191">
        <v>29</v>
      </c>
      <c r="P837" s="204">
        <v>0.20340885179210211</v>
      </c>
      <c r="Q837" s="191">
        <v>32</v>
      </c>
      <c r="R837" s="204">
        <v>0.22445114680507819</v>
      </c>
      <c r="S837" s="191">
        <v>63</v>
      </c>
      <c r="T837" s="204">
        <v>0.44188819527249773</v>
      </c>
      <c r="U837" s="191">
        <v>34</v>
      </c>
      <c r="V837" s="204">
        <v>0.23847934348039559</v>
      </c>
      <c r="W837" s="191">
        <v>142</v>
      </c>
      <c r="X837" s="204">
        <v>0.99600196394753449</v>
      </c>
      <c r="Y837" s="191">
        <v>203</v>
      </c>
      <c r="Z837" s="204">
        <v>1.4238619625447149</v>
      </c>
      <c r="AA837" s="191">
        <v>346</v>
      </c>
      <c r="AB837" s="204">
        <v>2.4268780248299078</v>
      </c>
      <c r="AC837" s="191">
        <v>77</v>
      </c>
      <c r="AD837" s="191">
        <v>0.5400855719997194</v>
      </c>
      <c r="AE837" s="191"/>
      <c r="AF837" s="191"/>
    </row>
    <row r="838" spans="1:32">
      <c r="A838" s="332" t="s">
        <v>993</v>
      </c>
      <c r="B838" s="337" t="s">
        <v>895</v>
      </c>
      <c r="C838" s="347">
        <v>8317</v>
      </c>
      <c r="D838" s="347">
        <v>10025</v>
      </c>
      <c r="E838" s="329">
        <v>1489</v>
      </c>
      <c r="F838" s="191">
        <f t="shared" si="41"/>
        <v>17.903090056510763</v>
      </c>
      <c r="G838" s="191">
        <v>790</v>
      </c>
      <c r="H838" s="191">
        <v>9.4986172898881804</v>
      </c>
      <c r="I838" s="191">
        <v>699</v>
      </c>
      <c r="J838" s="191">
        <v>8.4044727666225789</v>
      </c>
      <c r="K838" s="191">
        <v>114</v>
      </c>
      <c r="L838" s="191">
        <v>1.3706865456294337</v>
      </c>
      <c r="M838" s="191">
        <v>213</v>
      </c>
      <c r="N838" s="191">
        <v>2.561019598412889</v>
      </c>
      <c r="O838" s="191">
        <v>50</v>
      </c>
      <c r="P838" s="204">
        <v>0.60117830948659368</v>
      </c>
      <c r="Q838" s="191">
        <v>71</v>
      </c>
      <c r="R838" s="204">
        <v>0.8536731994709631</v>
      </c>
      <c r="S838" s="191">
        <v>67</v>
      </c>
      <c r="T838" s="204">
        <v>0.80557893471203557</v>
      </c>
      <c r="U838" s="191">
        <v>41</v>
      </c>
      <c r="V838" s="204">
        <v>0.4929662137790069</v>
      </c>
      <c r="W838" s="191">
        <v>198</v>
      </c>
      <c r="X838" s="204">
        <v>2.3806661055669109</v>
      </c>
      <c r="Y838" s="191">
        <v>242</v>
      </c>
      <c r="Z838" s="204">
        <v>2.9097030179151138</v>
      </c>
      <c r="AA838" s="191">
        <v>238</v>
      </c>
      <c r="AB838" s="204">
        <v>2.8616087531561862</v>
      </c>
      <c r="AC838" s="191">
        <v>69</v>
      </c>
      <c r="AD838" s="191">
        <v>0.82962606709149933</v>
      </c>
      <c r="AE838" s="191"/>
      <c r="AF838" s="191"/>
    </row>
    <row r="839" spans="1:32">
      <c r="A839" s="332" t="s">
        <v>993</v>
      </c>
      <c r="B839" s="334" t="s">
        <v>899</v>
      </c>
      <c r="C839" s="345">
        <v>6298</v>
      </c>
      <c r="D839" s="345">
        <v>6270</v>
      </c>
      <c r="E839" s="326">
        <v>0</v>
      </c>
      <c r="F839" s="191">
        <f t="shared" si="41"/>
        <v>0</v>
      </c>
      <c r="G839" s="191">
        <v>0</v>
      </c>
      <c r="H839" s="191">
        <v>0</v>
      </c>
      <c r="I839" s="191">
        <v>0</v>
      </c>
      <c r="J839" s="191">
        <v>0</v>
      </c>
      <c r="K839" s="191">
        <v>0</v>
      </c>
      <c r="L839" s="191">
        <v>0</v>
      </c>
      <c r="M839" s="191">
        <v>0</v>
      </c>
      <c r="N839" s="191">
        <v>0</v>
      </c>
      <c r="O839" s="191">
        <v>0</v>
      </c>
      <c r="P839" s="204">
        <v>0</v>
      </c>
      <c r="Q839" s="191">
        <v>0</v>
      </c>
      <c r="R839" s="204">
        <v>0</v>
      </c>
      <c r="S839" s="191">
        <v>0</v>
      </c>
      <c r="T839" s="204">
        <v>0</v>
      </c>
      <c r="U839" s="191">
        <v>0</v>
      </c>
      <c r="V839" s="204">
        <v>0</v>
      </c>
      <c r="W839" s="191">
        <v>0</v>
      </c>
      <c r="X839" s="204">
        <v>0</v>
      </c>
      <c r="Y839" s="191">
        <v>0</v>
      </c>
      <c r="Z839" s="204">
        <v>0</v>
      </c>
      <c r="AA839" s="191">
        <v>0</v>
      </c>
      <c r="AB839" s="204">
        <v>0</v>
      </c>
      <c r="AC839" s="191">
        <v>0</v>
      </c>
      <c r="AD839" s="191">
        <v>0</v>
      </c>
      <c r="AE839" s="191"/>
      <c r="AF839" s="191"/>
    </row>
    <row r="840" spans="1:32">
      <c r="A840" s="332" t="s">
        <v>993</v>
      </c>
      <c r="B840" s="335" t="s">
        <v>1065</v>
      </c>
      <c r="C840" s="240">
        <v>73749</v>
      </c>
      <c r="D840" s="246">
        <v>112227</v>
      </c>
      <c r="E840" s="327">
        <v>4311</v>
      </c>
      <c r="F840" s="191">
        <f t="shared" si="41"/>
        <v>5.8455029898710498</v>
      </c>
      <c r="G840" s="191">
        <v>2159</v>
      </c>
      <c r="H840" s="191">
        <v>2.9274973219975862</v>
      </c>
      <c r="I840" s="191">
        <v>2152</v>
      </c>
      <c r="J840" s="191">
        <v>2.9180056678734627</v>
      </c>
      <c r="K840" s="191">
        <v>419</v>
      </c>
      <c r="L840" s="191">
        <v>0.56814329685826248</v>
      </c>
      <c r="M840" s="191">
        <v>613</v>
      </c>
      <c r="N840" s="191">
        <v>0.83119771115540564</v>
      </c>
      <c r="O840" s="191">
        <v>180</v>
      </c>
      <c r="P840" s="204">
        <v>0.24407110604889559</v>
      </c>
      <c r="Q840" s="191">
        <v>220</v>
      </c>
      <c r="R840" s="204">
        <v>0.2983091296153168</v>
      </c>
      <c r="S840" s="191">
        <v>178</v>
      </c>
      <c r="T840" s="204">
        <v>0.24135920487057452</v>
      </c>
      <c r="U840" s="191">
        <v>126</v>
      </c>
      <c r="V840" s="204">
        <v>0.1708497742342269</v>
      </c>
      <c r="W840" s="191">
        <v>681</v>
      </c>
      <c r="X840" s="204">
        <v>0.9234023512183217</v>
      </c>
      <c r="Y840" s="191">
        <v>843</v>
      </c>
      <c r="Z840" s="204">
        <v>1.1430663466623276</v>
      </c>
      <c r="AA840" s="191">
        <v>894</v>
      </c>
      <c r="AB840" s="204">
        <v>1.2122198267095148</v>
      </c>
      <c r="AC840" s="191">
        <v>157</v>
      </c>
      <c r="AD840" s="191">
        <v>0.21288424249820337</v>
      </c>
      <c r="AE840" s="191"/>
      <c r="AF840" s="191"/>
    </row>
    <row r="841" spans="1:32">
      <c r="A841" s="332" t="s">
        <v>993</v>
      </c>
      <c r="B841" s="334" t="s">
        <v>848</v>
      </c>
      <c r="C841" s="345"/>
      <c r="D841" s="345"/>
      <c r="E841" s="326">
        <v>0</v>
      </c>
      <c r="F841" s="191"/>
      <c r="G841" s="191">
        <v>0</v>
      </c>
      <c r="H841" s="191"/>
      <c r="I841" s="191">
        <v>0</v>
      </c>
      <c r="J841" s="191"/>
      <c r="K841" s="191">
        <v>0</v>
      </c>
      <c r="L841" s="191"/>
      <c r="M841" s="191">
        <v>0</v>
      </c>
      <c r="N841" s="191"/>
      <c r="O841" s="191">
        <v>0</v>
      </c>
      <c r="P841" s="204"/>
      <c r="Q841" s="191">
        <v>0</v>
      </c>
      <c r="R841" s="204"/>
      <c r="S841" s="191">
        <v>0</v>
      </c>
      <c r="T841" s="204"/>
      <c r="U841" s="191">
        <v>0</v>
      </c>
      <c r="V841" s="204"/>
      <c r="W841" s="191">
        <v>0</v>
      </c>
      <c r="X841" s="204"/>
      <c r="Y841" s="191">
        <v>0</v>
      </c>
      <c r="Z841" s="204"/>
      <c r="AA841" s="191">
        <v>0</v>
      </c>
      <c r="AB841" s="204"/>
      <c r="AC841" s="191">
        <v>0</v>
      </c>
      <c r="AD841" s="191"/>
      <c r="AE841" s="191"/>
      <c r="AF841" s="191"/>
    </row>
    <row r="842" spans="1:32">
      <c r="A842" s="332" t="s">
        <v>993</v>
      </c>
      <c r="B842" s="336" t="s">
        <v>1066</v>
      </c>
      <c r="C842" s="346"/>
      <c r="D842" s="346"/>
      <c r="E842" s="328">
        <v>4043</v>
      </c>
      <c r="F842" s="191"/>
      <c r="G842" s="191">
        <v>2033</v>
      </c>
      <c r="H842" s="191"/>
      <c r="I842" s="191">
        <v>2010</v>
      </c>
      <c r="J842" s="191"/>
      <c r="K842" s="191">
        <v>393</v>
      </c>
      <c r="L842" s="191"/>
      <c r="M842" s="191">
        <v>578</v>
      </c>
      <c r="N842" s="191"/>
      <c r="O842" s="191">
        <v>168</v>
      </c>
      <c r="P842" s="204"/>
      <c r="Q842" s="191">
        <v>214</v>
      </c>
      <c r="R842" s="204"/>
      <c r="S842" s="191">
        <v>165</v>
      </c>
      <c r="T842" s="204"/>
      <c r="U842" s="191">
        <v>113</v>
      </c>
      <c r="V842" s="204"/>
      <c r="W842" s="191">
        <v>625</v>
      </c>
      <c r="X842" s="204"/>
      <c r="Y842" s="191">
        <v>803</v>
      </c>
      <c r="Z842" s="204"/>
      <c r="AA842" s="191">
        <v>834</v>
      </c>
      <c r="AB842" s="204"/>
      <c r="AC842" s="191">
        <v>150</v>
      </c>
      <c r="AD842" s="191"/>
      <c r="AE842" s="191"/>
      <c r="AF842" s="191"/>
    </row>
    <row r="843" spans="1:32">
      <c r="A843" s="332" t="s">
        <v>993</v>
      </c>
      <c r="B843" s="336" t="s">
        <v>1067</v>
      </c>
      <c r="C843" s="346"/>
      <c r="D843" s="346"/>
      <c r="E843" s="328">
        <v>268</v>
      </c>
      <c r="F843" s="191"/>
      <c r="G843" s="191">
        <v>126</v>
      </c>
      <c r="H843" s="191"/>
      <c r="I843" s="191">
        <v>142</v>
      </c>
      <c r="J843" s="191"/>
      <c r="K843" s="191">
        <v>26</v>
      </c>
      <c r="L843" s="191"/>
      <c r="M843" s="191">
        <v>35</v>
      </c>
      <c r="N843" s="191"/>
      <c r="O843" s="191">
        <v>12</v>
      </c>
      <c r="P843" s="204"/>
      <c r="Q843" s="191">
        <v>6</v>
      </c>
      <c r="R843" s="204"/>
      <c r="S843" s="191">
        <v>13</v>
      </c>
      <c r="T843" s="204"/>
      <c r="U843" s="191">
        <v>13</v>
      </c>
      <c r="V843" s="204"/>
      <c r="W843" s="191">
        <v>56</v>
      </c>
      <c r="X843" s="204"/>
      <c r="Y843" s="191">
        <v>40</v>
      </c>
      <c r="Z843" s="204"/>
      <c r="AA843" s="191">
        <v>60</v>
      </c>
      <c r="AB843" s="204"/>
      <c r="AC843" s="191">
        <v>7</v>
      </c>
      <c r="AD843" s="191"/>
      <c r="AE843" s="191"/>
      <c r="AF843" s="191"/>
    </row>
    <row r="844" spans="1:32">
      <c r="A844" s="332" t="s">
        <v>993</v>
      </c>
      <c r="B844" s="333" t="s">
        <v>1068</v>
      </c>
      <c r="C844" s="240">
        <v>61941</v>
      </c>
      <c r="D844" s="240">
        <v>68497</v>
      </c>
      <c r="E844" s="325">
        <v>3789</v>
      </c>
      <c r="F844" s="191">
        <f t="shared" si="41"/>
        <v>6.1171114447619512</v>
      </c>
      <c r="G844" s="191">
        <v>1870</v>
      </c>
      <c r="H844" s="191">
        <v>3.019001953471852</v>
      </c>
      <c r="I844" s="191">
        <v>1919</v>
      </c>
      <c r="J844" s="191">
        <v>3.0981094912900988</v>
      </c>
      <c r="K844" s="191">
        <v>383</v>
      </c>
      <c r="L844" s="191">
        <v>0.61833034662017072</v>
      </c>
      <c r="M844" s="191">
        <v>665</v>
      </c>
      <c r="N844" s="191">
        <v>1.0736022989619154</v>
      </c>
      <c r="O844" s="191">
        <v>190</v>
      </c>
      <c r="P844" s="204">
        <v>0.30674351398911864</v>
      </c>
      <c r="Q844" s="191">
        <v>178</v>
      </c>
      <c r="R844" s="204">
        <v>0.2873702394213849</v>
      </c>
      <c r="S844" s="191">
        <v>151</v>
      </c>
      <c r="T844" s="204">
        <v>0.24378037164398381</v>
      </c>
      <c r="U844" s="191">
        <v>95</v>
      </c>
      <c r="V844" s="204">
        <v>0.15337175699455932</v>
      </c>
      <c r="W844" s="191">
        <v>435</v>
      </c>
      <c r="X844" s="204">
        <v>0.70228120308035058</v>
      </c>
      <c r="Y844" s="191">
        <v>578</v>
      </c>
      <c r="Z844" s="204">
        <v>0.9331460583458453</v>
      </c>
      <c r="AA844" s="191">
        <v>930</v>
      </c>
      <c r="AB844" s="204">
        <v>1.5014287789993703</v>
      </c>
      <c r="AC844" s="191">
        <v>184</v>
      </c>
      <c r="AD844" s="191">
        <v>0.29705687670525177</v>
      </c>
      <c r="AE844" s="191"/>
      <c r="AF844" s="191"/>
    </row>
    <row r="845" spans="1:32">
      <c r="A845" s="332" t="s">
        <v>993</v>
      </c>
      <c r="B845" s="334" t="s">
        <v>846</v>
      </c>
      <c r="C845" s="345">
        <v>21903</v>
      </c>
      <c r="D845" s="345">
        <v>26439</v>
      </c>
      <c r="E845" s="326">
        <v>1310</v>
      </c>
      <c r="F845" s="191">
        <f t="shared" si="41"/>
        <v>5.9809158562753959</v>
      </c>
      <c r="G845" s="191">
        <v>638</v>
      </c>
      <c r="H845" s="191">
        <v>2.9128429895448114</v>
      </c>
      <c r="I845" s="191">
        <v>672</v>
      </c>
      <c r="J845" s="191">
        <v>3.0680728667305845</v>
      </c>
      <c r="K845" s="191">
        <v>145</v>
      </c>
      <c r="L845" s="191">
        <v>0.66200977035109343</v>
      </c>
      <c r="M845" s="191">
        <v>304</v>
      </c>
      <c r="N845" s="191">
        <v>1.3879377254257408</v>
      </c>
      <c r="O845" s="191">
        <v>89</v>
      </c>
      <c r="P845" s="204">
        <v>0.40633703145687811</v>
      </c>
      <c r="Q845" s="191">
        <v>74</v>
      </c>
      <c r="R845" s="204">
        <v>0.33785326211021321</v>
      </c>
      <c r="S845" s="191">
        <v>64</v>
      </c>
      <c r="T845" s="204">
        <v>0.29219741587910331</v>
      </c>
      <c r="U845" s="191">
        <v>29</v>
      </c>
      <c r="V845" s="204">
        <v>0.13240195407021868</v>
      </c>
      <c r="W845" s="191">
        <v>128</v>
      </c>
      <c r="X845" s="204">
        <v>0.58439483175820661</v>
      </c>
      <c r="Y845" s="191">
        <v>183</v>
      </c>
      <c r="Z845" s="204">
        <v>0.83550198602931114</v>
      </c>
      <c r="AA845" s="191">
        <v>246</v>
      </c>
      <c r="AB845" s="204">
        <v>1.1231338172853034</v>
      </c>
      <c r="AC845" s="191">
        <v>48</v>
      </c>
      <c r="AD845" s="191">
        <v>0.21914806190932748</v>
      </c>
      <c r="AE845" s="191"/>
      <c r="AF845" s="191"/>
    </row>
    <row r="846" spans="1:32">
      <c r="A846" s="332" t="s">
        <v>993</v>
      </c>
      <c r="B846" s="337" t="s">
        <v>874</v>
      </c>
      <c r="C846" s="347">
        <v>14753</v>
      </c>
      <c r="D846" s="347">
        <v>16115</v>
      </c>
      <c r="E846" s="329">
        <v>1113</v>
      </c>
      <c r="F846" s="191">
        <f t="shared" si="41"/>
        <v>7.5442282925506667</v>
      </c>
      <c r="G846" s="191">
        <v>550</v>
      </c>
      <c r="H846" s="191">
        <v>3.7280553107842471</v>
      </c>
      <c r="I846" s="191">
        <v>563</v>
      </c>
      <c r="J846" s="191">
        <v>3.8161729817664205</v>
      </c>
      <c r="K846" s="191">
        <v>90</v>
      </c>
      <c r="L846" s="191">
        <v>0.61004541449196781</v>
      </c>
      <c r="M846" s="191">
        <v>133</v>
      </c>
      <c r="N846" s="191">
        <v>0.90151155697146335</v>
      </c>
      <c r="O846" s="191">
        <v>39</v>
      </c>
      <c r="P846" s="204">
        <v>0.26435301294651936</v>
      </c>
      <c r="Q846" s="191">
        <v>38</v>
      </c>
      <c r="R846" s="204">
        <v>0.25757473056327529</v>
      </c>
      <c r="S846" s="191">
        <v>32</v>
      </c>
      <c r="T846" s="204">
        <v>0.21690503626381075</v>
      </c>
      <c r="U846" s="191">
        <v>38</v>
      </c>
      <c r="V846" s="204">
        <v>0.25757473056327529</v>
      </c>
      <c r="W846" s="191">
        <v>162</v>
      </c>
      <c r="X846" s="204">
        <v>1.0980817460855419</v>
      </c>
      <c r="Y846" s="191">
        <v>211</v>
      </c>
      <c r="Z846" s="204">
        <v>1.4302175828645021</v>
      </c>
      <c r="AA846" s="191">
        <v>318</v>
      </c>
      <c r="AB846" s="204">
        <v>2.1554937978716193</v>
      </c>
      <c r="AC846" s="191">
        <v>52</v>
      </c>
      <c r="AD846" s="191">
        <v>0.35247068392869246</v>
      </c>
      <c r="AE846" s="191"/>
      <c r="AF846" s="191"/>
    </row>
    <row r="847" spans="1:32">
      <c r="A847" s="332" t="s">
        <v>993</v>
      </c>
      <c r="B847" s="334" t="s">
        <v>894</v>
      </c>
      <c r="C847" s="345">
        <v>15701</v>
      </c>
      <c r="D847" s="345">
        <v>16563</v>
      </c>
      <c r="E847" s="326">
        <v>863</v>
      </c>
      <c r="F847" s="191">
        <f t="shared" si="41"/>
        <v>5.4964651932997901</v>
      </c>
      <c r="G847" s="191">
        <v>432</v>
      </c>
      <c r="H847" s="191">
        <v>2.7514171071906248</v>
      </c>
      <c r="I847" s="191">
        <v>431</v>
      </c>
      <c r="J847" s="191">
        <v>2.7450480861091648</v>
      </c>
      <c r="K847" s="191">
        <v>89</v>
      </c>
      <c r="L847" s="191">
        <v>0.56684287624992036</v>
      </c>
      <c r="M847" s="191">
        <v>140</v>
      </c>
      <c r="N847" s="191">
        <v>0.89166295140436924</v>
      </c>
      <c r="O847" s="191">
        <v>40</v>
      </c>
      <c r="P847" s="204">
        <v>0.25476084325839116</v>
      </c>
      <c r="Q847" s="191">
        <v>44</v>
      </c>
      <c r="R847" s="204">
        <v>0.2802369275842303</v>
      </c>
      <c r="S847" s="191">
        <v>35</v>
      </c>
      <c r="T847" s="204">
        <v>0.22291573785109231</v>
      </c>
      <c r="U847" s="191">
        <v>19</v>
      </c>
      <c r="V847" s="204">
        <v>0.12101140054773582</v>
      </c>
      <c r="W847" s="191">
        <v>100</v>
      </c>
      <c r="X847" s="204">
        <v>0.63690210814597803</v>
      </c>
      <c r="Y847" s="191">
        <v>113</v>
      </c>
      <c r="Z847" s="204">
        <v>0.71969938220495511</v>
      </c>
      <c r="AA847" s="191">
        <v>233</v>
      </c>
      <c r="AB847" s="204">
        <v>1.4839819119801285</v>
      </c>
      <c r="AC847" s="191">
        <v>50</v>
      </c>
      <c r="AD847" s="191">
        <v>0.31845105407298901</v>
      </c>
      <c r="AE847" s="191"/>
      <c r="AF847" s="191"/>
    </row>
    <row r="848" spans="1:32">
      <c r="A848" s="332" t="s">
        <v>993</v>
      </c>
      <c r="B848" s="334" t="s">
        <v>905</v>
      </c>
      <c r="C848" s="345">
        <v>9584</v>
      </c>
      <c r="D848" s="345">
        <v>9380</v>
      </c>
      <c r="E848" s="326">
        <v>503</v>
      </c>
      <c r="F848" s="191">
        <f t="shared" si="41"/>
        <v>5.2483305509181966</v>
      </c>
      <c r="G848" s="191">
        <v>250</v>
      </c>
      <c r="H848" s="191">
        <v>2.6085141903171953</v>
      </c>
      <c r="I848" s="191">
        <v>253</v>
      </c>
      <c r="J848" s="191">
        <v>2.6398163606010017</v>
      </c>
      <c r="K848" s="191">
        <v>59</v>
      </c>
      <c r="L848" s="191">
        <v>0.61560934891485808</v>
      </c>
      <c r="M848" s="191">
        <v>88</v>
      </c>
      <c r="N848" s="191">
        <v>0.91819699499165275</v>
      </c>
      <c r="O848" s="191">
        <v>22</v>
      </c>
      <c r="P848" s="204">
        <v>0.22954924874791319</v>
      </c>
      <c r="Q848" s="191">
        <v>22</v>
      </c>
      <c r="R848" s="204">
        <v>0.22954924874791319</v>
      </c>
      <c r="S848" s="191">
        <v>20</v>
      </c>
      <c r="T848" s="204">
        <v>0.20868113522537562</v>
      </c>
      <c r="U848" s="191">
        <v>9</v>
      </c>
      <c r="V848" s="204">
        <v>9.3906510851419031E-2</v>
      </c>
      <c r="W848" s="191">
        <v>45</v>
      </c>
      <c r="X848" s="204">
        <v>0.46953255425709517</v>
      </c>
      <c r="Y848" s="191">
        <v>71</v>
      </c>
      <c r="Z848" s="204">
        <v>0.74081803005008351</v>
      </c>
      <c r="AA848" s="191">
        <v>133</v>
      </c>
      <c r="AB848" s="204">
        <v>1.387729549248748</v>
      </c>
      <c r="AC848" s="191">
        <v>34</v>
      </c>
      <c r="AD848" s="191">
        <v>0.35475792988313859</v>
      </c>
      <c r="AE848" s="191"/>
      <c r="AF848" s="191"/>
    </row>
    <row r="849" spans="1:32">
      <c r="A849" s="332" t="s">
        <v>993</v>
      </c>
      <c r="B849" s="335" t="s">
        <v>1069</v>
      </c>
      <c r="C849" s="246">
        <v>37783</v>
      </c>
      <c r="D849" s="240">
        <v>41514</v>
      </c>
      <c r="E849" s="327">
        <v>2170</v>
      </c>
      <c r="F849" s="191">
        <f t="shared" si="41"/>
        <v>5.7433237170155884</v>
      </c>
      <c r="G849" s="191">
        <v>1065</v>
      </c>
      <c r="H849" s="191">
        <v>2.8187279993647936</v>
      </c>
      <c r="I849" s="191">
        <v>1105</v>
      </c>
      <c r="J849" s="191">
        <v>2.9245957176507953</v>
      </c>
      <c r="K849" s="191">
        <v>141</v>
      </c>
      <c r="L849" s="191">
        <v>0.37318370695815578</v>
      </c>
      <c r="M849" s="191">
        <v>337</v>
      </c>
      <c r="N849" s="191">
        <v>0.89193552655956376</v>
      </c>
      <c r="O849" s="191">
        <v>99</v>
      </c>
      <c r="P849" s="204">
        <v>0.26202260275785411</v>
      </c>
      <c r="Q849" s="191">
        <v>89</v>
      </c>
      <c r="R849" s="204">
        <v>0.23555567318635362</v>
      </c>
      <c r="S849" s="191">
        <v>69</v>
      </c>
      <c r="T849" s="204">
        <v>0.18262181404335281</v>
      </c>
      <c r="U849" s="191">
        <v>49</v>
      </c>
      <c r="V849" s="204">
        <v>0.12968795490035201</v>
      </c>
      <c r="W849" s="191">
        <v>222</v>
      </c>
      <c r="X849" s="204">
        <v>0.58756583648730909</v>
      </c>
      <c r="Y849" s="191">
        <v>330</v>
      </c>
      <c r="Z849" s="204">
        <v>0.87340867585951354</v>
      </c>
      <c r="AA849" s="191">
        <v>670</v>
      </c>
      <c r="AB849" s="204">
        <v>1.7732842812905276</v>
      </c>
      <c r="AC849" s="191">
        <v>164</v>
      </c>
      <c r="AD849" s="191">
        <v>0.43405764497260679</v>
      </c>
      <c r="AE849" s="191"/>
      <c r="AF849" s="191"/>
    </row>
    <row r="850" spans="1:32">
      <c r="A850" s="332" t="s">
        <v>993</v>
      </c>
      <c r="B850" s="334" t="s">
        <v>881</v>
      </c>
      <c r="C850" s="345">
        <v>3556</v>
      </c>
      <c r="D850" s="345">
        <v>3289</v>
      </c>
      <c r="E850" s="326">
        <v>227</v>
      </c>
      <c r="F850" s="191">
        <f t="shared" si="41"/>
        <v>6.3835770528683913</v>
      </c>
      <c r="G850" s="191">
        <v>113</v>
      </c>
      <c r="H850" s="191">
        <v>3.1777277840269966</v>
      </c>
      <c r="I850" s="191">
        <v>114</v>
      </c>
      <c r="J850" s="191">
        <v>3.2058492688413947</v>
      </c>
      <c r="K850" s="191">
        <v>9</v>
      </c>
      <c r="L850" s="191">
        <v>0.25309336332958382</v>
      </c>
      <c r="M850" s="191">
        <v>33</v>
      </c>
      <c r="N850" s="191">
        <v>0.92800899887514054</v>
      </c>
      <c r="O850" s="191">
        <v>17</v>
      </c>
      <c r="P850" s="204">
        <v>0.4780652418447694</v>
      </c>
      <c r="Q850" s="191">
        <v>9</v>
      </c>
      <c r="R850" s="204">
        <v>0.25309336332958382</v>
      </c>
      <c r="S850" s="191">
        <v>4</v>
      </c>
      <c r="T850" s="204">
        <v>0.11248593925759282</v>
      </c>
      <c r="U850" s="191">
        <v>2</v>
      </c>
      <c r="V850" s="204">
        <v>5.6242969628796408E-2</v>
      </c>
      <c r="W850" s="191">
        <v>16</v>
      </c>
      <c r="X850" s="204">
        <v>0.44994375703037126</v>
      </c>
      <c r="Y850" s="191">
        <v>28</v>
      </c>
      <c r="Z850" s="204">
        <v>0.78740157480314954</v>
      </c>
      <c r="AA850" s="191">
        <v>82</v>
      </c>
      <c r="AB850" s="204">
        <v>2.3059617547806521</v>
      </c>
      <c r="AC850" s="191">
        <v>27</v>
      </c>
      <c r="AD850" s="191">
        <v>0.75928008998875141</v>
      </c>
      <c r="AE850" s="191"/>
      <c r="AF850" s="191"/>
    </row>
    <row r="851" spans="1:32">
      <c r="A851" s="332" t="s">
        <v>993</v>
      </c>
      <c r="B851" s="334" t="s">
        <v>900</v>
      </c>
      <c r="C851" s="345">
        <v>4375</v>
      </c>
      <c r="D851" s="345">
        <v>3792</v>
      </c>
      <c r="E851" s="326">
        <v>254</v>
      </c>
      <c r="F851" s="191">
        <f t="shared" si="41"/>
        <v>5.8057142857142852</v>
      </c>
      <c r="G851" s="191">
        <v>133</v>
      </c>
      <c r="H851" s="191">
        <v>3.04</v>
      </c>
      <c r="I851" s="191">
        <v>121</v>
      </c>
      <c r="J851" s="191">
        <v>2.7657142857142856</v>
      </c>
      <c r="K851" s="191">
        <v>16</v>
      </c>
      <c r="L851" s="191">
        <v>0.36571428571428571</v>
      </c>
      <c r="M851" s="191">
        <v>36</v>
      </c>
      <c r="N851" s="191">
        <v>0.82285714285714284</v>
      </c>
      <c r="O851" s="191">
        <v>6</v>
      </c>
      <c r="P851" s="204">
        <v>0.13714285714285715</v>
      </c>
      <c r="Q851" s="191">
        <v>7</v>
      </c>
      <c r="R851" s="204">
        <v>0.16</v>
      </c>
      <c r="S851" s="191">
        <v>8</v>
      </c>
      <c r="T851" s="204">
        <v>0.18285714285714286</v>
      </c>
      <c r="U851" s="191">
        <v>6</v>
      </c>
      <c r="V851" s="204">
        <v>0.13714285714285715</v>
      </c>
      <c r="W851" s="191">
        <v>20</v>
      </c>
      <c r="X851" s="204">
        <v>0.45714285714285718</v>
      </c>
      <c r="Y851" s="191">
        <v>34</v>
      </c>
      <c r="Z851" s="204">
        <v>0.77714285714285714</v>
      </c>
      <c r="AA851" s="191">
        <v>95</v>
      </c>
      <c r="AB851" s="204">
        <v>2.1714285714285713</v>
      </c>
      <c r="AC851" s="191">
        <v>26</v>
      </c>
      <c r="AD851" s="191">
        <v>0.59428571428571431</v>
      </c>
      <c r="AE851" s="191"/>
      <c r="AF851" s="191"/>
    </row>
    <row r="852" spans="1:32">
      <c r="A852" s="332" t="s">
        <v>993</v>
      </c>
      <c r="B852" s="337" t="s">
        <v>885</v>
      </c>
      <c r="C852" s="347">
        <v>3357</v>
      </c>
      <c r="D852" s="347">
        <v>3509</v>
      </c>
      <c r="E852" s="329">
        <v>205</v>
      </c>
      <c r="F852" s="191">
        <f t="shared" si="41"/>
        <v>6.1066428358653555</v>
      </c>
      <c r="G852" s="191">
        <v>96</v>
      </c>
      <c r="H852" s="191">
        <v>2.8596961572832886</v>
      </c>
      <c r="I852" s="191">
        <v>109</v>
      </c>
      <c r="J852" s="191">
        <v>3.2469466785820673</v>
      </c>
      <c r="K852" s="191">
        <v>9</v>
      </c>
      <c r="L852" s="191">
        <v>0.26809651474530832</v>
      </c>
      <c r="M852" s="191">
        <v>33</v>
      </c>
      <c r="N852" s="191">
        <v>0.98302055406613054</v>
      </c>
      <c r="O852" s="191">
        <v>5</v>
      </c>
      <c r="P852" s="204">
        <v>0.14894250819183796</v>
      </c>
      <c r="Q852" s="191">
        <v>7</v>
      </c>
      <c r="R852" s="204">
        <v>0.20851951146857312</v>
      </c>
      <c r="S852" s="191">
        <v>1</v>
      </c>
      <c r="T852" s="204">
        <v>2.978850163836759E-2</v>
      </c>
      <c r="U852" s="191">
        <v>7</v>
      </c>
      <c r="V852" s="204">
        <v>0.20851951146857312</v>
      </c>
      <c r="W852" s="191">
        <v>23</v>
      </c>
      <c r="X852" s="204">
        <v>0.6851355376824545</v>
      </c>
      <c r="Y852" s="191">
        <v>27</v>
      </c>
      <c r="Z852" s="204">
        <v>0.80428954423592491</v>
      </c>
      <c r="AA852" s="191">
        <v>79</v>
      </c>
      <c r="AB852" s="204">
        <v>2.3532916294310398</v>
      </c>
      <c r="AC852" s="191">
        <v>14</v>
      </c>
      <c r="AD852" s="191">
        <v>0.41703902293714623</v>
      </c>
      <c r="AE852" s="191"/>
      <c r="AF852" s="191"/>
    </row>
    <row r="853" spans="1:32">
      <c r="A853" s="332" t="s">
        <v>993</v>
      </c>
      <c r="B853" s="334" t="s">
        <v>889</v>
      </c>
      <c r="C853" s="345">
        <v>18934</v>
      </c>
      <c r="D853" s="345">
        <v>23821</v>
      </c>
      <c r="E853" s="326">
        <v>1091</v>
      </c>
      <c r="F853" s="191">
        <f t="shared" si="41"/>
        <v>5.7621210520756314</v>
      </c>
      <c r="G853" s="191">
        <v>529</v>
      </c>
      <c r="H853" s="191">
        <v>2.7939157071934084</v>
      </c>
      <c r="I853" s="191">
        <v>562</v>
      </c>
      <c r="J853" s="191">
        <v>2.9682053448822225</v>
      </c>
      <c r="K853" s="191">
        <v>76</v>
      </c>
      <c r="L853" s="191">
        <v>0.40139431710151047</v>
      </c>
      <c r="M853" s="191">
        <v>180</v>
      </c>
      <c r="N853" s="191">
        <v>0.95067075102989329</v>
      </c>
      <c r="O853" s="191">
        <v>58</v>
      </c>
      <c r="P853" s="204">
        <v>0.30632724199852118</v>
      </c>
      <c r="Q853" s="191">
        <v>54</v>
      </c>
      <c r="R853" s="204">
        <v>0.28520122530896802</v>
      </c>
      <c r="S853" s="191">
        <v>44</v>
      </c>
      <c r="T853" s="204">
        <v>0.23238618358508503</v>
      </c>
      <c r="U853" s="191">
        <v>28</v>
      </c>
      <c r="V853" s="204">
        <v>0.1478821168268723</v>
      </c>
      <c r="W853" s="191">
        <v>133</v>
      </c>
      <c r="X853" s="204">
        <v>0.70244005492764339</v>
      </c>
      <c r="Y853" s="191">
        <v>183</v>
      </c>
      <c r="Z853" s="204">
        <v>0.96651526354705819</v>
      </c>
      <c r="AA853" s="191">
        <v>275</v>
      </c>
      <c r="AB853" s="204">
        <v>1.4524136474067815</v>
      </c>
      <c r="AC853" s="191">
        <v>60</v>
      </c>
      <c r="AD853" s="191">
        <v>0.31689025034329776</v>
      </c>
      <c r="AE853" s="191"/>
      <c r="AF853" s="191"/>
    </row>
    <row r="854" spans="1:32">
      <c r="A854" s="332" t="s">
        <v>993</v>
      </c>
      <c r="B854" s="334" t="s">
        <v>890</v>
      </c>
      <c r="C854" s="345">
        <v>4043</v>
      </c>
      <c r="D854" s="345">
        <v>3352</v>
      </c>
      <c r="E854" s="326">
        <v>209</v>
      </c>
      <c r="F854" s="191">
        <f t="shared" si="41"/>
        <v>5.1694286420974525</v>
      </c>
      <c r="G854" s="191">
        <v>104</v>
      </c>
      <c r="H854" s="191">
        <v>2.572347266881029</v>
      </c>
      <c r="I854" s="191">
        <v>105</v>
      </c>
      <c r="J854" s="191">
        <v>2.5970813752164235</v>
      </c>
      <c r="K854" s="191">
        <v>14</v>
      </c>
      <c r="L854" s="191">
        <v>0.34627751669552315</v>
      </c>
      <c r="M854" s="191">
        <v>36</v>
      </c>
      <c r="N854" s="191">
        <v>0.89042790007420236</v>
      </c>
      <c r="O854" s="191">
        <v>7</v>
      </c>
      <c r="P854" s="204">
        <v>0.17313875834776157</v>
      </c>
      <c r="Q854" s="191">
        <v>5</v>
      </c>
      <c r="R854" s="204">
        <v>0.12367054167697256</v>
      </c>
      <c r="S854" s="191">
        <v>3</v>
      </c>
      <c r="T854" s="204">
        <v>7.4202325006183525E-2</v>
      </c>
      <c r="U854" s="191">
        <v>2</v>
      </c>
      <c r="V854" s="204">
        <v>4.9468216670789017E-2</v>
      </c>
      <c r="W854" s="191">
        <v>15</v>
      </c>
      <c r="X854" s="204">
        <v>0.37101162503091767</v>
      </c>
      <c r="Y854" s="191">
        <v>27</v>
      </c>
      <c r="Z854" s="204">
        <v>0.66782092505565172</v>
      </c>
      <c r="AA854" s="191">
        <v>74</v>
      </c>
      <c r="AB854" s="204">
        <v>1.8303240168191939</v>
      </c>
      <c r="AC854" s="191">
        <v>26</v>
      </c>
      <c r="AD854" s="191">
        <v>0.64308681672025725</v>
      </c>
      <c r="AE854" s="191"/>
      <c r="AF854" s="191"/>
    </row>
    <row r="855" spans="1:32">
      <c r="A855" s="332" t="s">
        <v>993</v>
      </c>
      <c r="B855" s="334" t="s">
        <v>979</v>
      </c>
      <c r="C855" s="345">
        <v>3518</v>
      </c>
      <c r="D855" s="345">
        <v>3751</v>
      </c>
      <c r="E855" s="326">
        <v>184</v>
      </c>
      <c r="F855" s="191">
        <f t="shared" si="41"/>
        <v>5.2302444570778848</v>
      </c>
      <c r="G855" s="191">
        <v>90</v>
      </c>
      <c r="H855" s="191">
        <v>2.5582717453098351</v>
      </c>
      <c r="I855" s="191">
        <v>94</v>
      </c>
      <c r="J855" s="191">
        <v>2.6719727117680501</v>
      </c>
      <c r="K855" s="191">
        <v>17</v>
      </c>
      <c r="L855" s="191">
        <v>0.48322910744741332</v>
      </c>
      <c r="M855" s="191">
        <v>19</v>
      </c>
      <c r="N855" s="191">
        <v>0.54007959067652067</v>
      </c>
      <c r="O855" s="191">
        <v>6</v>
      </c>
      <c r="P855" s="204">
        <v>0.17055144968732233</v>
      </c>
      <c r="Q855" s="191">
        <v>7</v>
      </c>
      <c r="R855" s="204">
        <v>0.19897669130187609</v>
      </c>
      <c r="S855" s="191">
        <v>9</v>
      </c>
      <c r="T855" s="204">
        <v>0.25582717453098353</v>
      </c>
      <c r="U855" s="191">
        <v>4</v>
      </c>
      <c r="V855" s="204">
        <v>0.11370096645821488</v>
      </c>
      <c r="W855" s="191">
        <v>15</v>
      </c>
      <c r="X855" s="204">
        <v>0.42637862421830586</v>
      </c>
      <c r="Y855" s="191">
        <v>31</v>
      </c>
      <c r="Z855" s="204">
        <v>0.88118249005116545</v>
      </c>
      <c r="AA855" s="191">
        <v>65</v>
      </c>
      <c r="AB855" s="204">
        <v>1.847640704945992</v>
      </c>
      <c r="AC855" s="191">
        <v>11</v>
      </c>
      <c r="AD855" s="191">
        <v>0.31267765776009099</v>
      </c>
      <c r="AE855" s="191"/>
      <c r="AF855" s="191"/>
    </row>
    <row r="856" spans="1:32">
      <c r="A856" s="332" t="s">
        <v>993</v>
      </c>
      <c r="B856" s="335" t="s">
        <v>1070</v>
      </c>
      <c r="C856" s="343">
        <v>54109</v>
      </c>
      <c r="D856" s="246">
        <v>55281</v>
      </c>
      <c r="E856" s="327">
        <v>3512</v>
      </c>
      <c r="F856" s="191">
        <f t="shared" si="41"/>
        <v>6.4906023027592452</v>
      </c>
      <c r="G856" s="191">
        <v>1775</v>
      </c>
      <c r="H856" s="191">
        <v>3.2804154576872606</v>
      </c>
      <c r="I856" s="191">
        <v>1737</v>
      </c>
      <c r="J856" s="191">
        <v>3.2101868450719842</v>
      </c>
      <c r="K856" s="191">
        <v>422</v>
      </c>
      <c r="L856" s="191">
        <v>0.77990722430649251</v>
      </c>
      <c r="M856" s="191">
        <v>634</v>
      </c>
      <c r="N856" s="191">
        <v>1.1717089578443511</v>
      </c>
      <c r="O856" s="191">
        <v>163</v>
      </c>
      <c r="P856" s="204">
        <v>0.30124378569184423</v>
      </c>
      <c r="Q856" s="191">
        <v>128</v>
      </c>
      <c r="R856" s="204">
        <v>0.23655953723040529</v>
      </c>
      <c r="S856" s="191">
        <v>108</v>
      </c>
      <c r="T856" s="204">
        <v>0.19959710953815446</v>
      </c>
      <c r="U856" s="191">
        <v>73</v>
      </c>
      <c r="V856" s="204">
        <v>0.13491286107671552</v>
      </c>
      <c r="W856" s="191">
        <v>352</v>
      </c>
      <c r="X856" s="204">
        <v>0.65053872738361451</v>
      </c>
      <c r="Y856" s="191">
        <v>521</v>
      </c>
      <c r="Z856" s="204">
        <v>0.96287124138313396</v>
      </c>
      <c r="AA856" s="191">
        <v>925</v>
      </c>
      <c r="AB856" s="204">
        <v>1.7095122807666008</v>
      </c>
      <c r="AC856" s="191">
        <v>186</v>
      </c>
      <c r="AD856" s="191">
        <v>0.34375057753793264</v>
      </c>
      <c r="AE856" s="191"/>
      <c r="AF856" s="191"/>
    </row>
    <row r="857" spans="1:32">
      <c r="A857" s="332" t="s">
        <v>993</v>
      </c>
      <c r="B857" s="337" t="s">
        <v>864</v>
      </c>
      <c r="C857" s="347">
        <v>23869</v>
      </c>
      <c r="D857" s="347">
        <v>23926</v>
      </c>
      <c r="E857" s="329">
        <v>1579</v>
      </c>
      <c r="F857" s="191">
        <f t="shared" si="41"/>
        <v>6.6152750429427298</v>
      </c>
      <c r="G857" s="191">
        <v>804</v>
      </c>
      <c r="H857" s="191">
        <v>3.3683857723406927</v>
      </c>
      <c r="I857" s="191">
        <v>775</v>
      </c>
      <c r="J857" s="191">
        <v>3.2468892706020358</v>
      </c>
      <c r="K857" s="191">
        <v>205</v>
      </c>
      <c r="L857" s="191">
        <v>0.85885458125602254</v>
      </c>
      <c r="M857" s="191">
        <v>294</v>
      </c>
      <c r="N857" s="191">
        <v>1.2317231555574175</v>
      </c>
      <c r="O857" s="191">
        <v>88</v>
      </c>
      <c r="P857" s="204">
        <v>0.36867903975868282</v>
      </c>
      <c r="Q857" s="191">
        <v>63</v>
      </c>
      <c r="R857" s="204">
        <v>0.26394067619087519</v>
      </c>
      <c r="S857" s="191">
        <v>47</v>
      </c>
      <c r="T857" s="204">
        <v>0.1969081235074783</v>
      </c>
      <c r="U857" s="191">
        <v>33</v>
      </c>
      <c r="V857" s="204">
        <v>0.13825463990950604</v>
      </c>
      <c r="W857" s="191">
        <v>150</v>
      </c>
      <c r="X857" s="204">
        <v>0.6284301814068457</v>
      </c>
      <c r="Y857" s="191">
        <v>239</v>
      </c>
      <c r="Z857" s="204">
        <v>1.0012987557082409</v>
      </c>
      <c r="AA857" s="191">
        <v>385</v>
      </c>
      <c r="AB857" s="204">
        <v>1.6129707989442372</v>
      </c>
      <c r="AC857" s="191">
        <v>75</v>
      </c>
      <c r="AD857" s="191">
        <v>0.31421509070342285</v>
      </c>
      <c r="AE857" s="191"/>
      <c r="AF857" s="191"/>
    </row>
    <row r="858" spans="1:32">
      <c r="A858" s="332" t="s">
        <v>993</v>
      </c>
      <c r="B858" s="334" t="s">
        <v>877</v>
      </c>
      <c r="C858" s="345">
        <v>14187</v>
      </c>
      <c r="D858" s="345">
        <v>14611</v>
      </c>
      <c r="E858" s="326">
        <v>910</v>
      </c>
      <c r="F858" s="191">
        <f t="shared" si="41"/>
        <v>6.4143229717346877</v>
      </c>
      <c r="G858" s="191">
        <v>456</v>
      </c>
      <c r="H858" s="191">
        <v>3.2142101924296886</v>
      </c>
      <c r="I858" s="191">
        <v>454</v>
      </c>
      <c r="J858" s="191">
        <v>3.2001127793049977</v>
      </c>
      <c r="K858" s="191">
        <v>95</v>
      </c>
      <c r="L858" s="191">
        <v>0.66962712342285191</v>
      </c>
      <c r="M858" s="191">
        <v>144</v>
      </c>
      <c r="N858" s="191">
        <v>1.0150137449777965</v>
      </c>
      <c r="O858" s="191">
        <v>32</v>
      </c>
      <c r="P858" s="204">
        <v>0.22555860999506594</v>
      </c>
      <c r="Q858" s="191">
        <v>35</v>
      </c>
      <c r="R858" s="204">
        <v>0.24670472968210336</v>
      </c>
      <c r="S858" s="191">
        <v>27</v>
      </c>
      <c r="T858" s="204">
        <v>0.19031507718333687</v>
      </c>
      <c r="U858" s="191">
        <v>21</v>
      </c>
      <c r="V858" s="204">
        <v>0.14802283780926201</v>
      </c>
      <c r="W858" s="191">
        <v>91</v>
      </c>
      <c r="X858" s="204">
        <v>0.64143229717346872</v>
      </c>
      <c r="Y858" s="191">
        <v>143</v>
      </c>
      <c r="Z858" s="204">
        <v>1.0079650384154508</v>
      </c>
      <c r="AA858" s="191">
        <v>270</v>
      </c>
      <c r="AB858" s="204">
        <v>1.9031507718333687</v>
      </c>
      <c r="AC858" s="191">
        <v>52</v>
      </c>
      <c r="AD858" s="191">
        <v>0.3665327412419821</v>
      </c>
      <c r="AE858" s="191"/>
      <c r="AF858" s="191"/>
    </row>
    <row r="859" spans="1:32">
      <c r="A859" s="332" t="s">
        <v>993</v>
      </c>
      <c r="B859" s="334" t="s">
        <v>964</v>
      </c>
      <c r="C859" s="345">
        <v>16053</v>
      </c>
      <c r="D859" s="345">
        <v>16744</v>
      </c>
      <c r="E859" s="326">
        <v>1025</v>
      </c>
      <c r="F859" s="191">
        <f t="shared" si="41"/>
        <v>6.3850993583753821</v>
      </c>
      <c r="G859" s="191">
        <v>518</v>
      </c>
      <c r="H859" s="191">
        <v>3.2268111879399486</v>
      </c>
      <c r="I859" s="191">
        <v>507</v>
      </c>
      <c r="J859" s="191">
        <v>3.1582881704354326</v>
      </c>
      <c r="K859" s="191">
        <v>122</v>
      </c>
      <c r="L859" s="191">
        <v>0.75998255777736246</v>
      </c>
      <c r="M859" s="191">
        <v>196</v>
      </c>
      <c r="N859" s="191">
        <v>1.2209555846259266</v>
      </c>
      <c r="O859" s="191">
        <v>43</v>
      </c>
      <c r="P859" s="204">
        <v>0.26786270479038188</v>
      </c>
      <c r="Q859" s="191">
        <v>33</v>
      </c>
      <c r="R859" s="204">
        <v>0.20556905251354887</v>
      </c>
      <c r="S859" s="191">
        <v>34</v>
      </c>
      <c r="T859" s="204">
        <v>0.21179841774123218</v>
      </c>
      <c r="U859" s="191">
        <v>19</v>
      </c>
      <c r="V859" s="204">
        <v>0.11835793932598268</v>
      </c>
      <c r="W859" s="191">
        <v>111</v>
      </c>
      <c r="X859" s="204">
        <v>0.69145954027284617</v>
      </c>
      <c r="Y859" s="191">
        <v>138</v>
      </c>
      <c r="Z859" s="204">
        <v>0.85965240142029531</v>
      </c>
      <c r="AA859" s="191">
        <v>270</v>
      </c>
      <c r="AB859" s="204">
        <v>1.6819286114744907</v>
      </c>
      <c r="AC859" s="191">
        <v>59</v>
      </c>
      <c r="AD859" s="191">
        <v>0.36753254843331468</v>
      </c>
      <c r="AE859" s="191"/>
      <c r="AF859" s="191"/>
    </row>
    <row r="860" spans="1:32">
      <c r="A860" s="332" t="s">
        <v>993</v>
      </c>
      <c r="B860" s="335" t="s">
        <v>1071</v>
      </c>
      <c r="C860" s="343">
        <v>12888</v>
      </c>
      <c r="D860" s="240">
        <v>13499</v>
      </c>
      <c r="E860" s="327">
        <v>1023</v>
      </c>
      <c r="F860" s="191">
        <f t="shared" si="41"/>
        <v>7.9376163873370587</v>
      </c>
      <c r="G860" s="191">
        <v>536</v>
      </c>
      <c r="H860" s="191">
        <v>4.158907510862818</v>
      </c>
      <c r="I860" s="191">
        <v>487</v>
      </c>
      <c r="J860" s="191">
        <v>3.7787088764742398</v>
      </c>
      <c r="K860" s="191">
        <v>167</v>
      </c>
      <c r="L860" s="191">
        <v>1.2957790192427063</v>
      </c>
      <c r="M860" s="191">
        <v>163</v>
      </c>
      <c r="N860" s="191">
        <v>1.2647423960273123</v>
      </c>
      <c r="O860" s="191">
        <v>39</v>
      </c>
      <c r="P860" s="204">
        <v>0.3026070763500931</v>
      </c>
      <c r="Q860" s="191">
        <v>32</v>
      </c>
      <c r="R860" s="204">
        <v>0.24829298572315331</v>
      </c>
      <c r="S860" s="191">
        <v>35</v>
      </c>
      <c r="T860" s="204">
        <v>0.27157045313469896</v>
      </c>
      <c r="U860" s="191">
        <v>26</v>
      </c>
      <c r="V860" s="204">
        <v>0.20173805090006208</v>
      </c>
      <c r="W860" s="191">
        <v>92</v>
      </c>
      <c r="X860" s="204">
        <v>0.71384233395406582</v>
      </c>
      <c r="Y860" s="191">
        <v>172</v>
      </c>
      <c r="Z860" s="204">
        <v>1.3345747982619491</v>
      </c>
      <c r="AA860" s="191">
        <v>260</v>
      </c>
      <c r="AB860" s="204">
        <v>2.0173805090006205</v>
      </c>
      <c r="AC860" s="191">
        <v>37</v>
      </c>
      <c r="AD860" s="191">
        <v>0.28708876474239603</v>
      </c>
      <c r="AE860" s="191"/>
      <c r="AF860" s="191"/>
    </row>
    <row r="861" spans="1:32">
      <c r="A861" s="332" t="s">
        <v>993</v>
      </c>
      <c r="B861" s="334" t="s">
        <v>844</v>
      </c>
      <c r="C861" s="345"/>
      <c r="D861" s="345"/>
      <c r="E861" s="326">
        <v>0</v>
      </c>
      <c r="F861" s="191"/>
      <c r="G861" s="191">
        <v>0</v>
      </c>
      <c r="H861" s="191"/>
      <c r="I861" s="191">
        <v>0</v>
      </c>
      <c r="J861" s="191"/>
      <c r="K861" s="191">
        <v>0</v>
      </c>
      <c r="L861" s="191"/>
      <c r="M861" s="191">
        <v>0</v>
      </c>
      <c r="N861" s="191"/>
      <c r="O861" s="191">
        <v>0</v>
      </c>
      <c r="P861" s="204"/>
      <c r="Q861" s="191">
        <v>0</v>
      </c>
      <c r="R861" s="204"/>
      <c r="S861" s="191">
        <v>0</v>
      </c>
      <c r="T861" s="204"/>
      <c r="U861" s="191">
        <v>0</v>
      </c>
      <c r="V861" s="204"/>
      <c r="W861" s="191">
        <v>0</v>
      </c>
      <c r="X861" s="204"/>
      <c r="Y861" s="191">
        <v>0</v>
      </c>
      <c r="Z861" s="204"/>
      <c r="AA861" s="191">
        <v>0</v>
      </c>
      <c r="AB861" s="204"/>
      <c r="AC861" s="191">
        <v>0</v>
      </c>
      <c r="AD861" s="191"/>
      <c r="AE861" s="191"/>
      <c r="AF861" s="191"/>
    </row>
    <row r="862" spans="1:32">
      <c r="A862" s="332" t="s">
        <v>993</v>
      </c>
      <c r="B862" s="335" t="s">
        <v>1072</v>
      </c>
      <c r="C862" s="233">
        <v>228174</v>
      </c>
      <c r="D862" s="246">
        <v>250285</v>
      </c>
      <c r="E862" s="327">
        <v>13993</v>
      </c>
      <c r="F862" s="191">
        <f t="shared" si="41"/>
        <v>6.1326005592223485</v>
      </c>
      <c r="G862" s="191">
        <v>7115</v>
      </c>
      <c r="H862" s="191">
        <v>3.1182343299411852</v>
      </c>
      <c r="I862" s="191">
        <v>6878</v>
      </c>
      <c r="J862" s="191">
        <v>3.0143662292811628</v>
      </c>
      <c r="K862" s="191">
        <v>1681</v>
      </c>
      <c r="L862" s="191">
        <v>0.73671846923838824</v>
      </c>
      <c r="M862" s="191">
        <v>1911</v>
      </c>
      <c r="N862" s="191">
        <v>0.83751873570170143</v>
      </c>
      <c r="O862" s="191">
        <v>443</v>
      </c>
      <c r="P862" s="204">
        <v>0.19415007844890303</v>
      </c>
      <c r="Q862" s="191">
        <v>486</v>
      </c>
      <c r="R862" s="204">
        <v>0.21299534565726155</v>
      </c>
      <c r="S862" s="191">
        <v>477</v>
      </c>
      <c r="T862" s="204">
        <v>0.2090509874043493</v>
      </c>
      <c r="U862" s="191">
        <v>296</v>
      </c>
      <c r="V862" s="204">
        <v>0.12972556031800295</v>
      </c>
      <c r="W862" s="191">
        <v>1620</v>
      </c>
      <c r="X862" s="204">
        <v>0.70998448552420523</v>
      </c>
      <c r="Y862" s="191">
        <v>2423</v>
      </c>
      <c r="Z862" s="204">
        <v>1.0619088940895982</v>
      </c>
      <c r="AA862" s="191">
        <v>3952</v>
      </c>
      <c r="AB862" s="204">
        <v>1.7320115350565795</v>
      </c>
      <c r="AC862" s="191">
        <v>704</v>
      </c>
      <c r="AD862" s="191">
        <v>0.3085364677833583</v>
      </c>
      <c r="AE862" s="191"/>
      <c r="AF862" s="191"/>
    </row>
    <row r="863" spans="1:32">
      <c r="A863" s="332" t="s">
        <v>993</v>
      </c>
      <c r="B863" s="334" t="s">
        <v>976</v>
      </c>
      <c r="C863" s="345">
        <v>7214</v>
      </c>
      <c r="D863" s="345">
        <v>7301</v>
      </c>
      <c r="E863" s="326">
        <v>429</v>
      </c>
      <c r="F863" s="191">
        <f t="shared" si="41"/>
        <v>5.9467701691156085</v>
      </c>
      <c r="G863" s="191">
        <v>230</v>
      </c>
      <c r="H863" s="191">
        <v>3.1882450790130301</v>
      </c>
      <c r="I863" s="191">
        <v>199</v>
      </c>
      <c r="J863" s="191">
        <v>2.7585250901025784</v>
      </c>
      <c r="K863" s="191">
        <v>37</v>
      </c>
      <c r="L863" s="191">
        <v>0.51289159966731357</v>
      </c>
      <c r="M863" s="191">
        <v>45</v>
      </c>
      <c r="N863" s="191">
        <v>0.62378708067646238</v>
      </c>
      <c r="O863" s="191">
        <v>4</v>
      </c>
      <c r="P863" s="204">
        <v>5.544774050457444E-2</v>
      </c>
      <c r="Q863" s="191">
        <v>12</v>
      </c>
      <c r="R863" s="204">
        <v>0.16634322151372333</v>
      </c>
      <c r="S863" s="191">
        <v>9</v>
      </c>
      <c r="T863" s="204">
        <v>0.1247574161352925</v>
      </c>
      <c r="U863" s="191">
        <v>10</v>
      </c>
      <c r="V863" s="204">
        <v>0.1386193512614361</v>
      </c>
      <c r="W863" s="191">
        <v>60</v>
      </c>
      <c r="X863" s="204">
        <v>0.83171610756861658</v>
      </c>
      <c r="Y863" s="191">
        <v>79</v>
      </c>
      <c r="Z863" s="204">
        <v>1.095092874965345</v>
      </c>
      <c r="AA863" s="191">
        <v>157</v>
      </c>
      <c r="AB863" s="204">
        <v>2.1763238148045465</v>
      </c>
      <c r="AC863" s="191">
        <v>16</v>
      </c>
      <c r="AD863" s="191">
        <v>0.22179096201829776</v>
      </c>
      <c r="AE863" s="191"/>
      <c r="AF863" s="191"/>
    </row>
    <row r="864" spans="1:32">
      <c r="A864" s="332" t="s">
        <v>993</v>
      </c>
      <c r="B864" s="334" t="s">
        <v>863</v>
      </c>
      <c r="C864" s="345">
        <v>11246</v>
      </c>
      <c r="D864" s="345">
        <v>12122</v>
      </c>
      <c r="E864" s="326">
        <v>1088</v>
      </c>
      <c r="F864" s="191">
        <f t="shared" si="41"/>
        <v>9.6745509514494046</v>
      </c>
      <c r="G864" s="191">
        <v>568</v>
      </c>
      <c r="H864" s="191">
        <v>5.050684687889027</v>
      </c>
      <c r="I864" s="191">
        <v>520</v>
      </c>
      <c r="J864" s="191">
        <v>4.6238662635603767</v>
      </c>
      <c r="K864" s="191">
        <v>169</v>
      </c>
      <c r="L864" s="191">
        <v>1.5027565356571226</v>
      </c>
      <c r="M864" s="191">
        <v>199</v>
      </c>
      <c r="N864" s="191">
        <v>1.769518050862529</v>
      </c>
      <c r="O864" s="191">
        <v>46</v>
      </c>
      <c r="P864" s="204">
        <v>0.40903432331495643</v>
      </c>
      <c r="Q864" s="191">
        <v>43</v>
      </c>
      <c r="R864" s="204">
        <v>0.38235817179441578</v>
      </c>
      <c r="S864" s="191">
        <v>49</v>
      </c>
      <c r="T864" s="204">
        <v>0.43571047483549707</v>
      </c>
      <c r="U864" s="191">
        <v>28</v>
      </c>
      <c r="V864" s="204">
        <v>0.24897741419171263</v>
      </c>
      <c r="W864" s="191">
        <v>121</v>
      </c>
      <c r="X864" s="204">
        <v>1.0759381113284723</v>
      </c>
      <c r="Y864" s="191">
        <v>157</v>
      </c>
      <c r="Z864" s="204">
        <v>1.39605192957496</v>
      </c>
      <c r="AA864" s="191">
        <v>236</v>
      </c>
      <c r="AB864" s="204">
        <v>2.0985239196158636</v>
      </c>
      <c r="AC864" s="191">
        <v>40</v>
      </c>
      <c r="AD864" s="191">
        <v>0.35568202027387519</v>
      </c>
      <c r="AE864" s="191"/>
      <c r="AF864" s="191"/>
    </row>
    <row r="865" spans="1:32">
      <c r="A865" s="332" t="s">
        <v>993</v>
      </c>
      <c r="B865" s="334" t="s">
        <v>975</v>
      </c>
      <c r="C865" s="345">
        <v>17543</v>
      </c>
      <c r="D865" s="345">
        <v>18114</v>
      </c>
      <c r="E865" s="326">
        <v>1197</v>
      </c>
      <c r="F865" s="191">
        <f t="shared" si="41"/>
        <v>6.8232343384825853</v>
      </c>
      <c r="G865" s="191">
        <v>609</v>
      </c>
      <c r="H865" s="191">
        <v>3.4714701020350001</v>
      </c>
      <c r="I865" s="191">
        <v>588</v>
      </c>
      <c r="J865" s="191">
        <v>3.3517642364475861</v>
      </c>
      <c r="K865" s="191">
        <v>146</v>
      </c>
      <c r="L865" s="191">
        <v>0.8322407797982101</v>
      </c>
      <c r="M865" s="191">
        <v>226</v>
      </c>
      <c r="N865" s="191">
        <v>1.2882631248931198</v>
      </c>
      <c r="O865" s="191">
        <v>46</v>
      </c>
      <c r="P865" s="204">
        <v>0.26221284842957304</v>
      </c>
      <c r="Q865" s="191">
        <v>34</v>
      </c>
      <c r="R865" s="204">
        <v>0.19380949666533662</v>
      </c>
      <c r="S865" s="191">
        <v>33</v>
      </c>
      <c r="T865" s="204">
        <v>0.18810921735165023</v>
      </c>
      <c r="U865" s="191">
        <v>24</v>
      </c>
      <c r="V865" s="204">
        <v>0.13680670352847288</v>
      </c>
      <c r="W865" s="191">
        <v>131</v>
      </c>
      <c r="X865" s="204">
        <v>0.7467365900929146</v>
      </c>
      <c r="Y865" s="191">
        <v>160</v>
      </c>
      <c r="Z865" s="204">
        <v>0.91204469018981926</v>
      </c>
      <c r="AA865" s="191">
        <v>337</v>
      </c>
      <c r="AB865" s="204">
        <v>1.9209941287123069</v>
      </c>
      <c r="AC865" s="191">
        <v>60</v>
      </c>
      <c r="AD865" s="191">
        <v>0.34201675882118227</v>
      </c>
      <c r="AE865" s="191"/>
      <c r="AF865" s="191"/>
    </row>
    <row r="866" spans="1:32">
      <c r="A866" s="332" t="s">
        <v>993</v>
      </c>
      <c r="B866" s="337" t="s">
        <v>901</v>
      </c>
      <c r="C866" s="347">
        <v>15613</v>
      </c>
      <c r="D866" s="347">
        <v>16793</v>
      </c>
      <c r="E866" s="329">
        <v>1073</v>
      </c>
      <c r="F866" s="191">
        <f t="shared" si="41"/>
        <v>6.8724780631525011</v>
      </c>
      <c r="G866" s="191">
        <v>513</v>
      </c>
      <c r="H866" s="191">
        <v>3.2857234355985399</v>
      </c>
      <c r="I866" s="191">
        <v>560</v>
      </c>
      <c r="J866" s="191">
        <v>3.5867546275539612</v>
      </c>
      <c r="K866" s="191">
        <v>125</v>
      </c>
      <c r="L866" s="191">
        <v>0.80061487222186645</v>
      </c>
      <c r="M866" s="191">
        <v>169</v>
      </c>
      <c r="N866" s="191">
        <v>1.0824313072439635</v>
      </c>
      <c r="O866" s="191">
        <v>33</v>
      </c>
      <c r="P866" s="204">
        <v>0.2113623262665727</v>
      </c>
      <c r="Q866" s="191">
        <v>54</v>
      </c>
      <c r="R866" s="204">
        <v>0.34586562479984628</v>
      </c>
      <c r="S866" s="191">
        <v>33</v>
      </c>
      <c r="T866" s="204">
        <v>0.2113623262665727</v>
      </c>
      <c r="U866" s="191">
        <v>23</v>
      </c>
      <c r="V866" s="204">
        <v>0.14731313648882341</v>
      </c>
      <c r="W866" s="191">
        <v>110</v>
      </c>
      <c r="X866" s="204">
        <v>0.70454108755524247</v>
      </c>
      <c r="Y866" s="191">
        <v>175</v>
      </c>
      <c r="Z866" s="204">
        <v>1.120860821110613</v>
      </c>
      <c r="AA866" s="191">
        <v>297</v>
      </c>
      <c r="AB866" s="204">
        <v>1.9022609363991545</v>
      </c>
      <c r="AC866" s="191">
        <v>54</v>
      </c>
      <c r="AD866" s="191">
        <v>0.34586562479984628</v>
      </c>
      <c r="AE866" s="191"/>
      <c r="AF866" s="191"/>
    </row>
    <row r="867" spans="1:32">
      <c r="A867" s="332" t="s">
        <v>993</v>
      </c>
      <c r="B867" s="337" t="s">
        <v>887</v>
      </c>
      <c r="C867" s="347">
        <v>14747</v>
      </c>
      <c r="D867" s="347">
        <v>19306</v>
      </c>
      <c r="E867" s="329">
        <v>865</v>
      </c>
      <c r="F867" s="191">
        <f t="shared" si="41"/>
        <v>5.8655997830067133</v>
      </c>
      <c r="G867" s="191">
        <v>447</v>
      </c>
      <c r="H867" s="191">
        <v>3.0311249745710991</v>
      </c>
      <c r="I867" s="191">
        <v>418</v>
      </c>
      <c r="J867" s="191">
        <v>2.8344748084356142</v>
      </c>
      <c r="K867" s="191">
        <v>126</v>
      </c>
      <c r="L867" s="191">
        <v>0.85441106665762534</v>
      </c>
      <c r="M867" s="191">
        <v>115</v>
      </c>
      <c r="N867" s="191">
        <v>0.77981962433037233</v>
      </c>
      <c r="O867" s="191">
        <v>26</v>
      </c>
      <c r="P867" s="204">
        <v>0.17630704550077983</v>
      </c>
      <c r="Q867" s="191">
        <v>27</v>
      </c>
      <c r="R867" s="204">
        <v>0.18308808571234828</v>
      </c>
      <c r="S867" s="191">
        <v>25</v>
      </c>
      <c r="T867" s="204">
        <v>0.16952600528921138</v>
      </c>
      <c r="U867" s="191">
        <v>22</v>
      </c>
      <c r="V867" s="204">
        <v>0.14918288465450599</v>
      </c>
      <c r="W867" s="191">
        <v>93</v>
      </c>
      <c r="X867" s="204">
        <v>0.63063673967586631</v>
      </c>
      <c r="Y867" s="191">
        <v>150</v>
      </c>
      <c r="Z867" s="204">
        <v>1.0171560317352681</v>
      </c>
      <c r="AA867" s="191">
        <v>240</v>
      </c>
      <c r="AB867" s="204">
        <v>1.6274496507764291</v>
      </c>
      <c r="AC867" s="191">
        <v>41</v>
      </c>
      <c r="AD867" s="191">
        <v>0.27802264867430659</v>
      </c>
      <c r="AE867" s="191"/>
      <c r="AF867" s="191"/>
    </row>
    <row r="868" spans="1:32">
      <c r="A868" s="332" t="s">
        <v>993</v>
      </c>
      <c r="B868" s="334" t="s">
        <v>896</v>
      </c>
      <c r="C868" s="345">
        <v>47086</v>
      </c>
      <c r="D868" s="345">
        <v>57631</v>
      </c>
      <c r="E868" s="326">
        <v>2598</v>
      </c>
      <c r="F868" s="191">
        <f t="shared" si="41"/>
        <v>5.5175636070169478</v>
      </c>
      <c r="G868" s="191">
        <v>1351</v>
      </c>
      <c r="H868" s="191">
        <v>2.8692180265896443</v>
      </c>
      <c r="I868" s="191">
        <v>1247</v>
      </c>
      <c r="J868" s="191">
        <v>2.6483455804273035</v>
      </c>
      <c r="K868" s="191">
        <v>380</v>
      </c>
      <c r="L868" s="191">
        <v>0.8070339379008622</v>
      </c>
      <c r="M868" s="191">
        <v>404</v>
      </c>
      <c r="N868" s="191">
        <v>0.85800450239986414</v>
      </c>
      <c r="O868" s="191">
        <v>94</v>
      </c>
      <c r="P868" s="204">
        <v>0.19963471095442381</v>
      </c>
      <c r="Q868" s="191">
        <v>107</v>
      </c>
      <c r="R868" s="204">
        <v>0.22724376672471647</v>
      </c>
      <c r="S868" s="191">
        <v>76</v>
      </c>
      <c r="T868" s="204">
        <v>0.16140678758017246</v>
      </c>
      <c r="U868" s="191">
        <v>47</v>
      </c>
      <c r="V868" s="204">
        <v>9.9817355477211905E-2</v>
      </c>
      <c r="W868" s="191">
        <v>386</v>
      </c>
      <c r="X868" s="204">
        <v>0.81977657902561274</v>
      </c>
      <c r="Y868" s="191">
        <v>467</v>
      </c>
      <c r="Z868" s="204">
        <v>0.99180223420974389</v>
      </c>
      <c r="AA868" s="191">
        <v>567</v>
      </c>
      <c r="AB868" s="204">
        <v>1.2041795862889182</v>
      </c>
      <c r="AC868" s="191">
        <v>70</v>
      </c>
      <c r="AD868" s="191">
        <v>0.14866414645542197</v>
      </c>
      <c r="AE868" s="191"/>
      <c r="AF868" s="191"/>
    </row>
    <row r="869" spans="1:32">
      <c r="A869" s="332" t="s">
        <v>993</v>
      </c>
      <c r="B869" s="334" t="s">
        <v>888</v>
      </c>
      <c r="C869" s="345">
        <v>18134</v>
      </c>
      <c r="D869" s="345">
        <v>18828</v>
      </c>
      <c r="E869" s="326">
        <v>1117</v>
      </c>
      <c r="F869" s="191">
        <f t="shared" si="41"/>
        <v>6.1597000110290061</v>
      </c>
      <c r="G869" s="191">
        <v>590</v>
      </c>
      <c r="H869" s="191">
        <v>3.2535568545274072</v>
      </c>
      <c r="I869" s="191">
        <v>527</v>
      </c>
      <c r="J869" s="191">
        <v>2.9061431565015989</v>
      </c>
      <c r="K869" s="191">
        <v>110</v>
      </c>
      <c r="L869" s="191">
        <v>0.60659534575934704</v>
      </c>
      <c r="M869" s="191">
        <v>118</v>
      </c>
      <c r="N869" s="191">
        <v>0.65071137090548137</v>
      </c>
      <c r="O869" s="191">
        <v>22</v>
      </c>
      <c r="P869" s="204">
        <v>0.12131906915186941</v>
      </c>
      <c r="Q869" s="191">
        <v>34</v>
      </c>
      <c r="R869" s="204">
        <v>0.18749310687107093</v>
      </c>
      <c r="S869" s="191">
        <v>44</v>
      </c>
      <c r="T869" s="204">
        <v>0.24263813830373882</v>
      </c>
      <c r="U869" s="191">
        <v>20</v>
      </c>
      <c r="V869" s="204">
        <v>0.11029006286533583</v>
      </c>
      <c r="W869" s="191">
        <v>136</v>
      </c>
      <c r="X869" s="204">
        <v>0.74997242748428372</v>
      </c>
      <c r="Y869" s="191">
        <v>222</v>
      </c>
      <c r="Z869" s="204">
        <v>1.2242196978052278</v>
      </c>
      <c r="AA869" s="191">
        <v>351</v>
      </c>
      <c r="AB869" s="204">
        <v>1.9355906032866437</v>
      </c>
      <c r="AC869" s="191">
        <v>60</v>
      </c>
      <c r="AD869" s="191">
        <v>0.33087018859600753</v>
      </c>
      <c r="AE869" s="191"/>
      <c r="AF869" s="191"/>
    </row>
    <row r="870" spans="1:32">
      <c r="A870" s="332" t="s">
        <v>993</v>
      </c>
      <c r="B870" s="337" t="s">
        <v>977</v>
      </c>
      <c r="C870" s="347">
        <v>13989</v>
      </c>
      <c r="D870" s="347">
        <v>14700</v>
      </c>
      <c r="E870" s="329">
        <v>907</v>
      </c>
      <c r="F870" s="191">
        <f t="shared" si="41"/>
        <v>6.4836657373650723</v>
      </c>
      <c r="G870" s="191">
        <v>454</v>
      </c>
      <c r="H870" s="191">
        <v>3.2454071055829576</v>
      </c>
      <c r="I870" s="191">
        <v>453</v>
      </c>
      <c r="J870" s="191">
        <v>3.2382586317821143</v>
      </c>
      <c r="K870" s="191">
        <v>104</v>
      </c>
      <c r="L870" s="191">
        <v>0.74344127528772608</v>
      </c>
      <c r="M870" s="191">
        <v>96</v>
      </c>
      <c r="N870" s="191">
        <v>0.68625348488097793</v>
      </c>
      <c r="O870" s="191">
        <v>32</v>
      </c>
      <c r="P870" s="204">
        <v>0.22875116162699266</v>
      </c>
      <c r="Q870" s="191">
        <v>26</v>
      </c>
      <c r="R870" s="204">
        <v>0.18586031882193152</v>
      </c>
      <c r="S870" s="191">
        <v>26</v>
      </c>
      <c r="T870" s="204">
        <v>0.18586031882193152</v>
      </c>
      <c r="U870" s="191">
        <v>13</v>
      </c>
      <c r="V870" s="204">
        <v>9.293015941096576E-2</v>
      </c>
      <c r="W870" s="191">
        <v>90</v>
      </c>
      <c r="X870" s="204">
        <v>0.64336264207591676</v>
      </c>
      <c r="Y870" s="191">
        <v>198</v>
      </c>
      <c r="Z870" s="204">
        <v>1.415397812567017</v>
      </c>
      <c r="AA870" s="191">
        <v>272</v>
      </c>
      <c r="AB870" s="204">
        <v>1.9443848738294374</v>
      </c>
      <c r="AC870" s="191">
        <v>50</v>
      </c>
      <c r="AD870" s="191">
        <v>0.357423690042176</v>
      </c>
      <c r="AE870" s="191"/>
      <c r="AF870" s="191"/>
    </row>
    <row r="871" spans="1:32">
      <c r="A871" s="332" t="s">
        <v>993</v>
      </c>
      <c r="B871" s="332" t="s">
        <v>1073</v>
      </c>
      <c r="C871" s="346"/>
      <c r="D871" s="346"/>
      <c r="E871" s="191">
        <v>0</v>
      </c>
      <c r="F871" s="191"/>
      <c r="G871" s="191">
        <v>0</v>
      </c>
      <c r="H871" s="191"/>
      <c r="I871" s="191">
        <v>0</v>
      </c>
      <c r="J871" s="191"/>
      <c r="K871" s="191">
        <v>0</v>
      </c>
      <c r="L871" s="191"/>
      <c r="M871" s="191">
        <v>0</v>
      </c>
      <c r="N871" s="191"/>
      <c r="O871" s="191">
        <v>0</v>
      </c>
      <c r="P871" s="204"/>
      <c r="Q871" s="191">
        <v>0</v>
      </c>
      <c r="R871" s="204"/>
      <c r="S871" s="191">
        <v>0</v>
      </c>
      <c r="T871" s="204"/>
      <c r="U871" s="191">
        <v>0</v>
      </c>
      <c r="V871" s="204"/>
      <c r="W871" s="191">
        <v>0</v>
      </c>
      <c r="X871" s="204"/>
      <c r="Y871" s="191">
        <v>0</v>
      </c>
      <c r="Z871" s="204"/>
      <c r="AA871" s="191">
        <v>0</v>
      </c>
      <c r="AB871" s="204"/>
      <c r="AC871" s="191">
        <v>0</v>
      </c>
      <c r="AD871" s="191"/>
      <c r="AE871" s="191"/>
      <c r="AF871" s="191"/>
    </row>
    <row r="872" spans="1:32">
      <c r="A872" s="332" t="s">
        <v>993</v>
      </c>
      <c r="B872" s="334" t="s">
        <v>978</v>
      </c>
      <c r="C872" s="345">
        <v>11693</v>
      </c>
      <c r="D872" s="345">
        <v>11834</v>
      </c>
      <c r="E872" s="326">
        <v>702</v>
      </c>
      <c r="F872" s="191">
        <f t="shared" si="41"/>
        <v>6.0035918925853071</v>
      </c>
      <c r="G872" s="191">
        <v>334</v>
      </c>
      <c r="H872" s="191">
        <v>2.856409817839733</v>
      </c>
      <c r="I872" s="191">
        <v>368</v>
      </c>
      <c r="J872" s="191">
        <v>3.1471820747455741</v>
      </c>
      <c r="K872" s="191">
        <v>95</v>
      </c>
      <c r="L872" s="191">
        <v>0.81245189429573239</v>
      </c>
      <c r="M872" s="191">
        <v>76</v>
      </c>
      <c r="N872" s="191">
        <v>0.64996151543658598</v>
      </c>
      <c r="O872" s="191">
        <v>25</v>
      </c>
      <c r="P872" s="204">
        <v>0.21380313007782434</v>
      </c>
      <c r="Q872" s="191">
        <v>26</v>
      </c>
      <c r="R872" s="204">
        <v>0.2223552552809373</v>
      </c>
      <c r="S872" s="191">
        <v>21</v>
      </c>
      <c r="T872" s="204">
        <v>0.17959462926537245</v>
      </c>
      <c r="U872" s="191">
        <v>9</v>
      </c>
      <c r="V872" s="204">
        <v>7.6969126828016765E-2</v>
      </c>
      <c r="W872" s="191">
        <v>56</v>
      </c>
      <c r="X872" s="204">
        <v>0.47891901137432652</v>
      </c>
      <c r="Y872" s="191">
        <v>143</v>
      </c>
      <c r="Z872" s="204">
        <v>1.2229539040451554</v>
      </c>
      <c r="AA872" s="191">
        <v>213</v>
      </c>
      <c r="AB872" s="204">
        <v>1.8216026682630633</v>
      </c>
      <c r="AC872" s="191">
        <v>38</v>
      </c>
      <c r="AD872" s="191">
        <v>0.32498075771829299</v>
      </c>
      <c r="AE872" s="191"/>
      <c r="AF872" s="191"/>
    </row>
    <row r="873" spans="1:32">
      <c r="A873" s="332" t="s">
        <v>993</v>
      </c>
      <c r="B873" s="334" t="s">
        <v>880</v>
      </c>
      <c r="C873" s="345">
        <v>11990</v>
      </c>
      <c r="D873" s="345">
        <v>11148</v>
      </c>
      <c r="E873" s="326">
        <v>714</v>
      </c>
      <c r="F873" s="191">
        <f t="shared" si="41"/>
        <v>5.9549624687239362</v>
      </c>
      <c r="G873" s="191">
        <v>355</v>
      </c>
      <c r="H873" s="191">
        <v>2.9608006672226859</v>
      </c>
      <c r="I873" s="191">
        <v>359</v>
      </c>
      <c r="J873" s="191">
        <v>2.9941618015012512</v>
      </c>
      <c r="K873" s="191">
        <v>70</v>
      </c>
      <c r="L873" s="191">
        <v>0.58381984987489577</v>
      </c>
      <c r="M873" s="191">
        <v>74</v>
      </c>
      <c r="N873" s="191">
        <v>0.61718098415346123</v>
      </c>
      <c r="O873" s="191">
        <v>23</v>
      </c>
      <c r="P873" s="204">
        <v>0.19182652210175147</v>
      </c>
      <c r="Q873" s="191">
        <v>21</v>
      </c>
      <c r="R873" s="204">
        <v>0.17514595496246874</v>
      </c>
      <c r="S873" s="191">
        <v>25</v>
      </c>
      <c r="T873" s="204">
        <v>0.2085070892410342</v>
      </c>
      <c r="U873" s="191">
        <v>20</v>
      </c>
      <c r="V873" s="204">
        <v>0.16680567139282734</v>
      </c>
      <c r="W873" s="191">
        <v>86</v>
      </c>
      <c r="X873" s="204">
        <v>0.71726438698915762</v>
      </c>
      <c r="Y873" s="191">
        <v>125</v>
      </c>
      <c r="Z873" s="204">
        <v>1.0425354462051708</v>
      </c>
      <c r="AA873" s="191">
        <v>225</v>
      </c>
      <c r="AB873" s="204">
        <v>1.8765638031693077</v>
      </c>
      <c r="AC873" s="191">
        <v>45</v>
      </c>
      <c r="AD873" s="191">
        <v>0.37531276063386154</v>
      </c>
      <c r="AE873" s="191"/>
      <c r="AF873" s="191"/>
    </row>
    <row r="874" spans="1:32">
      <c r="A874" s="332" t="s">
        <v>993</v>
      </c>
      <c r="B874" s="334" t="s">
        <v>882</v>
      </c>
      <c r="C874" s="345">
        <v>11931</v>
      </c>
      <c r="D874" s="345">
        <v>11612</v>
      </c>
      <c r="E874" s="326">
        <v>611</v>
      </c>
      <c r="F874" s="191">
        <f t="shared" si="41"/>
        <v>5.1211130668007714</v>
      </c>
      <c r="G874" s="191">
        <v>299</v>
      </c>
      <c r="H874" s="191">
        <v>2.5060766071578242</v>
      </c>
      <c r="I874" s="191">
        <v>312</v>
      </c>
      <c r="J874" s="191">
        <v>2.6150364596429472</v>
      </c>
      <c r="K874" s="191">
        <v>48</v>
      </c>
      <c r="L874" s="191">
        <v>0.40231330148353028</v>
      </c>
      <c r="M874" s="191">
        <v>63</v>
      </c>
      <c r="N874" s="191">
        <v>0.52803620819713348</v>
      </c>
      <c r="O874" s="191">
        <v>12</v>
      </c>
      <c r="P874" s="204">
        <v>0.10057832537088257</v>
      </c>
      <c r="Q874" s="191">
        <v>12</v>
      </c>
      <c r="R874" s="204">
        <v>0.10057832537088257</v>
      </c>
      <c r="S874" s="191">
        <v>33</v>
      </c>
      <c r="T874" s="204">
        <v>0.27659039476992708</v>
      </c>
      <c r="U874" s="191">
        <v>15</v>
      </c>
      <c r="V874" s="204">
        <v>0.1257229067136032</v>
      </c>
      <c r="W874" s="191">
        <v>61</v>
      </c>
      <c r="X874" s="204">
        <v>0.51127315396865314</v>
      </c>
      <c r="Y874" s="191">
        <v>99</v>
      </c>
      <c r="Z874" s="204">
        <v>0.82977118430978125</v>
      </c>
      <c r="AA874" s="191">
        <v>205</v>
      </c>
      <c r="AB874" s="204">
        <v>1.7182130584192441</v>
      </c>
      <c r="AC874" s="191">
        <v>63</v>
      </c>
      <c r="AD874" s="191">
        <v>0.52803620819713348</v>
      </c>
      <c r="AE874" s="191"/>
      <c r="AF874" s="191"/>
    </row>
    <row r="875" spans="1:32">
      <c r="A875" s="332" t="s">
        <v>993</v>
      </c>
      <c r="B875" s="334" t="s">
        <v>902</v>
      </c>
      <c r="C875" s="345">
        <v>19811</v>
      </c>
      <c r="D875" s="345">
        <v>21430</v>
      </c>
      <c r="E875" s="326">
        <v>1134</v>
      </c>
      <c r="F875" s="191">
        <f t="shared" si="41"/>
        <v>5.7240926757861788</v>
      </c>
      <c r="G875" s="191">
        <v>595</v>
      </c>
      <c r="H875" s="191">
        <v>3.0033819595174398</v>
      </c>
      <c r="I875" s="191">
        <v>539</v>
      </c>
      <c r="J875" s="191">
        <v>2.7207107162687394</v>
      </c>
      <c r="K875" s="191">
        <v>117</v>
      </c>
      <c r="L875" s="191">
        <v>0.59058099035889156</v>
      </c>
      <c r="M875" s="191">
        <v>150</v>
      </c>
      <c r="N875" s="191">
        <v>0.75715511584473272</v>
      </c>
      <c r="O875" s="191">
        <v>36</v>
      </c>
      <c r="P875" s="204">
        <v>0.18171722780273583</v>
      </c>
      <c r="Q875" s="191">
        <v>48</v>
      </c>
      <c r="R875" s="204">
        <v>0.24228963707031448</v>
      </c>
      <c r="S875" s="191">
        <v>38</v>
      </c>
      <c r="T875" s="204">
        <v>0.19181262934733229</v>
      </c>
      <c r="U875" s="191">
        <v>29</v>
      </c>
      <c r="V875" s="204">
        <v>0.14638332239664834</v>
      </c>
      <c r="W875" s="191">
        <v>112</v>
      </c>
      <c r="X875" s="204">
        <v>0.56534248649740049</v>
      </c>
      <c r="Y875" s="191">
        <v>210</v>
      </c>
      <c r="Z875" s="204">
        <v>1.0600171621826258</v>
      </c>
      <c r="AA875" s="191">
        <v>347</v>
      </c>
      <c r="AB875" s="204">
        <v>1.7515521679874815</v>
      </c>
      <c r="AC875" s="191">
        <v>47</v>
      </c>
      <c r="AD875" s="191">
        <v>0.23724193629801626</v>
      </c>
      <c r="AE875" s="191"/>
      <c r="AF875" s="191"/>
    </row>
    <row r="876" spans="1:32">
      <c r="A876" s="332" t="s">
        <v>993</v>
      </c>
      <c r="B876" s="334" t="s">
        <v>907</v>
      </c>
      <c r="C876" s="345">
        <v>17254</v>
      </c>
      <c r="D876" s="345">
        <v>18204</v>
      </c>
      <c r="E876" s="326">
        <v>918</v>
      </c>
      <c r="F876" s="191">
        <f t="shared" si="41"/>
        <v>5.3205053900544801</v>
      </c>
      <c r="G876" s="191">
        <v>453</v>
      </c>
      <c r="H876" s="191">
        <v>2.6254781499942044</v>
      </c>
      <c r="I876" s="191">
        <v>465</v>
      </c>
      <c r="J876" s="191">
        <v>2.6950272400602762</v>
      </c>
      <c r="K876" s="191">
        <v>78</v>
      </c>
      <c r="L876" s="191">
        <v>0.45206908542946567</v>
      </c>
      <c r="M876" s="191">
        <v>97</v>
      </c>
      <c r="N876" s="191">
        <v>0.56218847803407912</v>
      </c>
      <c r="O876" s="191">
        <v>34</v>
      </c>
      <c r="P876" s="204">
        <v>0.19705575518720297</v>
      </c>
      <c r="Q876" s="191">
        <v>28</v>
      </c>
      <c r="R876" s="204">
        <v>0.16228121015416716</v>
      </c>
      <c r="S876" s="191">
        <v>50</v>
      </c>
      <c r="T876" s="204">
        <v>0.28978787527529848</v>
      </c>
      <c r="U876" s="191">
        <v>23</v>
      </c>
      <c r="V876" s="204">
        <v>0.1333024226266373</v>
      </c>
      <c r="W876" s="191">
        <v>114</v>
      </c>
      <c r="X876" s="204">
        <v>0.6607163556276805</v>
      </c>
      <c r="Y876" s="191">
        <v>131</v>
      </c>
      <c r="Z876" s="204">
        <v>0.75924423322128198</v>
      </c>
      <c r="AA876" s="191">
        <v>293</v>
      </c>
      <c r="AB876" s="204">
        <v>1.6981569491132491</v>
      </c>
      <c r="AC876" s="191">
        <v>70</v>
      </c>
      <c r="AD876" s="191">
        <v>0.40570302538541786</v>
      </c>
      <c r="AE876" s="191"/>
      <c r="AF876" s="191"/>
    </row>
    <row r="877" spans="1:32">
      <c r="A877" s="332" t="s">
        <v>993</v>
      </c>
      <c r="B877" s="334" t="s">
        <v>908</v>
      </c>
      <c r="C877" s="345">
        <v>9923</v>
      </c>
      <c r="D877" s="345">
        <v>11262</v>
      </c>
      <c r="E877" s="326">
        <v>637</v>
      </c>
      <c r="F877" s="191">
        <f t="shared" si="41"/>
        <v>6.4194296079814572</v>
      </c>
      <c r="G877" s="191">
        <v>317</v>
      </c>
      <c r="H877" s="191">
        <v>3.1945984077395946</v>
      </c>
      <c r="I877" s="191">
        <v>320</v>
      </c>
      <c r="J877" s="191">
        <v>3.2248312002418622</v>
      </c>
      <c r="K877" s="191">
        <v>76</v>
      </c>
      <c r="L877" s="191">
        <v>0.76589741005744227</v>
      </c>
      <c r="M877" s="191">
        <v>79</v>
      </c>
      <c r="N877" s="191">
        <v>0.79613020255970968</v>
      </c>
      <c r="O877" s="191">
        <v>10</v>
      </c>
      <c r="P877" s="204">
        <v>0.10077597500755819</v>
      </c>
      <c r="Q877" s="191">
        <v>14</v>
      </c>
      <c r="R877" s="204">
        <v>0.14108636501058147</v>
      </c>
      <c r="S877" s="191">
        <v>15</v>
      </c>
      <c r="T877" s="204">
        <v>0.15116396251133729</v>
      </c>
      <c r="U877" s="191">
        <v>13</v>
      </c>
      <c r="V877" s="204">
        <v>0.13100876750982565</v>
      </c>
      <c r="W877" s="191">
        <v>64</v>
      </c>
      <c r="X877" s="204">
        <v>0.64496624004837244</v>
      </c>
      <c r="Y877" s="191">
        <v>107</v>
      </c>
      <c r="Z877" s="204">
        <v>1.0783029325808726</v>
      </c>
      <c r="AA877" s="191">
        <v>209</v>
      </c>
      <c r="AB877" s="204">
        <v>2.1062178776579663</v>
      </c>
      <c r="AC877" s="191">
        <v>50</v>
      </c>
      <c r="AD877" s="191">
        <v>0.50387987503779097</v>
      </c>
      <c r="AE877" s="191"/>
      <c r="AF877" s="191"/>
    </row>
    <row r="878" spans="1:32">
      <c r="A878" s="332" t="s">
        <v>993</v>
      </c>
      <c r="B878" s="335" t="s">
        <v>1074</v>
      </c>
      <c r="C878" s="343">
        <v>94810</v>
      </c>
      <c r="D878" s="246">
        <v>104520</v>
      </c>
      <c r="E878" s="327">
        <v>5965</v>
      </c>
      <c r="F878" s="191">
        <f t="shared" si="41"/>
        <v>6.2915304292796108</v>
      </c>
      <c r="G878" s="191">
        <v>2911</v>
      </c>
      <c r="H878" s="191">
        <v>3.0703512287733359</v>
      </c>
      <c r="I878" s="191">
        <v>3054</v>
      </c>
      <c r="J878" s="191">
        <v>3.2211792005062758</v>
      </c>
      <c r="K878" s="191">
        <v>401</v>
      </c>
      <c r="L878" s="191">
        <v>0.42295116548887246</v>
      </c>
      <c r="M878" s="191">
        <v>508</v>
      </c>
      <c r="N878" s="191">
        <v>0.53580845902330976</v>
      </c>
      <c r="O878" s="191">
        <v>207</v>
      </c>
      <c r="P878" s="204">
        <v>0.21833139964138804</v>
      </c>
      <c r="Q878" s="191">
        <v>250</v>
      </c>
      <c r="R878" s="204">
        <v>0.26368526526737684</v>
      </c>
      <c r="S878" s="191">
        <v>299</v>
      </c>
      <c r="T878" s="204">
        <v>0.31536757725978271</v>
      </c>
      <c r="U878" s="191">
        <v>149</v>
      </c>
      <c r="V878" s="204">
        <v>0.15715641809935663</v>
      </c>
      <c r="W878" s="191">
        <v>751</v>
      </c>
      <c r="X878" s="204">
        <v>0.7921105368632001</v>
      </c>
      <c r="Y878" s="191">
        <v>1001</v>
      </c>
      <c r="Z878" s="204">
        <v>1.0557958021305769</v>
      </c>
      <c r="AA878" s="191">
        <v>1892</v>
      </c>
      <c r="AB878" s="204">
        <v>1.9955700875435083</v>
      </c>
      <c r="AC878" s="191">
        <v>507</v>
      </c>
      <c r="AD878" s="191">
        <v>0.53475371796224025</v>
      </c>
      <c r="AE878" s="191"/>
      <c r="AF878" s="191"/>
    </row>
    <row r="879" spans="1:32">
      <c r="A879" s="332" t="s">
        <v>993</v>
      </c>
      <c r="B879" s="334" t="s">
        <v>969</v>
      </c>
      <c r="C879" s="345">
        <v>6209</v>
      </c>
      <c r="D879" s="345">
        <v>7841</v>
      </c>
      <c r="E879" s="326">
        <v>411</v>
      </c>
      <c r="F879" s="191">
        <f t="shared" si="41"/>
        <v>6.6194234176195836</v>
      </c>
      <c r="G879" s="191">
        <v>194</v>
      </c>
      <c r="H879" s="191">
        <v>3.124496698341118</v>
      </c>
      <c r="I879" s="191">
        <v>217</v>
      </c>
      <c r="J879" s="191">
        <v>3.494926719278467</v>
      </c>
      <c r="K879" s="191">
        <v>33</v>
      </c>
      <c r="L879" s="191">
        <v>0.53148655177967463</v>
      </c>
      <c r="M879" s="191">
        <v>46</v>
      </c>
      <c r="N879" s="191">
        <v>0.74086004187469801</v>
      </c>
      <c r="O879" s="191">
        <v>11</v>
      </c>
      <c r="P879" s="204">
        <v>0.17716218392655822</v>
      </c>
      <c r="Q879" s="191">
        <v>11</v>
      </c>
      <c r="R879" s="204">
        <v>0.17716218392655822</v>
      </c>
      <c r="S879" s="191">
        <v>22</v>
      </c>
      <c r="T879" s="204">
        <v>0.35432436785311644</v>
      </c>
      <c r="U879" s="191">
        <v>6</v>
      </c>
      <c r="V879" s="204">
        <v>9.6633918505395391E-2</v>
      </c>
      <c r="W879" s="191">
        <v>27</v>
      </c>
      <c r="X879" s="204">
        <v>0.43485263327427925</v>
      </c>
      <c r="Y879" s="191">
        <v>66</v>
      </c>
      <c r="Z879" s="204">
        <v>1.0629731035593493</v>
      </c>
      <c r="AA879" s="191">
        <v>151</v>
      </c>
      <c r="AB879" s="204">
        <v>2.4319536157191171</v>
      </c>
      <c r="AC879" s="191">
        <v>38</v>
      </c>
      <c r="AD879" s="191">
        <v>0.6120148172008375</v>
      </c>
      <c r="AE879" s="191"/>
      <c r="AF879" s="191"/>
    </row>
    <row r="880" spans="1:32">
      <c r="A880" s="332" t="s">
        <v>993</v>
      </c>
      <c r="B880" s="334" t="s">
        <v>991</v>
      </c>
      <c r="C880" s="345">
        <v>4107</v>
      </c>
      <c r="D880" s="345">
        <v>4301</v>
      </c>
      <c r="E880" s="326">
        <v>262</v>
      </c>
      <c r="F880" s="191">
        <f t="shared" si="41"/>
        <v>6.3793523252982709</v>
      </c>
      <c r="G880" s="191">
        <v>133</v>
      </c>
      <c r="H880" s="191">
        <v>3.2383735086437793</v>
      </c>
      <c r="I880" s="191">
        <v>129</v>
      </c>
      <c r="J880" s="191">
        <v>3.1409788166544925</v>
      </c>
      <c r="K880" s="191">
        <v>23</v>
      </c>
      <c r="L880" s="191">
        <v>0.56001947893839787</v>
      </c>
      <c r="M880" s="191">
        <v>23</v>
      </c>
      <c r="N880" s="191">
        <v>0.56001947893839787</v>
      </c>
      <c r="O880" s="191">
        <v>18</v>
      </c>
      <c r="P880" s="204">
        <v>0.43827611395178961</v>
      </c>
      <c r="Q880" s="191">
        <v>18</v>
      </c>
      <c r="R880" s="204">
        <v>0.43827611395178961</v>
      </c>
      <c r="S880" s="191">
        <v>17</v>
      </c>
      <c r="T880" s="204">
        <v>0.41392744095446793</v>
      </c>
      <c r="U880" s="191">
        <v>5</v>
      </c>
      <c r="V880" s="204">
        <v>0.12174336498660823</v>
      </c>
      <c r="W880" s="191">
        <v>24</v>
      </c>
      <c r="X880" s="204">
        <v>0.58436815193571956</v>
      </c>
      <c r="Y880" s="191">
        <v>40</v>
      </c>
      <c r="Z880" s="204">
        <v>0.97394691989286586</v>
      </c>
      <c r="AA880" s="191">
        <v>70</v>
      </c>
      <c r="AB880" s="204">
        <v>1.7044071098125151</v>
      </c>
      <c r="AC880" s="191">
        <v>24</v>
      </c>
      <c r="AD880" s="191">
        <v>0.58436815193571956</v>
      </c>
      <c r="AE880" s="191"/>
      <c r="AF880" s="191"/>
    </row>
    <row r="881" spans="1:32">
      <c r="A881" s="332" t="s">
        <v>993</v>
      </c>
      <c r="B881" s="337" t="s">
        <v>985</v>
      </c>
      <c r="C881" s="347">
        <v>10540</v>
      </c>
      <c r="D881" s="347">
        <v>10494</v>
      </c>
      <c r="E881" s="329">
        <v>683</v>
      </c>
      <c r="F881" s="191">
        <f t="shared" si="41"/>
        <v>6.4800759013282736</v>
      </c>
      <c r="G881" s="191">
        <v>325</v>
      </c>
      <c r="H881" s="191">
        <v>3.0834914611005693</v>
      </c>
      <c r="I881" s="191">
        <v>358</v>
      </c>
      <c r="J881" s="191">
        <v>3.3965844402277039</v>
      </c>
      <c r="K881" s="191">
        <v>57</v>
      </c>
      <c r="L881" s="191">
        <v>0.54079696394686905</v>
      </c>
      <c r="M881" s="191">
        <v>68</v>
      </c>
      <c r="N881" s="191">
        <v>0.64516129032258063</v>
      </c>
      <c r="O881" s="191">
        <v>23</v>
      </c>
      <c r="P881" s="204">
        <v>0.21821631878557873</v>
      </c>
      <c r="Q881" s="191">
        <v>28</v>
      </c>
      <c r="R881" s="204">
        <v>0.26565464895635671</v>
      </c>
      <c r="S881" s="191">
        <v>22</v>
      </c>
      <c r="T881" s="204">
        <v>0.20872865275142313</v>
      </c>
      <c r="U881" s="191">
        <v>11</v>
      </c>
      <c r="V881" s="204">
        <v>0.10436432637571157</v>
      </c>
      <c r="W881" s="191">
        <v>60</v>
      </c>
      <c r="X881" s="204">
        <v>0.56925996204933582</v>
      </c>
      <c r="Y881" s="191">
        <v>111</v>
      </c>
      <c r="Z881" s="204">
        <v>1.0531309297912712</v>
      </c>
      <c r="AA881" s="191">
        <v>238</v>
      </c>
      <c r="AB881" s="204">
        <v>2.258064516129032</v>
      </c>
      <c r="AC881" s="191">
        <v>65</v>
      </c>
      <c r="AD881" s="191">
        <v>0.61669829222011385</v>
      </c>
      <c r="AE881" s="191"/>
      <c r="AF881" s="191"/>
    </row>
    <row r="882" spans="1:32">
      <c r="A882" s="332" t="s">
        <v>993</v>
      </c>
      <c r="B882" s="334" t="s">
        <v>1075</v>
      </c>
      <c r="C882" s="345">
        <v>6500</v>
      </c>
      <c r="D882" s="345">
        <v>6446</v>
      </c>
      <c r="E882" s="326">
        <v>422</v>
      </c>
      <c r="F882" s="191">
        <f t="shared" si="41"/>
        <v>6.4923076923076914</v>
      </c>
      <c r="G882" s="191">
        <v>194</v>
      </c>
      <c r="H882" s="191">
        <v>2.9846153846153847</v>
      </c>
      <c r="I882" s="191">
        <v>228</v>
      </c>
      <c r="J882" s="191">
        <v>3.5076923076923077</v>
      </c>
      <c r="K882" s="191">
        <v>25</v>
      </c>
      <c r="L882" s="191">
        <v>0.38461538461538464</v>
      </c>
      <c r="M882" s="191">
        <v>29</v>
      </c>
      <c r="N882" s="191">
        <v>0.44615384615384612</v>
      </c>
      <c r="O882" s="191">
        <v>16</v>
      </c>
      <c r="P882" s="204">
        <v>0.24615384615384617</v>
      </c>
      <c r="Q882" s="191">
        <v>12</v>
      </c>
      <c r="R882" s="204">
        <v>0.1846153846153846</v>
      </c>
      <c r="S882" s="191">
        <v>30</v>
      </c>
      <c r="T882" s="204">
        <v>0.46153846153846156</v>
      </c>
      <c r="U882" s="191">
        <v>10</v>
      </c>
      <c r="V882" s="204">
        <v>0.15384615384615385</v>
      </c>
      <c r="W882" s="191">
        <v>50</v>
      </c>
      <c r="X882" s="204">
        <v>0.76923076923076927</v>
      </c>
      <c r="Y882" s="191">
        <v>71</v>
      </c>
      <c r="Z882" s="204">
        <v>1.0923076923076922</v>
      </c>
      <c r="AA882" s="191">
        <v>147</v>
      </c>
      <c r="AB882" s="204">
        <v>2.2615384615384615</v>
      </c>
      <c r="AC882" s="191">
        <v>32</v>
      </c>
      <c r="AD882" s="191">
        <v>0.49230769230769234</v>
      </c>
      <c r="AE882" s="191"/>
      <c r="AF882" s="191"/>
    </row>
    <row r="883" spans="1:32">
      <c r="A883" s="332" t="s">
        <v>993</v>
      </c>
      <c r="B883" s="334" t="s">
        <v>986</v>
      </c>
      <c r="C883" s="345">
        <v>2822</v>
      </c>
      <c r="D883" s="345">
        <v>2601</v>
      </c>
      <c r="E883" s="326">
        <v>155</v>
      </c>
      <c r="F883" s="191">
        <f t="shared" si="41"/>
        <v>5.4925584691708007</v>
      </c>
      <c r="G883" s="191">
        <v>77</v>
      </c>
      <c r="H883" s="191">
        <v>2.7285613040396881</v>
      </c>
      <c r="I883" s="191">
        <v>78</v>
      </c>
      <c r="J883" s="191">
        <v>2.7639971651311126</v>
      </c>
      <c r="K883" s="191">
        <v>9</v>
      </c>
      <c r="L883" s="191">
        <v>0.31892274982282065</v>
      </c>
      <c r="M883" s="191">
        <v>9</v>
      </c>
      <c r="N883" s="191">
        <v>0.31892274982282065</v>
      </c>
      <c r="O883" s="191">
        <v>6</v>
      </c>
      <c r="P883" s="204">
        <v>0.21261516654854712</v>
      </c>
      <c r="Q883" s="191">
        <v>4</v>
      </c>
      <c r="R883" s="204">
        <v>0.14174344436569808</v>
      </c>
      <c r="S883" s="191">
        <v>2</v>
      </c>
      <c r="T883" s="204">
        <v>7.087172218284904E-2</v>
      </c>
      <c r="U883" s="191">
        <v>4</v>
      </c>
      <c r="V883" s="204">
        <v>0.14174344436569808</v>
      </c>
      <c r="W883" s="191">
        <v>10</v>
      </c>
      <c r="X883" s="204">
        <v>0.3543586109142452</v>
      </c>
      <c r="Y883" s="191">
        <v>30</v>
      </c>
      <c r="Z883" s="204">
        <v>1.0630758327427356</v>
      </c>
      <c r="AA883" s="191">
        <v>61</v>
      </c>
      <c r="AB883" s="204">
        <v>2.1615875265768958</v>
      </c>
      <c r="AC883" s="191">
        <v>20</v>
      </c>
      <c r="AD883" s="191">
        <v>0.7087172218284904</v>
      </c>
      <c r="AE883" s="191"/>
      <c r="AF883" s="191"/>
    </row>
    <row r="884" spans="1:32">
      <c r="A884" s="332" t="s">
        <v>993</v>
      </c>
      <c r="B884" s="337" t="s">
        <v>987</v>
      </c>
      <c r="C884" s="347">
        <v>5219</v>
      </c>
      <c r="D884" s="347">
        <v>5939</v>
      </c>
      <c r="E884" s="329">
        <v>325</v>
      </c>
      <c r="F884" s="191">
        <f t="shared" si="41"/>
        <v>6.2272465989653192</v>
      </c>
      <c r="G884" s="191">
        <v>155</v>
      </c>
      <c r="H884" s="191">
        <v>2.969917608737306</v>
      </c>
      <c r="I884" s="191">
        <v>170</v>
      </c>
      <c r="J884" s="191">
        <v>3.2573289902280131</v>
      </c>
      <c r="K884" s="191">
        <v>23</v>
      </c>
      <c r="L884" s="191">
        <v>0.44069745161908414</v>
      </c>
      <c r="M884" s="191">
        <v>44</v>
      </c>
      <c r="N884" s="191">
        <v>0.84307338570607393</v>
      </c>
      <c r="O884" s="191">
        <v>14</v>
      </c>
      <c r="P884" s="204">
        <v>0.26825062272465988</v>
      </c>
      <c r="Q884" s="191">
        <v>19</v>
      </c>
      <c r="R884" s="204">
        <v>0.36405441655489562</v>
      </c>
      <c r="S884" s="191">
        <v>17</v>
      </c>
      <c r="T884" s="204">
        <v>0.32573289902280134</v>
      </c>
      <c r="U884" s="191">
        <v>8</v>
      </c>
      <c r="V884" s="204">
        <v>0.15328607012837708</v>
      </c>
      <c r="W884" s="191">
        <v>26</v>
      </c>
      <c r="X884" s="204">
        <v>0.49817972791722553</v>
      </c>
      <c r="Y884" s="191">
        <v>44</v>
      </c>
      <c r="Z884" s="204">
        <v>0.84307338570607393</v>
      </c>
      <c r="AA884" s="191">
        <v>99</v>
      </c>
      <c r="AB884" s="204">
        <v>1.8969151178386663</v>
      </c>
      <c r="AC884" s="191">
        <v>31</v>
      </c>
      <c r="AD884" s="191">
        <v>0.59398352174746116</v>
      </c>
      <c r="AE884" s="191"/>
      <c r="AF884" s="191"/>
    </row>
    <row r="885" spans="1:32">
      <c r="A885" s="332" t="s">
        <v>993</v>
      </c>
      <c r="B885" s="334" t="s">
        <v>970</v>
      </c>
      <c r="C885" s="345">
        <v>6257</v>
      </c>
      <c r="D885" s="345">
        <v>6283</v>
      </c>
      <c r="E885" s="326">
        <v>422</v>
      </c>
      <c r="F885" s="191">
        <f t="shared" si="41"/>
        <v>6.7444462202333382</v>
      </c>
      <c r="G885" s="191">
        <v>192</v>
      </c>
      <c r="H885" s="191">
        <v>3.0685632092056898</v>
      </c>
      <c r="I885" s="191">
        <v>230</v>
      </c>
      <c r="J885" s="191">
        <v>3.6758830110276488</v>
      </c>
      <c r="K885" s="191">
        <v>22</v>
      </c>
      <c r="L885" s="191">
        <v>0.3516062010548186</v>
      </c>
      <c r="M885" s="191">
        <v>40</v>
      </c>
      <c r="N885" s="191">
        <v>0.63928400191785206</v>
      </c>
      <c r="O885" s="191">
        <v>18</v>
      </c>
      <c r="P885" s="204">
        <v>0.28767780086303341</v>
      </c>
      <c r="Q885" s="191">
        <v>16</v>
      </c>
      <c r="R885" s="204">
        <v>0.25571360076714078</v>
      </c>
      <c r="S885" s="191">
        <v>20</v>
      </c>
      <c r="T885" s="204">
        <v>0.31964200095892603</v>
      </c>
      <c r="U885" s="191">
        <v>6</v>
      </c>
      <c r="V885" s="204">
        <v>9.5892600287677807E-2</v>
      </c>
      <c r="W885" s="191">
        <v>52</v>
      </c>
      <c r="X885" s="204">
        <v>0.83106920249320748</v>
      </c>
      <c r="Y885" s="191">
        <v>61</v>
      </c>
      <c r="Z885" s="204">
        <v>0.9749081029247243</v>
      </c>
      <c r="AA885" s="191">
        <v>153</v>
      </c>
      <c r="AB885" s="204">
        <v>2.4452613073357838</v>
      </c>
      <c r="AC885" s="191">
        <v>34</v>
      </c>
      <c r="AD885" s="191">
        <v>0.54339140163017419</v>
      </c>
      <c r="AE885" s="191"/>
      <c r="AF885" s="191"/>
    </row>
    <row r="886" spans="1:32">
      <c r="A886" s="332" t="s">
        <v>993</v>
      </c>
      <c r="B886" s="334" t="s">
        <v>972</v>
      </c>
      <c r="C886" s="345">
        <v>9585</v>
      </c>
      <c r="D886" s="345">
        <v>13258</v>
      </c>
      <c r="E886" s="326">
        <v>625</v>
      </c>
      <c r="F886" s="191">
        <f t="shared" si="41"/>
        <v>6.5206051121544082</v>
      </c>
      <c r="G886" s="191">
        <v>352</v>
      </c>
      <c r="H886" s="191">
        <v>3.6724047991653621</v>
      </c>
      <c r="I886" s="191">
        <v>273</v>
      </c>
      <c r="J886" s="191">
        <v>2.8482003129890456</v>
      </c>
      <c r="K886" s="191">
        <v>36</v>
      </c>
      <c r="L886" s="191">
        <v>0.37558685446009388</v>
      </c>
      <c r="M886" s="191">
        <v>43</v>
      </c>
      <c r="N886" s="191">
        <v>0.44861763171622326</v>
      </c>
      <c r="O886" s="191">
        <v>19</v>
      </c>
      <c r="P886" s="204">
        <v>0.19822639540949399</v>
      </c>
      <c r="Q886" s="191">
        <v>25</v>
      </c>
      <c r="R886" s="204">
        <v>0.26082420448617633</v>
      </c>
      <c r="S886" s="191">
        <v>29</v>
      </c>
      <c r="T886" s="204">
        <v>0.30255607720396455</v>
      </c>
      <c r="U886" s="191">
        <v>35</v>
      </c>
      <c r="V886" s="204">
        <v>0.36515388628064682</v>
      </c>
      <c r="W886" s="191">
        <v>152</v>
      </c>
      <c r="X886" s="204">
        <v>1.585811163275952</v>
      </c>
      <c r="Y886" s="191">
        <v>89</v>
      </c>
      <c r="Z886" s="204">
        <v>0.9285341679707878</v>
      </c>
      <c r="AA886" s="191">
        <v>154</v>
      </c>
      <c r="AB886" s="204">
        <v>1.6066770996348461</v>
      </c>
      <c r="AC886" s="191">
        <v>43</v>
      </c>
      <c r="AD886" s="191">
        <v>0.44861763171622326</v>
      </c>
      <c r="AE886" s="191"/>
      <c r="AF886" s="191"/>
    </row>
    <row r="887" spans="1:32">
      <c r="A887" s="332" t="s">
        <v>993</v>
      </c>
      <c r="B887" s="334" t="s">
        <v>974</v>
      </c>
      <c r="C887" s="345">
        <v>12192</v>
      </c>
      <c r="D887" s="345">
        <v>11519</v>
      </c>
      <c r="E887" s="326">
        <v>659</v>
      </c>
      <c r="F887" s="191">
        <f t="shared" si="41"/>
        <v>5.405183727034121</v>
      </c>
      <c r="G887" s="191">
        <v>326</v>
      </c>
      <c r="H887" s="191">
        <v>2.6738845144356955</v>
      </c>
      <c r="I887" s="191">
        <v>333</v>
      </c>
      <c r="J887" s="191">
        <v>2.731299212598425</v>
      </c>
      <c r="K887" s="191">
        <v>49</v>
      </c>
      <c r="L887" s="191">
        <v>0.40190288713910766</v>
      </c>
      <c r="M887" s="191">
        <v>61</v>
      </c>
      <c r="N887" s="191">
        <v>0.50032808398950135</v>
      </c>
      <c r="O887" s="191">
        <v>17</v>
      </c>
      <c r="P887" s="204">
        <v>0.13943569553805774</v>
      </c>
      <c r="Q887" s="191">
        <v>19</v>
      </c>
      <c r="R887" s="204">
        <v>0.15583989501312337</v>
      </c>
      <c r="S887" s="191">
        <v>40</v>
      </c>
      <c r="T887" s="204">
        <v>0.32808398950131235</v>
      </c>
      <c r="U887" s="191">
        <v>17</v>
      </c>
      <c r="V887" s="204">
        <v>0.13943569553805774</v>
      </c>
      <c r="W887" s="191">
        <v>79</v>
      </c>
      <c r="X887" s="204">
        <v>0.64796587926509186</v>
      </c>
      <c r="Y887" s="191">
        <v>120</v>
      </c>
      <c r="Z887" s="204">
        <v>0.98425196850393704</v>
      </c>
      <c r="AA887" s="191">
        <v>212</v>
      </c>
      <c r="AB887" s="204">
        <v>1.7388451443569555</v>
      </c>
      <c r="AC887" s="191">
        <v>45</v>
      </c>
      <c r="AD887" s="191">
        <v>0.36909448818897639</v>
      </c>
      <c r="AE887" s="191"/>
      <c r="AF887" s="191"/>
    </row>
    <row r="888" spans="1:32">
      <c r="A888" s="332" t="s">
        <v>993</v>
      </c>
      <c r="B888" s="334" t="s">
        <v>988</v>
      </c>
      <c r="C888" s="345">
        <v>5931</v>
      </c>
      <c r="D888" s="345">
        <v>7183</v>
      </c>
      <c r="E888" s="326">
        <v>369</v>
      </c>
      <c r="F888" s="191">
        <f t="shared" si="41"/>
        <v>6.2215477996965101</v>
      </c>
      <c r="G888" s="191">
        <v>166</v>
      </c>
      <c r="H888" s="191">
        <v>2.7988534817062889</v>
      </c>
      <c r="I888" s="191">
        <v>203</v>
      </c>
      <c r="J888" s="191">
        <v>3.4226943179902207</v>
      </c>
      <c r="K888" s="191">
        <v>20</v>
      </c>
      <c r="L888" s="191">
        <v>0.33721126285617936</v>
      </c>
      <c r="M888" s="191">
        <v>29</v>
      </c>
      <c r="N888" s="191">
        <v>0.48895633114146009</v>
      </c>
      <c r="O888" s="191">
        <v>11</v>
      </c>
      <c r="P888" s="204">
        <v>0.18546619457089866</v>
      </c>
      <c r="Q888" s="191">
        <v>20</v>
      </c>
      <c r="R888" s="204">
        <v>0.33721126285617936</v>
      </c>
      <c r="S888" s="191">
        <v>19</v>
      </c>
      <c r="T888" s="204">
        <v>0.32035069971337043</v>
      </c>
      <c r="U888" s="191">
        <v>8</v>
      </c>
      <c r="V888" s="204">
        <v>0.13488450514247174</v>
      </c>
      <c r="W888" s="191">
        <v>61</v>
      </c>
      <c r="X888" s="204">
        <v>1.0284943517113472</v>
      </c>
      <c r="Y888" s="191">
        <v>66</v>
      </c>
      <c r="Z888" s="204">
        <v>1.112797167425392</v>
      </c>
      <c r="AA888" s="191">
        <v>107</v>
      </c>
      <c r="AB888" s="204">
        <v>1.8040802562805598</v>
      </c>
      <c r="AC888" s="191">
        <v>28</v>
      </c>
      <c r="AD888" s="191">
        <v>0.47209576799865111</v>
      </c>
      <c r="AE888" s="191"/>
      <c r="AF888" s="191"/>
    </row>
    <row r="889" spans="1:32">
      <c r="A889" s="332" t="s">
        <v>993</v>
      </c>
      <c r="B889" s="334" t="s">
        <v>971</v>
      </c>
      <c r="C889" s="345">
        <v>6028</v>
      </c>
      <c r="D889" s="345">
        <v>6027</v>
      </c>
      <c r="E889" s="326">
        <v>408</v>
      </c>
      <c r="F889" s="191">
        <f t="shared" si="41"/>
        <v>6.7684140676841409</v>
      </c>
      <c r="G889" s="191">
        <v>181</v>
      </c>
      <c r="H889" s="191">
        <v>3.0026542800265426</v>
      </c>
      <c r="I889" s="191">
        <v>227</v>
      </c>
      <c r="J889" s="191">
        <v>3.7657597876575979</v>
      </c>
      <c r="K889" s="191">
        <v>31</v>
      </c>
      <c r="L889" s="191">
        <v>0.51426675514266751</v>
      </c>
      <c r="M889" s="191">
        <v>26</v>
      </c>
      <c r="N889" s="191">
        <v>0.43132050431320507</v>
      </c>
      <c r="O889" s="191">
        <v>12</v>
      </c>
      <c r="P889" s="204">
        <v>0.19907100199071004</v>
      </c>
      <c r="Q889" s="191">
        <v>18</v>
      </c>
      <c r="R889" s="204">
        <v>0.29860650298606506</v>
      </c>
      <c r="S889" s="191">
        <v>26</v>
      </c>
      <c r="T889" s="204">
        <v>0.43132050431320507</v>
      </c>
      <c r="U889" s="191">
        <v>9</v>
      </c>
      <c r="V889" s="204">
        <v>0.14930325149303253</v>
      </c>
      <c r="W889" s="191">
        <v>51</v>
      </c>
      <c r="X889" s="204">
        <v>0.84605175846051761</v>
      </c>
      <c r="Y889" s="191">
        <v>66</v>
      </c>
      <c r="Z889" s="204">
        <v>1.0948905109489051</v>
      </c>
      <c r="AA889" s="191">
        <v>122</v>
      </c>
      <c r="AB889" s="204">
        <v>2.0238885202388852</v>
      </c>
      <c r="AC889" s="191">
        <v>47</v>
      </c>
      <c r="AD889" s="191">
        <v>0.77969475779694752</v>
      </c>
      <c r="AE889" s="191"/>
      <c r="AF889" s="191"/>
    </row>
    <row r="890" spans="1:32">
      <c r="A890" s="332" t="s">
        <v>993</v>
      </c>
      <c r="B890" s="334" t="s">
        <v>1076</v>
      </c>
      <c r="C890" s="345">
        <v>1490</v>
      </c>
      <c r="D890" s="345">
        <v>1505</v>
      </c>
      <c r="E890" s="326">
        <v>86</v>
      </c>
      <c r="F890" s="191">
        <f t="shared" si="41"/>
        <v>5.7718120805369129</v>
      </c>
      <c r="G890" s="191">
        <v>34</v>
      </c>
      <c r="H890" s="191">
        <v>2.2818791946308723</v>
      </c>
      <c r="I890" s="191">
        <v>52</v>
      </c>
      <c r="J890" s="191">
        <v>3.4899328859060401</v>
      </c>
      <c r="K890" s="191">
        <v>1</v>
      </c>
      <c r="L890" s="191">
        <v>6.7114093959731544E-2</v>
      </c>
      <c r="M890" s="191">
        <v>6</v>
      </c>
      <c r="N890" s="191">
        <v>0.40268456375838929</v>
      </c>
      <c r="O890" s="191">
        <v>3</v>
      </c>
      <c r="P890" s="204">
        <v>0.20134228187919465</v>
      </c>
      <c r="Q890" s="191">
        <v>0</v>
      </c>
      <c r="R890" s="204">
        <v>0</v>
      </c>
      <c r="S890" s="191">
        <v>1</v>
      </c>
      <c r="T890" s="204">
        <v>6.7114093959731544E-2</v>
      </c>
      <c r="U890" s="191">
        <v>0</v>
      </c>
      <c r="V890" s="204">
        <v>0</v>
      </c>
      <c r="W890" s="191">
        <v>9</v>
      </c>
      <c r="X890" s="204">
        <v>0.60402684563758391</v>
      </c>
      <c r="Y890" s="191">
        <v>16</v>
      </c>
      <c r="Z890" s="204">
        <v>1.0738255033557047</v>
      </c>
      <c r="AA890" s="191">
        <v>40</v>
      </c>
      <c r="AB890" s="204">
        <v>2.6845637583892619</v>
      </c>
      <c r="AC890" s="191">
        <v>10</v>
      </c>
      <c r="AD890" s="191">
        <v>0.67114093959731547</v>
      </c>
      <c r="AE890" s="191"/>
      <c r="AF890" s="191"/>
    </row>
    <row r="891" spans="1:32">
      <c r="A891" s="332" t="s">
        <v>993</v>
      </c>
      <c r="B891" s="334" t="s">
        <v>973</v>
      </c>
      <c r="C891" s="345">
        <v>12124</v>
      </c>
      <c r="D891" s="345">
        <v>15206</v>
      </c>
      <c r="E891" s="326">
        <v>778</v>
      </c>
      <c r="F891" s="191">
        <f t="shared" si="41"/>
        <v>6.4170240844605733</v>
      </c>
      <c r="G891" s="191">
        <v>413</v>
      </c>
      <c r="H891" s="191">
        <v>3.4064665127020786</v>
      </c>
      <c r="I891" s="191">
        <v>365</v>
      </c>
      <c r="J891" s="191">
        <v>3.0105575717584956</v>
      </c>
      <c r="K891" s="191">
        <v>41</v>
      </c>
      <c r="L891" s="191">
        <v>0.33817222038931044</v>
      </c>
      <c r="M891" s="191">
        <v>61</v>
      </c>
      <c r="N891" s="191">
        <v>0.50313427911580333</v>
      </c>
      <c r="O891" s="191">
        <v>25</v>
      </c>
      <c r="P891" s="204">
        <v>0.20620257340811612</v>
      </c>
      <c r="Q891" s="191">
        <v>39</v>
      </c>
      <c r="R891" s="204">
        <v>0.32167601451666117</v>
      </c>
      <c r="S891" s="191">
        <v>44</v>
      </c>
      <c r="T891" s="204">
        <v>0.36291652919828438</v>
      </c>
      <c r="U891" s="191">
        <v>19</v>
      </c>
      <c r="V891" s="204">
        <v>0.15671395579016828</v>
      </c>
      <c r="W891" s="191">
        <v>113</v>
      </c>
      <c r="X891" s="204">
        <v>0.93203563180468496</v>
      </c>
      <c r="Y891" s="191">
        <v>168</v>
      </c>
      <c r="Z891" s="204">
        <v>1.3856812933025404</v>
      </c>
      <c r="AA891" s="191">
        <v>216</v>
      </c>
      <c r="AB891" s="204">
        <v>1.7815902342461234</v>
      </c>
      <c r="AC891" s="191">
        <v>52</v>
      </c>
      <c r="AD891" s="191">
        <v>0.42890135268888158</v>
      </c>
      <c r="AE891" s="191"/>
      <c r="AF891" s="191"/>
    </row>
    <row r="892" spans="1:32">
      <c r="A892" s="332" t="s">
        <v>993</v>
      </c>
      <c r="B892" s="334" t="s">
        <v>990</v>
      </c>
      <c r="C892" s="345">
        <v>5806</v>
      </c>
      <c r="D892" s="345">
        <v>5917</v>
      </c>
      <c r="E892" s="326">
        <v>372</v>
      </c>
      <c r="F892" s="191">
        <f t="shared" si="41"/>
        <v>6.4071650017223565</v>
      </c>
      <c r="G892" s="191">
        <v>169</v>
      </c>
      <c r="H892" s="191">
        <v>2.9107819497071996</v>
      </c>
      <c r="I892" s="191">
        <v>203</v>
      </c>
      <c r="J892" s="191">
        <v>3.4963830520151569</v>
      </c>
      <c r="K892" s="191">
        <v>31</v>
      </c>
      <c r="L892" s="191">
        <v>0.53393041681019637</v>
      </c>
      <c r="M892" s="191">
        <v>23</v>
      </c>
      <c r="N892" s="191">
        <v>0.39614192214950056</v>
      </c>
      <c r="O892" s="191">
        <v>14</v>
      </c>
      <c r="P892" s="204">
        <v>0.24112986565621772</v>
      </c>
      <c r="Q892" s="191">
        <v>21</v>
      </c>
      <c r="R892" s="204">
        <v>0.36169479848432656</v>
      </c>
      <c r="S892" s="191">
        <v>17</v>
      </c>
      <c r="T892" s="204">
        <v>0.29280055115397863</v>
      </c>
      <c r="U892" s="191">
        <v>11</v>
      </c>
      <c r="V892" s="204">
        <v>0.18945918015845678</v>
      </c>
      <c r="W892" s="191">
        <v>39</v>
      </c>
      <c r="X892" s="204">
        <v>0.67171891147089224</v>
      </c>
      <c r="Y892" s="191">
        <v>56</v>
      </c>
      <c r="Z892" s="204">
        <v>0.96451946262487087</v>
      </c>
      <c r="AA892" s="191">
        <v>122</v>
      </c>
      <c r="AB892" s="204">
        <v>2.1012745435756113</v>
      </c>
      <c r="AC892" s="191">
        <v>38</v>
      </c>
      <c r="AD892" s="191">
        <v>0.65449534963830525</v>
      </c>
      <c r="AE892" s="191"/>
      <c r="AF892" s="191"/>
    </row>
    <row r="893" spans="1:32">
      <c r="A893" s="332" t="s">
        <v>993</v>
      </c>
      <c r="B893" s="334" t="s">
        <v>1077</v>
      </c>
      <c r="C893" s="345">
        <v>1814</v>
      </c>
      <c r="D893" s="345">
        <v>1754</v>
      </c>
      <c r="E893" s="326">
        <v>0</v>
      </c>
      <c r="F893" s="191">
        <f t="shared" si="41"/>
        <v>0</v>
      </c>
      <c r="G893" s="191">
        <v>0</v>
      </c>
      <c r="H893" s="191">
        <v>0</v>
      </c>
      <c r="I893" s="191">
        <v>0</v>
      </c>
      <c r="J893" s="191">
        <v>0</v>
      </c>
      <c r="K893" s="191">
        <v>0</v>
      </c>
      <c r="L893" s="191">
        <v>0</v>
      </c>
      <c r="M893" s="191">
        <v>0</v>
      </c>
      <c r="N893" s="191">
        <v>0</v>
      </c>
      <c r="O893" s="191">
        <v>0</v>
      </c>
      <c r="P893" s="204">
        <v>0</v>
      </c>
      <c r="Q893" s="191">
        <v>0</v>
      </c>
      <c r="R893" s="204">
        <v>0</v>
      </c>
      <c r="S893" s="191">
        <v>0</v>
      </c>
      <c r="T893" s="204">
        <v>0</v>
      </c>
      <c r="U893" s="191">
        <v>0</v>
      </c>
      <c r="V893" s="204">
        <v>0</v>
      </c>
      <c r="W893" s="191">
        <v>0</v>
      </c>
      <c r="X893" s="204">
        <v>0</v>
      </c>
      <c r="Y893" s="191">
        <v>0</v>
      </c>
      <c r="Z893" s="204">
        <v>0</v>
      </c>
      <c r="AA893" s="191">
        <v>0</v>
      </c>
      <c r="AB893" s="204">
        <v>0</v>
      </c>
      <c r="AC893" s="191">
        <v>0</v>
      </c>
      <c r="AD893" s="191">
        <v>0</v>
      </c>
      <c r="AE893" s="191"/>
      <c r="AF893" s="191"/>
    </row>
    <row r="894" spans="1:32">
      <c r="A894" s="332" t="s">
        <v>993</v>
      </c>
      <c r="B894" s="334" t="s">
        <v>1078</v>
      </c>
      <c r="C894" s="345">
        <v>1149</v>
      </c>
      <c r="D894" s="345">
        <v>1199</v>
      </c>
      <c r="E894" s="326">
        <v>0</v>
      </c>
      <c r="F894" s="191">
        <f t="shared" si="41"/>
        <v>0</v>
      </c>
      <c r="G894" s="191">
        <v>0</v>
      </c>
      <c r="H894" s="191">
        <v>0</v>
      </c>
      <c r="I894" s="191">
        <v>0</v>
      </c>
      <c r="J894" s="191">
        <v>0</v>
      </c>
      <c r="K894" s="191">
        <v>0</v>
      </c>
      <c r="L894" s="191">
        <v>0</v>
      </c>
      <c r="M894" s="191">
        <v>0</v>
      </c>
      <c r="N894" s="191">
        <v>0</v>
      </c>
      <c r="O894" s="191">
        <v>0</v>
      </c>
      <c r="P894" s="204">
        <v>0</v>
      </c>
      <c r="Q894" s="191">
        <v>0</v>
      </c>
      <c r="R894" s="204">
        <v>0</v>
      </c>
      <c r="S894" s="191">
        <v>0</v>
      </c>
      <c r="T894" s="204">
        <v>0</v>
      </c>
      <c r="U894" s="191">
        <v>0</v>
      </c>
      <c r="V894" s="204">
        <v>0</v>
      </c>
      <c r="W894" s="191">
        <v>0</v>
      </c>
      <c r="X894" s="204">
        <v>0</v>
      </c>
      <c r="Y894" s="191">
        <v>0</v>
      </c>
      <c r="Z894" s="204">
        <v>0</v>
      </c>
      <c r="AA894" s="191">
        <v>0</v>
      </c>
      <c r="AB894" s="204">
        <v>0</v>
      </c>
      <c r="AC894" s="191">
        <v>0</v>
      </c>
      <c r="AD894" s="191">
        <v>0</v>
      </c>
      <c r="AE894" s="191"/>
      <c r="AF894" s="191"/>
    </row>
    <row r="895" spans="1:32">
      <c r="A895" s="332" t="s">
        <v>993</v>
      </c>
      <c r="B895" s="334" t="s">
        <v>1079</v>
      </c>
      <c r="C895" s="345">
        <v>1449</v>
      </c>
      <c r="D895" s="345">
        <v>1448</v>
      </c>
      <c r="E895" s="326">
        <v>0</v>
      </c>
      <c r="F895" s="191">
        <f t="shared" si="41"/>
        <v>0</v>
      </c>
      <c r="G895" s="191">
        <v>0</v>
      </c>
      <c r="H895" s="191">
        <v>0</v>
      </c>
      <c r="I895" s="191">
        <v>0</v>
      </c>
      <c r="J895" s="191">
        <v>0</v>
      </c>
      <c r="K895" s="191">
        <v>0</v>
      </c>
      <c r="L895" s="191">
        <v>0</v>
      </c>
      <c r="M895" s="191">
        <v>0</v>
      </c>
      <c r="N895" s="191">
        <v>0</v>
      </c>
      <c r="O895" s="191">
        <v>0</v>
      </c>
      <c r="P895" s="204">
        <v>0</v>
      </c>
      <c r="Q895" s="191">
        <v>0</v>
      </c>
      <c r="R895" s="204">
        <v>0</v>
      </c>
      <c r="S895" s="191">
        <v>0</v>
      </c>
      <c r="T895" s="204">
        <v>0</v>
      </c>
      <c r="U895" s="191">
        <v>0</v>
      </c>
      <c r="V895" s="204">
        <v>0</v>
      </c>
      <c r="W895" s="191">
        <v>0</v>
      </c>
      <c r="X895" s="204">
        <v>0</v>
      </c>
      <c r="Y895" s="191">
        <v>0</v>
      </c>
      <c r="Z895" s="204">
        <v>0</v>
      </c>
      <c r="AA895" s="191">
        <v>0</v>
      </c>
      <c r="AB895" s="204">
        <v>0</v>
      </c>
      <c r="AC895" s="191">
        <v>0</v>
      </c>
      <c r="AD895" s="191">
        <v>0</v>
      </c>
      <c r="AE895" s="191"/>
      <c r="AF895" s="191"/>
    </row>
    <row r="896" spans="1:32">
      <c r="A896" s="332" t="s">
        <v>993</v>
      </c>
      <c r="B896" s="334" t="s">
        <v>1080</v>
      </c>
      <c r="C896" s="345">
        <v>1910</v>
      </c>
      <c r="D896" s="345">
        <v>1884</v>
      </c>
      <c r="E896" s="326">
        <v>0</v>
      </c>
      <c r="F896" s="191">
        <f t="shared" si="41"/>
        <v>0</v>
      </c>
      <c r="G896" s="191">
        <v>0</v>
      </c>
      <c r="H896" s="191">
        <v>0</v>
      </c>
      <c r="I896" s="191">
        <v>0</v>
      </c>
      <c r="J896" s="191">
        <v>0</v>
      </c>
      <c r="K896" s="191">
        <v>0</v>
      </c>
      <c r="L896" s="191">
        <v>0</v>
      </c>
      <c r="M896" s="191">
        <v>0</v>
      </c>
      <c r="N896" s="191">
        <v>0</v>
      </c>
      <c r="O896" s="191">
        <v>0</v>
      </c>
      <c r="P896" s="204">
        <v>0</v>
      </c>
      <c r="Q896" s="191">
        <v>0</v>
      </c>
      <c r="R896" s="204">
        <v>0</v>
      </c>
      <c r="S896" s="191">
        <v>0</v>
      </c>
      <c r="T896" s="204">
        <v>0</v>
      </c>
      <c r="U896" s="191">
        <v>0</v>
      </c>
      <c r="V896" s="204">
        <v>0</v>
      </c>
      <c r="W896" s="191">
        <v>0</v>
      </c>
      <c r="X896" s="204">
        <v>0</v>
      </c>
      <c r="Y896" s="191">
        <v>0</v>
      </c>
      <c r="Z896" s="204">
        <v>0</v>
      </c>
      <c r="AA896" s="191">
        <v>0</v>
      </c>
      <c r="AB896" s="204">
        <v>0</v>
      </c>
      <c r="AC896" s="191">
        <v>0</v>
      </c>
      <c r="AD896" s="191">
        <v>0</v>
      </c>
      <c r="AE896" s="191"/>
      <c r="AF896" s="191"/>
    </row>
    <row r="897" spans="1:32">
      <c r="A897" s="332" t="s">
        <v>993</v>
      </c>
      <c r="B897" s="334" t="s">
        <v>1081</v>
      </c>
      <c r="C897" s="345">
        <v>2958</v>
      </c>
      <c r="D897" s="345">
        <v>3102</v>
      </c>
      <c r="E897" s="326">
        <v>0</v>
      </c>
      <c r="F897" s="191">
        <f t="shared" si="41"/>
        <v>0</v>
      </c>
      <c r="G897" s="191">
        <v>0</v>
      </c>
      <c r="H897" s="191">
        <v>0</v>
      </c>
      <c r="I897" s="191">
        <v>0</v>
      </c>
      <c r="J897" s="191">
        <v>0</v>
      </c>
      <c r="K897" s="191">
        <v>0</v>
      </c>
      <c r="L897" s="191">
        <v>0</v>
      </c>
      <c r="M897" s="191">
        <v>0</v>
      </c>
      <c r="N897" s="191">
        <v>0</v>
      </c>
      <c r="O897" s="191">
        <v>0</v>
      </c>
      <c r="P897" s="204">
        <v>0</v>
      </c>
      <c r="Q897" s="191">
        <v>0</v>
      </c>
      <c r="R897" s="204">
        <v>0</v>
      </c>
      <c r="S897" s="191">
        <v>0</v>
      </c>
      <c r="T897" s="204">
        <v>0</v>
      </c>
      <c r="U897" s="191">
        <v>0</v>
      </c>
      <c r="V897" s="204">
        <v>0</v>
      </c>
      <c r="W897" s="191">
        <v>0</v>
      </c>
      <c r="X897" s="204">
        <v>0</v>
      </c>
      <c r="Y897" s="191">
        <v>0</v>
      </c>
      <c r="Z897" s="204">
        <v>0</v>
      </c>
      <c r="AA897" s="191">
        <v>0</v>
      </c>
      <c r="AB897" s="204">
        <v>0</v>
      </c>
      <c r="AC897" s="191">
        <v>0</v>
      </c>
      <c r="AD897" s="191">
        <v>0</v>
      </c>
      <c r="AE897" s="191"/>
      <c r="AF897" s="191"/>
    </row>
    <row r="898" spans="1:32">
      <c r="A898" s="332" t="s">
        <v>993</v>
      </c>
      <c r="B898" s="334" t="s">
        <v>1082</v>
      </c>
      <c r="C898" s="345">
        <v>2669</v>
      </c>
      <c r="D898" s="345">
        <v>2695</v>
      </c>
      <c r="E898" s="326">
        <v>0</v>
      </c>
      <c r="F898" s="191">
        <f t="shared" si="41"/>
        <v>0</v>
      </c>
      <c r="G898" s="191">
        <v>0</v>
      </c>
      <c r="H898" s="191">
        <v>0</v>
      </c>
      <c r="I898" s="191">
        <v>0</v>
      </c>
      <c r="J898" s="191">
        <v>0</v>
      </c>
      <c r="K898" s="191">
        <v>0</v>
      </c>
      <c r="L898" s="191">
        <v>0</v>
      </c>
      <c r="M898" s="191">
        <v>0</v>
      </c>
      <c r="N898" s="191">
        <v>0</v>
      </c>
      <c r="O898" s="191">
        <v>0</v>
      </c>
      <c r="P898" s="204">
        <v>0</v>
      </c>
      <c r="Q898" s="191">
        <v>0</v>
      </c>
      <c r="R898" s="204">
        <v>0</v>
      </c>
      <c r="S898" s="191">
        <v>0</v>
      </c>
      <c r="T898" s="204">
        <v>0</v>
      </c>
      <c r="U898" s="191">
        <v>0</v>
      </c>
      <c r="V898" s="204">
        <v>0</v>
      </c>
      <c r="W898" s="191">
        <v>0</v>
      </c>
      <c r="X898" s="204">
        <v>0</v>
      </c>
      <c r="Y898" s="191">
        <v>0</v>
      </c>
      <c r="Z898" s="204">
        <v>0</v>
      </c>
      <c r="AA898" s="191">
        <v>0</v>
      </c>
      <c r="AB898" s="204">
        <v>0</v>
      </c>
      <c r="AC898" s="191">
        <v>0</v>
      </c>
      <c r="AD898" s="191">
        <v>0</v>
      </c>
      <c r="AE898" s="191"/>
      <c r="AF898" s="191"/>
    </row>
    <row r="899" spans="1:32">
      <c r="A899" s="332" t="s">
        <v>993</v>
      </c>
      <c r="B899" s="334" t="s">
        <v>1083</v>
      </c>
      <c r="C899" s="345">
        <v>1513</v>
      </c>
      <c r="D899" s="345">
        <v>1856</v>
      </c>
      <c r="E899" s="326">
        <v>0</v>
      </c>
      <c r="F899" s="191">
        <f t="shared" ref="F899:F962" si="42">E899/C899*100</f>
        <v>0</v>
      </c>
      <c r="G899" s="191">
        <v>0</v>
      </c>
      <c r="H899" s="191">
        <v>0</v>
      </c>
      <c r="I899" s="191">
        <v>0</v>
      </c>
      <c r="J899" s="191">
        <v>0</v>
      </c>
      <c r="K899" s="191">
        <v>0</v>
      </c>
      <c r="L899" s="191">
        <v>0</v>
      </c>
      <c r="M899" s="191">
        <v>0</v>
      </c>
      <c r="N899" s="191">
        <v>0</v>
      </c>
      <c r="O899" s="191">
        <v>0</v>
      </c>
      <c r="P899" s="204">
        <v>0</v>
      </c>
      <c r="Q899" s="191">
        <v>0</v>
      </c>
      <c r="R899" s="204">
        <v>0</v>
      </c>
      <c r="S899" s="191">
        <v>0</v>
      </c>
      <c r="T899" s="204">
        <v>0</v>
      </c>
      <c r="U899" s="191">
        <v>0</v>
      </c>
      <c r="V899" s="204">
        <v>0</v>
      </c>
      <c r="W899" s="191">
        <v>0</v>
      </c>
      <c r="X899" s="204">
        <v>0</v>
      </c>
      <c r="Y899" s="191">
        <v>0</v>
      </c>
      <c r="Z899" s="204">
        <v>0</v>
      </c>
      <c r="AA899" s="191">
        <v>0</v>
      </c>
      <c r="AB899" s="204">
        <v>0</v>
      </c>
      <c r="AC899" s="191">
        <v>0</v>
      </c>
      <c r="AD899" s="191">
        <v>0</v>
      </c>
      <c r="AE899" s="191"/>
      <c r="AF899" s="191"/>
    </row>
    <row r="900" spans="1:32">
      <c r="A900" s="332" t="s">
        <v>993</v>
      </c>
      <c r="B900" s="334" t="s">
        <v>1084</v>
      </c>
      <c r="C900" s="345">
        <v>221</v>
      </c>
      <c r="D900" s="345">
        <v>204</v>
      </c>
      <c r="E900" s="326">
        <v>0</v>
      </c>
      <c r="F900" s="191">
        <f t="shared" si="42"/>
        <v>0</v>
      </c>
      <c r="G900" s="191">
        <v>0</v>
      </c>
      <c r="H900" s="191">
        <v>0</v>
      </c>
      <c r="I900" s="191">
        <v>0</v>
      </c>
      <c r="J900" s="191">
        <v>0</v>
      </c>
      <c r="K900" s="191">
        <v>0</v>
      </c>
      <c r="L900" s="191">
        <v>0</v>
      </c>
      <c r="M900" s="191">
        <v>0</v>
      </c>
      <c r="N900" s="191">
        <v>0</v>
      </c>
      <c r="O900" s="191">
        <v>0</v>
      </c>
      <c r="P900" s="204">
        <v>0</v>
      </c>
      <c r="Q900" s="191">
        <v>0</v>
      </c>
      <c r="R900" s="204">
        <v>0</v>
      </c>
      <c r="S900" s="191">
        <v>0</v>
      </c>
      <c r="T900" s="204">
        <v>0</v>
      </c>
      <c r="U900" s="191">
        <v>0</v>
      </c>
      <c r="V900" s="204">
        <v>0</v>
      </c>
      <c r="W900" s="191">
        <v>0</v>
      </c>
      <c r="X900" s="204">
        <v>0</v>
      </c>
      <c r="Y900" s="191">
        <v>0</v>
      </c>
      <c r="Z900" s="204">
        <v>0</v>
      </c>
      <c r="AA900" s="191">
        <v>0</v>
      </c>
      <c r="AB900" s="204">
        <v>0</v>
      </c>
      <c r="AC900" s="191">
        <v>0</v>
      </c>
      <c r="AD900" s="191">
        <v>0</v>
      </c>
      <c r="AE900" s="191"/>
      <c r="AF900" s="191"/>
    </row>
    <row r="901" spans="1:32">
      <c r="A901" s="332" t="s">
        <v>993</v>
      </c>
      <c r="B901" s="334" t="s">
        <v>1085</v>
      </c>
      <c r="C901" s="345">
        <v>1171</v>
      </c>
      <c r="D901" s="345">
        <v>1300</v>
      </c>
      <c r="E901" s="326">
        <v>0</v>
      </c>
      <c r="F901" s="191">
        <f t="shared" si="42"/>
        <v>0</v>
      </c>
      <c r="G901" s="191">
        <v>0</v>
      </c>
      <c r="H901" s="191">
        <v>0</v>
      </c>
      <c r="I901" s="191">
        <v>0</v>
      </c>
      <c r="J901" s="191">
        <v>0</v>
      </c>
      <c r="K901" s="191">
        <v>0</v>
      </c>
      <c r="L901" s="191">
        <v>0</v>
      </c>
      <c r="M901" s="191">
        <v>0</v>
      </c>
      <c r="N901" s="191">
        <v>0</v>
      </c>
      <c r="O901" s="191">
        <v>0</v>
      </c>
      <c r="P901" s="204">
        <v>0</v>
      </c>
      <c r="Q901" s="191">
        <v>0</v>
      </c>
      <c r="R901" s="204">
        <v>0</v>
      </c>
      <c r="S901" s="191">
        <v>0</v>
      </c>
      <c r="T901" s="204">
        <v>0</v>
      </c>
      <c r="U901" s="191">
        <v>0</v>
      </c>
      <c r="V901" s="204">
        <v>0</v>
      </c>
      <c r="W901" s="191">
        <v>0</v>
      </c>
      <c r="X901" s="204">
        <v>0</v>
      </c>
      <c r="Y901" s="191">
        <v>0</v>
      </c>
      <c r="Z901" s="204">
        <v>0</v>
      </c>
      <c r="AA901" s="191">
        <v>0</v>
      </c>
      <c r="AB901" s="204">
        <v>0</v>
      </c>
      <c r="AC901" s="191">
        <v>0</v>
      </c>
      <c r="AD901" s="191">
        <v>0</v>
      </c>
      <c r="AE901" s="191"/>
      <c r="AF901" s="191"/>
    </row>
    <row r="902" spans="1:32">
      <c r="A902" s="332" t="s">
        <v>993</v>
      </c>
      <c r="B902" s="334" t="s">
        <v>1086</v>
      </c>
      <c r="C902" s="345">
        <v>1064</v>
      </c>
      <c r="D902" s="345">
        <v>2364</v>
      </c>
      <c r="E902" s="326">
        <v>0</v>
      </c>
      <c r="F902" s="191">
        <f t="shared" si="42"/>
        <v>0</v>
      </c>
      <c r="G902" s="191">
        <v>0</v>
      </c>
      <c r="H902" s="191">
        <v>0</v>
      </c>
      <c r="I902" s="191">
        <v>0</v>
      </c>
      <c r="J902" s="191">
        <v>0</v>
      </c>
      <c r="K902" s="191">
        <v>0</v>
      </c>
      <c r="L902" s="191">
        <v>0</v>
      </c>
      <c r="M902" s="191">
        <v>0</v>
      </c>
      <c r="N902" s="191">
        <v>0</v>
      </c>
      <c r="O902" s="191">
        <v>0</v>
      </c>
      <c r="P902" s="204">
        <v>0</v>
      </c>
      <c r="Q902" s="191">
        <v>0</v>
      </c>
      <c r="R902" s="204">
        <v>0</v>
      </c>
      <c r="S902" s="191">
        <v>0</v>
      </c>
      <c r="T902" s="204">
        <v>0</v>
      </c>
      <c r="U902" s="191">
        <v>0</v>
      </c>
      <c r="V902" s="204">
        <v>0</v>
      </c>
      <c r="W902" s="191">
        <v>0</v>
      </c>
      <c r="X902" s="204">
        <v>0</v>
      </c>
      <c r="Y902" s="191">
        <v>0</v>
      </c>
      <c r="Z902" s="204">
        <v>0</v>
      </c>
      <c r="AA902" s="191">
        <v>0</v>
      </c>
      <c r="AB902" s="204">
        <v>0</v>
      </c>
      <c r="AC902" s="191">
        <v>0</v>
      </c>
      <c r="AD902" s="191">
        <v>0</v>
      </c>
      <c r="AE902" s="191"/>
      <c r="AF902" s="191"/>
    </row>
    <row r="903" spans="1:32">
      <c r="A903" s="332" t="s">
        <v>993</v>
      </c>
      <c r="B903" s="334" t="s">
        <v>1087</v>
      </c>
      <c r="C903" s="345">
        <v>9259</v>
      </c>
      <c r="D903" s="345">
        <v>11532</v>
      </c>
      <c r="E903" s="326">
        <v>0</v>
      </c>
      <c r="F903" s="191">
        <f t="shared" si="42"/>
        <v>0</v>
      </c>
      <c r="G903" s="191">
        <v>0</v>
      </c>
      <c r="H903" s="191">
        <v>0</v>
      </c>
      <c r="I903" s="191">
        <v>0</v>
      </c>
      <c r="J903" s="191">
        <v>0</v>
      </c>
      <c r="K903" s="191">
        <v>0</v>
      </c>
      <c r="L903" s="191">
        <v>0</v>
      </c>
      <c r="M903" s="191">
        <v>0</v>
      </c>
      <c r="N903" s="191">
        <v>0</v>
      </c>
      <c r="O903" s="191">
        <v>0</v>
      </c>
      <c r="P903" s="204">
        <v>0</v>
      </c>
      <c r="Q903" s="191">
        <v>0</v>
      </c>
      <c r="R903" s="204">
        <v>0</v>
      </c>
      <c r="S903" s="191">
        <v>0</v>
      </c>
      <c r="T903" s="204">
        <v>0</v>
      </c>
      <c r="U903" s="191">
        <v>0</v>
      </c>
      <c r="V903" s="204">
        <v>0</v>
      </c>
      <c r="W903" s="191">
        <v>0</v>
      </c>
      <c r="X903" s="204">
        <v>0</v>
      </c>
      <c r="Y903" s="191">
        <v>0</v>
      </c>
      <c r="Z903" s="204">
        <v>0</v>
      </c>
      <c r="AA903" s="191">
        <v>0</v>
      </c>
      <c r="AB903" s="204">
        <v>0</v>
      </c>
      <c r="AC903" s="191">
        <v>0</v>
      </c>
      <c r="AD903" s="191">
        <v>0</v>
      </c>
      <c r="AE903" s="191"/>
      <c r="AF903" s="191"/>
    </row>
    <row r="904" spans="1:32">
      <c r="A904" s="332" t="s">
        <v>993</v>
      </c>
      <c r="B904" s="334" t="s">
        <v>1088</v>
      </c>
      <c r="C904" s="345">
        <v>1359</v>
      </c>
      <c r="D904" s="345">
        <v>1292</v>
      </c>
      <c r="E904" s="326">
        <v>0</v>
      </c>
      <c r="F904" s="191">
        <f t="shared" si="42"/>
        <v>0</v>
      </c>
      <c r="G904" s="191">
        <v>0</v>
      </c>
      <c r="H904" s="191">
        <v>0</v>
      </c>
      <c r="I904" s="191">
        <v>0</v>
      </c>
      <c r="J904" s="191">
        <v>0</v>
      </c>
      <c r="K904" s="191">
        <v>0</v>
      </c>
      <c r="L904" s="191">
        <v>0</v>
      </c>
      <c r="M904" s="191">
        <v>0</v>
      </c>
      <c r="N904" s="191">
        <v>0</v>
      </c>
      <c r="O904" s="191">
        <v>0</v>
      </c>
      <c r="P904" s="204">
        <v>0</v>
      </c>
      <c r="Q904" s="191">
        <v>0</v>
      </c>
      <c r="R904" s="204">
        <v>0</v>
      </c>
      <c r="S904" s="191">
        <v>0</v>
      </c>
      <c r="T904" s="204">
        <v>0</v>
      </c>
      <c r="U904" s="191">
        <v>0</v>
      </c>
      <c r="V904" s="204">
        <v>0</v>
      </c>
      <c r="W904" s="191">
        <v>0</v>
      </c>
      <c r="X904" s="204">
        <v>0</v>
      </c>
      <c r="Y904" s="191">
        <v>0</v>
      </c>
      <c r="Z904" s="204">
        <v>0</v>
      </c>
      <c r="AA904" s="191">
        <v>0</v>
      </c>
      <c r="AB904" s="204">
        <v>0</v>
      </c>
      <c r="AC904" s="191">
        <v>0</v>
      </c>
      <c r="AD904" s="191">
        <v>0</v>
      </c>
      <c r="AE904" s="191"/>
      <c r="AF904" s="191"/>
    </row>
    <row r="905" spans="1:32">
      <c r="A905" s="332" t="s">
        <v>993</v>
      </c>
      <c r="B905" s="334" t="s">
        <v>1089</v>
      </c>
      <c r="C905" s="345">
        <v>3891</v>
      </c>
      <c r="D905" s="345">
        <v>8089</v>
      </c>
      <c r="E905" s="326">
        <v>0</v>
      </c>
      <c r="F905" s="191">
        <f t="shared" si="42"/>
        <v>0</v>
      </c>
      <c r="G905" s="191">
        <v>0</v>
      </c>
      <c r="H905" s="191">
        <v>0</v>
      </c>
      <c r="I905" s="191">
        <v>0</v>
      </c>
      <c r="J905" s="191">
        <v>0</v>
      </c>
      <c r="K905" s="191">
        <v>0</v>
      </c>
      <c r="L905" s="191">
        <v>0</v>
      </c>
      <c r="M905" s="191">
        <v>0</v>
      </c>
      <c r="N905" s="191">
        <v>0</v>
      </c>
      <c r="O905" s="191">
        <v>0</v>
      </c>
      <c r="P905" s="204">
        <v>0</v>
      </c>
      <c r="Q905" s="191">
        <v>0</v>
      </c>
      <c r="R905" s="204">
        <v>0</v>
      </c>
      <c r="S905" s="191">
        <v>0</v>
      </c>
      <c r="T905" s="204">
        <v>0</v>
      </c>
      <c r="U905" s="191">
        <v>0</v>
      </c>
      <c r="V905" s="204">
        <v>0</v>
      </c>
      <c r="W905" s="191">
        <v>0</v>
      </c>
      <c r="X905" s="204">
        <v>0</v>
      </c>
      <c r="Y905" s="191">
        <v>0</v>
      </c>
      <c r="Z905" s="204">
        <v>0</v>
      </c>
      <c r="AA905" s="191">
        <v>0</v>
      </c>
      <c r="AB905" s="204">
        <v>0</v>
      </c>
      <c r="AC905" s="191">
        <v>0</v>
      </c>
      <c r="AD905" s="191">
        <v>0</v>
      </c>
      <c r="AE905" s="191"/>
      <c r="AF905" s="191"/>
    </row>
    <row r="906" spans="1:32">
      <c r="A906" s="332" t="s">
        <v>993</v>
      </c>
      <c r="B906" s="334" t="s">
        <v>1090</v>
      </c>
      <c r="C906" s="345">
        <v>5806</v>
      </c>
      <c r="D906" s="345">
        <v>5917</v>
      </c>
      <c r="E906" s="326">
        <v>0</v>
      </c>
      <c r="F906" s="191">
        <f t="shared" si="42"/>
        <v>0</v>
      </c>
      <c r="G906" s="191">
        <v>0</v>
      </c>
      <c r="H906" s="191">
        <v>0</v>
      </c>
      <c r="I906" s="191">
        <v>0</v>
      </c>
      <c r="J906" s="191">
        <v>0</v>
      </c>
      <c r="K906" s="191">
        <v>0</v>
      </c>
      <c r="L906" s="191">
        <v>0</v>
      </c>
      <c r="M906" s="191">
        <v>0</v>
      </c>
      <c r="N906" s="191">
        <v>0</v>
      </c>
      <c r="O906" s="191">
        <v>0</v>
      </c>
      <c r="P906" s="204">
        <v>0</v>
      </c>
      <c r="Q906" s="191">
        <v>0</v>
      </c>
      <c r="R906" s="204">
        <v>0</v>
      </c>
      <c r="S906" s="191">
        <v>0</v>
      </c>
      <c r="T906" s="204">
        <v>0</v>
      </c>
      <c r="U906" s="191">
        <v>0</v>
      </c>
      <c r="V906" s="204">
        <v>0</v>
      </c>
      <c r="W906" s="191">
        <v>0</v>
      </c>
      <c r="X906" s="204">
        <v>0</v>
      </c>
      <c r="Y906" s="191">
        <v>0</v>
      </c>
      <c r="Z906" s="204">
        <v>0</v>
      </c>
      <c r="AA906" s="191">
        <v>0</v>
      </c>
      <c r="AB906" s="204">
        <v>0</v>
      </c>
      <c r="AC906" s="191">
        <v>0</v>
      </c>
      <c r="AD906" s="191">
        <v>0</v>
      </c>
      <c r="AE906" s="191"/>
      <c r="AF906" s="191"/>
    </row>
    <row r="907" spans="1:32">
      <c r="A907" s="332" t="s">
        <v>993</v>
      </c>
      <c r="B907" s="334" t="s">
        <v>1091</v>
      </c>
      <c r="C907" s="345">
        <v>2736</v>
      </c>
      <c r="D907" s="345">
        <v>2680</v>
      </c>
      <c r="E907" s="326">
        <v>0</v>
      </c>
      <c r="F907" s="191">
        <f t="shared" si="42"/>
        <v>0</v>
      </c>
      <c r="G907" s="191">
        <v>0</v>
      </c>
      <c r="H907" s="191">
        <v>0</v>
      </c>
      <c r="I907" s="191">
        <v>0</v>
      </c>
      <c r="J907" s="191">
        <v>0</v>
      </c>
      <c r="K907" s="191">
        <v>0</v>
      </c>
      <c r="L907" s="191">
        <v>0</v>
      </c>
      <c r="M907" s="191">
        <v>0</v>
      </c>
      <c r="N907" s="191">
        <v>0</v>
      </c>
      <c r="O907" s="191">
        <v>0</v>
      </c>
      <c r="P907" s="204">
        <v>0</v>
      </c>
      <c r="Q907" s="191">
        <v>0</v>
      </c>
      <c r="R907" s="204">
        <v>0</v>
      </c>
      <c r="S907" s="191">
        <v>0</v>
      </c>
      <c r="T907" s="204">
        <v>0</v>
      </c>
      <c r="U907" s="191">
        <v>0</v>
      </c>
      <c r="V907" s="204">
        <v>0</v>
      </c>
      <c r="W907" s="191">
        <v>0</v>
      </c>
      <c r="X907" s="204">
        <v>0</v>
      </c>
      <c r="Y907" s="191">
        <v>0</v>
      </c>
      <c r="Z907" s="204">
        <v>0</v>
      </c>
      <c r="AA907" s="191">
        <v>0</v>
      </c>
      <c r="AB907" s="204">
        <v>0</v>
      </c>
      <c r="AC907" s="191">
        <v>0</v>
      </c>
      <c r="AD907" s="191">
        <v>0</v>
      </c>
      <c r="AE907" s="191"/>
      <c r="AF907" s="191"/>
    </row>
    <row r="908" spans="1:32">
      <c r="A908" s="332" t="s">
        <v>993</v>
      </c>
      <c r="B908" s="334" t="s">
        <v>1092</v>
      </c>
      <c r="C908" s="345">
        <v>5000</v>
      </c>
      <c r="D908" s="345">
        <v>4891</v>
      </c>
      <c r="E908" s="326">
        <v>0</v>
      </c>
      <c r="F908" s="191">
        <f t="shared" si="42"/>
        <v>0</v>
      </c>
      <c r="G908" s="191">
        <v>0</v>
      </c>
      <c r="H908" s="191">
        <v>0</v>
      </c>
      <c r="I908" s="191">
        <v>0</v>
      </c>
      <c r="J908" s="191">
        <v>0</v>
      </c>
      <c r="K908" s="191">
        <v>0</v>
      </c>
      <c r="L908" s="191">
        <v>0</v>
      </c>
      <c r="M908" s="191">
        <v>0</v>
      </c>
      <c r="N908" s="191">
        <v>0</v>
      </c>
      <c r="O908" s="191">
        <v>0</v>
      </c>
      <c r="P908" s="204">
        <v>0</v>
      </c>
      <c r="Q908" s="191">
        <v>0</v>
      </c>
      <c r="R908" s="204">
        <v>0</v>
      </c>
      <c r="S908" s="191">
        <v>0</v>
      </c>
      <c r="T908" s="204">
        <v>0</v>
      </c>
      <c r="U908" s="191">
        <v>0</v>
      </c>
      <c r="V908" s="204">
        <v>0</v>
      </c>
      <c r="W908" s="191">
        <v>0</v>
      </c>
      <c r="X908" s="204">
        <v>0</v>
      </c>
      <c r="Y908" s="191">
        <v>0</v>
      </c>
      <c r="Z908" s="204">
        <v>0</v>
      </c>
      <c r="AA908" s="191">
        <v>0</v>
      </c>
      <c r="AB908" s="204">
        <v>0</v>
      </c>
      <c r="AC908" s="191">
        <v>0</v>
      </c>
      <c r="AD908" s="191">
        <v>0</v>
      </c>
      <c r="AE908" s="191"/>
      <c r="AF908" s="191"/>
    </row>
    <row r="909" spans="1:32">
      <c r="A909" s="332" t="s">
        <v>993</v>
      </c>
      <c r="B909" s="334" t="s">
        <v>1093</v>
      </c>
      <c r="C909" s="345">
        <v>4904</v>
      </c>
      <c r="D909" s="345">
        <v>5095</v>
      </c>
      <c r="E909" s="326">
        <v>0</v>
      </c>
      <c r="F909" s="191">
        <f t="shared" si="42"/>
        <v>0</v>
      </c>
      <c r="G909" s="191">
        <v>0</v>
      </c>
      <c r="H909" s="191">
        <v>0</v>
      </c>
      <c r="I909" s="191">
        <v>0</v>
      </c>
      <c r="J909" s="191">
        <v>0</v>
      </c>
      <c r="K909" s="191">
        <v>0</v>
      </c>
      <c r="L909" s="191">
        <v>0</v>
      </c>
      <c r="M909" s="191">
        <v>0</v>
      </c>
      <c r="N909" s="191">
        <v>0</v>
      </c>
      <c r="O909" s="191">
        <v>0</v>
      </c>
      <c r="P909" s="204">
        <v>0</v>
      </c>
      <c r="Q909" s="191">
        <v>0</v>
      </c>
      <c r="R909" s="204">
        <v>0</v>
      </c>
      <c r="S909" s="191">
        <v>0</v>
      </c>
      <c r="T909" s="204">
        <v>0</v>
      </c>
      <c r="U909" s="191">
        <v>0</v>
      </c>
      <c r="V909" s="204">
        <v>0</v>
      </c>
      <c r="W909" s="191">
        <v>0</v>
      </c>
      <c r="X909" s="204">
        <v>0</v>
      </c>
      <c r="Y909" s="191">
        <v>0</v>
      </c>
      <c r="Z909" s="204">
        <v>0</v>
      </c>
      <c r="AA909" s="191">
        <v>0</v>
      </c>
      <c r="AB909" s="204">
        <v>0</v>
      </c>
      <c r="AC909" s="191">
        <v>0</v>
      </c>
      <c r="AD909" s="191">
        <v>0</v>
      </c>
      <c r="AE909" s="191"/>
      <c r="AF909" s="191"/>
    </row>
    <row r="910" spans="1:32">
      <c r="A910" s="332" t="s">
        <v>993</v>
      </c>
      <c r="B910" s="334" t="s">
        <v>1094</v>
      </c>
      <c r="C910" s="345">
        <v>1587</v>
      </c>
      <c r="D910" s="345">
        <v>1392</v>
      </c>
      <c r="E910" s="326">
        <v>0</v>
      </c>
      <c r="F910" s="191">
        <f t="shared" si="42"/>
        <v>0</v>
      </c>
      <c r="G910" s="191">
        <v>0</v>
      </c>
      <c r="H910" s="191">
        <v>0</v>
      </c>
      <c r="I910" s="191">
        <v>0</v>
      </c>
      <c r="J910" s="191">
        <v>0</v>
      </c>
      <c r="K910" s="191">
        <v>0</v>
      </c>
      <c r="L910" s="191">
        <v>0</v>
      </c>
      <c r="M910" s="191">
        <v>0</v>
      </c>
      <c r="N910" s="191">
        <v>0</v>
      </c>
      <c r="O910" s="191">
        <v>0</v>
      </c>
      <c r="P910" s="204">
        <v>0</v>
      </c>
      <c r="Q910" s="191">
        <v>0</v>
      </c>
      <c r="R910" s="204">
        <v>0</v>
      </c>
      <c r="S910" s="191">
        <v>0</v>
      </c>
      <c r="T910" s="204">
        <v>0</v>
      </c>
      <c r="U910" s="191">
        <v>0</v>
      </c>
      <c r="V910" s="204">
        <v>0</v>
      </c>
      <c r="W910" s="191">
        <v>0</v>
      </c>
      <c r="X910" s="204">
        <v>0</v>
      </c>
      <c r="Y910" s="191">
        <v>0</v>
      </c>
      <c r="Z910" s="204">
        <v>0</v>
      </c>
      <c r="AA910" s="191">
        <v>0</v>
      </c>
      <c r="AB910" s="204">
        <v>0</v>
      </c>
      <c r="AC910" s="191">
        <v>0</v>
      </c>
      <c r="AD910" s="191">
        <v>0</v>
      </c>
      <c r="AE910" s="191"/>
      <c r="AF910" s="191"/>
    </row>
    <row r="911" spans="1:32">
      <c r="A911" s="332" t="s">
        <v>993</v>
      </c>
      <c r="B911" s="334" t="s">
        <v>1095</v>
      </c>
      <c r="C911" s="345">
        <v>1529</v>
      </c>
      <c r="D911" s="345">
        <v>1555</v>
      </c>
      <c r="E911" s="326">
        <v>0</v>
      </c>
      <c r="F911" s="191">
        <f t="shared" si="42"/>
        <v>0</v>
      </c>
      <c r="G911" s="191">
        <v>0</v>
      </c>
      <c r="H911" s="191">
        <v>0</v>
      </c>
      <c r="I911" s="191">
        <v>0</v>
      </c>
      <c r="J911" s="191">
        <v>0</v>
      </c>
      <c r="K911" s="191">
        <v>0</v>
      </c>
      <c r="L911" s="191">
        <v>0</v>
      </c>
      <c r="M911" s="191">
        <v>0</v>
      </c>
      <c r="N911" s="191">
        <v>0</v>
      </c>
      <c r="O911" s="191">
        <v>0</v>
      </c>
      <c r="P911" s="204">
        <v>0</v>
      </c>
      <c r="Q911" s="191">
        <v>0</v>
      </c>
      <c r="R911" s="204">
        <v>0</v>
      </c>
      <c r="S911" s="191">
        <v>0</v>
      </c>
      <c r="T911" s="204">
        <v>0</v>
      </c>
      <c r="U911" s="191">
        <v>0</v>
      </c>
      <c r="V911" s="204">
        <v>0</v>
      </c>
      <c r="W911" s="191">
        <v>0</v>
      </c>
      <c r="X911" s="204">
        <v>0</v>
      </c>
      <c r="Y911" s="191">
        <v>0</v>
      </c>
      <c r="Z911" s="204">
        <v>0</v>
      </c>
      <c r="AA911" s="191">
        <v>0</v>
      </c>
      <c r="AB911" s="204">
        <v>0</v>
      </c>
      <c r="AC911" s="191">
        <v>0</v>
      </c>
      <c r="AD911" s="191">
        <v>0</v>
      </c>
      <c r="AE911" s="191"/>
      <c r="AF911" s="191"/>
    </row>
    <row r="912" spans="1:32">
      <c r="A912" s="332" t="s">
        <v>993</v>
      </c>
      <c r="B912" s="334" t="s">
        <v>1096</v>
      </c>
      <c r="C912" s="345">
        <v>1345</v>
      </c>
      <c r="D912" s="345">
        <v>1031</v>
      </c>
      <c r="E912" s="326">
        <v>0</v>
      </c>
      <c r="F912" s="191">
        <f t="shared" si="42"/>
        <v>0</v>
      </c>
      <c r="G912" s="191">
        <v>0</v>
      </c>
      <c r="H912" s="191">
        <v>0</v>
      </c>
      <c r="I912" s="191">
        <v>0</v>
      </c>
      <c r="J912" s="191">
        <v>0</v>
      </c>
      <c r="K912" s="191">
        <v>0</v>
      </c>
      <c r="L912" s="191">
        <v>0</v>
      </c>
      <c r="M912" s="191">
        <v>0</v>
      </c>
      <c r="N912" s="191">
        <v>0</v>
      </c>
      <c r="O912" s="191">
        <v>0</v>
      </c>
      <c r="P912" s="204">
        <v>0</v>
      </c>
      <c r="Q912" s="191">
        <v>0</v>
      </c>
      <c r="R912" s="204">
        <v>0</v>
      </c>
      <c r="S912" s="191">
        <v>0</v>
      </c>
      <c r="T912" s="204">
        <v>0</v>
      </c>
      <c r="U912" s="191">
        <v>0</v>
      </c>
      <c r="V912" s="204">
        <v>0</v>
      </c>
      <c r="W912" s="191">
        <v>0</v>
      </c>
      <c r="X912" s="204">
        <v>0</v>
      </c>
      <c r="Y912" s="191">
        <v>0</v>
      </c>
      <c r="Z912" s="204">
        <v>0</v>
      </c>
      <c r="AA912" s="191">
        <v>0</v>
      </c>
      <c r="AB912" s="204">
        <v>0</v>
      </c>
      <c r="AC912" s="191">
        <v>0</v>
      </c>
      <c r="AD912" s="191">
        <v>0</v>
      </c>
      <c r="AE912" s="191"/>
      <c r="AF912" s="191"/>
    </row>
    <row r="913" spans="1:32">
      <c r="A913" s="332" t="s">
        <v>993</v>
      </c>
      <c r="B913" s="334" t="s">
        <v>1097</v>
      </c>
      <c r="C913" s="345">
        <v>3633</v>
      </c>
      <c r="D913" s="345">
        <v>3533</v>
      </c>
      <c r="E913" s="326">
        <v>0</v>
      </c>
      <c r="F913" s="191">
        <f t="shared" si="42"/>
        <v>0</v>
      </c>
      <c r="G913" s="191">
        <v>0</v>
      </c>
      <c r="H913" s="191">
        <v>0</v>
      </c>
      <c r="I913" s="191">
        <v>0</v>
      </c>
      <c r="J913" s="191">
        <v>0</v>
      </c>
      <c r="K913" s="191">
        <v>0</v>
      </c>
      <c r="L913" s="191">
        <v>0</v>
      </c>
      <c r="M913" s="191">
        <v>0</v>
      </c>
      <c r="N913" s="191">
        <v>0</v>
      </c>
      <c r="O913" s="191">
        <v>0</v>
      </c>
      <c r="P913" s="204">
        <v>0</v>
      </c>
      <c r="Q913" s="191">
        <v>0</v>
      </c>
      <c r="R913" s="204">
        <v>0</v>
      </c>
      <c r="S913" s="191">
        <v>0</v>
      </c>
      <c r="T913" s="204">
        <v>0</v>
      </c>
      <c r="U913" s="191">
        <v>0</v>
      </c>
      <c r="V913" s="204">
        <v>0</v>
      </c>
      <c r="W913" s="191">
        <v>0</v>
      </c>
      <c r="X913" s="204">
        <v>0</v>
      </c>
      <c r="Y913" s="191">
        <v>0</v>
      </c>
      <c r="Z913" s="204">
        <v>0</v>
      </c>
      <c r="AA913" s="191">
        <v>0</v>
      </c>
      <c r="AB913" s="204">
        <v>0</v>
      </c>
      <c r="AC913" s="191">
        <v>0</v>
      </c>
      <c r="AD913" s="191">
        <v>0</v>
      </c>
      <c r="AE913" s="191"/>
      <c r="AF913" s="191"/>
    </row>
    <row r="914" spans="1:32">
      <c r="A914" s="332" t="s">
        <v>993</v>
      </c>
      <c r="B914" s="334" t="s">
        <v>1098</v>
      </c>
      <c r="C914" s="345">
        <v>1233</v>
      </c>
      <c r="D914" s="345">
        <v>1191</v>
      </c>
      <c r="E914" s="326">
        <v>0</v>
      </c>
      <c r="F914" s="191">
        <f t="shared" si="42"/>
        <v>0</v>
      </c>
      <c r="G914" s="191">
        <v>0</v>
      </c>
      <c r="H914" s="191">
        <v>0</v>
      </c>
      <c r="I914" s="191">
        <v>0</v>
      </c>
      <c r="J914" s="191">
        <v>0</v>
      </c>
      <c r="K914" s="191">
        <v>0</v>
      </c>
      <c r="L914" s="191">
        <v>0</v>
      </c>
      <c r="M914" s="191">
        <v>0</v>
      </c>
      <c r="N914" s="191">
        <v>0</v>
      </c>
      <c r="O914" s="191">
        <v>0</v>
      </c>
      <c r="P914" s="204">
        <v>0</v>
      </c>
      <c r="Q914" s="191">
        <v>0</v>
      </c>
      <c r="R914" s="204">
        <v>0</v>
      </c>
      <c r="S914" s="191">
        <v>0</v>
      </c>
      <c r="T914" s="204">
        <v>0</v>
      </c>
      <c r="U914" s="191">
        <v>0</v>
      </c>
      <c r="V914" s="204">
        <v>0</v>
      </c>
      <c r="W914" s="191">
        <v>0</v>
      </c>
      <c r="X914" s="204">
        <v>0</v>
      </c>
      <c r="Y914" s="191">
        <v>0</v>
      </c>
      <c r="Z914" s="204">
        <v>0</v>
      </c>
      <c r="AA914" s="191">
        <v>0</v>
      </c>
      <c r="AB914" s="204">
        <v>0</v>
      </c>
      <c r="AC914" s="191">
        <v>0</v>
      </c>
      <c r="AD914" s="191">
        <v>0</v>
      </c>
      <c r="AE914" s="191"/>
      <c r="AF914" s="191"/>
    </row>
    <row r="915" spans="1:32">
      <c r="A915" s="332" t="s">
        <v>993</v>
      </c>
      <c r="B915" s="334" t="s">
        <v>1099</v>
      </c>
      <c r="C915" s="345">
        <v>3000</v>
      </c>
      <c r="D915" s="345">
        <v>2946</v>
      </c>
      <c r="E915" s="326">
        <v>0</v>
      </c>
      <c r="F915" s="191">
        <f t="shared" si="42"/>
        <v>0</v>
      </c>
      <c r="G915" s="191">
        <v>0</v>
      </c>
      <c r="H915" s="191">
        <v>0</v>
      </c>
      <c r="I915" s="191">
        <v>0</v>
      </c>
      <c r="J915" s="191">
        <v>0</v>
      </c>
      <c r="K915" s="191">
        <v>0</v>
      </c>
      <c r="L915" s="191">
        <v>0</v>
      </c>
      <c r="M915" s="191">
        <v>0</v>
      </c>
      <c r="N915" s="191">
        <v>0</v>
      </c>
      <c r="O915" s="191">
        <v>0</v>
      </c>
      <c r="P915" s="204">
        <v>0</v>
      </c>
      <c r="Q915" s="191">
        <v>0</v>
      </c>
      <c r="R915" s="204">
        <v>0</v>
      </c>
      <c r="S915" s="191">
        <v>0</v>
      </c>
      <c r="T915" s="204">
        <v>0</v>
      </c>
      <c r="U915" s="191">
        <v>0</v>
      </c>
      <c r="V915" s="204">
        <v>0</v>
      </c>
      <c r="W915" s="191">
        <v>0</v>
      </c>
      <c r="X915" s="204">
        <v>0</v>
      </c>
      <c r="Y915" s="191">
        <v>0</v>
      </c>
      <c r="Z915" s="204">
        <v>0</v>
      </c>
      <c r="AA915" s="191">
        <v>0</v>
      </c>
      <c r="AB915" s="204">
        <v>0</v>
      </c>
      <c r="AC915" s="191">
        <v>0</v>
      </c>
      <c r="AD915" s="191">
        <v>0</v>
      </c>
      <c r="AE915" s="191"/>
      <c r="AF915" s="191"/>
    </row>
    <row r="916" spans="1:32">
      <c r="A916" s="332" t="s">
        <v>993</v>
      </c>
      <c r="B916" s="334" t="s">
        <v>1100</v>
      </c>
      <c r="C916" s="345">
        <v>4117</v>
      </c>
      <c r="D916" s="345">
        <v>5429</v>
      </c>
      <c r="E916" s="326">
        <v>0</v>
      </c>
      <c r="F916" s="191">
        <f t="shared" si="42"/>
        <v>0</v>
      </c>
      <c r="G916" s="191">
        <v>0</v>
      </c>
      <c r="H916" s="191">
        <v>0</v>
      </c>
      <c r="I916" s="191">
        <v>0</v>
      </c>
      <c r="J916" s="191">
        <v>0</v>
      </c>
      <c r="K916" s="191">
        <v>0</v>
      </c>
      <c r="L916" s="191">
        <v>0</v>
      </c>
      <c r="M916" s="191">
        <v>0</v>
      </c>
      <c r="N916" s="191">
        <v>0</v>
      </c>
      <c r="O916" s="191">
        <v>0</v>
      </c>
      <c r="P916" s="204">
        <v>0</v>
      </c>
      <c r="Q916" s="191">
        <v>0</v>
      </c>
      <c r="R916" s="204">
        <v>0</v>
      </c>
      <c r="S916" s="191">
        <v>0</v>
      </c>
      <c r="T916" s="204">
        <v>0</v>
      </c>
      <c r="U916" s="191">
        <v>0</v>
      </c>
      <c r="V916" s="204">
        <v>0</v>
      </c>
      <c r="W916" s="191">
        <v>0</v>
      </c>
      <c r="X916" s="204">
        <v>0</v>
      </c>
      <c r="Y916" s="191">
        <v>0</v>
      </c>
      <c r="Z916" s="204">
        <v>0</v>
      </c>
      <c r="AA916" s="191">
        <v>0</v>
      </c>
      <c r="AB916" s="204">
        <v>0</v>
      </c>
      <c r="AC916" s="191">
        <v>0</v>
      </c>
      <c r="AD916" s="191">
        <v>0</v>
      </c>
      <c r="AE916" s="191"/>
      <c r="AF916" s="191"/>
    </row>
    <row r="917" spans="1:32">
      <c r="A917" s="332" t="s">
        <v>993</v>
      </c>
      <c r="B917" s="334" t="s">
        <v>1101</v>
      </c>
      <c r="C917" s="345">
        <v>1477</v>
      </c>
      <c r="D917" s="345">
        <v>1468</v>
      </c>
      <c r="E917" s="326">
        <v>0</v>
      </c>
      <c r="F917" s="191">
        <f t="shared" si="42"/>
        <v>0</v>
      </c>
      <c r="G917" s="191">
        <v>0</v>
      </c>
      <c r="H917" s="191">
        <v>0</v>
      </c>
      <c r="I917" s="191">
        <v>0</v>
      </c>
      <c r="J917" s="191">
        <v>0</v>
      </c>
      <c r="K917" s="191">
        <v>0</v>
      </c>
      <c r="L917" s="191">
        <v>0</v>
      </c>
      <c r="M917" s="191">
        <v>0</v>
      </c>
      <c r="N917" s="191">
        <v>0</v>
      </c>
      <c r="O917" s="191">
        <v>0</v>
      </c>
      <c r="P917" s="204">
        <v>0</v>
      </c>
      <c r="Q917" s="191">
        <v>0</v>
      </c>
      <c r="R917" s="204">
        <v>0</v>
      </c>
      <c r="S917" s="191">
        <v>0</v>
      </c>
      <c r="T917" s="204">
        <v>0</v>
      </c>
      <c r="U917" s="191">
        <v>0</v>
      </c>
      <c r="V917" s="204">
        <v>0</v>
      </c>
      <c r="W917" s="191">
        <v>0</v>
      </c>
      <c r="X917" s="204">
        <v>0</v>
      </c>
      <c r="Y917" s="191">
        <v>0</v>
      </c>
      <c r="Z917" s="204">
        <v>0</v>
      </c>
      <c r="AA917" s="191">
        <v>0</v>
      </c>
      <c r="AB917" s="204">
        <v>0</v>
      </c>
      <c r="AC917" s="191">
        <v>0</v>
      </c>
      <c r="AD917" s="191">
        <v>0</v>
      </c>
      <c r="AE917" s="191"/>
      <c r="AF917" s="191"/>
    </row>
    <row r="918" spans="1:32">
      <c r="A918" s="332" t="s">
        <v>993</v>
      </c>
      <c r="B918" s="334" t="s">
        <v>1102</v>
      </c>
      <c r="C918" s="345">
        <v>2537</v>
      </c>
      <c r="D918" s="345">
        <v>2885</v>
      </c>
      <c r="E918" s="326">
        <v>0</v>
      </c>
      <c r="F918" s="191">
        <f t="shared" si="42"/>
        <v>0</v>
      </c>
      <c r="G918" s="191">
        <v>0</v>
      </c>
      <c r="H918" s="191">
        <v>0</v>
      </c>
      <c r="I918" s="191">
        <v>0</v>
      </c>
      <c r="J918" s="191">
        <v>0</v>
      </c>
      <c r="K918" s="191">
        <v>0</v>
      </c>
      <c r="L918" s="191">
        <v>0</v>
      </c>
      <c r="M918" s="191">
        <v>0</v>
      </c>
      <c r="N918" s="191">
        <v>0</v>
      </c>
      <c r="O918" s="191">
        <v>0</v>
      </c>
      <c r="P918" s="204">
        <v>0</v>
      </c>
      <c r="Q918" s="191">
        <v>0</v>
      </c>
      <c r="R918" s="204">
        <v>0</v>
      </c>
      <c r="S918" s="191">
        <v>0</v>
      </c>
      <c r="T918" s="204">
        <v>0</v>
      </c>
      <c r="U918" s="191">
        <v>0</v>
      </c>
      <c r="V918" s="204">
        <v>0</v>
      </c>
      <c r="W918" s="191">
        <v>0</v>
      </c>
      <c r="X918" s="204">
        <v>0</v>
      </c>
      <c r="Y918" s="191">
        <v>0</v>
      </c>
      <c r="Z918" s="204">
        <v>0</v>
      </c>
      <c r="AA918" s="191">
        <v>0</v>
      </c>
      <c r="AB918" s="204">
        <v>0</v>
      </c>
      <c r="AC918" s="191">
        <v>0</v>
      </c>
      <c r="AD918" s="191">
        <v>0</v>
      </c>
      <c r="AE918" s="191"/>
      <c r="AF918" s="191"/>
    </row>
    <row r="919" spans="1:32">
      <c r="A919" s="332" t="s">
        <v>993</v>
      </c>
      <c r="B919" s="334" t="s">
        <v>1103</v>
      </c>
      <c r="C919" s="345">
        <v>933</v>
      </c>
      <c r="D919" s="345">
        <v>899</v>
      </c>
      <c r="E919" s="326">
        <v>0</v>
      </c>
      <c r="F919" s="191">
        <f t="shared" si="42"/>
        <v>0</v>
      </c>
      <c r="G919" s="191">
        <v>0</v>
      </c>
      <c r="H919" s="191">
        <v>0</v>
      </c>
      <c r="I919" s="191">
        <v>0</v>
      </c>
      <c r="J919" s="191">
        <v>0</v>
      </c>
      <c r="K919" s="191">
        <v>0</v>
      </c>
      <c r="L919" s="191">
        <v>0</v>
      </c>
      <c r="M919" s="191">
        <v>0</v>
      </c>
      <c r="N919" s="191">
        <v>0</v>
      </c>
      <c r="O919" s="191">
        <v>0</v>
      </c>
      <c r="P919" s="204">
        <v>0</v>
      </c>
      <c r="Q919" s="191">
        <v>0</v>
      </c>
      <c r="R919" s="204">
        <v>0</v>
      </c>
      <c r="S919" s="191">
        <v>0</v>
      </c>
      <c r="T919" s="204">
        <v>0</v>
      </c>
      <c r="U919" s="191">
        <v>0</v>
      </c>
      <c r="V919" s="204">
        <v>0</v>
      </c>
      <c r="W919" s="191">
        <v>0</v>
      </c>
      <c r="X919" s="204">
        <v>0</v>
      </c>
      <c r="Y919" s="191">
        <v>0</v>
      </c>
      <c r="Z919" s="204">
        <v>0</v>
      </c>
      <c r="AA919" s="191">
        <v>0</v>
      </c>
      <c r="AB919" s="204">
        <v>0</v>
      </c>
      <c r="AC919" s="191">
        <v>0</v>
      </c>
      <c r="AD919" s="191">
        <v>0</v>
      </c>
      <c r="AE919" s="191"/>
      <c r="AF919" s="191"/>
    </row>
    <row r="920" spans="1:32">
      <c r="A920" s="332" t="s">
        <v>993</v>
      </c>
      <c r="B920" s="334" t="s">
        <v>1104</v>
      </c>
      <c r="C920" s="345">
        <v>2003</v>
      </c>
      <c r="D920" s="345">
        <v>1866</v>
      </c>
      <c r="E920" s="326">
        <v>0</v>
      </c>
      <c r="F920" s="191">
        <f t="shared" si="42"/>
        <v>0</v>
      </c>
      <c r="G920" s="191">
        <v>0</v>
      </c>
      <c r="H920" s="191">
        <v>0</v>
      </c>
      <c r="I920" s="191">
        <v>0</v>
      </c>
      <c r="J920" s="191">
        <v>0</v>
      </c>
      <c r="K920" s="191">
        <v>0</v>
      </c>
      <c r="L920" s="191">
        <v>0</v>
      </c>
      <c r="M920" s="191">
        <v>0</v>
      </c>
      <c r="N920" s="191">
        <v>0</v>
      </c>
      <c r="O920" s="191">
        <v>0</v>
      </c>
      <c r="P920" s="204">
        <v>0</v>
      </c>
      <c r="Q920" s="191">
        <v>0</v>
      </c>
      <c r="R920" s="204">
        <v>0</v>
      </c>
      <c r="S920" s="191">
        <v>0</v>
      </c>
      <c r="T920" s="204">
        <v>0</v>
      </c>
      <c r="U920" s="191">
        <v>0</v>
      </c>
      <c r="V920" s="204">
        <v>0</v>
      </c>
      <c r="W920" s="191">
        <v>0</v>
      </c>
      <c r="X920" s="204">
        <v>0</v>
      </c>
      <c r="Y920" s="191">
        <v>0</v>
      </c>
      <c r="Z920" s="204">
        <v>0</v>
      </c>
      <c r="AA920" s="191">
        <v>0</v>
      </c>
      <c r="AB920" s="204">
        <v>0</v>
      </c>
      <c r="AC920" s="191">
        <v>0</v>
      </c>
      <c r="AD920" s="191">
        <v>0</v>
      </c>
      <c r="AE920" s="191"/>
      <c r="AF920" s="191"/>
    </row>
    <row r="921" spans="1:32">
      <c r="A921" s="332" t="s">
        <v>993</v>
      </c>
      <c r="B921" s="334" t="s">
        <v>1105</v>
      </c>
      <c r="C921" s="345">
        <v>679</v>
      </c>
      <c r="D921" s="345">
        <v>585</v>
      </c>
      <c r="E921" s="326">
        <v>0</v>
      </c>
      <c r="F921" s="191">
        <f t="shared" si="42"/>
        <v>0</v>
      </c>
      <c r="G921" s="191">
        <v>0</v>
      </c>
      <c r="H921" s="191">
        <v>0</v>
      </c>
      <c r="I921" s="191">
        <v>0</v>
      </c>
      <c r="J921" s="191">
        <v>0</v>
      </c>
      <c r="K921" s="191">
        <v>0</v>
      </c>
      <c r="L921" s="191">
        <v>0</v>
      </c>
      <c r="M921" s="191">
        <v>0</v>
      </c>
      <c r="N921" s="191">
        <v>0</v>
      </c>
      <c r="O921" s="191">
        <v>0</v>
      </c>
      <c r="P921" s="204">
        <v>0</v>
      </c>
      <c r="Q921" s="191">
        <v>0</v>
      </c>
      <c r="R921" s="204">
        <v>0</v>
      </c>
      <c r="S921" s="191">
        <v>0</v>
      </c>
      <c r="T921" s="204">
        <v>0</v>
      </c>
      <c r="U921" s="191">
        <v>0</v>
      </c>
      <c r="V921" s="204">
        <v>0</v>
      </c>
      <c r="W921" s="191">
        <v>0</v>
      </c>
      <c r="X921" s="204">
        <v>0</v>
      </c>
      <c r="Y921" s="191">
        <v>0</v>
      </c>
      <c r="Z921" s="204">
        <v>0</v>
      </c>
      <c r="AA921" s="191">
        <v>0</v>
      </c>
      <c r="AB921" s="204">
        <v>0</v>
      </c>
      <c r="AC921" s="191">
        <v>0</v>
      </c>
      <c r="AD921" s="191">
        <v>0</v>
      </c>
      <c r="AE921" s="191"/>
      <c r="AF921" s="191"/>
    </row>
    <row r="922" spans="1:32">
      <c r="A922" s="332" t="s">
        <v>993</v>
      </c>
      <c r="B922" s="334" t="s">
        <v>1106</v>
      </c>
      <c r="C922" s="345">
        <v>1668</v>
      </c>
      <c r="D922" s="345">
        <v>1498</v>
      </c>
      <c r="E922" s="326">
        <v>0</v>
      </c>
      <c r="F922" s="191">
        <f t="shared" si="42"/>
        <v>0</v>
      </c>
      <c r="G922" s="191">
        <v>0</v>
      </c>
      <c r="H922" s="191">
        <v>0</v>
      </c>
      <c r="I922" s="191">
        <v>0</v>
      </c>
      <c r="J922" s="191">
        <v>0</v>
      </c>
      <c r="K922" s="191">
        <v>0</v>
      </c>
      <c r="L922" s="191">
        <v>0</v>
      </c>
      <c r="M922" s="191">
        <v>0</v>
      </c>
      <c r="N922" s="191">
        <v>0</v>
      </c>
      <c r="O922" s="191">
        <v>0</v>
      </c>
      <c r="P922" s="204">
        <v>0</v>
      </c>
      <c r="Q922" s="191">
        <v>0</v>
      </c>
      <c r="R922" s="204">
        <v>0</v>
      </c>
      <c r="S922" s="191">
        <v>0</v>
      </c>
      <c r="T922" s="204">
        <v>0</v>
      </c>
      <c r="U922" s="191">
        <v>0</v>
      </c>
      <c r="V922" s="204">
        <v>0</v>
      </c>
      <c r="W922" s="191">
        <v>0</v>
      </c>
      <c r="X922" s="204">
        <v>0</v>
      </c>
      <c r="Y922" s="191">
        <v>0</v>
      </c>
      <c r="Z922" s="204">
        <v>0</v>
      </c>
      <c r="AA922" s="191">
        <v>0</v>
      </c>
      <c r="AB922" s="204">
        <v>0</v>
      </c>
      <c r="AC922" s="191">
        <v>0</v>
      </c>
      <c r="AD922" s="191">
        <v>0</v>
      </c>
      <c r="AE922" s="191"/>
      <c r="AF922" s="191"/>
    </row>
    <row r="923" spans="1:32">
      <c r="A923" s="332" t="s">
        <v>993</v>
      </c>
      <c r="B923" s="334" t="s">
        <v>1107</v>
      </c>
      <c r="C923" s="345">
        <v>1506</v>
      </c>
      <c r="D923" s="345">
        <v>2382</v>
      </c>
      <c r="E923" s="326">
        <v>0</v>
      </c>
      <c r="F923" s="191">
        <f t="shared" si="42"/>
        <v>0</v>
      </c>
      <c r="G923" s="191">
        <v>0</v>
      </c>
      <c r="H923" s="191">
        <v>0</v>
      </c>
      <c r="I923" s="191">
        <v>0</v>
      </c>
      <c r="J923" s="191">
        <v>0</v>
      </c>
      <c r="K923" s="191">
        <v>0</v>
      </c>
      <c r="L923" s="191">
        <v>0</v>
      </c>
      <c r="M923" s="191">
        <v>0</v>
      </c>
      <c r="N923" s="191">
        <v>0</v>
      </c>
      <c r="O923" s="191">
        <v>0</v>
      </c>
      <c r="P923" s="204">
        <v>0</v>
      </c>
      <c r="Q923" s="191">
        <v>0</v>
      </c>
      <c r="R923" s="204">
        <v>0</v>
      </c>
      <c r="S923" s="191">
        <v>0</v>
      </c>
      <c r="T923" s="204">
        <v>0</v>
      </c>
      <c r="U923" s="191">
        <v>0</v>
      </c>
      <c r="V923" s="204">
        <v>0</v>
      </c>
      <c r="W923" s="191">
        <v>0</v>
      </c>
      <c r="X923" s="204">
        <v>0</v>
      </c>
      <c r="Y923" s="191">
        <v>0</v>
      </c>
      <c r="Z923" s="204">
        <v>0</v>
      </c>
      <c r="AA923" s="191">
        <v>0</v>
      </c>
      <c r="AB923" s="204">
        <v>0</v>
      </c>
      <c r="AC923" s="191">
        <v>0</v>
      </c>
      <c r="AD923" s="191">
        <v>0</v>
      </c>
      <c r="AE923" s="191"/>
      <c r="AF923" s="191"/>
    </row>
    <row r="924" spans="1:32">
      <c r="A924" s="332" t="s">
        <v>993</v>
      </c>
      <c r="B924" s="334" t="s">
        <v>1108</v>
      </c>
      <c r="C924" s="345">
        <v>2583</v>
      </c>
      <c r="D924" s="345">
        <v>2283</v>
      </c>
      <c r="E924" s="326">
        <v>0</v>
      </c>
      <c r="F924" s="191">
        <f t="shared" si="42"/>
        <v>0</v>
      </c>
      <c r="G924" s="191">
        <v>0</v>
      </c>
      <c r="H924" s="191">
        <v>0</v>
      </c>
      <c r="I924" s="191">
        <v>0</v>
      </c>
      <c r="J924" s="191">
        <v>0</v>
      </c>
      <c r="K924" s="191">
        <v>0</v>
      </c>
      <c r="L924" s="191">
        <v>0</v>
      </c>
      <c r="M924" s="191">
        <v>0</v>
      </c>
      <c r="N924" s="191">
        <v>0</v>
      </c>
      <c r="O924" s="191">
        <v>0</v>
      </c>
      <c r="P924" s="204">
        <v>0</v>
      </c>
      <c r="Q924" s="191">
        <v>0</v>
      </c>
      <c r="R924" s="204">
        <v>0</v>
      </c>
      <c r="S924" s="191">
        <v>0</v>
      </c>
      <c r="T924" s="204">
        <v>0</v>
      </c>
      <c r="U924" s="191">
        <v>0</v>
      </c>
      <c r="V924" s="204">
        <v>0</v>
      </c>
      <c r="W924" s="191">
        <v>0</v>
      </c>
      <c r="X924" s="204">
        <v>0</v>
      </c>
      <c r="Y924" s="191">
        <v>0</v>
      </c>
      <c r="Z924" s="204">
        <v>0</v>
      </c>
      <c r="AA924" s="191">
        <v>0</v>
      </c>
      <c r="AB924" s="204">
        <v>0</v>
      </c>
      <c r="AC924" s="191">
        <v>0</v>
      </c>
      <c r="AD924" s="191">
        <v>0</v>
      </c>
      <c r="AE924" s="191"/>
      <c r="AF924" s="191"/>
    </row>
    <row r="925" spans="1:32">
      <c r="A925" s="332" t="s">
        <v>993</v>
      </c>
      <c r="B925" s="334" t="s">
        <v>1109</v>
      </c>
      <c r="C925" s="345">
        <v>1609</v>
      </c>
      <c r="D925" s="345">
        <v>1399</v>
      </c>
      <c r="E925" s="326">
        <v>0</v>
      </c>
      <c r="F925" s="191">
        <f t="shared" si="42"/>
        <v>0</v>
      </c>
      <c r="G925" s="191">
        <v>0</v>
      </c>
      <c r="H925" s="191">
        <v>0</v>
      </c>
      <c r="I925" s="191">
        <v>0</v>
      </c>
      <c r="J925" s="191">
        <v>0</v>
      </c>
      <c r="K925" s="191">
        <v>0</v>
      </c>
      <c r="L925" s="191">
        <v>0</v>
      </c>
      <c r="M925" s="191">
        <v>0</v>
      </c>
      <c r="N925" s="191">
        <v>0</v>
      </c>
      <c r="O925" s="191">
        <v>0</v>
      </c>
      <c r="P925" s="204">
        <v>0</v>
      </c>
      <c r="Q925" s="191">
        <v>0</v>
      </c>
      <c r="R925" s="204">
        <v>0</v>
      </c>
      <c r="S925" s="191">
        <v>0</v>
      </c>
      <c r="T925" s="204">
        <v>0</v>
      </c>
      <c r="U925" s="191">
        <v>0</v>
      </c>
      <c r="V925" s="204">
        <v>0</v>
      </c>
      <c r="W925" s="191">
        <v>0</v>
      </c>
      <c r="X925" s="204">
        <v>0</v>
      </c>
      <c r="Y925" s="191">
        <v>0</v>
      </c>
      <c r="Z925" s="204">
        <v>0</v>
      </c>
      <c r="AA925" s="191">
        <v>0</v>
      </c>
      <c r="AB925" s="204">
        <v>0</v>
      </c>
      <c r="AC925" s="191">
        <v>0</v>
      </c>
      <c r="AD925" s="191">
        <v>0</v>
      </c>
      <c r="AE925" s="191"/>
      <c r="AF925" s="191"/>
    </row>
    <row r="926" spans="1:32">
      <c r="A926" s="332" t="s">
        <v>993</v>
      </c>
      <c r="B926" s="334" t="s">
        <v>1110</v>
      </c>
      <c r="C926" s="345">
        <v>2394</v>
      </c>
      <c r="D926" s="345">
        <v>2486</v>
      </c>
      <c r="E926" s="326">
        <v>0</v>
      </c>
      <c r="F926" s="191">
        <f t="shared" si="42"/>
        <v>0</v>
      </c>
      <c r="G926" s="191">
        <v>0</v>
      </c>
      <c r="H926" s="191">
        <v>0</v>
      </c>
      <c r="I926" s="191">
        <v>0</v>
      </c>
      <c r="J926" s="191">
        <v>0</v>
      </c>
      <c r="K926" s="191">
        <v>0</v>
      </c>
      <c r="L926" s="191">
        <v>0</v>
      </c>
      <c r="M926" s="191">
        <v>0</v>
      </c>
      <c r="N926" s="191">
        <v>0</v>
      </c>
      <c r="O926" s="191">
        <v>0</v>
      </c>
      <c r="P926" s="204">
        <v>0</v>
      </c>
      <c r="Q926" s="191">
        <v>0</v>
      </c>
      <c r="R926" s="204">
        <v>0</v>
      </c>
      <c r="S926" s="191">
        <v>0</v>
      </c>
      <c r="T926" s="204">
        <v>0</v>
      </c>
      <c r="U926" s="191">
        <v>0</v>
      </c>
      <c r="V926" s="204">
        <v>0</v>
      </c>
      <c r="W926" s="191">
        <v>0</v>
      </c>
      <c r="X926" s="204">
        <v>0</v>
      </c>
      <c r="Y926" s="191">
        <v>0</v>
      </c>
      <c r="Z926" s="204">
        <v>0</v>
      </c>
      <c r="AA926" s="191">
        <v>0</v>
      </c>
      <c r="AB926" s="204">
        <v>0</v>
      </c>
      <c r="AC926" s="191">
        <v>0</v>
      </c>
      <c r="AD926" s="191">
        <v>0</v>
      </c>
      <c r="AE926" s="191"/>
      <c r="AF926" s="191"/>
    </row>
    <row r="927" spans="1:32">
      <c r="A927" s="332" t="s">
        <v>993</v>
      </c>
      <c r="B927" s="334" t="s">
        <v>1111</v>
      </c>
      <c r="C927" s="345">
        <v>2386</v>
      </c>
      <c r="D927" s="345">
        <v>2329</v>
      </c>
      <c r="E927" s="326">
        <v>0</v>
      </c>
      <c r="F927" s="191">
        <f t="shared" si="42"/>
        <v>0</v>
      </c>
      <c r="G927" s="191">
        <v>0</v>
      </c>
      <c r="H927" s="191">
        <v>0</v>
      </c>
      <c r="I927" s="191">
        <v>0</v>
      </c>
      <c r="J927" s="191">
        <v>0</v>
      </c>
      <c r="K927" s="191">
        <v>0</v>
      </c>
      <c r="L927" s="191">
        <v>0</v>
      </c>
      <c r="M927" s="191">
        <v>0</v>
      </c>
      <c r="N927" s="191">
        <v>0</v>
      </c>
      <c r="O927" s="191">
        <v>0</v>
      </c>
      <c r="P927" s="204">
        <v>0</v>
      </c>
      <c r="Q927" s="191">
        <v>0</v>
      </c>
      <c r="R927" s="204">
        <v>0</v>
      </c>
      <c r="S927" s="191">
        <v>0</v>
      </c>
      <c r="T927" s="204">
        <v>0</v>
      </c>
      <c r="U927" s="191">
        <v>0</v>
      </c>
      <c r="V927" s="204">
        <v>0</v>
      </c>
      <c r="W927" s="191">
        <v>0</v>
      </c>
      <c r="X927" s="204">
        <v>0</v>
      </c>
      <c r="Y927" s="191">
        <v>0</v>
      </c>
      <c r="Z927" s="204">
        <v>0</v>
      </c>
      <c r="AA927" s="191">
        <v>0</v>
      </c>
      <c r="AB927" s="204">
        <v>0</v>
      </c>
      <c r="AC927" s="191">
        <v>0</v>
      </c>
      <c r="AD927" s="191">
        <v>0</v>
      </c>
      <c r="AE927" s="191"/>
      <c r="AF927" s="191"/>
    </row>
    <row r="928" spans="1:32">
      <c r="A928" s="332" t="s">
        <v>993</v>
      </c>
      <c r="B928" s="334" t="s">
        <v>1112</v>
      </c>
      <c r="C928" s="345">
        <v>2461</v>
      </c>
      <c r="D928" s="345">
        <v>2321</v>
      </c>
      <c r="E928" s="326">
        <v>0</v>
      </c>
      <c r="F928" s="191">
        <f t="shared" si="42"/>
        <v>0</v>
      </c>
      <c r="G928" s="191">
        <v>0</v>
      </c>
      <c r="H928" s="191">
        <v>0</v>
      </c>
      <c r="I928" s="191">
        <v>0</v>
      </c>
      <c r="J928" s="191">
        <v>0</v>
      </c>
      <c r="K928" s="191">
        <v>0</v>
      </c>
      <c r="L928" s="191">
        <v>0</v>
      </c>
      <c r="M928" s="191">
        <v>0</v>
      </c>
      <c r="N928" s="191">
        <v>0</v>
      </c>
      <c r="O928" s="191">
        <v>0</v>
      </c>
      <c r="P928" s="204">
        <v>0</v>
      </c>
      <c r="Q928" s="191">
        <v>0</v>
      </c>
      <c r="R928" s="204">
        <v>0</v>
      </c>
      <c r="S928" s="191">
        <v>0</v>
      </c>
      <c r="T928" s="204">
        <v>0</v>
      </c>
      <c r="U928" s="191">
        <v>0</v>
      </c>
      <c r="V928" s="204">
        <v>0</v>
      </c>
      <c r="W928" s="191">
        <v>0</v>
      </c>
      <c r="X928" s="204">
        <v>0</v>
      </c>
      <c r="Y928" s="191">
        <v>0</v>
      </c>
      <c r="Z928" s="204">
        <v>0</v>
      </c>
      <c r="AA928" s="191">
        <v>0</v>
      </c>
      <c r="AB928" s="204">
        <v>0</v>
      </c>
      <c r="AC928" s="191">
        <v>0</v>
      </c>
      <c r="AD928" s="191">
        <v>0</v>
      </c>
      <c r="AE928" s="191"/>
      <c r="AF928" s="191"/>
    </row>
    <row r="929" spans="1:32">
      <c r="A929" s="332" t="s">
        <v>993</v>
      </c>
      <c r="B929" s="334" t="s">
        <v>1113</v>
      </c>
      <c r="C929" s="345">
        <v>3085</v>
      </c>
      <c r="D929" s="345">
        <v>3181</v>
      </c>
      <c r="E929" s="326">
        <v>0</v>
      </c>
      <c r="F929" s="191">
        <f t="shared" si="42"/>
        <v>0</v>
      </c>
      <c r="G929" s="191">
        <v>0</v>
      </c>
      <c r="H929" s="191">
        <v>0</v>
      </c>
      <c r="I929" s="191">
        <v>0</v>
      </c>
      <c r="J929" s="191">
        <v>0</v>
      </c>
      <c r="K929" s="191">
        <v>0</v>
      </c>
      <c r="L929" s="191">
        <v>0</v>
      </c>
      <c r="M929" s="191">
        <v>0</v>
      </c>
      <c r="N929" s="191">
        <v>0</v>
      </c>
      <c r="O929" s="191">
        <v>0</v>
      </c>
      <c r="P929" s="204">
        <v>0</v>
      </c>
      <c r="Q929" s="191">
        <v>0</v>
      </c>
      <c r="R929" s="204">
        <v>0</v>
      </c>
      <c r="S929" s="191">
        <v>0</v>
      </c>
      <c r="T929" s="204">
        <v>0</v>
      </c>
      <c r="U929" s="191">
        <v>0</v>
      </c>
      <c r="V929" s="204">
        <v>0</v>
      </c>
      <c r="W929" s="191">
        <v>0</v>
      </c>
      <c r="X929" s="204">
        <v>0</v>
      </c>
      <c r="Y929" s="191">
        <v>0</v>
      </c>
      <c r="Z929" s="204">
        <v>0</v>
      </c>
      <c r="AA929" s="191">
        <v>0</v>
      </c>
      <c r="AB929" s="204">
        <v>0</v>
      </c>
      <c r="AC929" s="191">
        <v>0</v>
      </c>
      <c r="AD929" s="191">
        <v>0</v>
      </c>
      <c r="AE929" s="191"/>
      <c r="AF929" s="191"/>
    </row>
    <row r="930" spans="1:32">
      <c r="A930" s="332" t="s">
        <v>993</v>
      </c>
      <c r="B930" s="334" t="s">
        <v>1114</v>
      </c>
      <c r="C930" s="345">
        <v>2682</v>
      </c>
      <c r="D930" s="345">
        <v>3054</v>
      </c>
      <c r="E930" s="326">
        <v>0</v>
      </c>
      <c r="F930" s="191">
        <f t="shared" si="42"/>
        <v>0</v>
      </c>
      <c r="G930" s="191">
        <v>0</v>
      </c>
      <c r="H930" s="191">
        <v>0</v>
      </c>
      <c r="I930" s="191">
        <v>0</v>
      </c>
      <c r="J930" s="191">
        <v>0</v>
      </c>
      <c r="K930" s="191">
        <v>0</v>
      </c>
      <c r="L930" s="191">
        <v>0</v>
      </c>
      <c r="M930" s="191">
        <v>0</v>
      </c>
      <c r="N930" s="191">
        <v>0</v>
      </c>
      <c r="O930" s="191">
        <v>0</v>
      </c>
      <c r="P930" s="204">
        <v>0</v>
      </c>
      <c r="Q930" s="191">
        <v>0</v>
      </c>
      <c r="R930" s="204">
        <v>0</v>
      </c>
      <c r="S930" s="191">
        <v>0</v>
      </c>
      <c r="T930" s="204">
        <v>0</v>
      </c>
      <c r="U930" s="191">
        <v>0</v>
      </c>
      <c r="V930" s="204">
        <v>0</v>
      </c>
      <c r="W930" s="191">
        <v>0</v>
      </c>
      <c r="X930" s="204">
        <v>0</v>
      </c>
      <c r="Y930" s="191">
        <v>0</v>
      </c>
      <c r="Z930" s="204">
        <v>0</v>
      </c>
      <c r="AA930" s="191">
        <v>0</v>
      </c>
      <c r="AB930" s="204">
        <v>0</v>
      </c>
      <c r="AC930" s="191">
        <v>0</v>
      </c>
      <c r="AD930" s="191">
        <v>0</v>
      </c>
      <c r="AE930" s="191"/>
      <c r="AF930" s="191"/>
    </row>
    <row r="931" spans="1:32">
      <c r="A931" s="332" t="s">
        <v>993</v>
      </c>
      <c r="B931" s="334" t="s">
        <v>1115</v>
      </c>
      <c r="C931" s="345">
        <v>1490</v>
      </c>
      <c r="D931" s="345">
        <v>1505</v>
      </c>
      <c r="E931" s="326">
        <v>0</v>
      </c>
      <c r="F931" s="191">
        <f t="shared" si="42"/>
        <v>0</v>
      </c>
      <c r="G931" s="191">
        <v>0</v>
      </c>
      <c r="H931" s="191">
        <v>0</v>
      </c>
      <c r="I931" s="191">
        <v>0</v>
      </c>
      <c r="J931" s="191">
        <v>0</v>
      </c>
      <c r="K931" s="191">
        <v>0</v>
      </c>
      <c r="L931" s="191">
        <v>0</v>
      </c>
      <c r="M931" s="191">
        <v>0</v>
      </c>
      <c r="N931" s="191">
        <v>0</v>
      </c>
      <c r="O931" s="191">
        <v>0</v>
      </c>
      <c r="P931" s="204">
        <v>0</v>
      </c>
      <c r="Q931" s="191">
        <v>0</v>
      </c>
      <c r="R931" s="204">
        <v>0</v>
      </c>
      <c r="S931" s="191">
        <v>0</v>
      </c>
      <c r="T931" s="204">
        <v>0</v>
      </c>
      <c r="U931" s="191">
        <v>0</v>
      </c>
      <c r="V931" s="204">
        <v>0</v>
      </c>
      <c r="W931" s="191">
        <v>0</v>
      </c>
      <c r="X931" s="204">
        <v>0</v>
      </c>
      <c r="Y931" s="191">
        <v>0</v>
      </c>
      <c r="Z931" s="204">
        <v>0</v>
      </c>
      <c r="AA931" s="191">
        <v>0</v>
      </c>
      <c r="AB931" s="204">
        <v>0</v>
      </c>
      <c r="AC931" s="191">
        <v>0</v>
      </c>
      <c r="AD931" s="191">
        <v>0</v>
      </c>
      <c r="AE931" s="191"/>
      <c r="AF931" s="191"/>
    </row>
    <row r="932" spans="1:32">
      <c r="A932" s="332" t="s">
        <v>993</v>
      </c>
      <c r="B932" s="334" t="s">
        <v>1116</v>
      </c>
      <c r="C932" s="345">
        <v>2141</v>
      </c>
      <c r="D932" s="345">
        <v>2538</v>
      </c>
      <c r="E932" s="326">
        <v>0</v>
      </c>
      <c r="F932" s="191">
        <f t="shared" si="42"/>
        <v>0</v>
      </c>
      <c r="G932" s="191">
        <v>0</v>
      </c>
      <c r="H932" s="191">
        <v>0</v>
      </c>
      <c r="I932" s="191">
        <v>0</v>
      </c>
      <c r="J932" s="191">
        <v>0</v>
      </c>
      <c r="K932" s="191">
        <v>0</v>
      </c>
      <c r="L932" s="191">
        <v>0</v>
      </c>
      <c r="M932" s="191">
        <v>0</v>
      </c>
      <c r="N932" s="191">
        <v>0</v>
      </c>
      <c r="O932" s="191">
        <v>0</v>
      </c>
      <c r="P932" s="204">
        <v>0</v>
      </c>
      <c r="Q932" s="191">
        <v>0</v>
      </c>
      <c r="R932" s="204">
        <v>0</v>
      </c>
      <c r="S932" s="191">
        <v>0</v>
      </c>
      <c r="T932" s="204">
        <v>0</v>
      </c>
      <c r="U932" s="191">
        <v>0</v>
      </c>
      <c r="V932" s="204">
        <v>0</v>
      </c>
      <c r="W932" s="191">
        <v>0</v>
      </c>
      <c r="X932" s="204">
        <v>0</v>
      </c>
      <c r="Y932" s="191">
        <v>0</v>
      </c>
      <c r="Z932" s="204">
        <v>0</v>
      </c>
      <c r="AA932" s="191">
        <v>0</v>
      </c>
      <c r="AB932" s="204">
        <v>0</v>
      </c>
      <c r="AC932" s="191">
        <v>0</v>
      </c>
      <c r="AD932" s="191">
        <v>0</v>
      </c>
      <c r="AE932" s="191"/>
      <c r="AF932" s="191"/>
    </row>
    <row r="933" spans="1:32">
      <c r="A933" s="332" t="s">
        <v>993</v>
      </c>
      <c r="B933" s="334" t="s">
        <v>1117</v>
      </c>
      <c r="C933" s="345">
        <v>3806</v>
      </c>
      <c r="D933" s="345">
        <v>4103</v>
      </c>
      <c r="E933" s="326">
        <v>0</v>
      </c>
      <c r="F933" s="191">
        <f t="shared" si="42"/>
        <v>0</v>
      </c>
      <c r="G933" s="191">
        <v>0</v>
      </c>
      <c r="H933" s="191">
        <v>0</v>
      </c>
      <c r="I933" s="191">
        <v>0</v>
      </c>
      <c r="J933" s="191">
        <v>0</v>
      </c>
      <c r="K933" s="191">
        <v>0</v>
      </c>
      <c r="L933" s="191">
        <v>0</v>
      </c>
      <c r="M933" s="191">
        <v>0</v>
      </c>
      <c r="N933" s="191">
        <v>0</v>
      </c>
      <c r="O933" s="191">
        <v>0</v>
      </c>
      <c r="P933" s="204">
        <v>0</v>
      </c>
      <c r="Q933" s="191">
        <v>0</v>
      </c>
      <c r="R933" s="204">
        <v>0</v>
      </c>
      <c r="S933" s="191">
        <v>0</v>
      </c>
      <c r="T933" s="204">
        <v>0</v>
      </c>
      <c r="U933" s="191">
        <v>0</v>
      </c>
      <c r="V933" s="204">
        <v>0</v>
      </c>
      <c r="W933" s="191">
        <v>0</v>
      </c>
      <c r="X933" s="204">
        <v>0</v>
      </c>
      <c r="Y933" s="191">
        <v>0</v>
      </c>
      <c r="Z933" s="204">
        <v>0</v>
      </c>
      <c r="AA933" s="191">
        <v>0</v>
      </c>
      <c r="AB933" s="204">
        <v>0</v>
      </c>
      <c r="AC933" s="191">
        <v>0</v>
      </c>
      <c r="AD933" s="191">
        <v>0</v>
      </c>
      <c r="AE933" s="191"/>
      <c r="AF933" s="191"/>
    </row>
    <row r="934" spans="1:32">
      <c r="A934" s="332" t="s">
        <v>993</v>
      </c>
      <c r="B934" s="335" t="s">
        <v>1118</v>
      </c>
      <c r="C934" s="240">
        <v>193580</v>
      </c>
      <c r="D934" s="246">
        <v>206498</v>
      </c>
      <c r="E934" s="327">
        <v>11528</v>
      </c>
      <c r="F934" s="191">
        <f t="shared" si="42"/>
        <v>5.9551606570926747</v>
      </c>
      <c r="G934" s="191">
        <v>5833</v>
      </c>
      <c r="H934" s="191">
        <v>3.0132245066639118</v>
      </c>
      <c r="I934" s="191">
        <v>5695</v>
      </c>
      <c r="J934" s="191">
        <v>2.9419361504287633</v>
      </c>
      <c r="K934" s="191">
        <v>578</v>
      </c>
      <c r="L934" s="191">
        <v>0.29858456452112819</v>
      </c>
      <c r="M934" s="191">
        <v>1117</v>
      </c>
      <c r="N934" s="191">
        <v>0.57702241967145373</v>
      </c>
      <c r="O934" s="191">
        <v>263</v>
      </c>
      <c r="P934" s="204">
        <v>0.13586114268002894</v>
      </c>
      <c r="Q934" s="191">
        <v>310</v>
      </c>
      <c r="R934" s="204">
        <v>0.16014051038330407</v>
      </c>
      <c r="S934" s="191">
        <v>429</v>
      </c>
      <c r="T934" s="204">
        <v>0.22161380307883044</v>
      </c>
      <c r="U934" s="191">
        <v>266</v>
      </c>
      <c r="V934" s="204">
        <v>0.13741088955470607</v>
      </c>
      <c r="W934" s="191">
        <v>1221</v>
      </c>
      <c r="X934" s="204">
        <v>0.63074697799359436</v>
      </c>
      <c r="Y934" s="191">
        <v>2117</v>
      </c>
      <c r="Z934" s="204">
        <v>1.0936047112304992</v>
      </c>
      <c r="AA934" s="191">
        <v>4096</v>
      </c>
      <c r="AB934" s="204">
        <v>2.1159210662258499</v>
      </c>
      <c r="AC934" s="191">
        <v>786</v>
      </c>
      <c r="AD934" s="191">
        <v>0.40603368116540967</v>
      </c>
      <c r="AE934" s="191"/>
      <c r="AF934" s="191"/>
    </row>
    <row r="935" spans="1:32">
      <c r="A935" s="332" t="s">
        <v>993</v>
      </c>
      <c r="B935" s="337" t="s">
        <v>841</v>
      </c>
      <c r="C935" s="347">
        <v>20891</v>
      </c>
      <c r="D935" s="347">
        <v>23345</v>
      </c>
      <c r="E935" s="329">
        <v>1739</v>
      </c>
      <c r="F935" s="191">
        <f t="shared" si="42"/>
        <v>8.3241587286391265</v>
      </c>
      <c r="G935" s="191">
        <v>1079</v>
      </c>
      <c r="H935" s="191">
        <v>5.1649035469819538</v>
      </c>
      <c r="I935" s="191">
        <v>660</v>
      </c>
      <c r="J935" s="191">
        <v>3.1592551816571732</v>
      </c>
      <c r="K935" s="191">
        <v>187</v>
      </c>
      <c r="L935" s="191">
        <v>0.8951223014695322</v>
      </c>
      <c r="M935" s="191">
        <v>130</v>
      </c>
      <c r="N935" s="191">
        <v>0.62227753578095835</v>
      </c>
      <c r="O935" s="191">
        <v>39</v>
      </c>
      <c r="P935" s="204">
        <v>0.18668326073428748</v>
      </c>
      <c r="Q935" s="191">
        <v>49</v>
      </c>
      <c r="R935" s="204">
        <v>0.2345507634866689</v>
      </c>
      <c r="S935" s="191">
        <v>50</v>
      </c>
      <c r="T935" s="204">
        <v>0.23933751376190704</v>
      </c>
      <c r="U935" s="191">
        <v>48</v>
      </c>
      <c r="V935" s="204">
        <v>0.22976401321143075</v>
      </c>
      <c r="W935" s="191">
        <v>216</v>
      </c>
      <c r="X935" s="204">
        <v>1.0339380594514385</v>
      </c>
      <c r="Y935" s="191">
        <v>280</v>
      </c>
      <c r="Z935" s="204">
        <v>1.3402900770666795</v>
      </c>
      <c r="AA935" s="191">
        <v>643</v>
      </c>
      <c r="AB935" s="204">
        <v>3.0778804269781244</v>
      </c>
      <c r="AC935" s="191">
        <v>72</v>
      </c>
      <c r="AD935" s="191">
        <v>0.34464601981714615</v>
      </c>
      <c r="AE935" s="191"/>
      <c r="AF935" s="191"/>
    </row>
    <row r="936" spans="1:32">
      <c r="A936" s="332" t="s">
        <v>993</v>
      </c>
      <c r="B936" s="334" t="s">
        <v>847</v>
      </c>
      <c r="C936" s="345">
        <v>23033</v>
      </c>
      <c r="D936" s="345">
        <v>28086</v>
      </c>
      <c r="E936" s="326">
        <v>1357</v>
      </c>
      <c r="F936" s="191">
        <f t="shared" si="42"/>
        <v>5.8915469109538492</v>
      </c>
      <c r="G936" s="191">
        <v>697</v>
      </c>
      <c r="H936" s="191">
        <v>3.026092997004298</v>
      </c>
      <c r="I936" s="191">
        <v>660</v>
      </c>
      <c r="J936" s="191">
        <v>2.8654539139495503</v>
      </c>
      <c r="K936" s="191">
        <v>98</v>
      </c>
      <c r="L936" s="191">
        <v>0.42547649025311507</v>
      </c>
      <c r="M936" s="191">
        <v>162</v>
      </c>
      <c r="N936" s="191">
        <v>0.70333868796943511</v>
      </c>
      <c r="O936" s="191">
        <v>35</v>
      </c>
      <c r="P936" s="204">
        <v>0.15195588937611254</v>
      </c>
      <c r="Q936" s="191">
        <v>36</v>
      </c>
      <c r="R936" s="204">
        <v>0.15629748621543005</v>
      </c>
      <c r="S936" s="191">
        <v>57</v>
      </c>
      <c r="T936" s="204">
        <v>0.24747101984109754</v>
      </c>
      <c r="U936" s="191">
        <v>39</v>
      </c>
      <c r="V936" s="204">
        <v>0.16932227673338254</v>
      </c>
      <c r="W936" s="191">
        <v>151</v>
      </c>
      <c r="X936" s="204">
        <v>0.65558112273694258</v>
      </c>
      <c r="Y936" s="191">
        <v>231</v>
      </c>
      <c r="Z936" s="204">
        <v>1.0029088698823427</v>
      </c>
      <c r="AA936" s="191">
        <v>427</v>
      </c>
      <c r="AB936" s="204">
        <v>1.8538618503885729</v>
      </c>
      <c r="AC936" s="191">
        <v>63</v>
      </c>
      <c r="AD936" s="191">
        <v>0.27352060087700253</v>
      </c>
      <c r="AE936" s="191"/>
      <c r="AF936" s="191"/>
    </row>
    <row r="937" spans="1:32">
      <c r="A937" s="332" t="s">
        <v>993</v>
      </c>
      <c r="B937" s="334" t="s">
        <v>850</v>
      </c>
      <c r="C937" s="345">
        <v>17572</v>
      </c>
      <c r="D937" s="345">
        <v>18729</v>
      </c>
      <c r="E937" s="326">
        <v>1134</v>
      </c>
      <c r="F937" s="191">
        <f t="shared" si="42"/>
        <v>6.4534486683359882</v>
      </c>
      <c r="G937" s="191">
        <v>540</v>
      </c>
      <c r="H937" s="191">
        <v>3.0730707944457092</v>
      </c>
      <c r="I937" s="191">
        <v>594</v>
      </c>
      <c r="J937" s="191">
        <v>3.3803778738902799</v>
      </c>
      <c r="K937" s="191">
        <v>60</v>
      </c>
      <c r="L937" s="191">
        <v>0.34145231049396768</v>
      </c>
      <c r="M937" s="191">
        <v>102</v>
      </c>
      <c r="N937" s="191">
        <v>0.58046892783974502</v>
      </c>
      <c r="O937" s="191">
        <v>27</v>
      </c>
      <c r="P937" s="204">
        <v>0.15365353972228546</v>
      </c>
      <c r="Q937" s="191">
        <v>28</v>
      </c>
      <c r="R937" s="204">
        <v>0.15934441156385157</v>
      </c>
      <c r="S937" s="191">
        <v>39</v>
      </c>
      <c r="T937" s="204">
        <v>0.22194400182107896</v>
      </c>
      <c r="U937" s="191">
        <v>22</v>
      </c>
      <c r="V937" s="204">
        <v>0.12519918051445481</v>
      </c>
      <c r="W937" s="191">
        <v>102</v>
      </c>
      <c r="X937" s="204">
        <v>0.58046892783974502</v>
      </c>
      <c r="Y937" s="191">
        <v>218</v>
      </c>
      <c r="Z937" s="204">
        <v>1.2406100614614159</v>
      </c>
      <c r="AA937" s="191">
        <v>418</v>
      </c>
      <c r="AB937" s="204">
        <v>2.3787844297746412</v>
      </c>
      <c r="AC937" s="191">
        <v>75</v>
      </c>
      <c r="AD937" s="191">
        <v>0.42681538811745962</v>
      </c>
      <c r="AE937" s="191"/>
      <c r="AF937" s="191"/>
    </row>
    <row r="938" spans="1:32">
      <c r="A938" s="332" t="s">
        <v>993</v>
      </c>
      <c r="B938" s="334" t="s">
        <v>852</v>
      </c>
      <c r="C938" s="345">
        <v>16453</v>
      </c>
      <c r="D938" s="345">
        <v>17039</v>
      </c>
      <c r="E938" s="326">
        <v>1138</v>
      </c>
      <c r="F938" s="191">
        <f t="shared" si="42"/>
        <v>6.9166717315991004</v>
      </c>
      <c r="G938" s="191">
        <v>584</v>
      </c>
      <c r="H938" s="191">
        <v>3.5495046496079743</v>
      </c>
      <c r="I938" s="191">
        <v>554</v>
      </c>
      <c r="J938" s="191">
        <v>3.3671670819911266</v>
      </c>
      <c r="K938" s="191">
        <v>31</v>
      </c>
      <c r="L938" s="191">
        <v>0.18841548653740958</v>
      </c>
      <c r="M938" s="191">
        <v>76</v>
      </c>
      <c r="N938" s="191">
        <v>0.46192183796268155</v>
      </c>
      <c r="O938" s="191">
        <v>15</v>
      </c>
      <c r="P938" s="204">
        <v>9.1168783808423998E-2</v>
      </c>
      <c r="Q938" s="191">
        <v>25</v>
      </c>
      <c r="R938" s="204">
        <v>0.15194797301404001</v>
      </c>
      <c r="S938" s="191">
        <v>36</v>
      </c>
      <c r="T938" s="204">
        <v>0.2188050811402176</v>
      </c>
      <c r="U938" s="191">
        <v>21</v>
      </c>
      <c r="V938" s="204">
        <v>0.12763629733179357</v>
      </c>
      <c r="W938" s="191">
        <v>138</v>
      </c>
      <c r="X938" s="204">
        <v>0.83875281103750077</v>
      </c>
      <c r="Y938" s="191">
        <v>245</v>
      </c>
      <c r="Z938" s="204">
        <v>1.4890901355375918</v>
      </c>
      <c r="AA938" s="191">
        <v>429</v>
      </c>
      <c r="AB938" s="204">
        <v>2.6074272169209265</v>
      </c>
      <c r="AC938" s="191">
        <v>98</v>
      </c>
      <c r="AD938" s="191">
        <v>0.59563605421503685</v>
      </c>
      <c r="AE938" s="191"/>
      <c r="AF938" s="191"/>
    </row>
    <row r="939" spans="1:32">
      <c r="A939" s="332" t="s">
        <v>993</v>
      </c>
      <c r="B939" s="334" t="s">
        <v>869</v>
      </c>
      <c r="C939" s="345">
        <v>19418</v>
      </c>
      <c r="D939" s="345">
        <v>19940</v>
      </c>
      <c r="E939" s="326">
        <v>993</v>
      </c>
      <c r="F939" s="191">
        <f t="shared" si="42"/>
        <v>5.1138119270779683</v>
      </c>
      <c r="G939" s="191">
        <v>506</v>
      </c>
      <c r="H939" s="191">
        <v>2.6058296425996499</v>
      </c>
      <c r="I939" s="191">
        <v>487</v>
      </c>
      <c r="J939" s="191">
        <v>2.5079822844783188</v>
      </c>
      <c r="K939" s="191">
        <v>46</v>
      </c>
      <c r="L939" s="191">
        <v>0.23689360387269542</v>
      </c>
      <c r="M939" s="191">
        <v>99</v>
      </c>
      <c r="N939" s="191">
        <v>0.50983623442167059</v>
      </c>
      <c r="O939" s="191">
        <v>18</v>
      </c>
      <c r="P939" s="204">
        <v>9.269749716757647E-2</v>
      </c>
      <c r="Q939" s="191">
        <v>21</v>
      </c>
      <c r="R939" s="204">
        <v>0.10814708002883922</v>
      </c>
      <c r="S939" s="191">
        <v>34</v>
      </c>
      <c r="T939" s="204">
        <v>0.17509527242764444</v>
      </c>
      <c r="U939" s="191">
        <v>20</v>
      </c>
      <c r="V939" s="204">
        <v>0.10299721907508497</v>
      </c>
      <c r="W939" s="191">
        <v>85</v>
      </c>
      <c r="X939" s="204">
        <v>0.43773818106911111</v>
      </c>
      <c r="Y939" s="191">
        <v>167</v>
      </c>
      <c r="Z939" s="204">
        <v>0.86002677927695947</v>
      </c>
      <c r="AA939" s="191">
        <v>399</v>
      </c>
      <c r="AB939" s="204">
        <v>2.054794520547945</v>
      </c>
      <c r="AC939" s="191">
        <v>76</v>
      </c>
      <c r="AD939" s="191">
        <v>0.39138943248532287</v>
      </c>
      <c r="AE939" s="191"/>
      <c r="AF939" s="191"/>
    </row>
    <row r="940" spans="1:32">
      <c r="A940" s="332" t="s">
        <v>993</v>
      </c>
      <c r="B940" s="334" t="s">
        <v>871</v>
      </c>
      <c r="C940" s="345">
        <v>13666</v>
      </c>
      <c r="D940" s="345">
        <v>13415</v>
      </c>
      <c r="E940" s="326">
        <v>808</v>
      </c>
      <c r="F940" s="191">
        <f t="shared" si="42"/>
        <v>5.9124835357822336</v>
      </c>
      <c r="G940" s="191">
        <v>403</v>
      </c>
      <c r="H940" s="191">
        <v>2.9489243377725742</v>
      </c>
      <c r="I940" s="191">
        <v>405</v>
      </c>
      <c r="J940" s="191">
        <v>2.9635591980096589</v>
      </c>
      <c r="K940" s="191">
        <v>51</v>
      </c>
      <c r="L940" s="191">
        <v>0.37318893604566078</v>
      </c>
      <c r="M940" s="191">
        <v>76</v>
      </c>
      <c r="N940" s="191">
        <v>0.55612468900921996</v>
      </c>
      <c r="O940" s="191">
        <v>12</v>
      </c>
      <c r="P940" s="204">
        <v>8.7809161422508414E-2</v>
      </c>
      <c r="Q940" s="191">
        <v>18</v>
      </c>
      <c r="R940" s="204">
        <v>0.13171374213376261</v>
      </c>
      <c r="S940" s="191">
        <v>35</v>
      </c>
      <c r="T940" s="204">
        <v>0.25611005414898291</v>
      </c>
      <c r="U940" s="191">
        <v>11</v>
      </c>
      <c r="V940" s="204">
        <v>8.0491731303966044E-2</v>
      </c>
      <c r="W940" s="191">
        <v>79</v>
      </c>
      <c r="X940" s="204">
        <v>0.57807697936484703</v>
      </c>
      <c r="Y940" s="191">
        <v>128</v>
      </c>
      <c r="Z940" s="204">
        <v>0.93663105517342304</v>
      </c>
      <c r="AA940" s="191">
        <v>327</v>
      </c>
      <c r="AB940" s="204">
        <v>2.3927996487633543</v>
      </c>
      <c r="AC940" s="191">
        <v>60</v>
      </c>
      <c r="AD940" s="191">
        <v>0.43904580711254204</v>
      </c>
      <c r="AE940" s="191"/>
      <c r="AF940" s="191"/>
    </row>
    <row r="941" spans="1:32">
      <c r="A941" s="332" t="s">
        <v>993</v>
      </c>
      <c r="B941" s="337" t="s">
        <v>873</v>
      </c>
      <c r="C941" s="347">
        <v>17384</v>
      </c>
      <c r="D941" s="347">
        <v>18269</v>
      </c>
      <c r="E941" s="329">
        <v>919</v>
      </c>
      <c r="F941" s="191">
        <f t="shared" si="42"/>
        <v>5.2864703175333645</v>
      </c>
      <c r="G941" s="191">
        <v>447</v>
      </c>
      <c r="H941" s="191">
        <v>2.5713299585826044</v>
      </c>
      <c r="I941" s="191">
        <v>472</v>
      </c>
      <c r="J941" s="191">
        <v>2.7151403589507592</v>
      </c>
      <c r="K941" s="191">
        <v>37</v>
      </c>
      <c r="L941" s="191">
        <v>0.21283939254486883</v>
      </c>
      <c r="M941" s="191">
        <v>69</v>
      </c>
      <c r="N941" s="191">
        <v>0.39691670501610682</v>
      </c>
      <c r="O941" s="191">
        <v>18</v>
      </c>
      <c r="P941" s="204">
        <v>0.10354348826507134</v>
      </c>
      <c r="Q941" s="191">
        <v>21</v>
      </c>
      <c r="R941" s="204">
        <v>0.12080073630924988</v>
      </c>
      <c r="S941" s="191">
        <v>34</v>
      </c>
      <c r="T941" s="204">
        <v>0.19558214450069028</v>
      </c>
      <c r="U941" s="191">
        <v>17</v>
      </c>
      <c r="V941" s="204">
        <v>9.779107225034514E-2</v>
      </c>
      <c r="W941" s="191">
        <v>98</v>
      </c>
      <c r="X941" s="204">
        <v>0.56373676944316609</v>
      </c>
      <c r="Y941" s="191">
        <v>179</v>
      </c>
      <c r="Z941" s="204">
        <v>1.0296824666359872</v>
      </c>
      <c r="AA941" s="191">
        <v>350</v>
      </c>
      <c r="AB941" s="204">
        <v>2.0133456051541647</v>
      </c>
      <c r="AC941" s="191">
        <v>67</v>
      </c>
      <c r="AD941" s="191">
        <v>0.38541187298665441</v>
      </c>
      <c r="AE941" s="191"/>
      <c r="AF941" s="191"/>
    </row>
    <row r="942" spans="1:32">
      <c r="A942" s="332" t="s">
        <v>993</v>
      </c>
      <c r="B942" s="337" t="s">
        <v>879</v>
      </c>
      <c r="C942" s="347">
        <v>13753</v>
      </c>
      <c r="D942" s="347">
        <v>13411</v>
      </c>
      <c r="E942" s="329">
        <v>888</v>
      </c>
      <c r="F942" s="191">
        <f t="shared" si="42"/>
        <v>6.4567730676943214</v>
      </c>
      <c r="G942" s="191">
        <v>453</v>
      </c>
      <c r="H942" s="191">
        <v>3.2938268014251433</v>
      </c>
      <c r="I942" s="191">
        <v>435</v>
      </c>
      <c r="J942" s="191">
        <v>3.1629462662691772</v>
      </c>
      <c r="K942" s="191">
        <v>41</v>
      </c>
      <c r="L942" s="191">
        <v>0.29811677452192248</v>
      </c>
      <c r="M942" s="191">
        <v>86</v>
      </c>
      <c r="N942" s="191">
        <v>0.62531811241183743</v>
      </c>
      <c r="O942" s="191">
        <v>25</v>
      </c>
      <c r="P942" s="204">
        <v>0.18177852104995273</v>
      </c>
      <c r="Q942" s="191">
        <v>24</v>
      </c>
      <c r="R942" s="204">
        <v>0.17450738020795462</v>
      </c>
      <c r="S942" s="191">
        <v>23</v>
      </c>
      <c r="T942" s="204">
        <v>0.16723623936595652</v>
      </c>
      <c r="U942" s="191">
        <v>11</v>
      </c>
      <c r="V942" s="204">
        <v>7.9982549261979202E-2</v>
      </c>
      <c r="W942" s="191">
        <v>63</v>
      </c>
      <c r="X942" s="204">
        <v>0.45808187304588094</v>
      </c>
      <c r="Y942" s="191">
        <v>164</v>
      </c>
      <c r="Z942" s="204">
        <v>1.1924670980876899</v>
      </c>
      <c r="AA942" s="191">
        <v>361</v>
      </c>
      <c r="AB942" s="204">
        <v>2.6248818439613175</v>
      </c>
      <c r="AC942" s="191">
        <v>55</v>
      </c>
      <c r="AD942" s="191">
        <v>0.39991274630989604</v>
      </c>
      <c r="AE942" s="191"/>
      <c r="AF942" s="191"/>
    </row>
    <row r="943" spans="1:32">
      <c r="A943" s="332" t="s">
        <v>993</v>
      </c>
      <c r="B943" s="334" t="s">
        <v>886</v>
      </c>
      <c r="C943" s="345">
        <v>11458</v>
      </c>
      <c r="D943" s="345">
        <v>12683</v>
      </c>
      <c r="E943" s="326">
        <v>770</v>
      </c>
      <c r="F943" s="191">
        <f t="shared" si="42"/>
        <v>6.7201954965962649</v>
      </c>
      <c r="G943" s="191">
        <v>405</v>
      </c>
      <c r="H943" s="191">
        <v>3.5346482806772563</v>
      </c>
      <c r="I943" s="191">
        <v>365</v>
      </c>
      <c r="J943" s="191">
        <v>3.1855472159190086</v>
      </c>
      <c r="K943" s="191">
        <v>42</v>
      </c>
      <c r="L943" s="191">
        <v>0.36655611799615989</v>
      </c>
      <c r="M943" s="191">
        <v>94</v>
      </c>
      <c r="N943" s="191">
        <v>0.82038750218188172</v>
      </c>
      <c r="O943" s="191">
        <v>19</v>
      </c>
      <c r="P943" s="204">
        <v>0.16582300576016756</v>
      </c>
      <c r="Q943" s="191">
        <v>23</v>
      </c>
      <c r="R943" s="204">
        <v>0.20073311223599233</v>
      </c>
      <c r="S943" s="191">
        <v>30</v>
      </c>
      <c r="T943" s="204">
        <v>0.26182579856868565</v>
      </c>
      <c r="U943" s="191">
        <v>25</v>
      </c>
      <c r="V943" s="204">
        <v>0.21818816547390468</v>
      </c>
      <c r="W943" s="191">
        <v>67</v>
      </c>
      <c r="X943" s="204">
        <v>0.58474428347006457</v>
      </c>
      <c r="Y943" s="191">
        <v>113</v>
      </c>
      <c r="Z943" s="204">
        <v>0.98621050794204923</v>
      </c>
      <c r="AA943" s="191">
        <v>268</v>
      </c>
      <c r="AB943" s="204">
        <v>2.3389771338802583</v>
      </c>
      <c r="AC943" s="191">
        <v>68</v>
      </c>
      <c r="AD943" s="191">
        <v>0.59347181008902083</v>
      </c>
      <c r="AE943" s="191"/>
      <c r="AF943" s="191"/>
    </row>
    <row r="944" spans="1:32">
      <c r="A944" s="332" t="s">
        <v>993</v>
      </c>
      <c r="B944" s="334" t="s">
        <v>910</v>
      </c>
      <c r="C944" s="345">
        <v>27167</v>
      </c>
      <c r="D944" s="345">
        <v>28705</v>
      </c>
      <c r="E944" s="326">
        <v>1415</v>
      </c>
      <c r="F944" s="191">
        <f t="shared" si="42"/>
        <v>5.2085250487724073</v>
      </c>
      <c r="G944" s="191">
        <v>715</v>
      </c>
      <c r="H944" s="191">
        <v>2.6318695476129128</v>
      </c>
      <c r="I944" s="191">
        <v>700</v>
      </c>
      <c r="J944" s="191">
        <v>2.5766555011594949</v>
      </c>
      <c r="K944" s="191">
        <v>85</v>
      </c>
      <c r="L944" s="191">
        <v>0.31287959656936726</v>
      </c>
      <c r="M944" s="191">
        <v>141</v>
      </c>
      <c r="N944" s="191">
        <v>0.51901203666212681</v>
      </c>
      <c r="O944" s="191">
        <v>34</v>
      </c>
      <c r="P944" s="204">
        <v>0.1251518386277469</v>
      </c>
      <c r="Q944" s="191">
        <v>44</v>
      </c>
      <c r="R944" s="204">
        <v>0.16196120293002539</v>
      </c>
      <c r="S944" s="191">
        <v>63</v>
      </c>
      <c r="T944" s="204">
        <v>0.23189899510435455</v>
      </c>
      <c r="U944" s="191">
        <v>35</v>
      </c>
      <c r="V944" s="204">
        <v>0.12883277505797475</v>
      </c>
      <c r="W944" s="191">
        <v>160</v>
      </c>
      <c r="X944" s="204">
        <v>0.58894982883645597</v>
      </c>
      <c r="Y944" s="191">
        <v>275</v>
      </c>
      <c r="Z944" s="204">
        <v>1.0122575183126588</v>
      </c>
      <c r="AA944" s="191">
        <v>444</v>
      </c>
      <c r="AB944" s="204">
        <v>1.6343357750211653</v>
      </c>
      <c r="AC944" s="191">
        <v>82</v>
      </c>
      <c r="AD944" s="191">
        <v>0.30183678727868368</v>
      </c>
      <c r="AE944" s="191"/>
      <c r="AF944" s="191"/>
    </row>
    <row r="945" spans="1:32">
      <c r="A945" s="332" t="s">
        <v>993</v>
      </c>
      <c r="B945" s="334" t="s">
        <v>912</v>
      </c>
      <c r="C945" s="345">
        <v>12785</v>
      </c>
      <c r="D945" s="345">
        <v>12876</v>
      </c>
      <c r="E945" s="326">
        <v>739</v>
      </c>
      <c r="F945" s="191">
        <f t="shared" si="42"/>
        <v>5.7802111849824014</v>
      </c>
      <c r="G945" s="191">
        <v>375</v>
      </c>
      <c r="H945" s="191">
        <v>2.9331247555729369</v>
      </c>
      <c r="I945" s="191">
        <v>364</v>
      </c>
      <c r="J945" s="191">
        <v>2.8470864294094644</v>
      </c>
      <c r="K945" s="191">
        <v>27</v>
      </c>
      <c r="L945" s="191">
        <v>0.21118498240125147</v>
      </c>
      <c r="M945" s="191">
        <v>82</v>
      </c>
      <c r="N945" s="191">
        <v>0.64137661321861561</v>
      </c>
      <c r="O945" s="191">
        <v>21</v>
      </c>
      <c r="P945" s="204">
        <v>0.16425498631208446</v>
      </c>
      <c r="Q945" s="191">
        <v>21</v>
      </c>
      <c r="R945" s="204">
        <v>0.16425498631208446</v>
      </c>
      <c r="S945" s="191">
        <v>29</v>
      </c>
      <c r="T945" s="204">
        <v>0.22682831443097382</v>
      </c>
      <c r="U945" s="191">
        <v>17</v>
      </c>
      <c r="V945" s="204">
        <v>0.1329683222526398</v>
      </c>
      <c r="W945" s="191">
        <v>62</v>
      </c>
      <c r="X945" s="204">
        <v>0.48494329292139227</v>
      </c>
      <c r="Y945" s="191">
        <v>117</v>
      </c>
      <c r="Z945" s="204">
        <v>0.91513492373875638</v>
      </c>
      <c r="AA945" s="191">
        <v>274</v>
      </c>
      <c r="AB945" s="204">
        <v>2.1431364880719594</v>
      </c>
      <c r="AC945" s="191">
        <v>70</v>
      </c>
      <c r="AD945" s="191">
        <v>0.54751662104028154</v>
      </c>
      <c r="AE945" s="191"/>
      <c r="AF945" s="191"/>
    </row>
    <row r="946" spans="1:32">
      <c r="A946" s="332" t="s">
        <v>993</v>
      </c>
      <c r="B946" s="335" t="s">
        <v>1119</v>
      </c>
      <c r="C946" s="343">
        <v>104678</v>
      </c>
      <c r="D946" s="240">
        <v>113221</v>
      </c>
      <c r="E946" s="327">
        <v>5852</v>
      </c>
      <c r="F946" s="191">
        <f t="shared" si="42"/>
        <v>5.5904774642236195</v>
      </c>
      <c r="G946" s="191">
        <v>3009</v>
      </c>
      <c r="H946" s="191">
        <v>2.8745295095435526</v>
      </c>
      <c r="I946" s="191">
        <v>2843</v>
      </c>
      <c r="J946" s="191">
        <v>2.7159479546800664</v>
      </c>
      <c r="K946" s="191">
        <v>345</v>
      </c>
      <c r="L946" s="191">
        <v>0.32958214715604045</v>
      </c>
      <c r="M946" s="191">
        <v>704</v>
      </c>
      <c r="N946" s="191">
        <v>0.67253864231261584</v>
      </c>
      <c r="O946" s="191">
        <v>176</v>
      </c>
      <c r="P946" s="204">
        <v>0.16813466057815396</v>
      </c>
      <c r="Q946" s="191">
        <v>158</v>
      </c>
      <c r="R946" s="204">
        <v>0.15093907029175185</v>
      </c>
      <c r="S946" s="191">
        <v>188</v>
      </c>
      <c r="T946" s="204">
        <v>0.17959838743575537</v>
      </c>
      <c r="U946" s="191">
        <v>121</v>
      </c>
      <c r="V946" s="204">
        <v>0.11559257914748083</v>
      </c>
      <c r="W946" s="191">
        <v>541</v>
      </c>
      <c r="X946" s="204">
        <v>0.51682301916353013</v>
      </c>
      <c r="Y946" s="191">
        <v>924</v>
      </c>
      <c r="Z946" s="204">
        <v>0.88270696803530824</v>
      </c>
      <c r="AA946" s="191">
        <v>2109</v>
      </c>
      <c r="AB946" s="204">
        <v>2.0147499952234469</v>
      </c>
      <c r="AC946" s="191">
        <v>413</v>
      </c>
      <c r="AD946" s="191">
        <v>0.39454326601578171</v>
      </c>
      <c r="AE946" s="191"/>
      <c r="AF946" s="191"/>
    </row>
    <row r="947" spans="1:32">
      <c r="A947" s="332" t="s">
        <v>993</v>
      </c>
      <c r="B947" s="334" t="s">
        <v>845</v>
      </c>
      <c r="C947" s="345">
        <v>14718</v>
      </c>
      <c r="D947" s="345">
        <v>18433</v>
      </c>
      <c r="E947" s="326">
        <v>753</v>
      </c>
      <c r="F947" s="191">
        <f t="shared" si="42"/>
        <v>5.1161842641663267</v>
      </c>
      <c r="G947" s="191">
        <v>392</v>
      </c>
      <c r="H947" s="191">
        <v>2.6634053539883138</v>
      </c>
      <c r="I947" s="191">
        <v>361</v>
      </c>
      <c r="J947" s="191">
        <v>2.4527789101780133</v>
      </c>
      <c r="K947" s="191">
        <v>52</v>
      </c>
      <c r="L947" s="191">
        <v>0.35330887348824569</v>
      </c>
      <c r="M947" s="191">
        <v>115</v>
      </c>
      <c r="N947" s="191">
        <v>0.78135616252208184</v>
      </c>
      <c r="O947" s="191">
        <v>30</v>
      </c>
      <c r="P947" s="204">
        <v>0.20383204239706482</v>
      </c>
      <c r="Q947" s="191">
        <v>16</v>
      </c>
      <c r="R947" s="204">
        <v>0.1087104226117679</v>
      </c>
      <c r="S947" s="191">
        <v>18</v>
      </c>
      <c r="T947" s="204">
        <v>0.12229922543823889</v>
      </c>
      <c r="U947" s="191">
        <v>15</v>
      </c>
      <c r="V947" s="204">
        <v>0.10191602119853241</v>
      </c>
      <c r="W947" s="191">
        <v>63</v>
      </c>
      <c r="X947" s="204">
        <v>0.4280472890338361</v>
      </c>
      <c r="Y947" s="191">
        <v>116</v>
      </c>
      <c r="Z947" s="204">
        <v>0.78815056393531735</v>
      </c>
      <c r="AA947" s="191">
        <v>238</v>
      </c>
      <c r="AB947" s="204">
        <v>1.6170675363500475</v>
      </c>
      <c r="AC947" s="191">
        <v>52</v>
      </c>
      <c r="AD947" s="191">
        <v>0.35330887348824569</v>
      </c>
      <c r="AE947" s="191"/>
      <c r="AF947" s="191"/>
    </row>
    <row r="948" spans="1:32">
      <c r="A948" s="332" t="s">
        <v>993</v>
      </c>
      <c r="B948" s="334" t="s">
        <v>849</v>
      </c>
      <c r="C948" s="345">
        <v>14687</v>
      </c>
      <c r="D948" s="345">
        <v>15226</v>
      </c>
      <c r="E948" s="326">
        <v>694</v>
      </c>
      <c r="F948" s="191">
        <f t="shared" si="42"/>
        <v>4.7252672431401921</v>
      </c>
      <c r="G948" s="191">
        <v>341</v>
      </c>
      <c r="H948" s="191">
        <v>2.3217811670184516</v>
      </c>
      <c r="I948" s="191">
        <v>353</v>
      </c>
      <c r="J948" s="191">
        <v>2.4034860761217405</v>
      </c>
      <c r="K948" s="191">
        <v>53</v>
      </c>
      <c r="L948" s="191">
        <v>0.36086334853952473</v>
      </c>
      <c r="M948" s="191">
        <v>100</v>
      </c>
      <c r="N948" s="191">
        <v>0.68087424252740514</v>
      </c>
      <c r="O948" s="191">
        <v>26</v>
      </c>
      <c r="P948" s="204">
        <v>0.17702730305712536</v>
      </c>
      <c r="Q948" s="191">
        <v>26</v>
      </c>
      <c r="R948" s="204">
        <v>0.17702730305712536</v>
      </c>
      <c r="S948" s="191">
        <v>32</v>
      </c>
      <c r="T948" s="204">
        <v>0.21787975760876968</v>
      </c>
      <c r="U948" s="191">
        <v>17</v>
      </c>
      <c r="V948" s="204">
        <v>0.11574862122965889</v>
      </c>
      <c r="W948" s="191">
        <v>70</v>
      </c>
      <c r="X948" s="204">
        <v>0.47661196976918369</v>
      </c>
      <c r="Y948" s="191">
        <v>98</v>
      </c>
      <c r="Z948" s="204">
        <v>0.6672567576768571</v>
      </c>
      <c r="AA948" s="191">
        <v>220</v>
      </c>
      <c r="AB948" s="204">
        <v>1.4979233335602913</v>
      </c>
      <c r="AC948" s="191">
        <v>36</v>
      </c>
      <c r="AD948" s="191">
        <v>0.24511472730986586</v>
      </c>
      <c r="AE948" s="191"/>
      <c r="AF948" s="191"/>
    </row>
    <row r="949" spans="1:32">
      <c r="A949" s="332" t="s">
        <v>993</v>
      </c>
      <c r="B949" s="334" t="s">
        <v>982</v>
      </c>
      <c r="C949" s="345">
        <v>3766</v>
      </c>
      <c r="D949" s="345">
        <v>3761</v>
      </c>
      <c r="E949" s="326">
        <v>389</v>
      </c>
      <c r="F949" s="191">
        <f t="shared" si="42"/>
        <v>10.329261816250664</v>
      </c>
      <c r="G949" s="191">
        <v>198</v>
      </c>
      <c r="H949" s="191">
        <v>5.25756771109931</v>
      </c>
      <c r="I949" s="191">
        <v>191</v>
      </c>
      <c r="J949" s="191">
        <v>5.0716941051513542</v>
      </c>
      <c r="K949" s="191">
        <v>8</v>
      </c>
      <c r="L949" s="191">
        <v>0.21242697822623471</v>
      </c>
      <c r="M949" s="191">
        <v>16</v>
      </c>
      <c r="N949" s="191">
        <v>0.42485395645246943</v>
      </c>
      <c r="O949" s="191">
        <v>4</v>
      </c>
      <c r="P949" s="204">
        <v>0.10621348911311736</v>
      </c>
      <c r="Q949" s="191">
        <v>4</v>
      </c>
      <c r="R949" s="204">
        <v>0.10621348911311736</v>
      </c>
      <c r="S949" s="191">
        <v>14</v>
      </c>
      <c r="T949" s="204">
        <v>0.37174721189591076</v>
      </c>
      <c r="U949" s="191">
        <v>8</v>
      </c>
      <c r="V949" s="204">
        <v>0.21242697822623471</v>
      </c>
      <c r="W949" s="191">
        <v>38</v>
      </c>
      <c r="X949" s="204">
        <v>1.0090281465746149</v>
      </c>
      <c r="Y949" s="191">
        <v>61</v>
      </c>
      <c r="Z949" s="204">
        <v>1.6197557089750398</v>
      </c>
      <c r="AA949" s="191">
        <v>186</v>
      </c>
      <c r="AB949" s="204">
        <v>4.9389272437599576</v>
      </c>
      <c r="AC949" s="191">
        <v>48</v>
      </c>
      <c r="AD949" s="191">
        <v>1.2745618693574083</v>
      </c>
      <c r="AE949" s="191"/>
      <c r="AF949" s="191"/>
    </row>
    <row r="950" spans="1:32">
      <c r="A950" s="332" t="s">
        <v>993</v>
      </c>
      <c r="B950" s="334" t="s">
        <v>859</v>
      </c>
      <c r="C950" s="345">
        <v>15310</v>
      </c>
      <c r="D950" s="345">
        <v>17131</v>
      </c>
      <c r="E950" s="326">
        <v>774</v>
      </c>
      <c r="F950" s="191">
        <f t="shared" si="42"/>
        <v>5.0555192684519916</v>
      </c>
      <c r="G950" s="191">
        <v>385</v>
      </c>
      <c r="H950" s="191">
        <v>2.5146962769431744</v>
      </c>
      <c r="I950" s="191">
        <v>389</v>
      </c>
      <c r="J950" s="191">
        <v>2.5408229915088176</v>
      </c>
      <c r="K950" s="191">
        <v>33</v>
      </c>
      <c r="L950" s="191">
        <v>0.21554539516655782</v>
      </c>
      <c r="M950" s="191">
        <v>104</v>
      </c>
      <c r="N950" s="191">
        <v>0.67929457870672771</v>
      </c>
      <c r="O950" s="191">
        <v>23</v>
      </c>
      <c r="P950" s="204">
        <v>0.15022860875244937</v>
      </c>
      <c r="Q950" s="191">
        <v>25</v>
      </c>
      <c r="R950" s="204">
        <v>0.16329196603527107</v>
      </c>
      <c r="S950" s="191">
        <v>29</v>
      </c>
      <c r="T950" s="204">
        <v>0.18941868060091444</v>
      </c>
      <c r="U950" s="191">
        <v>16</v>
      </c>
      <c r="V950" s="204">
        <v>0.10450685826257348</v>
      </c>
      <c r="W950" s="191">
        <v>67</v>
      </c>
      <c r="X950" s="204">
        <v>0.43762246897452639</v>
      </c>
      <c r="Y950" s="191">
        <v>118</v>
      </c>
      <c r="Z950" s="204">
        <v>0.77073807968647945</v>
      </c>
      <c r="AA950" s="191">
        <v>293</v>
      </c>
      <c r="AB950" s="204">
        <v>1.913781841933377</v>
      </c>
      <c r="AC950" s="191">
        <v>52</v>
      </c>
      <c r="AD950" s="191">
        <v>0.33964728935336386</v>
      </c>
      <c r="AE950" s="191"/>
      <c r="AF950" s="191"/>
    </row>
    <row r="951" spans="1:32">
      <c r="A951" s="332" t="s">
        <v>993</v>
      </c>
      <c r="B951" s="334" t="s">
        <v>868</v>
      </c>
      <c r="C951" s="345">
        <v>16161</v>
      </c>
      <c r="D951" s="345">
        <v>17658</v>
      </c>
      <c r="E951" s="326">
        <v>1052</v>
      </c>
      <c r="F951" s="191">
        <f t="shared" si="42"/>
        <v>6.5094981746179075</v>
      </c>
      <c r="G951" s="191">
        <v>604</v>
      </c>
      <c r="H951" s="191">
        <v>3.737392488088608</v>
      </c>
      <c r="I951" s="191">
        <v>448</v>
      </c>
      <c r="J951" s="191">
        <v>2.772105686529299</v>
      </c>
      <c r="K951" s="191">
        <v>47</v>
      </c>
      <c r="L951" s="191">
        <v>0.29082358764927912</v>
      </c>
      <c r="M951" s="191">
        <v>116</v>
      </c>
      <c r="N951" s="191">
        <v>0.7177773652620506</v>
      </c>
      <c r="O951" s="191">
        <v>29</v>
      </c>
      <c r="P951" s="204">
        <v>0.17944434131551265</v>
      </c>
      <c r="Q951" s="191">
        <v>33</v>
      </c>
      <c r="R951" s="204">
        <v>0.20419528494523853</v>
      </c>
      <c r="S951" s="191">
        <v>34</v>
      </c>
      <c r="T951" s="204">
        <v>0.21038302085266999</v>
      </c>
      <c r="U951" s="191">
        <v>32</v>
      </c>
      <c r="V951" s="204">
        <v>0.19800754903780707</v>
      </c>
      <c r="W951" s="191">
        <v>131</v>
      </c>
      <c r="X951" s="204">
        <v>0.81059340387352274</v>
      </c>
      <c r="Y951" s="191">
        <v>193</v>
      </c>
      <c r="Z951" s="204">
        <v>1.1942330301342738</v>
      </c>
      <c r="AA951" s="191">
        <v>352</v>
      </c>
      <c r="AB951" s="204">
        <v>2.1780830394158777</v>
      </c>
      <c r="AC951" s="191">
        <v>52</v>
      </c>
      <c r="AD951" s="191">
        <v>0.32176226718643647</v>
      </c>
      <c r="AE951" s="191"/>
      <c r="AF951" s="191"/>
    </row>
    <row r="952" spans="1:32">
      <c r="A952" s="332" t="s">
        <v>993</v>
      </c>
      <c r="B952" s="334" t="s">
        <v>878</v>
      </c>
      <c r="C952" s="345">
        <v>15024</v>
      </c>
      <c r="D952" s="345">
        <v>15938</v>
      </c>
      <c r="E952" s="326">
        <v>810</v>
      </c>
      <c r="F952" s="191">
        <f t="shared" si="42"/>
        <v>5.3913738019169326</v>
      </c>
      <c r="G952" s="191">
        <v>392</v>
      </c>
      <c r="H952" s="191">
        <v>2.6091586794462196</v>
      </c>
      <c r="I952" s="191">
        <v>418</v>
      </c>
      <c r="J952" s="191">
        <v>2.7822151224707135</v>
      </c>
      <c r="K952" s="191">
        <v>61</v>
      </c>
      <c r="L952" s="191">
        <v>0.40601703940362094</v>
      </c>
      <c r="M952" s="191">
        <v>83</v>
      </c>
      <c r="N952" s="191">
        <v>0.55244941427050054</v>
      </c>
      <c r="O952" s="191">
        <v>23</v>
      </c>
      <c r="P952" s="204">
        <v>0.15308839190628329</v>
      </c>
      <c r="Q952" s="191">
        <v>22</v>
      </c>
      <c r="R952" s="204">
        <v>0.14643237486687966</v>
      </c>
      <c r="S952" s="191">
        <v>28</v>
      </c>
      <c r="T952" s="204">
        <v>0.1863684771033014</v>
      </c>
      <c r="U952" s="191">
        <v>13</v>
      </c>
      <c r="V952" s="204">
        <v>8.6528221512247067E-2</v>
      </c>
      <c r="W952" s="191">
        <v>74</v>
      </c>
      <c r="X952" s="204">
        <v>0.49254526091586798</v>
      </c>
      <c r="Y952" s="191">
        <v>145</v>
      </c>
      <c r="Z952" s="204">
        <v>0.96512247071352497</v>
      </c>
      <c r="AA952" s="191">
        <v>285</v>
      </c>
      <c r="AB952" s="204">
        <v>1.8969648562300319</v>
      </c>
      <c r="AC952" s="191">
        <v>55</v>
      </c>
      <c r="AD952" s="191">
        <v>0.36608093716719914</v>
      </c>
      <c r="AE952" s="191"/>
      <c r="AF952" s="191"/>
    </row>
    <row r="953" spans="1:32">
      <c r="A953" s="332" t="s">
        <v>993</v>
      </c>
      <c r="B953" s="334" t="s">
        <v>897</v>
      </c>
      <c r="C953" s="345">
        <v>11169</v>
      </c>
      <c r="D953" s="345">
        <v>11171</v>
      </c>
      <c r="E953" s="326">
        <v>631</v>
      </c>
      <c r="F953" s="191">
        <f t="shared" si="42"/>
        <v>5.6495657623780104</v>
      </c>
      <c r="G953" s="191">
        <v>328</v>
      </c>
      <c r="H953" s="191">
        <v>2.9366997940728803</v>
      </c>
      <c r="I953" s="191">
        <v>303</v>
      </c>
      <c r="J953" s="191">
        <v>2.7128659683051302</v>
      </c>
      <c r="K953" s="191">
        <v>41</v>
      </c>
      <c r="L953" s="191">
        <v>0.36708747425911004</v>
      </c>
      <c r="M953" s="191">
        <v>75</v>
      </c>
      <c r="N953" s="191">
        <v>0.67150147730325005</v>
      </c>
      <c r="O953" s="191">
        <v>18</v>
      </c>
      <c r="P953" s="204">
        <v>0.16116035455278002</v>
      </c>
      <c r="Q953" s="191">
        <v>14</v>
      </c>
      <c r="R953" s="204">
        <v>0.12534694242994002</v>
      </c>
      <c r="S953" s="191">
        <v>20</v>
      </c>
      <c r="T953" s="204">
        <v>0.17906706061420002</v>
      </c>
      <c r="U953" s="191">
        <v>7</v>
      </c>
      <c r="V953" s="204">
        <v>6.2673471214970009E-2</v>
      </c>
      <c r="W953" s="191">
        <v>40</v>
      </c>
      <c r="X953" s="204">
        <v>0.35813412122840005</v>
      </c>
      <c r="Y953" s="191">
        <v>84</v>
      </c>
      <c r="Z953" s="204">
        <v>0.75208165457964005</v>
      </c>
      <c r="AA953" s="191">
        <v>256</v>
      </c>
      <c r="AB953" s="204">
        <v>2.2920583758617599</v>
      </c>
      <c r="AC953" s="191">
        <v>52</v>
      </c>
      <c r="AD953" s="191">
        <v>0.46557435759692006</v>
      </c>
      <c r="AE953" s="191"/>
      <c r="AF953" s="191"/>
    </row>
    <row r="954" spans="1:32">
      <c r="A954" s="332" t="s">
        <v>993</v>
      </c>
      <c r="B954" s="334" t="s">
        <v>906</v>
      </c>
      <c r="C954" s="345">
        <v>13843</v>
      </c>
      <c r="D954" s="345">
        <v>13903</v>
      </c>
      <c r="E954" s="326">
        <v>749</v>
      </c>
      <c r="F954" s="191">
        <f t="shared" si="42"/>
        <v>5.4106768763996245</v>
      </c>
      <c r="G954" s="191">
        <v>369</v>
      </c>
      <c r="H954" s="191">
        <v>2.6656071660767173</v>
      </c>
      <c r="I954" s="191">
        <v>380</v>
      </c>
      <c r="J954" s="191">
        <v>2.7450697103229067</v>
      </c>
      <c r="K954" s="191">
        <v>50</v>
      </c>
      <c r="L954" s="191">
        <v>0.36119338293722458</v>
      </c>
      <c r="M954" s="191">
        <v>95</v>
      </c>
      <c r="N954" s="191">
        <v>0.68626742758072667</v>
      </c>
      <c r="O954" s="191">
        <v>23</v>
      </c>
      <c r="P954" s="204">
        <v>0.16614895615112329</v>
      </c>
      <c r="Q954" s="191">
        <v>18</v>
      </c>
      <c r="R954" s="204">
        <v>0.13002961785740086</v>
      </c>
      <c r="S954" s="191">
        <v>13</v>
      </c>
      <c r="T954" s="204">
        <v>9.3910279563678395E-2</v>
      </c>
      <c r="U954" s="191">
        <v>13</v>
      </c>
      <c r="V954" s="204">
        <v>9.3910279563678395E-2</v>
      </c>
      <c r="W954" s="191">
        <v>58</v>
      </c>
      <c r="X954" s="204">
        <v>0.41898432420718046</v>
      </c>
      <c r="Y954" s="191">
        <v>109</v>
      </c>
      <c r="Z954" s="204">
        <v>0.78740157480314954</v>
      </c>
      <c r="AA954" s="191">
        <v>279</v>
      </c>
      <c r="AB954" s="204">
        <v>2.0154590767897131</v>
      </c>
      <c r="AC954" s="191">
        <v>66</v>
      </c>
      <c r="AD954" s="191">
        <v>0.4767752654771365</v>
      </c>
      <c r="AE954" s="191"/>
      <c r="AF954" s="191"/>
    </row>
    <row r="955" spans="1:32">
      <c r="A955" s="332" t="s">
        <v>993</v>
      </c>
      <c r="B955" s="335" t="s">
        <v>1120</v>
      </c>
      <c r="C955" s="233">
        <v>126751</v>
      </c>
      <c r="D955" s="240">
        <v>138638</v>
      </c>
      <c r="E955" s="327">
        <v>8557</v>
      </c>
      <c r="F955" s="191">
        <f t="shared" si="42"/>
        <v>6.7510315500469433</v>
      </c>
      <c r="G955" s="191">
        <v>4119</v>
      </c>
      <c r="H955" s="191">
        <v>3.2496785035226545</v>
      </c>
      <c r="I955" s="191">
        <v>4438</v>
      </c>
      <c r="J955" s="191">
        <v>3.5013530465242879</v>
      </c>
      <c r="K955" s="191">
        <v>621</v>
      </c>
      <c r="L955" s="191">
        <v>0.48993696302198797</v>
      </c>
      <c r="M955" s="191">
        <v>971</v>
      </c>
      <c r="N955" s="191">
        <v>0.76606890675418726</v>
      </c>
      <c r="O955" s="191">
        <v>424</v>
      </c>
      <c r="P955" s="204">
        <v>0.33451412612129294</v>
      </c>
      <c r="Q955" s="191">
        <v>420</v>
      </c>
      <c r="R955" s="204">
        <v>0.33135833247863922</v>
      </c>
      <c r="S955" s="191">
        <v>485</v>
      </c>
      <c r="T955" s="204">
        <v>0.38263997917176196</v>
      </c>
      <c r="U955" s="191">
        <v>217</v>
      </c>
      <c r="V955" s="204">
        <v>0.1712018051139636</v>
      </c>
      <c r="W955" s="191">
        <v>935</v>
      </c>
      <c r="X955" s="204">
        <v>0.73766676397030395</v>
      </c>
      <c r="Y955" s="191">
        <v>1181</v>
      </c>
      <c r="Z955" s="204">
        <v>0.93174807299350704</v>
      </c>
      <c r="AA955" s="191">
        <v>2334</v>
      </c>
      <c r="AB955" s="204">
        <v>1.8414055904884381</v>
      </c>
      <c r="AC955" s="191">
        <v>648</v>
      </c>
      <c r="AD955" s="191">
        <v>0.51123857010990048</v>
      </c>
      <c r="AE955" s="191"/>
      <c r="AF955" s="191"/>
    </row>
    <row r="956" spans="1:32">
      <c r="A956" s="332" t="s">
        <v>993</v>
      </c>
      <c r="B956" s="334" t="s">
        <v>913</v>
      </c>
      <c r="C956" s="345">
        <v>14910</v>
      </c>
      <c r="D956" s="345">
        <v>17742</v>
      </c>
      <c r="E956" s="326">
        <v>1042</v>
      </c>
      <c r="F956" s="191">
        <f t="shared" si="42"/>
        <v>6.9885982562038897</v>
      </c>
      <c r="G956" s="191">
        <v>492</v>
      </c>
      <c r="H956" s="191">
        <v>3.2997987927565391</v>
      </c>
      <c r="I956" s="191">
        <v>550</v>
      </c>
      <c r="J956" s="191">
        <v>3.6887994634473511</v>
      </c>
      <c r="K956" s="191">
        <v>79</v>
      </c>
      <c r="L956" s="191">
        <v>0.52984574111334681</v>
      </c>
      <c r="M956" s="191">
        <v>118</v>
      </c>
      <c r="N956" s="191">
        <v>0.79141515761234071</v>
      </c>
      <c r="O956" s="191">
        <v>70</v>
      </c>
      <c r="P956" s="204">
        <v>0.46948356807511737</v>
      </c>
      <c r="Q956" s="191">
        <v>68</v>
      </c>
      <c r="R956" s="204">
        <v>0.45606975184439974</v>
      </c>
      <c r="S956" s="191">
        <v>81</v>
      </c>
      <c r="T956" s="204">
        <v>0.54325955734406439</v>
      </c>
      <c r="U956" s="191">
        <v>35</v>
      </c>
      <c r="V956" s="204">
        <v>0.23474178403755869</v>
      </c>
      <c r="W956" s="191">
        <v>119</v>
      </c>
      <c r="X956" s="204">
        <v>0.79812206572769961</v>
      </c>
      <c r="Y956" s="191">
        <v>137</v>
      </c>
      <c r="Z956" s="204">
        <v>0.91884641180415816</v>
      </c>
      <c r="AA956" s="191">
        <v>228</v>
      </c>
      <c r="AB956" s="204">
        <v>1.5291750503018109</v>
      </c>
      <c r="AC956" s="191">
        <v>60</v>
      </c>
      <c r="AD956" s="191">
        <v>0.4024144869215292</v>
      </c>
      <c r="AE956" s="191"/>
      <c r="AF956" s="191"/>
    </row>
    <row r="957" spans="1:32">
      <c r="A957" s="332" t="s">
        <v>993</v>
      </c>
      <c r="B957" s="334" t="s">
        <v>914</v>
      </c>
      <c r="C957" s="345">
        <v>7011</v>
      </c>
      <c r="D957" s="345">
        <v>6363</v>
      </c>
      <c r="E957" s="326">
        <v>476</v>
      </c>
      <c r="F957" s="191">
        <f t="shared" si="42"/>
        <v>6.7893310512052478</v>
      </c>
      <c r="G957" s="191">
        <v>218</v>
      </c>
      <c r="H957" s="191">
        <v>3.109399515047782</v>
      </c>
      <c r="I957" s="191">
        <v>258</v>
      </c>
      <c r="J957" s="191">
        <v>3.6799315361574667</v>
      </c>
      <c r="K957" s="191">
        <v>25</v>
      </c>
      <c r="L957" s="191">
        <v>0.35658251319355294</v>
      </c>
      <c r="M957" s="191">
        <v>40</v>
      </c>
      <c r="N957" s="191">
        <v>0.57053202110968482</v>
      </c>
      <c r="O957" s="191">
        <v>23</v>
      </c>
      <c r="P957" s="204">
        <v>0.32805591213806873</v>
      </c>
      <c r="Q957" s="191">
        <v>19</v>
      </c>
      <c r="R957" s="204">
        <v>0.27100271002710025</v>
      </c>
      <c r="S957" s="191">
        <v>19</v>
      </c>
      <c r="T957" s="204">
        <v>0.27100271002710025</v>
      </c>
      <c r="U957" s="191">
        <v>8</v>
      </c>
      <c r="V957" s="204">
        <v>0.11410640422193695</v>
      </c>
      <c r="W957" s="191">
        <v>54</v>
      </c>
      <c r="X957" s="204">
        <v>0.77021822849807453</v>
      </c>
      <c r="Y957" s="191">
        <v>61</v>
      </c>
      <c r="Z957" s="204">
        <v>0.87006133219226922</v>
      </c>
      <c r="AA957" s="191">
        <v>169</v>
      </c>
      <c r="AB957" s="204">
        <v>2.4104977891884181</v>
      </c>
      <c r="AC957" s="191">
        <v>43</v>
      </c>
      <c r="AD957" s="191">
        <v>0.61332192269291119</v>
      </c>
      <c r="AE957" s="191"/>
      <c r="AF957" s="191"/>
    </row>
    <row r="958" spans="1:32">
      <c r="A958" s="332" t="s">
        <v>993</v>
      </c>
      <c r="B958" s="334" t="s">
        <v>915</v>
      </c>
      <c r="C958" s="345">
        <v>9627</v>
      </c>
      <c r="D958" s="345">
        <v>9397</v>
      </c>
      <c r="E958" s="326">
        <v>625</v>
      </c>
      <c r="F958" s="191">
        <f t="shared" si="42"/>
        <v>6.4921574737716838</v>
      </c>
      <c r="G958" s="191">
        <v>319</v>
      </c>
      <c r="H958" s="191">
        <v>3.3135971746130672</v>
      </c>
      <c r="I958" s="191">
        <v>306</v>
      </c>
      <c r="J958" s="191">
        <v>3.1785602991586162</v>
      </c>
      <c r="K958" s="191">
        <v>40</v>
      </c>
      <c r="L958" s="191">
        <v>0.41549807832138774</v>
      </c>
      <c r="M958" s="191">
        <v>72</v>
      </c>
      <c r="N958" s="191">
        <v>0.747896540978498</v>
      </c>
      <c r="O958" s="191">
        <v>19</v>
      </c>
      <c r="P958" s="204">
        <v>0.19736158720265917</v>
      </c>
      <c r="Q958" s="191">
        <v>23</v>
      </c>
      <c r="R958" s="204">
        <v>0.23891139503479797</v>
      </c>
      <c r="S958" s="191">
        <v>21</v>
      </c>
      <c r="T958" s="204">
        <v>0.21813649111872857</v>
      </c>
      <c r="U958" s="191">
        <v>12</v>
      </c>
      <c r="V958" s="204">
        <v>0.12464942349641632</v>
      </c>
      <c r="W958" s="191">
        <v>81</v>
      </c>
      <c r="X958" s="204">
        <v>0.8413836086008103</v>
      </c>
      <c r="Y958" s="191">
        <v>88</v>
      </c>
      <c r="Z958" s="204">
        <v>0.91409577230705308</v>
      </c>
      <c r="AA958" s="191">
        <v>191</v>
      </c>
      <c r="AB958" s="204">
        <v>1.9840033239846264</v>
      </c>
      <c r="AC958" s="191">
        <v>62</v>
      </c>
      <c r="AD958" s="191">
        <v>0.64402202139815101</v>
      </c>
      <c r="AE958" s="191"/>
      <c r="AF958" s="191"/>
    </row>
    <row r="959" spans="1:32">
      <c r="A959" s="332" t="s">
        <v>993</v>
      </c>
      <c r="B959" s="334" t="s">
        <v>916</v>
      </c>
      <c r="C959" s="345">
        <v>23240</v>
      </c>
      <c r="D959" s="345">
        <v>24594</v>
      </c>
      <c r="E959" s="326">
        <v>1492</v>
      </c>
      <c r="F959" s="191">
        <f t="shared" si="42"/>
        <v>6.419965576592082</v>
      </c>
      <c r="G959" s="191">
        <v>734</v>
      </c>
      <c r="H959" s="191">
        <v>3.1583476764199654</v>
      </c>
      <c r="I959" s="191">
        <v>758</v>
      </c>
      <c r="J959" s="191">
        <v>3.2616179001721166</v>
      </c>
      <c r="K959" s="191">
        <v>95</v>
      </c>
      <c r="L959" s="191">
        <v>0.40877796901893293</v>
      </c>
      <c r="M959" s="191">
        <v>135</v>
      </c>
      <c r="N959" s="191">
        <v>0.58089500860585197</v>
      </c>
      <c r="O959" s="191">
        <v>63</v>
      </c>
      <c r="P959" s="204">
        <v>0.27108433734939757</v>
      </c>
      <c r="Q959" s="191">
        <v>82</v>
      </c>
      <c r="R959" s="204">
        <v>0.35283993115318418</v>
      </c>
      <c r="S959" s="191">
        <v>94</v>
      </c>
      <c r="T959" s="204">
        <v>0.40447504302925991</v>
      </c>
      <c r="U959" s="191">
        <v>35</v>
      </c>
      <c r="V959" s="204">
        <v>0.15060240963855423</v>
      </c>
      <c r="W959" s="191">
        <v>150</v>
      </c>
      <c r="X959" s="204">
        <v>0.6454388984509466</v>
      </c>
      <c r="Y959" s="191">
        <v>211</v>
      </c>
      <c r="Z959" s="204">
        <v>0.9079173838209984</v>
      </c>
      <c r="AA959" s="191">
        <v>434</v>
      </c>
      <c r="AB959" s="204">
        <v>1.8674698795180724</v>
      </c>
      <c r="AC959" s="191">
        <v>132</v>
      </c>
      <c r="AD959" s="191">
        <v>0.56798623063683307</v>
      </c>
      <c r="AE959" s="191"/>
      <c r="AF959" s="191"/>
    </row>
    <row r="960" spans="1:32">
      <c r="A960" s="332" t="s">
        <v>993</v>
      </c>
      <c r="B960" s="334" t="s">
        <v>917</v>
      </c>
      <c r="C960" s="345">
        <v>40350</v>
      </c>
      <c r="D960" s="345">
        <v>45031</v>
      </c>
      <c r="E960" s="326">
        <v>2703</v>
      </c>
      <c r="F960" s="191">
        <f t="shared" si="42"/>
        <v>6.6988847583643123</v>
      </c>
      <c r="G960" s="191">
        <v>1276</v>
      </c>
      <c r="H960" s="191">
        <v>3.1623296158612146</v>
      </c>
      <c r="I960" s="191">
        <v>1427</v>
      </c>
      <c r="J960" s="191">
        <v>3.5365551425030977</v>
      </c>
      <c r="K960" s="191">
        <v>208</v>
      </c>
      <c r="L960" s="191">
        <v>0.51548946716232957</v>
      </c>
      <c r="M960" s="191">
        <v>343</v>
      </c>
      <c r="N960" s="191">
        <v>0.85006195786864935</v>
      </c>
      <c r="O960" s="191">
        <v>125</v>
      </c>
      <c r="P960" s="204">
        <v>0.30978934324659235</v>
      </c>
      <c r="Q960" s="191">
        <v>148</v>
      </c>
      <c r="R960" s="204">
        <v>0.36679058240396528</v>
      </c>
      <c r="S960" s="191">
        <v>151</v>
      </c>
      <c r="T960" s="204">
        <v>0.37422552664188352</v>
      </c>
      <c r="U960" s="191">
        <v>76</v>
      </c>
      <c r="V960" s="204">
        <v>0.18835192069392812</v>
      </c>
      <c r="W960" s="191">
        <v>287</v>
      </c>
      <c r="X960" s="204">
        <v>0.71127633209417596</v>
      </c>
      <c r="Y960" s="191">
        <v>359</v>
      </c>
      <c r="Z960" s="204">
        <v>0.88971499380421315</v>
      </c>
      <c r="AA960" s="191">
        <v>710</v>
      </c>
      <c r="AB960" s="204">
        <v>1.7596034696406444</v>
      </c>
      <c r="AC960" s="191">
        <v>199</v>
      </c>
      <c r="AD960" s="191">
        <v>0.49318463444857502</v>
      </c>
      <c r="AE960" s="191"/>
      <c r="AF960" s="191"/>
    </row>
    <row r="961" spans="1:32">
      <c r="A961" s="332" t="s">
        <v>993</v>
      </c>
      <c r="B961" s="334" t="s">
        <v>918</v>
      </c>
      <c r="C961" s="345">
        <v>20801</v>
      </c>
      <c r="D961" s="345">
        <v>24292</v>
      </c>
      <c r="E961" s="326">
        <v>1554</v>
      </c>
      <c r="F961" s="191">
        <f t="shared" si="42"/>
        <v>7.4707946733330131</v>
      </c>
      <c r="G961" s="191">
        <v>756</v>
      </c>
      <c r="H961" s="191">
        <v>3.6344406518917363</v>
      </c>
      <c r="I961" s="191">
        <v>798</v>
      </c>
      <c r="J961" s="191">
        <v>3.8363540214412768</v>
      </c>
      <c r="K961" s="191">
        <v>129</v>
      </c>
      <c r="L961" s="191">
        <v>0.62016249218787556</v>
      </c>
      <c r="M961" s="191">
        <v>212</v>
      </c>
      <c r="N961" s="191">
        <v>1.0191817701072063</v>
      </c>
      <c r="O961" s="191">
        <v>101</v>
      </c>
      <c r="P961" s="204">
        <v>0.48555357915484831</v>
      </c>
      <c r="Q961" s="191">
        <v>57</v>
      </c>
      <c r="R961" s="204">
        <v>0.27402528724580549</v>
      </c>
      <c r="S961" s="191">
        <v>71</v>
      </c>
      <c r="T961" s="204">
        <v>0.34132974376231912</v>
      </c>
      <c r="U961" s="191">
        <v>35</v>
      </c>
      <c r="V961" s="204">
        <v>0.16826114129128408</v>
      </c>
      <c r="W961" s="191">
        <v>197</v>
      </c>
      <c r="X961" s="204">
        <v>0.94706985241094188</v>
      </c>
      <c r="Y961" s="191">
        <v>220</v>
      </c>
      <c r="Z961" s="204">
        <v>1.0576414595452142</v>
      </c>
      <c r="AA961" s="191">
        <v>381</v>
      </c>
      <c r="AB961" s="204">
        <v>1.8316427094851211</v>
      </c>
      <c r="AC961" s="191">
        <v>83</v>
      </c>
      <c r="AD961" s="191">
        <v>0.39901927791933078</v>
      </c>
      <c r="AE961" s="191"/>
      <c r="AF961" s="191"/>
    </row>
    <row r="962" spans="1:32">
      <c r="A962" s="332" t="s">
        <v>993</v>
      </c>
      <c r="B962" s="334" t="s">
        <v>919</v>
      </c>
      <c r="C962" s="345">
        <v>4719</v>
      </c>
      <c r="D962" s="345">
        <v>6024</v>
      </c>
      <c r="E962" s="326">
        <v>310</v>
      </c>
      <c r="F962" s="191">
        <f t="shared" si="42"/>
        <v>6.5691883873702057</v>
      </c>
      <c r="G962" s="191">
        <v>153</v>
      </c>
      <c r="H962" s="191">
        <v>3.2422123331214241</v>
      </c>
      <c r="I962" s="191">
        <v>157</v>
      </c>
      <c r="J962" s="191">
        <v>3.3269760542487816</v>
      </c>
      <c r="K962" s="191">
        <v>22</v>
      </c>
      <c r="L962" s="191">
        <v>0.46620046620046618</v>
      </c>
      <c r="M962" s="191">
        <v>32</v>
      </c>
      <c r="N962" s="191">
        <v>0.67810976901886</v>
      </c>
      <c r="O962" s="191">
        <v>11</v>
      </c>
      <c r="P962" s="204">
        <v>0.23310023310023309</v>
      </c>
      <c r="Q962" s="191">
        <v>12</v>
      </c>
      <c r="R962" s="204">
        <v>0.25429116338207247</v>
      </c>
      <c r="S962" s="191">
        <v>28</v>
      </c>
      <c r="T962" s="204">
        <v>0.59334604789150247</v>
      </c>
      <c r="U962" s="191">
        <v>7</v>
      </c>
      <c r="V962" s="204">
        <v>0.14833651197287562</v>
      </c>
      <c r="W962" s="191">
        <v>25</v>
      </c>
      <c r="X962" s="204">
        <v>0.52977325704598432</v>
      </c>
      <c r="Y962" s="191">
        <v>46</v>
      </c>
      <c r="Z962" s="204">
        <v>0.97478279296461112</v>
      </c>
      <c r="AA962" s="191">
        <v>95</v>
      </c>
      <c r="AB962" s="204">
        <v>2.0131383767747404</v>
      </c>
      <c r="AC962" s="191">
        <v>21</v>
      </c>
      <c r="AD962" s="191">
        <v>0.44500953591862685</v>
      </c>
      <c r="AE962" s="191"/>
      <c r="AF962" s="191"/>
    </row>
    <row r="963" spans="1:32">
      <c r="A963" s="332" t="s">
        <v>993</v>
      </c>
      <c r="B963" s="334" t="s">
        <v>920</v>
      </c>
      <c r="C963" s="345">
        <v>6093</v>
      </c>
      <c r="D963" s="345">
        <v>5195</v>
      </c>
      <c r="E963" s="326">
        <v>355</v>
      </c>
      <c r="F963" s="191">
        <f t="shared" ref="F963:F1004" si="43">E963/C963*100</f>
        <v>5.8263581158706712</v>
      </c>
      <c r="G963" s="191">
        <v>171</v>
      </c>
      <c r="H963" s="191">
        <v>2.8064992614475628</v>
      </c>
      <c r="I963" s="191">
        <v>184</v>
      </c>
      <c r="J963" s="191">
        <v>3.0198588544231084</v>
      </c>
      <c r="K963" s="191">
        <v>23</v>
      </c>
      <c r="L963" s="191">
        <v>0.37748235680288855</v>
      </c>
      <c r="M963" s="191">
        <v>19</v>
      </c>
      <c r="N963" s="191">
        <v>0.31183325127195138</v>
      </c>
      <c r="O963" s="191">
        <v>12</v>
      </c>
      <c r="P963" s="204">
        <v>0.19694731659281145</v>
      </c>
      <c r="Q963" s="191">
        <v>11</v>
      </c>
      <c r="R963" s="204">
        <v>0.18053504021007713</v>
      </c>
      <c r="S963" s="191">
        <v>20</v>
      </c>
      <c r="T963" s="204">
        <v>0.32824552765468573</v>
      </c>
      <c r="U963" s="191">
        <v>9</v>
      </c>
      <c r="V963" s="204">
        <v>0.14771048744460857</v>
      </c>
      <c r="W963" s="191">
        <v>22</v>
      </c>
      <c r="X963" s="204">
        <v>0.36107008042015426</v>
      </c>
      <c r="Y963" s="191">
        <v>59</v>
      </c>
      <c r="Z963" s="204">
        <v>0.96832430658132274</v>
      </c>
      <c r="AA963" s="191">
        <v>126</v>
      </c>
      <c r="AB963" s="204">
        <v>2.0679468242245198</v>
      </c>
      <c r="AC963" s="191">
        <v>48</v>
      </c>
      <c r="AD963" s="191">
        <v>0.7877892663712458</v>
      </c>
      <c r="AE963" s="191"/>
      <c r="AF963" s="191"/>
    </row>
    <row r="964" spans="1:32">
      <c r="A964" s="332" t="s">
        <v>993</v>
      </c>
      <c r="B964" s="335" t="s">
        <v>1121</v>
      </c>
      <c r="C964" s="343">
        <v>247655</v>
      </c>
      <c r="D964" s="240">
        <v>281379</v>
      </c>
      <c r="E964" s="327">
        <v>15227</v>
      </c>
      <c r="F964" s="191">
        <f t="shared" si="43"/>
        <v>6.1484726736791107</v>
      </c>
      <c r="G964" s="191">
        <v>7756</v>
      </c>
      <c r="H964" s="191">
        <v>3.1317760594375237</v>
      </c>
      <c r="I964" s="191">
        <v>7471</v>
      </c>
      <c r="J964" s="191">
        <v>3.0166966142415861</v>
      </c>
      <c r="K964" s="191">
        <v>782</v>
      </c>
      <c r="L964" s="191">
        <v>0.31576184611657343</v>
      </c>
      <c r="M964" s="191">
        <v>2015</v>
      </c>
      <c r="N964" s="191">
        <v>0.81363186691163114</v>
      </c>
      <c r="O964" s="191">
        <v>561</v>
      </c>
      <c r="P964" s="204">
        <v>0.22652480264884617</v>
      </c>
      <c r="Q964" s="191">
        <v>490</v>
      </c>
      <c r="R964" s="204">
        <v>0.19785588823161251</v>
      </c>
      <c r="S964" s="191">
        <v>609</v>
      </c>
      <c r="T964" s="204">
        <v>0.24590660394500416</v>
      </c>
      <c r="U964" s="191">
        <v>375</v>
      </c>
      <c r="V964" s="204">
        <v>0.15142032262623406</v>
      </c>
      <c r="W964" s="191">
        <v>1762</v>
      </c>
      <c r="X964" s="204">
        <v>0.71147362257979851</v>
      </c>
      <c r="Y964" s="191">
        <v>2639</v>
      </c>
      <c r="Z964" s="204">
        <v>1.0655952837616844</v>
      </c>
      <c r="AA964" s="191">
        <v>4484</v>
      </c>
      <c r="AB964" s="204">
        <v>1.8105832710827563</v>
      </c>
      <c r="AC964" s="191">
        <v>1100</v>
      </c>
      <c r="AD964" s="191">
        <v>0.44416627970361999</v>
      </c>
      <c r="AE964" s="191"/>
      <c r="AF964" s="191"/>
    </row>
    <row r="965" spans="1:32">
      <c r="A965" s="332" t="s">
        <v>993</v>
      </c>
      <c r="B965" s="334" t="s">
        <v>921</v>
      </c>
      <c r="C965" s="345">
        <v>18648</v>
      </c>
      <c r="D965" s="345">
        <v>21222</v>
      </c>
      <c r="E965" s="326">
        <v>1142</v>
      </c>
      <c r="F965" s="191">
        <f t="shared" si="43"/>
        <v>6.1239811239811237</v>
      </c>
      <c r="G965" s="191">
        <v>577</v>
      </c>
      <c r="H965" s="191">
        <v>3.0941655941655943</v>
      </c>
      <c r="I965" s="191">
        <v>565</v>
      </c>
      <c r="J965" s="191">
        <v>3.0298155298155298</v>
      </c>
      <c r="K965" s="191">
        <v>60</v>
      </c>
      <c r="L965" s="191">
        <v>0.32175032175032175</v>
      </c>
      <c r="M965" s="191">
        <v>142</v>
      </c>
      <c r="N965" s="191">
        <v>0.76147576147576146</v>
      </c>
      <c r="O965" s="191">
        <v>54</v>
      </c>
      <c r="P965" s="204">
        <v>0.28957528957528955</v>
      </c>
      <c r="Q965" s="191">
        <v>35</v>
      </c>
      <c r="R965" s="204">
        <v>0.18768768768768768</v>
      </c>
      <c r="S965" s="191">
        <v>46</v>
      </c>
      <c r="T965" s="204">
        <v>0.24667524667524665</v>
      </c>
      <c r="U965" s="191">
        <v>29</v>
      </c>
      <c r="V965" s="204">
        <v>0.15551265551265553</v>
      </c>
      <c r="W965" s="191">
        <v>121</v>
      </c>
      <c r="X965" s="204">
        <v>0.64886314886314889</v>
      </c>
      <c r="Y965" s="191">
        <v>189</v>
      </c>
      <c r="Z965" s="204">
        <v>1.0135135135135136</v>
      </c>
      <c r="AA965" s="191">
        <v>333</v>
      </c>
      <c r="AB965" s="204">
        <v>1.7857142857142856</v>
      </c>
      <c r="AC965" s="191">
        <v>99</v>
      </c>
      <c r="AD965" s="191">
        <v>0.53088803088803083</v>
      </c>
      <c r="AE965" s="191"/>
      <c r="AF965" s="191"/>
    </row>
    <row r="966" spans="1:32">
      <c r="A966" s="332" t="s">
        <v>993</v>
      </c>
      <c r="B966" s="334" t="s">
        <v>922</v>
      </c>
      <c r="C966" s="345">
        <v>8487</v>
      </c>
      <c r="D966" s="345">
        <v>8277</v>
      </c>
      <c r="E966" s="326">
        <v>537</v>
      </c>
      <c r="F966" s="191">
        <f t="shared" si="43"/>
        <v>6.3273241428066456</v>
      </c>
      <c r="G966" s="191">
        <v>250</v>
      </c>
      <c r="H966" s="191">
        <v>2.9456816307293505</v>
      </c>
      <c r="I966" s="191">
        <v>287</v>
      </c>
      <c r="J966" s="191">
        <v>3.3816425120772946</v>
      </c>
      <c r="K966" s="191">
        <v>18</v>
      </c>
      <c r="L966" s="191">
        <v>0.21208907741251329</v>
      </c>
      <c r="M966" s="191">
        <v>77</v>
      </c>
      <c r="N966" s="191">
        <v>0.90726994226464008</v>
      </c>
      <c r="O966" s="191">
        <v>18</v>
      </c>
      <c r="P966" s="204">
        <v>0.21208907741251329</v>
      </c>
      <c r="Q966" s="191">
        <v>8</v>
      </c>
      <c r="R966" s="204">
        <v>9.4261812183339219E-2</v>
      </c>
      <c r="S966" s="191">
        <v>19</v>
      </c>
      <c r="T966" s="204">
        <v>0.22387180393543066</v>
      </c>
      <c r="U966" s="191">
        <v>16</v>
      </c>
      <c r="V966" s="204">
        <v>0.18852362436667844</v>
      </c>
      <c r="W966" s="191">
        <v>51</v>
      </c>
      <c r="X966" s="204">
        <v>0.60091905266878753</v>
      </c>
      <c r="Y966" s="191">
        <v>78</v>
      </c>
      <c r="Z966" s="204">
        <v>0.91905266878755754</v>
      </c>
      <c r="AA966" s="191">
        <v>173</v>
      </c>
      <c r="AB966" s="204">
        <v>2.0384116884647105</v>
      </c>
      <c r="AC966" s="191">
        <v>63</v>
      </c>
      <c r="AD966" s="191">
        <v>0.74231177094379641</v>
      </c>
      <c r="AE966" s="191"/>
      <c r="AF966" s="191"/>
    </row>
    <row r="967" spans="1:32">
      <c r="A967" s="332" t="s">
        <v>993</v>
      </c>
      <c r="B967" s="334" t="s">
        <v>923</v>
      </c>
      <c r="C967" s="345">
        <v>5305</v>
      </c>
      <c r="D967" s="345">
        <v>5487</v>
      </c>
      <c r="E967" s="326">
        <v>348</v>
      </c>
      <c r="F967" s="191">
        <f t="shared" si="43"/>
        <v>6.5598491988689913</v>
      </c>
      <c r="G967" s="191">
        <v>168</v>
      </c>
      <c r="H967" s="191">
        <v>3.1668237511781343</v>
      </c>
      <c r="I967" s="191">
        <v>180</v>
      </c>
      <c r="J967" s="191">
        <v>3.3930254476908575</v>
      </c>
      <c r="K967" s="191">
        <v>28</v>
      </c>
      <c r="L967" s="191">
        <v>0.52780395852968898</v>
      </c>
      <c r="M967" s="191">
        <v>48</v>
      </c>
      <c r="N967" s="191">
        <v>0.90480678605089537</v>
      </c>
      <c r="O967" s="191">
        <v>11</v>
      </c>
      <c r="P967" s="204">
        <v>0.20735155513666353</v>
      </c>
      <c r="Q967" s="191">
        <v>14</v>
      </c>
      <c r="R967" s="204">
        <v>0.26390197926484449</v>
      </c>
      <c r="S967" s="191">
        <v>22</v>
      </c>
      <c r="T967" s="204">
        <v>0.41470311027332707</v>
      </c>
      <c r="U967" s="191">
        <v>9</v>
      </c>
      <c r="V967" s="204">
        <v>0.16965127238454286</v>
      </c>
      <c r="W967" s="191">
        <v>31</v>
      </c>
      <c r="X967" s="204">
        <v>0.58435438265786988</v>
      </c>
      <c r="Y967" s="191">
        <v>58</v>
      </c>
      <c r="Z967" s="204">
        <v>1.0933081998114986</v>
      </c>
      <c r="AA967" s="191">
        <v>95</v>
      </c>
      <c r="AB967" s="204">
        <v>1.7907634307257305</v>
      </c>
      <c r="AC967" s="191">
        <v>21</v>
      </c>
      <c r="AD967" s="191">
        <v>0.39585296889726679</v>
      </c>
      <c r="AE967" s="191"/>
      <c r="AF967" s="191"/>
    </row>
    <row r="968" spans="1:32">
      <c r="A968" s="332" t="s">
        <v>993</v>
      </c>
      <c r="B968" s="334" t="s">
        <v>931</v>
      </c>
      <c r="C968" s="345">
        <v>11571</v>
      </c>
      <c r="D968" s="345">
        <v>11771</v>
      </c>
      <c r="E968" s="326">
        <v>661</v>
      </c>
      <c r="F968" s="191">
        <f t="shared" si="43"/>
        <v>5.712557255206983</v>
      </c>
      <c r="G968" s="191">
        <v>339</v>
      </c>
      <c r="H968" s="191">
        <v>2.9297381384495722</v>
      </c>
      <c r="I968" s="191">
        <v>322</v>
      </c>
      <c r="J968" s="191">
        <v>2.7828191167574108</v>
      </c>
      <c r="K968" s="191">
        <v>38</v>
      </c>
      <c r="L968" s="191">
        <v>0.32840722495894908</v>
      </c>
      <c r="M968" s="191">
        <v>72</v>
      </c>
      <c r="N968" s="191">
        <v>0.62224526834327198</v>
      </c>
      <c r="O968" s="191">
        <v>18</v>
      </c>
      <c r="P968" s="204">
        <v>0.155561317085818</v>
      </c>
      <c r="Q968" s="191">
        <v>30</v>
      </c>
      <c r="R968" s="204">
        <v>0.25926886180969666</v>
      </c>
      <c r="S968" s="191">
        <v>29</v>
      </c>
      <c r="T968" s="204">
        <v>0.25062656641604009</v>
      </c>
      <c r="U968" s="191">
        <v>12</v>
      </c>
      <c r="V968" s="204">
        <v>0.10370754472387865</v>
      </c>
      <c r="W968" s="191">
        <v>63</v>
      </c>
      <c r="X968" s="204">
        <v>0.54446460980036293</v>
      </c>
      <c r="Y968" s="191">
        <v>124</v>
      </c>
      <c r="Z968" s="204">
        <v>1.0716446288134129</v>
      </c>
      <c r="AA968" s="191">
        <v>201</v>
      </c>
      <c r="AB968" s="204">
        <v>1.7371013741249677</v>
      </c>
      <c r="AC968" s="191">
        <v>57</v>
      </c>
      <c r="AD968" s="191">
        <v>0.49261083743842365</v>
      </c>
      <c r="AE968" s="191"/>
      <c r="AF968" s="191"/>
    </row>
    <row r="969" spans="1:32">
      <c r="A969" s="332" t="s">
        <v>993</v>
      </c>
      <c r="B969" s="334" t="s">
        <v>924</v>
      </c>
      <c r="C969" s="345">
        <v>10170</v>
      </c>
      <c r="D969" s="345">
        <v>9941</v>
      </c>
      <c r="E969" s="326">
        <v>629</v>
      </c>
      <c r="F969" s="191">
        <f t="shared" si="43"/>
        <v>6.184857423795477</v>
      </c>
      <c r="G969" s="191">
        <v>331</v>
      </c>
      <c r="H969" s="191">
        <v>3.2546705998033429</v>
      </c>
      <c r="I969" s="191">
        <v>298</v>
      </c>
      <c r="J969" s="191">
        <v>2.9301868239921336</v>
      </c>
      <c r="K969" s="191">
        <v>31</v>
      </c>
      <c r="L969" s="191">
        <v>0.30481809242871188</v>
      </c>
      <c r="M969" s="191">
        <v>89</v>
      </c>
      <c r="N969" s="191">
        <v>0.87512291052114066</v>
      </c>
      <c r="O969" s="191">
        <v>14</v>
      </c>
      <c r="P969" s="204">
        <v>0.13765978367748277</v>
      </c>
      <c r="Q969" s="191">
        <v>12</v>
      </c>
      <c r="R969" s="204">
        <v>0.11799410029498525</v>
      </c>
      <c r="S969" s="191">
        <v>24</v>
      </c>
      <c r="T969" s="204">
        <v>0.2359882005899705</v>
      </c>
      <c r="U969" s="191">
        <v>16</v>
      </c>
      <c r="V969" s="204">
        <v>0.15732546705998035</v>
      </c>
      <c r="W969" s="191">
        <v>51</v>
      </c>
      <c r="X969" s="204">
        <v>0.50147492625368728</v>
      </c>
      <c r="Y969" s="191">
        <v>89</v>
      </c>
      <c r="Z969" s="204">
        <v>0.87512291052114066</v>
      </c>
      <c r="AA969" s="191">
        <v>246</v>
      </c>
      <c r="AB969" s="204">
        <v>2.4188790560471976</v>
      </c>
      <c r="AC969" s="191">
        <v>40</v>
      </c>
      <c r="AD969" s="191">
        <v>0.39331366764995085</v>
      </c>
      <c r="AE969" s="191"/>
      <c r="AF969" s="191"/>
    </row>
    <row r="970" spans="1:32">
      <c r="A970" s="332" t="s">
        <v>993</v>
      </c>
      <c r="B970" s="334" t="s">
        <v>934</v>
      </c>
      <c r="C970" s="345">
        <v>13841</v>
      </c>
      <c r="D970" s="345">
        <v>13550</v>
      </c>
      <c r="E970" s="326">
        <v>845</v>
      </c>
      <c r="F970" s="191">
        <f t="shared" si="43"/>
        <v>6.1050502131348887</v>
      </c>
      <c r="G970" s="191">
        <v>433</v>
      </c>
      <c r="H970" s="191">
        <v>3.1283866772632036</v>
      </c>
      <c r="I970" s="191">
        <v>412</v>
      </c>
      <c r="J970" s="191">
        <v>2.9766635358716855</v>
      </c>
      <c r="K970" s="191">
        <v>67</v>
      </c>
      <c r="L970" s="191">
        <v>0.48406907015389061</v>
      </c>
      <c r="M970" s="191">
        <v>125</v>
      </c>
      <c r="N970" s="191">
        <v>0.90311393685427355</v>
      </c>
      <c r="O970" s="191">
        <v>38</v>
      </c>
      <c r="P970" s="204">
        <v>0.27454663680369917</v>
      </c>
      <c r="Q970" s="191">
        <v>25</v>
      </c>
      <c r="R970" s="204">
        <v>0.18062278737085469</v>
      </c>
      <c r="S970" s="191">
        <v>23</v>
      </c>
      <c r="T970" s="204">
        <v>0.16617296438118631</v>
      </c>
      <c r="U970" s="191">
        <v>24</v>
      </c>
      <c r="V970" s="204">
        <v>0.17339787587602051</v>
      </c>
      <c r="W970" s="191">
        <v>94</v>
      </c>
      <c r="X970" s="204">
        <v>0.6791416805144137</v>
      </c>
      <c r="Y970" s="191">
        <v>152</v>
      </c>
      <c r="Z970" s="204">
        <v>1.0981865472147967</v>
      </c>
      <c r="AA970" s="191">
        <v>211</v>
      </c>
      <c r="AB970" s="204">
        <v>1.5244563254100139</v>
      </c>
      <c r="AC970" s="191">
        <v>58</v>
      </c>
      <c r="AD970" s="191">
        <v>0.41904486670038293</v>
      </c>
      <c r="AE970" s="191"/>
      <c r="AF970" s="191"/>
    </row>
    <row r="971" spans="1:32">
      <c r="A971" s="332" t="s">
        <v>993</v>
      </c>
      <c r="B971" s="334" t="s">
        <v>943</v>
      </c>
      <c r="C971" s="345">
        <v>41076</v>
      </c>
      <c r="D971" s="345">
        <v>56365</v>
      </c>
      <c r="E971" s="326">
        <v>2786</v>
      </c>
      <c r="F971" s="191">
        <f t="shared" si="43"/>
        <v>6.7825494205862302</v>
      </c>
      <c r="G971" s="191">
        <v>1458</v>
      </c>
      <c r="H971" s="191">
        <v>3.5495179666958809</v>
      </c>
      <c r="I971" s="191">
        <v>1328</v>
      </c>
      <c r="J971" s="191">
        <v>3.2330314538903497</v>
      </c>
      <c r="K971" s="191">
        <v>116</v>
      </c>
      <c r="L971" s="191">
        <v>0.28240334988801247</v>
      </c>
      <c r="M971" s="191">
        <v>325</v>
      </c>
      <c r="N971" s="191">
        <v>0.7912162820138281</v>
      </c>
      <c r="O971" s="191">
        <v>126</v>
      </c>
      <c r="P971" s="204">
        <v>0.30674846625766872</v>
      </c>
      <c r="Q971" s="191">
        <v>115</v>
      </c>
      <c r="R971" s="204">
        <v>0.27996883825104685</v>
      </c>
      <c r="S971" s="191">
        <v>136</v>
      </c>
      <c r="T971" s="204">
        <v>0.33109358262732497</v>
      </c>
      <c r="U971" s="191">
        <v>82</v>
      </c>
      <c r="V971" s="204">
        <v>0.19962995423118121</v>
      </c>
      <c r="W971" s="191">
        <v>447</v>
      </c>
      <c r="X971" s="204">
        <v>1.0882267017236342</v>
      </c>
      <c r="Y971" s="191">
        <v>583</v>
      </c>
      <c r="Z971" s="204">
        <v>1.4193202843509591</v>
      </c>
      <c r="AA971" s="191">
        <v>690</v>
      </c>
      <c r="AB971" s="204">
        <v>1.679813029506281</v>
      </c>
      <c r="AC971" s="191">
        <v>119</v>
      </c>
      <c r="AD971" s="191">
        <v>0.28970688479890933</v>
      </c>
      <c r="AE971" s="191"/>
      <c r="AF971" s="191"/>
    </row>
    <row r="972" spans="1:32">
      <c r="A972" s="332" t="s">
        <v>993</v>
      </c>
      <c r="B972" s="334" t="s">
        <v>941</v>
      </c>
      <c r="C972" s="345">
        <v>5527</v>
      </c>
      <c r="D972" s="345">
        <v>6307</v>
      </c>
      <c r="E972" s="326">
        <v>344</v>
      </c>
      <c r="F972" s="191">
        <f t="shared" si="43"/>
        <v>6.2239913153609558</v>
      </c>
      <c r="G972" s="191">
        <v>130</v>
      </c>
      <c r="H972" s="191">
        <v>2.3520897412701287</v>
      </c>
      <c r="I972" s="191">
        <v>214</v>
      </c>
      <c r="J972" s="191">
        <v>3.8719015740908267</v>
      </c>
      <c r="K972" s="191">
        <v>11</v>
      </c>
      <c r="L972" s="191">
        <v>0.19902297810747241</v>
      </c>
      <c r="M972" s="191">
        <v>24</v>
      </c>
      <c r="N972" s="191">
        <v>0.43423195223448519</v>
      </c>
      <c r="O972" s="191">
        <v>4</v>
      </c>
      <c r="P972" s="204">
        <v>7.2371992039080874E-2</v>
      </c>
      <c r="Q972" s="191">
        <v>5</v>
      </c>
      <c r="R972" s="204">
        <v>9.0464990048851085E-2</v>
      </c>
      <c r="S972" s="191">
        <v>12</v>
      </c>
      <c r="T972" s="204">
        <v>0.21711597611724259</v>
      </c>
      <c r="U972" s="191">
        <v>4</v>
      </c>
      <c r="V972" s="204">
        <v>7.2371992039080874E-2</v>
      </c>
      <c r="W972" s="191">
        <v>35</v>
      </c>
      <c r="X972" s="204">
        <v>0.63325493034195768</v>
      </c>
      <c r="Y972" s="191">
        <v>62</v>
      </c>
      <c r="Z972" s="204">
        <v>1.1217658766057534</v>
      </c>
      <c r="AA972" s="191">
        <v>76</v>
      </c>
      <c r="AB972" s="204">
        <v>1.3750678487425367</v>
      </c>
      <c r="AC972" s="191">
        <v>104</v>
      </c>
      <c r="AD972" s="191">
        <v>1.8816717930161029</v>
      </c>
      <c r="AE972" s="191"/>
      <c r="AF972" s="191"/>
    </row>
    <row r="973" spans="1:32">
      <c r="A973" s="332" t="s">
        <v>993</v>
      </c>
      <c r="B973" s="334" t="s">
        <v>944</v>
      </c>
      <c r="C973" s="345">
        <v>9837</v>
      </c>
      <c r="D973" s="345">
        <v>10472</v>
      </c>
      <c r="E973" s="326">
        <v>590</v>
      </c>
      <c r="F973" s="191">
        <f t="shared" si="43"/>
        <v>5.9977635457964826</v>
      </c>
      <c r="G973" s="191">
        <v>296</v>
      </c>
      <c r="H973" s="191">
        <v>3.0090474738233204</v>
      </c>
      <c r="I973" s="191">
        <v>294</v>
      </c>
      <c r="J973" s="191">
        <v>2.9887160719731622</v>
      </c>
      <c r="K973" s="191">
        <v>17</v>
      </c>
      <c r="L973" s="191">
        <v>0.17281691572633934</v>
      </c>
      <c r="M973" s="191">
        <v>112</v>
      </c>
      <c r="N973" s="191">
        <v>1.1385585036088239</v>
      </c>
      <c r="O973" s="191">
        <v>20</v>
      </c>
      <c r="P973" s="204">
        <v>0.20331401850157568</v>
      </c>
      <c r="Q973" s="191">
        <v>21</v>
      </c>
      <c r="R973" s="204">
        <v>0.21347971942665445</v>
      </c>
      <c r="S973" s="191">
        <v>17</v>
      </c>
      <c r="T973" s="204">
        <v>0.17281691572633934</v>
      </c>
      <c r="U973" s="191">
        <v>10</v>
      </c>
      <c r="V973" s="204">
        <v>0.10165700925078784</v>
      </c>
      <c r="W973" s="191">
        <v>50</v>
      </c>
      <c r="X973" s="204">
        <v>0.50828504625393922</v>
      </c>
      <c r="Y973" s="191">
        <v>91</v>
      </c>
      <c r="Z973" s="204">
        <v>0.92507878418216938</v>
      </c>
      <c r="AA973" s="191">
        <v>200</v>
      </c>
      <c r="AB973" s="204">
        <v>2.0331401850157569</v>
      </c>
      <c r="AC973" s="191">
        <v>47</v>
      </c>
      <c r="AD973" s="191">
        <v>0.4777879434787029</v>
      </c>
      <c r="AE973" s="191"/>
      <c r="AF973" s="191"/>
    </row>
    <row r="974" spans="1:32">
      <c r="A974" s="332" t="s">
        <v>993</v>
      </c>
      <c r="B974" s="337" t="s">
        <v>947</v>
      </c>
      <c r="C974" s="347">
        <v>14396</v>
      </c>
      <c r="D974" s="347">
        <v>15466</v>
      </c>
      <c r="E974" s="329">
        <v>830</v>
      </c>
      <c r="F974" s="191">
        <f t="shared" si="43"/>
        <v>5.7654904140038896</v>
      </c>
      <c r="G974" s="191">
        <v>423</v>
      </c>
      <c r="H974" s="191">
        <v>2.9383161989441513</v>
      </c>
      <c r="I974" s="191">
        <v>407</v>
      </c>
      <c r="J974" s="191">
        <v>2.8271742150597388</v>
      </c>
      <c r="K974" s="191">
        <v>40</v>
      </c>
      <c r="L974" s="191">
        <v>0.27785495971103086</v>
      </c>
      <c r="M974" s="191">
        <v>106</v>
      </c>
      <c r="N974" s="191">
        <v>0.73631564323423171</v>
      </c>
      <c r="O974" s="191">
        <v>33</v>
      </c>
      <c r="P974" s="204">
        <v>0.22923034176160045</v>
      </c>
      <c r="Q974" s="191">
        <v>17</v>
      </c>
      <c r="R974" s="204">
        <v>0.1180883578771881</v>
      </c>
      <c r="S974" s="191">
        <v>35</v>
      </c>
      <c r="T974" s="204">
        <v>0.24312308974715197</v>
      </c>
      <c r="U974" s="191">
        <v>20</v>
      </c>
      <c r="V974" s="204">
        <v>0.13892747985551543</v>
      </c>
      <c r="W974" s="191">
        <v>88</v>
      </c>
      <c r="X974" s="204">
        <v>0.61128091136426788</v>
      </c>
      <c r="Y974" s="191">
        <v>154</v>
      </c>
      <c r="Z974" s="204">
        <v>1.0697415948874687</v>
      </c>
      <c r="AA974" s="191">
        <v>276</v>
      </c>
      <c r="AB974" s="204">
        <v>1.9171992220061127</v>
      </c>
      <c r="AC974" s="191">
        <v>52</v>
      </c>
      <c r="AD974" s="191">
        <v>0.3612114476243401</v>
      </c>
      <c r="AE974" s="191"/>
      <c r="AF974" s="191"/>
    </row>
    <row r="975" spans="1:32">
      <c r="A975" s="332" t="s">
        <v>993</v>
      </c>
      <c r="B975" s="337" t="s">
        <v>948</v>
      </c>
      <c r="C975" s="347">
        <v>11356</v>
      </c>
      <c r="D975" s="347">
        <v>11176</v>
      </c>
      <c r="E975" s="329">
        <v>706</v>
      </c>
      <c r="F975" s="191">
        <f t="shared" si="43"/>
        <v>6.216977809087707</v>
      </c>
      <c r="G975" s="191">
        <v>357</v>
      </c>
      <c r="H975" s="191">
        <v>3.1437125748502992</v>
      </c>
      <c r="I975" s="191">
        <v>349</v>
      </c>
      <c r="J975" s="191">
        <v>3.0732652342374078</v>
      </c>
      <c r="K975" s="191">
        <v>64</v>
      </c>
      <c r="L975" s="191">
        <v>0.56357872490313488</v>
      </c>
      <c r="M975" s="191">
        <v>102</v>
      </c>
      <c r="N975" s="191">
        <v>0.89820359281437123</v>
      </c>
      <c r="O975" s="191">
        <v>13</v>
      </c>
      <c r="P975" s="204">
        <v>0.11447692849594927</v>
      </c>
      <c r="Q975" s="191">
        <v>16</v>
      </c>
      <c r="R975" s="204">
        <v>0.14089468122578372</v>
      </c>
      <c r="S975" s="191">
        <v>12</v>
      </c>
      <c r="T975" s="204">
        <v>0.10567101091933778</v>
      </c>
      <c r="U975" s="191">
        <v>10</v>
      </c>
      <c r="V975" s="204">
        <v>8.8059175766114828E-2</v>
      </c>
      <c r="W975" s="191">
        <v>49</v>
      </c>
      <c r="X975" s="204">
        <v>0.43148996125396261</v>
      </c>
      <c r="Y975" s="191">
        <v>102</v>
      </c>
      <c r="Z975" s="204">
        <v>0.89820359281437123</v>
      </c>
      <c r="AA975" s="191">
        <v>257</v>
      </c>
      <c r="AB975" s="204">
        <v>2.2631208171891513</v>
      </c>
      <c r="AC975" s="191">
        <v>50</v>
      </c>
      <c r="AD975" s="191">
        <v>0.44029587883057414</v>
      </c>
      <c r="AE975" s="191"/>
      <c r="AF975" s="191"/>
    </row>
    <row r="976" spans="1:32">
      <c r="A976" s="332" t="s">
        <v>993</v>
      </c>
      <c r="B976" s="334" t="s">
        <v>951</v>
      </c>
      <c r="C976" s="345">
        <v>13524</v>
      </c>
      <c r="D976" s="345">
        <v>14471</v>
      </c>
      <c r="E976" s="326">
        <v>810</v>
      </c>
      <c r="F976" s="191">
        <f t="shared" si="43"/>
        <v>5.9893522626441884</v>
      </c>
      <c r="G976" s="191">
        <v>411</v>
      </c>
      <c r="H976" s="191">
        <v>3.0390417036379769</v>
      </c>
      <c r="I976" s="191">
        <v>399</v>
      </c>
      <c r="J976" s="191">
        <v>2.9503105590062111</v>
      </c>
      <c r="K976" s="191">
        <v>30</v>
      </c>
      <c r="L976" s="191">
        <v>0.22182786157941436</v>
      </c>
      <c r="M976" s="191">
        <v>91</v>
      </c>
      <c r="N976" s="191">
        <v>0.67287784679089024</v>
      </c>
      <c r="O976" s="191">
        <v>25</v>
      </c>
      <c r="P976" s="204">
        <v>0.18485655131617865</v>
      </c>
      <c r="Q976" s="191">
        <v>27</v>
      </c>
      <c r="R976" s="204">
        <v>0.19964507542147292</v>
      </c>
      <c r="S976" s="191">
        <v>28</v>
      </c>
      <c r="T976" s="204">
        <v>0.20703933747412009</v>
      </c>
      <c r="U976" s="191">
        <v>19</v>
      </c>
      <c r="V976" s="204">
        <v>0.14049097900029578</v>
      </c>
      <c r="W976" s="191">
        <v>100</v>
      </c>
      <c r="X976" s="204">
        <v>0.73942620526471459</v>
      </c>
      <c r="Y976" s="191">
        <v>139</v>
      </c>
      <c r="Z976" s="204">
        <v>1.0278024253179534</v>
      </c>
      <c r="AA976" s="191">
        <v>247</v>
      </c>
      <c r="AB976" s="204">
        <v>1.8263827270038451</v>
      </c>
      <c r="AC976" s="191">
        <v>86</v>
      </c>
      <c r="AD976" s="191">
        <v>0.63590653652765461</v>
      </c>
      <c r="AE976" s="191"/>
      <c r="AF976" s="191"/>
    </row>
    <row r="977" spans="1:32">
      <c r="A977" s="332" t="s">
        <v>993</v>
      </c>
      <c r="B977" s="334" t="s">
        <v>927</v>
      </c>
      <c r="C977" s="345">
        <v>13803</v>
      </c>
      <c r="D977" s="345">
        <v>15248</v>
      </c>
      <c r="E977" s="326">
        <v>829</v>
      </c>
      <c r="F977" s="191">
        <f t="shared" si="43"/>
        <v>6.0059407375208291</v>
      </c>
      <c r="G977" s="191">
        <v>396</v>
      </c>
      <c r="H977" s="191">
        <v>2.868941534449033</v>
      </c>
      <c r="I977" s="191">
        <v>433</v>
      </c>
      <c r="J977" s="191">
        <v>3.1369992030717961</v>
      </c>
      <c r="K977" s="191">
        <v>23</v>
      </c>
      <c r="L977" s="191">
        <v>0.16663044265739332</v>
      </c>
      <c r="M977" s="191">
        <v>93</v>
      </c>
      <c r="N977" s="191">
        <v>0.67376657248424254</v>
      </c>
      <c r="O977" s="191">
        <v>31</v>
      </c>
      <c r="P977" s="204">
        <v>0.22458885749474752</v>
      </c>
      <c r="Q977" s="191">
        <v>38</v>
      </c>
      <c r="R977" s="204">
        <v>0.27530247047743245</v>
      </c>
      <c r="S977" s="191">
        <v>29</v>
      </c>
      <c r="T977" s="204">
        <v>0.21009925378540897</v>
      </c>
      <c r="U977" s="191">
        <v>20</v>
      </c>
      <c r="V977" s="204">
        <v>0.1448960370933855</v>
      </c>
      <c r="W977" s="191">
        <v>93</v>
      </c>
      <c r="X977" s="204">
        <v>0.67376657248424254</v>
      </c>
      <c r="Y977" s="191">
        <v>113</v>
      </c>
      <c r="Z977" s="204">
        <v>0.81866260957762804</v>
      </c>
      <c r="AA977" s="191">
        <v>274</v>
      </c>
      <c r="AB977" s="204">
        <v>1.9850757081793811</v>
      </c>
      <c r="AC977" s="191">
        <v>102</v>
      </c>
      <c r="AD977" s="191">
        <v>0.73896978917626599</v>
      </c>
      <c r="AE977" s="191"/>
      <c r="AF977" s="191"/>
    </row>
    <row r="978" spans="1:32">
      <c r="A978" s="332" t="s">
        <v>993</v>
      </c>
      <c r="B978" s="334" t="s">
        <v>983</v>
      </c>
      <c r="C978" s="345">
        <v>6583</v>
      </c>
      <c r="D978" s="345">
        <v>6652</v>
      </c>
      <c r="E978" s="326">
        <v>416</v>
      </c>
      <c r="F978" s="191">
        <f t="shared" si="43"/>
        <v>6.3193073066990735</v>
      </c>
      <c r="G978" s="191">
        <v>222</v>
      </c>
      <c r="H978" s="191">
        <v>3.3723226492480634</v>
      </c>
      <c r="I978" s="191">
        <v>194</v>
      </c>
      <c r="J978" s="191">
        <v>2.9469846574510101</v>
      </c>
      <c r="K978" s="191">
        <v>29</v>
      </c>
      <c r="L978" s="191">
        <v>0.44052863436123352</v>
      </c>
      <c r="M978" s="191">
        <v>62</v>
      </c>
      <c r="N978" s="191">
        <v>0.94181983897918886</v>
      </c>
      <c r="O978" s="191">
        <v>8</v>
      </c>
      <c r="P978" s="204">
        <v>0.12152514051344372</v>
      </c>
      <c r="Q978" s="191">
        <v>12</v>
      </c>
      <c r="R978" s="204">
        <v>0.18228771077016559</v>
      </c>
      <c r="S978" s="191">
        <v>8</v>
      </c>
      <c r="T978" s="204">
        <v>0.12152514051344372</v>
      </c>
      <c r="U978" s="191">
        <v>9</v>
      </c>
      <c r="V978" s="204">
        <v>0.13671578307762416</v>
      </c>
      <c r="W978" s="191">
        <v>35</v>
      </c>
      <c r="X978" s="204">
        <v>0.53167248974631631</v>
      </c>
      <c r="Y978" s="191">
        <v>61</v>
      </c>
      <c r="Z978" s="204">
        <v>0.9266291964150084</v>
      </c>
      <c r="AA978" s="191">
        <v>131</v>
      </c>
      <c r="AB978" s="204">
        <v>1.9899741759076408</v>
      </c>
      <c r="AC978" s="191">
        <v>44</v>
      </c>
      <c r="AD978" s="191">
        <v>0.66838827282394053</v>
      </c>
      <c r="AE978" s="191"/>
      <c r="AF978" s="191"/>
    </row>
    <row r="979" spans="1:32">
      <c r="A979" s="332" t="s">
        <v>993</v>
      </c>
      <c r="B979" s="334" t="s">
        <v>952</v>
      </c>
      <c r="C979" s="345">
        <v>10872</v>
      </c>
      <c r="D979" s="345">
        <v>12453</v>
      </c>
      <c r="E979" s="326">
        <v>691</v>
      </c>
      <c r="F979" s="191">
        <f t="shared" si="43"/>
        <v>6.3557763061074315</v>
      </c>
      <c r="G979" s="191">
        <v>349</v>
      </c>
      <c r="H979" s="191">
        <v>3.2100809418690215</v>
      </c>
      <c r="I979" s="191">
        <v>342</v>
      </c>
      <c r="J979" s="191">
        <v>3.1456953642384109</v>
      </c>
      <c r="K979" s="191">
        <v>51</v>
      </c>
      <c r="L979" s="191">
        <v>0.4690949227373068</v>
      </c>
      <c r="M979" s="191">
        <v>108</v>
      </c>
      <c r="N979" s="191">
        <v>0.99337748344370869</v>
      </c>
      <c r="O979" s="191">
        <v>26</v>
      </c>
      <c r="P979" s="204">
        <v>0.23914643119941134</v>
      </c>
      <c r="Q979" s="191">
        <v>24</v>
      </c>
      <c r="R979" s="204">
        <v>0.22075055187637968</v>
      </c>
      <c r="S979" s="191">
        <v>32</v>
      </c>
      <c r="T979" s="204">
        <v>0.29433406916850624</v>
      </c>
      <c r="U979" s="191">
        <v>12</v>
      </c>
      <c r="V979" s="204">
        <v>0.11037527593818984</v>
      </c>
      <c r="W979" s="191">
        <v>58</v>
      </c>
      <c r="X979" s="204">
        <v>0.53348050036791761</v>
      </c>
      <c r="Y979" s="191">
        <v>103</v>
      </c>
      <c r="Z979" s="204">
        <v>0.94738778513612942</v>
      </c>
      <c r="AA979" s="191">
        <v>208</v>
      </c>
      <c r="AB979" s="204">
        <v>1.9131714495952907</v>
      </c>
      <c r="AC979" s="191">
        <v>40</v>
      </c>
      <c r="AD979" s="191">
        <v>0.36791758646063283</v>
      </c>
      <c r="AE979" s="191"/>
      <c r="AF979" s="191"/>
    </row>
    <row r="980" spans="1:32">
      <c r="A980" s="332" t="s">
        <v>993</v>
      </c>
      <c r="B980" s="334" t="s">
        <v>961</v>
      </c>
      <c r="C980" s="345">
        <v>4613</v>
      </c>
      <c r="D980" s="345">
        <v>4986</v>
      </c>
      <c r="E980" s="326">
        <v>309</v>
      </c>
      <c r="F980" s="191">
        <f t="shared" si="43"/>
        <v>6.6984608714502496</v>
      </c>
      <c r="G980" s="191">
        <v>175</v>
      </c>
      <c r="H980" s="191">
        <v>3.793626707132018</v>
      </c>
      <c r="I980" s="191">
        <v>134</v>
      </c>
      <c r="J980" s="191">
        <v>2.9048341643182312</v>
      </c>
      <c r="K980" s="191">
        <v>10</v>
      </c>
      <c r="L980" s="191">
        <v>0.21677866897897247</v>
      </c>
      <c r="M980" s="191">
        <v>43</v>
      </c>
      <c r="N980" s="191">
        <v>0.93214827660958155</v>
      </c>
      <c r="O980" s="191">
        <v>14</v>
      </c>
      <c r="P980" s="204">
        <v>0.30349013657056145</v>
      </c>
      <c r="Q980" s="191">
        <v>6</v>
      </c>
      <c r="R980" s="204">
        <v>0.13006720138738348</v>
      </c>
      <c r="S980" s="191">
        <v>17</v>
      </c>
      <c r="T980" s="204">
        <v>0.36852373726425319</v>
      </c>
      <c r="U980" s="191">
        <v>6</v>
      </c>
      <c r="V980" s="204">
        <v>0.13006720138738348</v>
      </c>
      <c r="W980" s="191">
        <v>27</v>
      </c>
      <c r="X980" s="204">
        <v>0.5853024062432256</v>
      </c>
      <c r="Y980" s="191">
        <v>46</v>
      </c>
      <c r="Z980" s="204">
        <v>0.99718187730327335</v>
      </c>
      <c r="AA980" s="191">
        <v>105</v>
      </c>
      <c r="AB980" s="204">
        <v>2.2761760242792106</v>
      </c>
      <c r="AC980" s="191">
        <v>22</v>
      </c>
      <c r="AD980" s="191">
        <v>0.47691307175373943</v>
      </c>
      <c r="AE980" s="191"/>
      <c r="AF980" s="191"/>
    </row>
    <row r="981" spans="1:32">
      <c r="A981" s="332" t="s">
        <v>993</v>
      </c>
      <c r="B981" s="334" t="s">
        <v>954</v>
      </c>
      <c r="C981" s="345">
        <v>6125</v>
      </c>
      <c r="D981" s="345">
        <v>6303</v>
      </c>
      <c r="E981" s="326">
        <v>322</v>
      </c>
      <c r="F981" s="191">
        <f t="shared" si="43"/>
        <v>5.2571428571428571</v>
      </c>
      <c r="G981" s="191">
        <v>161</v>
      </c>
      <c r="H981" s="191">
        <v>2.6285714285714286</v>
      </c>
      <c r="I981" s="191">
        <v>161</v>
      </c>
      <c r="J981" s="191">
        <v>2.6285714285714286</v>
      </c>
      <c r="K981" s="191">
        <v>10</v>
      </c>
      <c r="L981" s="191">
        <v>0.16326530612244899</v>
      </c>
      <c r="M981" s="191">
        <v>36</v>
      </c>
      <c r="N981" s="191">
        <v>0.58775510204081627</v>
      </c>
      <c r="O981" s="191">
        <v>8</v>
      </c>
      <c r="P981" s="204">
        <v>0.1306122448979592</v>
      </c>
      <c r="Q981" s="191">
        <v>6</v>
      </c>
      <c r="R981" s="204">
        <v>9.7959183673469383E-2</v>
      </c>
      <c r="S981" s="191">
        <v>13</v>
      </c>
      <c r="T981" s="204">
        <v>0.21224489795918366</v>
      </c>
      <c r="U981" s="191">
        <v>7</v>
      </c>
      <c r="V981" s="204">
        <v>0.1142857142857143</v>
      </c>
      <c r="W981" s="191">
        <v>41</v>
      </c>
      <c r="X981" s="204">
        <v>0.66938775510204085</v>
      </c>
      <c r="Y981" s="191">
        <v>63</v>
      </c>
      <c r="Z981" s="204">
        <v>1.0285714285714285</v>
      </c>
      <c r="AA981" s="191">
        <v>97</v>
      </c>
      <c r="AB981" s="204">
        <v>1.583673469387755</v>
      </c>
      <c r="AC981" s="191">
        <v>31</v>
      </c>
      <c r="AD981" s="191">
        <v>0.50612244897959191</v>
      </c>
      <c r="AE981" s="191"/>
      <c r="AF981" s="191"/>
    </row>
    <row r="982" spans="1:32">
      <c r="A982" s="332" t="s">
        <v>993</v>
      </c>
      <c r="B982" s="334" t="s">
        <v>958</v>
      </c>
      <c r="C982" s="345">
        <v>25664</v>
      </c>
      <c r="D982" s="345">
        <v>33461</v>
      </c>
      <c r="E982" s="326">
        <v>1468</v>
      </c>
      <c r="F982" s="191">
        <f t="shared" si="43"/>
        <v>5.7200748129675807</v>
      </c>
      <c r="G982" s="191">
        <v>740</v>
      </c>
      <c r="H982" s="191">
        <v>2.8834164588528681</v>
      </c>
      <c r="I982" s="191">
        <v>728</v>
      </c>
      <c r="J982" s="191">
        <v>2.836658354114713</v>
      </c>
      <c r="K982" s="191">
        <v>73</v>
      </c>
      <c r="L982" s="191">
        <v>0.28444513715710723</v>
      </c>
      <c r="M982" s="191">
        <v>213</v>
      </c>
      <c r="N982" s="191">
        <v>0.82995635910224441</v>
      </c>
      <c r="O982" s="191">
        <v>64</v>
      </c>
      <c r="P982" s="204">
        <v>0.24937655860349126</v>
      </c>
      <c r="Q982" s="191">
        <v>52</v>
      </c>
      <c r="R982" s="204">
        <v>0.20261845386533667</v>
      </c>
      <c r="S982" s="191">
        <v>65</v>
      </c>
      <c r="T982" s="204">
        <v>0.25327306733167082</v>
      </c>
      <c r="U982" s="191">
        <v>46</v>
      </c>
      <c r="V982" s="204">
        <v>0.17923940149625936</v>
      </c>
      <c r="W982" s="191">
        <v>212</v>
      </c>
      <c r="X982" s="204">
        <v>0.82605985037406493</v>
      </c>
      <c r="Y982" s="191">
        <v>273</v>
      </c>
      <c r="Z982" s="204">
        <v>1.0637468827930174</v>
      </c>
      <c r="AA982" s="191">
        <v>345</v>
      </c>
      <c r="AB982" s="204">
        <v>1.3442955112219452</v>
      </c>
      <c r="AC982" s="191">
        <v>77</v>
      </c>
      <c r="AD982" s="191">
        <v>0.30003117206982544</v>
      </c>
      <c r="AE982" s="191"/>
      <c r="AF982" s="191"/>
    </row>
    <row r="983" spans="1:32">
      <c r="A983" s="332" t="s">
        <v>993</v>
      </c>
      <c r="B983" s="337" t="s">
        <v>928</v>
      </c>
      <c r="C983" s="347">
        <v>16257</v>
      </c>
      <c r="D983" s="347">
        <v>17771</v>
      </c>
      <c r="E983" s="329">
        <v>1053</v>
      </c>
      <c r="F983" s="191">
        <f t="shared" si="43"/>
        <v>6.4772098173094665</v>
      </c>
      <c r="G983" s="191">
        <v>548</v>
      </c>
      <c r="H983" s="191">
        <v>3.3708556314203117</v>
      </c>
      <c r="I983" s="191">
        <v>505</v>
      </c>
      <c r="J983" s="191">
        <v>3.1063541858891557</v>
      </c>
      <c r="K983" s="191">
        <v>66</v>
      </c>
      <c r="L983" s="191">
        <v>0.40597896290828561</v>
      </c>
      <c r="M983" s="191">
        <v>147</v>
      </c>
      <c r="N983" s="191">
        <v>0.90422587193209081</v>
      </c>
      <c r="O983" s="191">
        <v>36</v>
      </c>
      <c r="P983" s="204">
        <v>0.22144307067724672</v>
      </c>
      <c r="Q983" s="191">
        <v>27</v>
      </c>
      <c r="R983" s="204">
        <v>0.16608230300793503</v>
      </c>
      <c r="S983" s="191">
        <v>42</v>
      </c>
      <c r="T983" s="204">
        <v>0.2583502491234545</v>
      </c>
      <c r="U983" s="191">
        <v>31</v>
      </c>
      <c r="V983" s="204">
        <v>0.19068708863874023</v>
      </c>
      <c r="W983" s="191">
        <v>116</v>
      </c>
      <c r="X983" s="204">
        <v>0.71353878329335052</v>
      </c>
      <c r="Y983" s="191">
        <v>160</v>
      </c>
      <c r="Z983" s="204">
        <v>0.98419142523220771</v>
      </c>
      <c r="AA983" s="191">
        <v>319</v>
      </c>
      <c r="AB983" s="204">
        <v>1.962231654056714</v>
      </c>
      <c r="AC983" s="191">
        <v>69</v>
      </c>
      <c r="AD983" s="191">
        <v>0.42443255213138958</v>
      </c>
      <c r="AE983" s="191"/>
      <c r="AF983" s="191"/>
    </row>
    <row r="984" spans="1:32">
      <c r="A984" s="332" t="s">
        <v>993</v>
      </c>
      <c r="B984" s="338" t="s">
        <v>1122</v>
      </c>
      <c r="C984" s="343">
        <v>101985</v>
      </c>
      <c r="D984" s="240">
        <v>114438</v>
      </c>
      <c r="E984" s="330">
        <v>6838</v>
      </c>
      <c r="F984" s="191">
        <f t="shared" si="43"/>
        <v>6.7049075844486943</v>
      </c>
      <c r="G984" s="191">
        <v>3485</v>
      </c>
      <c r="H984" s="191">
        <v>3.4171691915477767</v>
      </c>
      <c r="I984" s="191">
        <v>3353</v>
      </c>
      <c r="J984" s="191">
        <v>3.2877383929009172</v>
      </c>
      <c r="K984" s="191">
        <v>495</v>
      </c>
      <c r="L984" s="191">
        <v>0.48536549492572439</v>
      </c>
      <c r="M984" s="191">
        <v>801</v>
      </c>
      <c r="N984" s="191">
        <v>0.78540961906162676</v>
      </c>
      <c r="O984" s="191">
        <v>356</v>
      </c>
      <c r="P984" s="204">
        <v>0.3490709418051674</v>
      </c>
      <c r="Q984" s="191">
        <v>373</v>
      </c>
      <c r="R984" s="204">
        <v>0.36574005981271757</v>
      </c>
      <c r="S984" s="191">
        <v>432</v>
      </c>
      <c r="T984" s="204">
        <v>0.42359170466245033</v>
      </c>
      <c r="U984" s="191">
        <v>157</v>
      </c>
      <c r="V984" s="204">
        <v>0.15394420748149237</v>
      </c>
      <c r="W984" s="191">
        <v>688</v>
      </c>
      <c r="X984" s="204">
        <v>0.67460901112908767</v>
      </c>
      <c r="Y984" s="191">
        <v>1058</v>
      </c>
      <c r="Z984" s="204">
        <v>1.0374074618816493</v>
      </c>
      <c r="AA984" s="191">
        <v>1868</v>
      </c>
      <c r="AB984" s="204">
        <v>1.8316419081237438</v>
      </c>
      <c r="AC984" s="191">
        <v>383</v>
      </c>
      <c r="AD984" s="191">
        <v>0.37554542334657054</v>
      </c>
      <c r="AE984" s="191"/>
      <c r="AF984" s="191"/>
    </row>
    <row r="985" spans="1:32">
      <c r="A985" s="332" t="s">
        <v>993</v>
      </c>
      <c r="B985" s="334" t="s">
        <v>851</v>
      </c>
      <c r="C985" s="345">
        <v>5566</v>
      </c>
      <c r="D985" s="345">
        <v>9941</v>
      </c>
      <c r="E985" s="326">
        <v>360</v>
      </c>
      <c r="F985" s="191">
        <f t="shared" si="43"/>
        <v>6.4678404599353216</v>
      </c>
      <c r="G985" s="191">
        <v>168</v>
      </c>
      <c r="H985" s="191">
        <v>3.0183255479698166</v>
      </c>
      <c r="I985" s="191">
        <v>192</v>
      </c>
      <c r="J985" s="191">
        <v>3.4495149119655046</v>
      </c>
      <c r="K985" s="191">
        <v>36</v>
      </c>
      <c r="L985" s="191">
        <v>0.64678404599353212</v>
      </c>
      <c r="M985" s="191">
        <v>29</v>
      </c>
      <c r="N985" s="191">
        <v>0.52102048149478974</v>
      </c>
      <c r="O985" s="191">
        <v>15</v>
      </c>
      <c r="P985" s="204">
        <v>0.26949335249730505</v>
      </c>
      <c r="Q985" s="191">
        <v>9</v>
      </c>
      <c r="R985" s="204">
        <v>0.16169601149838303</v>
      </c>
      <c r="S985" s="191">
        <v>20</v>
      </c>
      <c r="T985" s="204">
        <v>0.35932446999640671</v>
      </c>
      <c r="U985" s="191">
        <v>13</v>
      </c>
      <c r="V985" s="204">
        <v>0.23356090549766442</v>
      </c>
      <c r="W985" s="191">
        <v>44</v>
      </c>
      <c r="X985" s="204">
        <v>0.79051383399209485</v>
      </c>
      <c r="Y985" s="191">
        <v>60</v>
      </c>
      <c r="Z985" s="204">
        <v>1.0779734099892202</v>
      </c>
      <c r="AA985" s="191">
        <v>105</v>
      </c>
      <c r="AB985" s="204">
        <v>1.8864534674811355</v>
      </c>
      <c r="AC985" s="191">
        <v>17</v>
      </c>
      <c r="AD985" s="191">
        <v>0.30542579949694576</v>
      </c>
      <c r="AE985" s="191"/>
      <c r="AF985" s="191"/>
    </row>
    <row r="986" spans="1:32">
      <c r="A986" s="332" t="s">
        <v>993</v>
      </c>
      <c r="B986" s="334" t="s">
        <v>930</v>
      </c>
      <c r="C986" s="345">
        <v>8363</v>
      </c>
      <c r="D986" s="345">
        <v>8928</v>
      </c>
      <c r="E986" s="326">
        <v>508</v>
      </c>
      <c r="F986" s="191">
        <f t="shared" si="43"/>
        <v>6.0743752242018418</v>
      </c>
      <c r="G986" s="191">
        <v>253</v>
      </c>
      <c r="H986" s="191">
        <v>3.0252301805572164</v>
      </c>
      <c r="I986" s="191">
        <v>255</v>
      </c>
      <c r="J986" s="191">
        <v>3.049145043644625</v>
      </c>
      <c r="K986" s="191">
        <v>36</v>
      </c>
      <c r="L986" s="191">
        <v>0.43046753557335882</v>
      </c>
      <c r="M986" s="191">
        <v>77</v>
      </c>
      <c r="N986" s="191">
        <v>0.9207222288652398</v>
      </c>
      <c r="O986" s="191">
        <v>19</v>
      </c>
      <c r="P986" s="204">
        <v>0.22719119933038381</v>
      </c>
      <c r="Q986" s="191">
        <v>26</v>
      </c>
      <c r="R986" s="204">
        <v>0.31089322013631471</v>
      </c>
      <c r="S986" s="191">
        <v>33</v>
      </c>
      <c r="T986" s="204">
        <v>0.39459524094224557</v>
      </c>
      <c r="U986" s="191">
        <v>10</v>
      </c>
      <c r="V986" s="204">
        <v>0.11957431543704414</v>
      </c>
      <c r="W986" s="191">
        <v>53</v>
      </c>
      <c r="X986" s="204">
        <v>0.63374387181633385</v>
      </c>
      <c r="Y986" s="191">
        <v>77</v>
      </c>
      <c r="Z986" s="204">
        <v>0.9207222288652398</v>
      </c>
      <c r="AA986" s="191">
        <v>132</v>
      </c>
      <c r="AB986" s="204">
        <v>1.5783809637689823</v>
      </c>
      <c r="AC986" s="191">
        <v>32</v>
      </c>
      <c r="AD986" s="191">
        <v>0.3826378093985412</v>
      </c>
      <c r="AE986" s="191"/>
      <c r="AF986" s="191"/>
    </row>
    <row r="987" spans="1:32">
      <c r="A987" s="332" t="s">
        <v>993</v>
      </c>
      <c r="B987" s="334" t="s">
        <v>925</v>
      </c>
      <c r="C987" s="345">
        <v>9760</v>
      </c>
      <c r="D987" s="345">
        <v>9399</v>
      </c>
      <c r="E987" s="326">
        <v>725</v>
      </c>
      <c r="F987" s="191">
        <f t="shared" si="43"/>
        <v>7.4282786885245908</v>
      </c>
      <c r="G987" s="191">
        <v>371</v>
      </c>
      <c r="H987" s="191">
        <v>3.8012295081967213</v>
      </c>
      <c r="I987" s="191">
        <v>354</v>
      </c>
      <c r="J987" s="191">
        <v>3.627049180327869</v>
      </c>
      <c r="K987" s="191">
        <v>25</v>
      </c>
      <c r="L987" s="191">
        <v>0.25614754098360654</v>
      </c>
      <c r="M987" s="191">
        <v>87</v>
      </c>
      <c r="N987" s="191">
        <v>0.89139344262295084</v>
      </c>
      <c r="O987" s="191">
        <v>57</v>
      </c>
      <c r="P987" s="204">
        <v>0.58401639344262302</v>
      </c>
      <c r="Q987" s="191">
        <v>46</v>
      </c>
      <c r="R987" s="204">
        <v>0.47131147540983609</v>
      </c>
      <c r="S987" s="191">
        <v>55</v>
      </c>
      <c r="T987" s="204">
        <v>0.56352459016393441</v>
      </c>
      <c r="U987" s="191">
        <v>13</v>
      </c>
      <c r="V987" s="204">
        <v>0.13319672131147539</v>
      </c>
      <c r="W987" s="191">
        <v>76</v>
      </c>
      <c r="X987" s="204">
        <v>0.77868852459016402</v>
      </c>
      <c r="Y987" s="191">
        <v>123</v>
      </c>
      <c r="Z987" s="204">
        <v>1.2602459016393441</v>
      </c>
      <c r="AA987" s="191">
        <v>190</v>
      </c>
      <c r="AB987" s="204">
        <v>1.9467213114754098</v>
      </c>
      <c r="AC987" s="191">
        <v>38</v>
      </c>
      <c r="AD987" s="191">
        <v>0.38934426229508201</v>
      </c>
      <c r="AE987" s="191"/>
      <c r="AF987" s="191"/>
    </row>
    <row r="988" spans="1:32">
      <c r="A988" s="332" t="s">
        <v>993</v>
      </c>
      <c r="B988" s="334" t="s">
        <v>861</v>
      </c>
      <c r="C988" s="345">
        <v>4192</v>
      </c>
      <c r="D988" s="345">
        <v>4204</v>
      </c>
      <c r="E988" s="326">
        <v>343</v>
      </c>
      <c r="F988" s="191">
        <f t="shared" si="43"/>
        <v>8.182251908396946</v>
      </c>
      <c r="G988" s="191">
        <v>178</v>
      </c>
      <c r="H988" s="191">
        <v>4.2461832061068705</v>
      </c>
      <c r="I988" s="191">
        <v>165</v>
      </c>
      <c r="J988" s="191">
        <v>3.9360687022900764</v>
      </c>
      <c r="K988" s="191">
        <v>17</v>
      </c>
      <c r="L988" s="191">
        <v>0.40553435114503816</v>
      </c>
      <c r="M988" s="191">
        <v>35</v>
      </c>
      <c r="N988" s="191">
        <v>0.83492366412213737</v>
      </c>
      <c r="O988" s="191">
        <v>17</v>
      </c>
      <c r="P988" s="204">
        <v>0.40553435114503816</v>
      </c>
      <c r="Q988" s="191">
        <v>19</v>
      </c>
      <c r="R988" s="204">
        <v>0.4532442748091603</v>
      </c>
      <c r="S988" s="191">
        <v>20</v>
      </c>
      <c r="T988" s="204">
        <v>0.47709923664122139</v>
      </c>
      <c r="U988" s="191">
        <v>9</v>
      </c>
      <c r="V988" s="204">
        <v>0.21469465648854963</v>
      </c>
      <c r="W988" s="191">
        <v>33</v>
      </c>
      <c r="X988" s="204">
        <v>0.78721374045801518</v>
      </c>
      <c r="Y988" s="191">
        <v>41</v>
      </c>
      <c r="Z988" s="204">
        <v>0.97805343511450393</v>
      </c>
      <c r="AA988" s="191">
        <v>120</v>
      </c>
      <c r="AB988" s="204">
        <v>2.8625954198473282</v>
      </c>
      <c r="AC988" s="191">
        <v>22</v>
      </c>
      <c r="AD988" s="191">
        <v>0.52480916030534353</v>
      </c>
      <c r="AE988" s="191"/>
      <c r="AF988" s="191"/>
    </row>
    <row r="989" spans="1:32">
      <c r="A989" s="332" t="s">
        <v>993</v>
      </c>
      <c r="B989" s="334" t="s">
        <v>926</v>
      </c>
      <c r="C989" s="345">
        <v>6521</v>
      </c>
      <c r="D989" s="345">
        <v>6943</v>
      </c>
      <c r="E989" s="326">
        <v>487</v>
      </c>
      <c r="F989" s="191">
        <f t="shared" si="43"/>
        <v>7.4681797270357313</v>
      </c>
      <c r="G989" s="191">
        <v>252</v>
      </c>
      <c r="H989" s="191">
        <v>3.8644379696365592</v>
      </c>
      <c r="I989" s="191">
        <v>235</v>
      </c>
      <c r="J989" s="191">
        <v>3.6037417573991717</v>
      </c>
      <c r="K989" s="191">
        <v>35</v>
      </c>
      <c r="L989" s="191">
        <v>0.53672749578285539</v>
      </c>
      <c r="M989" s="191">
        <v>40</v>
      </c>
      <c r="N989" s="191">
        <v>0.6134028523232633</v>
      </c>
      <c r="O989" s="191">
        <v>28</v>
      </c>
      <c r="P989" s="204">
        <v>0.42938199662628429</v>
      </c>
      <c r="Q989" s="191">
        <v>35</v>
      </c>
      <c r="R989" s="204">
        <v>0.53672749578285539</v>
      </c>
      <c r="S989" s="191">
        <v>23</v>
      </c>
      <c r="T989" s="204">
        <v>0.35270664008587638</v>
      </c>
      <c r="U989" s="191">
        <v>10</v>
      </c>
      <c r="V989" s="204">
        <v>0.15335071308081583</v>
      </c>
      <c r="W989" s="191">
        <v>40</v>
      </c>
      <c r="X989" s="204">
        <v>0.6134028523232633</v>
      </c>
      <c r="Y989" s="191">
        <v>92</v>
      </c>
      <c r="Z989" s="204">
        <v>1.4108265603435055</v>
      </c>
      <c r="AA989" s="191">
        <v>150</v>
      </c>
      <c r="AB989" s="204">
        <v>2.3002606962122374</v>
      </c>
      <c r="AC989" s="191">
        <v>21</v>
      </c>
      <c r="AD989" s="191">
        <v>0.32203649746971325</v>
      </c>
      <c r="AE989" s="191"/>
      <c r="AF989" s="191"/>
    </row>
    <row r="990" spans="1:32">
      <c r="A990" s="332" t="s">
        <v>993</v>
      </c>
      <c r="B990" s="337" t="s">
        <v>984</v>
      </c>
      <c r="C990" s="347">
        <v>6441</v>
      </c>
      <c r="D990" s="347">
        <v>6673</v>
      </c>
      <c r="E990" s="329">
        <v>417</v>
      </c>
      <c r="F990" s="191">
        <f t="shared" si="43"/>
        <v>6.4741499767116908</v>
      </c>
      <c r="G990" s="191">
        <v>210</v>
      </c>
      <c r="H990" s="191">
        <v>3.2603632976245924</v>
      </c>
      <c r="I990" s="191">
        <v>207</v>
      </c>
      <c r="J990" s="191">
        <v>3.2137866790870979</v>
      </c>
      <c r="K990" s="191">
        <v>40</v>
      </c>
      <c r="L990" s="191">
        <v>0.62102158049992229</v>
      </c>
      <c r="M990" s="191">
        <v>54</v>
      </c>
      <c r="N990" s="191">
        <v>0.83837913367489514</v>
      </c>
      <c r="O990" s="191">
        <v>31</v>
      </c>
      <c r="P990" s="204">
        <v>0.48129172488743982</v>
      </c>
      <c r="Q990" s="191">
        <v>27</v>
      </c>
      <c r="R990" s="204">
        <v>0.41918956683744757</v>
      </c>
      <c r="S990" s="191">
        <v>25</v>
      </c>
      <c r="T990" s="204">
        <v>0.38813848781245147</v>
      </c>
      <c r="U990" s="191">
        <v>11</v>
      </c>
      <c r="V990" s="204">
        <v>0.17078093463747865</v>
      </c>
      <c r="W990" s="191">
        <v>37</v>
      </c>
      <c r="X990" s="204">
        <v>0.57444496196242822</v>
      </c>
      <c r="Y990" s="191">
        <v>55</v>
      </c>
      <c r="Z990" s="204">
        <v>0.85390467318739327</v>
      </c>
      <c r="AA990" s="191">
        <v>99</v>
      </c>
      <c r="AB990" s="204">
        <v>1.5370284117373079</v>
      </c>
      <c r="AC990" s="191">
        <v>21</v>
      </c>
      <c r="AD990" s="191">
        <v>0.32603632976245928</v>
      </c>
      <c r="AE990" s="191"/>
      <c r="AF990" s="191"/>
    </row>
    <row r="991" spans="1:32">
      <c r="A991" s="332" t="s">
        <v>993</v>
      </c>
      <c r="B991" s="334" t="s">
        <v>945</v>
      </c>
      <c r="C991" s="345">
        <v>11535</v>
      </c>
      <c r="D991" s="345">
        <v>12645</v>
      </c>
      <c r="E991" s="326">
        <v>843</v>
      </c>
      <c r="F991" s="191">
        <f t="shared" si="43"/>
        <v>7.308192457737321</v>
      </c>
      <c r="G991" s="191">
        <v>419</v>
      </c>
      <c r="H991" s="191">
        <v>3.6324230602514085</v>
      </c>
      <c r="I991" s="191">
        <v>424</v>
      </c>
      <c r="J991" s="191">
        <v>3.6757693974859125</v>
      </c>
      <c r="K991" s="191">
        <v>60</v>
      </c>
      <c r="L991" s="191">
        <v>0.52015604681404426</v>
      </c>
      <c r="M991" s="191">
        <v>105</v>
      </c>
      <c r="N991" s="191">
        <v>0.91027308192457734</v>
      </c>
      <c r="O991" s="191">
        <v>43</v>
      </c>
      <c r="P991" s="204">
        <v>0.3727785002167317</v>
      </c>
      <c r="Q991" s="191">
        <v>40</v>
      </c>
      <c r="R991" s="204">
        <v>0.34677069787602949</v>
      </c>
      <c r="S991" s="191">
        <v>66</v>
      </c>
      <c r="T991" s="204">
        <v>0.57217165149544857</v>
      </c>
      <c r="U991" s="191">
        <v>22</v>
      </c>
      <c r="V991" s="204">
        <v>0.19072388383181621</v>
      </c>
      <c r="W991" s="191">
        <v>99</v>
      </c>
      <c r="X991" s="204">
        <v>0.85825747724317292</v>
      </c>
      <c r="Y991" s="191">
        <v>140</v>
      </c>
      <c r="Z991" s="204">
        <v>1.2136974425661033</v>
      </c>
      <c r="AA991" s="191">
        <v>194</v>
      </c>
      <c r="AB991" s="204">
        <v>1.681837884698743</v>
      </c>
      <c r="AC991" s="191">
        <v>41</v>
      </c>
      <c r="AD991" s="191">
        <v>0.35543996532293021</v>
      </c>
      <c r="AE991" s="191"/>
      <c r="AF991" s="191"/>
    </row>
    <row r="992" spans="1:32">
      <c r="A992" s="332" t="s">
        <v>993</v>
      </c>
      <c r="B992" s="337" t="s">
        <v>946</v>
      </c>
      <c r="C992" s="347">
        <v>10119</v>
      </c>
      <c r="D992" s="347">
        <v>11166</v>
      </c>
      <c r="E992" s="329">
        <v>696</v>
      </c>
      <c r="F992" s="191">
        <f t="shared" si="43"/>
        <v>6.878150014823599</v>
      </c>
      <c r="G992" s="191">
        <v>339</v>
      </c>
      <c r="H992" s="191">
        <v>3.3501334123925286</v>
      </c>
      <c r="I992" s="191">
        <v>357</v>
      </c>
      <c r="J992" s="191">
        <v>3.52801660243107</v>
      </c>
      <c r="K992" s="191">
        <v>45</v>
      </c>
      <c r="L992" s="191">
        <v>0.4447079750963534</v>
      </c>
      <c r="M992" s="191">
        <v>97</v>
      </c>
      <c r="N992" s="191">
        <v>0.9585927463188062</v>
      </c>
      <c r="O992" s="191">
        <v>28</v>
      </c>
      <c r="P992" s="204">
        <v>0.27670718450439763</v>
      </c>
      <c r="Q992" s="191">
        <v>25</v>
      </c>
      <c r="R992" s="204">
        <v>0.24705998616464078</v>
      </c>
      <c r="S992" s="191">
        <v>35</v>
      </c>
      <c r="T992" s="204">
        <v>0.34588398063049708</v>
      </c>
      <c r="U992" s="191">
        <v>22</v>
      </c>
      <c r="V992" s="204">
        <v>0.21741278782488388</v>
      </c>
      <c r="W992" s="191">
        <v>73</v>
      </c>
      <c r="X992" s="204">
        <v>0.72141515960075109</v>
      </c>
      <c r="Y992" s="191">
        <v>111</v>
      </c>
      <c r="Z992" s="204">
        <v>1.0969463385710052</v>
      </c>
      <c r="AA992" s="191">
        <v>195</v>
      </c>
      <c r="AB992" s="204">
        <v>1.9270678920841982</v>
      </c>
      <c r="AC992" s="191">
        <v>43</v>
      </c>
      <c r="AD992" s="191">
        <v>0.42494317620318212</v>
      </c>
      <c r="AE992" s="191"/>
      <c r="AF992" s="191"/>
    </row>
    <row r="993" spans="1:32">
      <c r="A993" s="332" t="s">
        <v>993</v>
      </c>
      <c r="B993" s="334" t="s">
        <v>989</v>
      </c>
      <c r="C993" s="345">
        <v>5947</v>
      </c>
      <c r="D993" s="345">
        <v>6641</v>
      </c>
      <c r="E993" s="326">
        <v>372</v>
      </c>
      <c r="F993" s="191">
        <f t="shared" si="43"/>
        <v>6.2552547502942657</v>
      </c>
      <c r="G993" s="191">
        <v>215</v>
      </c>
      <c r="H993" s="191">
        <v>3.6152682024550193</v>
      </c>
      <c r="I993" s="191">
        <v>157</v>
      </c>
      <c r="J993" s="191">
        <v>2.6399865478392468</v>
      </c>
      <c r="K993" s="191">
        <v>32</v>
      </c>
      <c r="L993" s="191">
        <v>0.53808643013284008</v>
      </c>
      <c r="M993" s="191">
        <v>37</v>
      </c>
      <c r="N993" s="191">
        <v>0.62216243484109635</v>
      </c>
      <c r="O993" s="191">
        <v>19</v>
      </c>
      <c r="P993" s="204">
        <v>0.31948881789137379</v>
      </c>
      <c r="Q993" s="191">
        <v>12</v>
      </c>
      <c r="R993" s="204">
        <v>0.20178241129981506</v>
      </c>
      <c r="S993" s="191">
        <v>19</v>
      </c>
      <c r="T993" s="204">
        <v>0.31948881789137379</v>
      </c>
      <c r="U993" s="191">
        <v>6</v>
      </c>
      <c r="V993" s="204">
        <v>0.10089120564990753</v>
      </c>
      <c r="W993" s="191">
        <v>34</v>
      </c>
      <c r="X993" s="204">
        <v>0.57171683201614254</v>
      </c>
      <c r="Y993" s="191">
        <v>58</v>
      </c>
      <c r="Z993" s="204">
        <v>0.97528165461577254</v>
      </c>
      <c r="AA993" s="191">
        <v>107</v>
      </c>
      <c r="AB993" s="204">
        <v>1.7992265007566839</v>
      </c>
      <c r="AC993" s="191">
        <v>33</v>
      </c>
      <c r="AD993" s="191">
        <v>0.55490163107449142</v>
      </c>
      <c r="AE993" s="191"/>
      <c r="AF993" s="191"/>
    </row>
    <row r="994" spans="1:32">
      <c r="A994" s="332" t="s">
        <v>993</v>
      </c>
      <c r="B994" s="334" t="s">
        <v>955</v>
      </c>
      <c r="C994" s="345">
        <v>6517</v>
      </c>
      <c r="D994" s="345">
        <v>7578</v>
      </c>
      <c r="E994" s="326">
        <v>418</v>
      </c>
      <c r="F994" s="191">
        <f t="shared" si="43"/>
        <v>6.4139941690962097</v>
      </c>
      <c r="G994" s="191">
        <v>215</v>
      </c>
      <c r="H994" s="191">
        <v>3.2990639864968543</v>
      </c>
      <c r="I994" s="191">
        <v>203</v>
      </c>
      <c r="J994" s="191">
        <v>3.1149301825993554</v>
      </c>
      <c r="K994" s="191">
        <v>22</v>
      </c>
      <c r="L994" s="191">
        <v>0.33757864047874786</v>
      </c>
      <c r="M994" s="191">
        <v>45</v>
      </c>
      <c r="N994" s="191">
        <v>0.69050176461562074</v>
      </c>
      <c r="O994" s="191">
        <v>13</v>
      </c>
      <c r="P994" s="204">
        <v>0.19947828755562375</v>
      </c>
      <c r="Q994" s="191">
        <v>21</v>
      </c>
      <c r="R994" s="204">
        <v>0.32223415682062301</v>
      </c>
      <c r="S994" s="191">
        <v>35</v>
      </c>
      <c r="T994" s="204">
        <v>0.53705692803437166</v>
      </c>
      <c r="U994" s="191">
        <v>12</v>
      </c>
      <c r="V994" s="204">
        <v>0.18413380389749884</v>
      </c>
      <c r="W994" s="191">
        <v>40</v>
      </c>
      <c r="X994" s="204">
        <v>0.6137793463249962</v>
      </c>
      <c r="Y994" s="191">
        <v>60</v>
      </c>
      <c r="Z994" s="204">
        <v>0.92066901948749424</v>
      </c>
      <c r="AA994" s="191">
        <v>131</v>
      </c>
      <c r="AB994" s="204">
        <v>2.0101273592143625</v>
      </c>
      <c r="AC994" s="191">
        <v>29</v>
      </c>
      <c r="AD994" s="191">
        <v>0.44499002608562227</v>
      </c>
      <c r="AE994" s="191"/>
      <c r="AF994" s="191"/>
    </row>
    <row r="995" spans="1:32">
      <c r="A995" s="332" t="s">
        <v>993</v>
      </c>
      <c r="B995" s="334" t="s">
        <v>956</v>
      </c>
      <c r="C995" s="345">
        <v>10138</v>
      </c>
      <c r="D995" s="345">
        <v>11567</v>
      </c>
      <c r="E995" s="326">
        <v>624</v>
      </c>
      <c r="F995" s="191">
        <f t="shared" si="43"/>
        <v>6.1550601696587099</v>
      </c>
      <c r="G995" s="191">
        <v>316</v>
      </c>
      <c r="H995" s="191">
        <v>3.1169855987374233</v>
      </c>
      <c r="I995" s="191">
        <v>308</v>
      </c>
      <c r="J995" s="191">
        <v>3.0380745709212862</v>
      </c>
      <c r="K995" s="191">
        <v>53</v>
      </c>
      <c r="L995" s="191">
        <v>0.52278555928190973</v>
      </c>
      <c r="M995" s="191">
        <v>77</v>
      </c>
      <c r="N995" s="191">
        <v>0.75951864273032155</v>
      </c>
      <c r="O995" s="191">
        <v>41</v>
      </c>
      <c r="P995" s="204">
        <v>0.40441901755770371</v>
      </c>
      <c r="Q995" s="191">
        <v>53</v>
      </c>
      <c r="R995" s="204">
        <v>0.52278555928190973</v>
      </c>
      <c r="S995" s="191">
        <v>41</v>
      </c>
      <c r="T995" s="204">
        <v>0.40441901755770371</v>
      </c>
      <c r="U995" s="191">
        <v>13</v>
      </c>
      <c r="V995" s="204">
        <v>0.12823042020122311</v>
      </c>
      <c r="W995" s="191">
        <v>48</v>
      </c>
      <c r="X995" s="204">
        <v>0.47346616689682386</v>
      </c>
      <c r="Y995" s="191">
        <v>91</v>
      </c>
      <c r="Z995" s="204">
        <v>0.89761294140856196</v>
      </c>
      <c r="AA995" s="191">
        <v>150</v>
      </c>
      <c r="AB995" s="204">
        <v>1.4795817715525743</v>
      </c>
      <c r="AC995" s="191">
        <v>24</v>
      </c>
      <c r="AD995" s="191">
        <v>0.23673308344841193</v>
      </c>
      <c r="AE995" s="191"/>
      <c r="AF995" s="191"/>
    </row>
    <row r="996" spans="1:32">
      <c r="A996" s="332" t="s">
        <v>993</v>
      </c>
      <c r="B996" s="334" t="s">
        <v>957</v>
      </c>
      <c r="C996" s="345">
        <v>9911</v>
      </c>
      <c r="D996" s="345">
        <v>10871</v>
      </c>
      <c r="E996" s="326">
        <v>637</v>
      </c>
      <c r="F996" s="191">
        <f t="shared" si="43"/>
        <v>6.4272020986782366</v>
      </c>
      <c r="G996" s="191">
        <v>339</v>
      </c>
      <c r="H996" s="191">
        <v>3.4204419332055291</v>
      </c>
      <c r="I996" s="191">
        <v>298</v>
      </c>
      <c r="J996" s="191">
        <v>3.006760165472707</v>
      </c>
      <c r="K996" s="191">
        <v>43</v>
      </c>
      <c r="L996" s="191">
        <v>0.43386136615881349</v>
      </c>
      <c r="M996" s="191">
        <v>84</v>
      </c>
      <c r="N996" s="191">
        <v>0.84754313389163549</v>
      </c>
      <c r="O996" s="191">
        <v>29</v>
      </c>
      <c r="P996" s="204">
        <v>0.29260417717687415</v>
      </c>
      <c r="Q996" s="191">
        <v>39</v>
      </c>
      <c r="R996" s="204">
        <v>0.3935021693068308</v>
      </c>
      <c r="S996" s="191">
        <v>37</v>
      </c>
      <c r="T996" s="204">
        <v>0.37332257088083948</v>
      </c>
      <c r="U996" s="191">
        <v>9</v>
      </c>
      <c r="V996" s="204">
        <v>9.0808192916960961E-2</v>
      </c>
      <c r="W996" s="191">
        <v>69</v>
      </c>
      <c r="X996" s="204">
        <v>0.69619614569670063</v>
      </c>
      <c r="Y996" s="191">
        <v>104</v>
      </c>
      <c r="Z996" s="204">
        <v>1.0493391181515488</v>
      </c>
      <c r="AA996" s="191">
        <v>173</v>
      </c>
      <c r="AB996" s="204">
        <v>1.7455352638482493</v>
      </c>
      <c r="AC996" s="191">
        <v>29</v>
      </c>
      <c r="AD996" s="191">
        <v>0.29260417717687415</v>
      </c>
      <c r="AE996" s="191"/>
      <c r="AF996" s="191"/>
    </row>
    <row r="997" spans="1:32">
      <c r="A997" s="332" t="s">
        <v>993</v>
      </c>
      <c r="B997" s="334" t="s">
        <v>904</v>
      </c>
      <c r="C997" s="345">
        <v>6975</v>
      </c>
      <c r="D997" s="345">
        <v>7882</v>
      </c>
      <c r="E997" s="326">
        <v>408</v>
      </c>
      <c r="F997" s="191">
        <f t="shared" si="43"/>
        <v>5.849462365591398</v>
      </c>
      <c r="G997" s="191">
        <v>210</v>
      </c>
      <c r="H997" s="191">
        <v>3.010752688172043</v>
      </c>
      <c r="I997" s="191">
        <v>198</v>
      </c>
      <c r="J997" s="191">
        <v>2.838709677419355</v>
      </c>
      <c r="K997" s="191">
        <v>51</v>
      </c>
      <c r="L997" s="191">
        <v>0.73118279569892475</v>
      </c>
      <c r="M997" s="191">
        <v>34</v>
      </c>
      <c r="N997" s="191">
        <v>0.48745519713261648</v>
      </c>
      <c r="O997" s="191">
        <v>16</v>
      </c>
      <c r="P997" s="204">
        <v>0.22939068100358423</v>
      </c>
      <c r="Q997" s="191">
        <v>21</v>
      </c>
      <c r="R997" s="204">
        <v>0.30107526881720431</v>
      </c>
      <c r="S997" s="191">
        <v>23</v>
      </c>
      <c r="T997" s="204">
        <v>0.32974910394265233</v>
      </c>
      <c r="U997" s="191">
        <v>7</v>
      </c>
      <c r="V997" s="204">
        <v>0.1003584229390681</v>
      </c>
      <c r="W997" s="191">
        <v>42</v>
      </c>
      <c r="X997" s="204">
        <v>0.60215053763440862</v>
      </c>
      <c r="Y997" s="191">
        <v>46</v>
      </c>
      <c r="Z997" s="204">
        <v>0.65949820788530467</v>
      </c>
      <c r="AA997" s="191">
        <v>122</v>
      </c>
      <c r="AB997" s="204">
        <v>1.7491039426523298</v>
      </c>
      <c r="AC997" s="191">
        <v>33</v>
      </c>
      <c r="AD997" s="191">
        <v>0.4731182795698925</v>
      </c>
      <c r="AE997" s="191"/>
      <c r="AF997" s="191"/>
    </row>
    <row r="998" spans="1:32">
      <c r="A998" s="332" t="s">
        <v>993</v>
      </c>
      <c r="B998" s="335" t="s">
        <v>1123</v>
      </c>
      <c r="C998" s="343">
        <v>108153</v>
      </c>
      <c r="D998" s="246">
        <v>126279</v>
      </c>
      <c r="E998" s="327">
        <v>6145</v>
      </c>
      <c r="F998" s="191">
        <f t="shared" si="43"/>
        <v>5.6817656468151601</v>
      </c>
      <c r="G998" s="191">
        <v>3107</v>
      </c>
      <c r="H998" s="191">
        <v>2.8727820772424248</v>
      </c>
      <c r="I998" s="191">
        <v>3038</v>
      </c>
      <c r="J998" s="191">
        <v>2.8089835695727348</v>
      </c>
      <c r="K998" s="191">
        <v>356</v>
      </c>
      <c r="L998" s="191">
        <v>0.32916331493347384</v>
      </c>
      <c r="M998" s="191">
        <v>1010</v>
      </c>
      <c r="N998" s="191">
        <v>0.93386221371575451</v>
      </c>
      <c r="O998" s="191">
        <v>262</v>
      </c>
      <c r="P998" s="204">
        <v>0.24224940593418581</v>
      </c>
      <c r="Q998" s="191">
        <v>274</v>
      </c>
      <c r="R998" s="204">
        <v>0.25334479857239284</v>
      </c>
      <c r="S998" s="191">
        <v>259</v>
      </c>
      <c r="T998" s="204">
        <v>0.23947555777463408</v>
      </c>
      <c r="U998" s="191">
        <v>166</v>
      </c>
      <c r="V998" s="204">
        <v>0.15348626482852995</v>
      </c>
      <c r="W998" s="191">
        <v>871</v>
      </c>
      <c r="X998" s="204">
        <v>0.80534058232319028</v>
      </c>
      <c r="Y998" s="191">
        <v>1078</v>
      </c>
      <c r="Z998" s="204">
        <v>0.99673610533226076</v>
      </c>
      <c r="AA998" s="191">
        <v>1342</v>
      </c>
      <c r="AB998" s="204">
        <v>1.2408347433728144</v>
      </c>
      <c r="AC998" s="191">
        <v>317</v>
      </c>
      <c r="AD998" s="191">
        <v>0.29310328885930115</v>
      </c>
      <c r="AE998" s="191"/>
      <c r="AF998" s="191"/>
    </row>
    <row r="999" spans="1:32">
      <c r="A999" s="332" t="s">
        <v>993</v>
      </c>
      <c r="B999" s="334" t="s">
        <v>929</v>
      </c>
      <c r="C999" s="345">
        <v>12985</v>
      </c>
      <c r="D999" s="345">
        <v>14563</v>
      </c>
      <c r="E999" s="326">
        <v>732</v>
      </c>
      <c r="F999" s="191">
        <f t="shared" si="43"/>
        <v>5.6372737774355022</v>
      </c>
      <c r="G999" s="191">
        <v>324</v>
      </c>
      <c r="H999" s="191">
        <v>2.4951867539468617</v>
      </c>
      <c r="I999" s="191">
        <v>408</v>
      </c>
      <c r="J999" s="191">
        <v>3.1420870234886404</v>
      </c>
      <c r="K999" s="191">
        <v>41</v>
      </c>
      <c r="L999" s="191">
        <v>0.31574894108586826</v>
      </c>
      <c r="M999" s="191">
        <v>116</v>
      </c>
      <c r="N999" s="191">
        <v>0.89333846746245671</v>
      </c>
      <c r="O999" s="191">
        <v>24</v>
      </c>
      <c r="P999" s="204">
        <v>0.18482864844050828</v>
      </c>
      <c r="Q999" s="191">
        <v>17</v>
      </c>
      <c r="R999" s="204">
        <v>0.13092029264536004</v>
      </c>
      <c r="S999" s="191">
        <v>25</v>
      </c>
      <c r="T999" s="204">
        <v>0.19252984212552945</v>
      </c>
      <c r="U999" s="191">
        <v>17</v>
      </c>
      <c r="V999" s="204">
        <v>0.13092029264536004</v>
      </c>
      <c r="W999" s="191">
        <v>85</v>
      </c>
      <c r="X999" s="204">
        <v>0.65460146322680013</v>
      </c>
      <c r="Y999" s="191">
        <v>118</v>
      </c>
      <c r="Z999" s="204">
        <v>0.908740854832499</v>
      </c>
      <c r="AA999" s="191">
        <v>200</v>
      </c>
      <c r="AB999" s="204">
        <v>1.5402387370042356</v>
      </c>
      <c r="AC999" s="191">
        <v>71</v>
      </c>
      <c r="AD999" s="191">
        <v>0.54678475163650364</v>
      </c>
      <c r="AE999" s="191"/>
      <c r="AF999" s="191"/>
    </row>
    <row r="1000" spans="1:32">
      <c r="A1000" s="332" t="s">
        <v>993</v>
      </c>
      <c r="B1000" s="337" t="s">
        <v>936</v>
      </c>
      <c r="C1000" s="347">
        <v>29174</v>
      </c>
      <c r="D1000" s="347">
        <v>38028</v>
      </c>
      <c r="E1000" s="329">
        <v>1703</v>
      </c>
      <c r="F1000" s="191">
        <f t="shared" si="43"/>
        <v>5.8373894563652566</v>
      </c>
      <c r="G1000" s="191">
        <v>916</v>
      </c>
      <c r="H1000" s="191">
        <v>3.1397819976691577</v>
      </c>
      <c r="I1000" s="191">
        <v>787</v>
      </c>
      <c r="J1000" s="191">
        <v>2.6976074586960994</v>
      </c>
      <c r="K1000" s="191">
        <v>103</v>
      </c>
      <c r="L1000" s="191">
        <v>0.3530540892575581</v>
      </c>
      <c r="M1000" s="191">
        <v>288</v>
      </c>
      <c r="N1000" s="191">
        <v>0.98718036607938575</v>
      </c>
      <c r="O1000" s="191">
        <v>85</v>
      </c>
      <c r="P1000" s="204">
        <v>0.29135531637759648</v>
      </c>
      <c r="Q1000" s="191">
        <v>84</v>
      </c>
      <c r="R1000" s="204">
        <v>0.28792760677315415</v>
      </c>
      <c r="S1000" s="191">
        <v>72</v>
      </c>
      <c r="T1000" s="204">
        <v>0.24679509151984644</v>
      </c>
      <c r="U1000" s="191">
        <v>45</v>
      </c>
      <c r="V1000" s="204">
        <v>0.15424693219990401</v>
      </c>
      <c r="W1000" s="191">
        <v>246</v>
      </c>
      <c r="X1000" s="204">
        <v>0.84321656269280865</v>
      </c>
      <c r="Y1000" s="191">
        <v>368</v>
      </c>
      <c r="Z1000" s="204">
        <v>1.2613971344347708</v>
      </c>
      <c r="AA1000" s="191">
        <v>296</v>
      </c>
      <c r="AB1000" s="204">
        <v>1.0146020429149243</v>
      </c>
      <c r="AC1000" s="191">
        <v>55</v>
      </c>
      <c r="AD1000" s="191">
        <v>0.18852402824432715</v>
      </c>
      <c r="AE1000" s="191"/>
      <c r="AF1000" s="191"/>
    </row>
    <row r="1001" spans="1:32">
      <c r="A1001" s="332" t="s">
        <v>993</v>
      </c>
      <c r="B1001" s="334" t="s">
        <v>960</v>
      </c>
      <c r="C1001" s="345">
        <v>17698</v>
      </c>
      <c r="D1001" s="345">
        <v>18999</v>
      </c>
      <c r="E1001" s="326">
        <v>949</v>
      </c>
      <c r="F1001" s="191">
        <f t="shared" si="43"/>
        <v>5.3621878178325231</v>
      </c>
      <c r="G1001" s="191">
        <v>499</v>
      </c>
      <c r="H1001" s="191">
        <v>2.8195276302407053</v>
      </c>
      <c r="I1001" s="191">
        <v>450</v>
      </c>
      <c r="J1001" s="191">
        <v>2.5426601875918182</v>
      </c>
      <c r="K1001" s="191">
        <v>72</v>
      </c>
      <c r="L1001" s="191">
        <v>0.40682563001469091</v>
      </c>
      <c r="M1001" s="191">
        <v>150</v>
      </c>
      <c r="N1001" s="191">
        <v>0.84755339586393941</v>
      </c>
      <c r="O1001" s="191">
        <v>35</v>
      </c>
      <c r="P1001" s="204">
        <v>0.19776245903491921</v>
      </c>
      <c r="Q1001" s="191">
        <v>42</v>
      </c>
      <c r="R1001" s="204">
        <v>0.23731495084190307</v>
      </c>
      <c r="S1001" s="191">
        <v>44</v>
      </c>
      <c r="T1001" s="204">
        <v>0.24861566278675554</v>
      </c>
      <c r="U1001" s="191">
        <v>19</v>
      </c>
      <c r="V1001" s="204">
        <v>0.107356763476099</v>
      </c>
      <c r="W1001" s="191">
        <v>124</v>
      </c>
      <c r="X1001" s="204">
        <v>0.70064414058085656</v>
      </c>
      <c r="Y1001" s="191">
        <v>166</v>
      </c>
      <c r="Z1001" s="204">
        <v>0.93795909142275968</v>
      </c>
      <c r="AA1001" s="191">
        <v>200</v>
      </c>
      <c r="AB1001" s="204">
        <v>1.1300711944852526</v>
      </c>
      <c r="AC1001" s="191">
        <v>58</v>
      </c>
      <c r="AD1001" s="191">
        <v>0.32772064640072324</v>
      </c>
      <c r="AE1001" s="191"/>
      <c r="AF1001" s="191"/>
    </row>
    <row r="1002" spans="1:32">
      <c r="A1002" s="332" t="s">
        <v>993</v>
      </c>
      <c r="B1002" s="334" t="s">
        <v>950</v>
      </c>
      <c r="C1002" s="345">
        <v>22683</v>
      </c>
      <c r="D1002" s="345">
        <v>28070</v>
      </c>
      <c r="E1002" s="326">
        <v>1428</v>
      </c>
      <c r="F1002" s="191">
        <f t="shared" si="43"/>
        <v>6.295463563020764</v>
      </c>
      <c r="G1002" s="191">
        <v>735</v>
      </c>
      <c r="H1002" s="191">
        <v>3.2403121280253937</v>
      </c>
      <c r="I1002" s="191">
        <v>693</v>
      </c>
      <c r="J1002" s="191">
        <v>3.0551514349953712</v>
      </c>
      <c r="K1002" s="191">
        <v>65</v>
      </c>
      <c r="L1002" s="191">
        <v>0.28655821540360621</v>
      </c>
      <c r="M1002" s="191">
        <v>245</v>
      </c>
      <c r="N1002" s="191">
        <v>1.0801040426751312</v>
      </c>
      <c r="O1002" s="191">
        <v>57</v>
      </c>
      <c r="P1002" s="204">
        <v>0.2512895119693162</v>
      </c>
      <c r="Q1002" s="191">
        <v>56</v>
      </c>
      <c r="R1002" s="204">
        <v>0.24688092404002998</v>
      </c>
      <c r="S1002" s="191">
        <v>65</v>
      </c>
      <c r="T1002" s="204">
        <v>0.28655821540360621</v>
      </c>
      <c r="U1002" s="191">
        <v>42</v>
      </c>
      <c r="V1002" s="204">
        <v>0.1851606930300225</v>
      </c>
      <c r="W1002" s="191">
        <v>224</v>
      </c>
      <c r="X1002" s="204">
        <v>0.98752369616011992</v>
      </c>
      <c r="Y1002" s="191">
        <v>266</v>
      </c>
      <c r="Z1002" s="204">
        <v>1.1726843891901424</v>
      </c>
      <c r="AA1002" s="191">
        <v>299</v>
      </c>
      <c r="AB1002" s="204">
        <v>1.3181677908565888</v>
      </c>
      <c r="AC1002" s="191">
        <v>58</v>
      </c>
      <c r="AD1002" s="191">
        <v>0.25569809989860248</v>
      </c>
      <c r="AE1002" s="191"/>
      <c r="AF1002" s="191"/>
    </row>
    <row r="1003" spans="1:32">
      <c r="A1003" s="332" t="s">
        <v>993</v>
      </c>
      <c r="B1003" s="334" t="s">
        <v>962</v>
      </c>
      <c r="C1003" s="345">
        <v>9064</v>
      </c>
      <c r="D1003" s="345">
        <v>9442</v>
      </c>
      <c r="E1003" s="326">
        <v>482</v>
      </c>
      <c r="F1003" s="191">
        <f t="shared" si="43"/>
        <v>5.317740511915269</v>
      </c>
      <c r="G1003" s="191">
        <v>255</v>
      </c>
      <c r="H1003" s="191">
        <v>2.8133274492497793</v>
      </c>
      <c r="I1003" s="191">
        <v>227</v>
      </c>
      <c r="J1003" s="191">
        <v>2.5044130626654901</v>
      </c>
      <c r="K1003" s="191">
        <v>23</v>
      </c>
      <c r="L1003" s="191">
        <v>0.25375110326566641</v>
      </c>
      <c r="M1003" s="191">
        <v>75</v>
      </c>
      <c r="N1003" s="191">
        <v>0.82744924977934697</v>
      </c>
      <c r="O1003" s="191">
        <v>24</v>
      </c>
      <c r="P1003" s="204">
        <v>0.26478375992939102</v>
      </c>
      <c r="Q1003" s="191">
        <v>33</v>
      </c>
      <c r="R1003" s="204">
        <v>0.36407766990291263</v>
      </c>
      <c r="S1003" s="191">
        <v>19</v>
      </c>
      <c r="T1003" s="204">
        <v>0.20962047661076785</v>
      </c>
      <c r="U1003" s="191">
        <v>16</v>
      </c>
      <c r="V1003" s="204">
        <v>0.17652250661959401</v>
      </c>
      <c r="W1003" s="191">
        <v>58</v>
      </c>
      <c r="X1003" s="204">
        <v>0.6398940864960283</v>
      </c>
      <c r="Y1003" s="191">
        <v>87</v>
      </c>
      <c r="Z1003" s="204">
        <v>0.95984112974404245</v>
      </c>
      <c r="AA1003" s="191">
        <v>114</v>
      </c>
      <c r="AB1003" s="204">
        <v>1.2577228596646073</v>
      </c>
      <c r="AC1003" s="191">
        <v>22</v>
      </c>
      <c r="AD1003" s="191">
        <v>0.24271844660194172</v>
      </c>
      <c r="AE1003" s="191"/>
      <c r="AF1003" s="191"/>
    </row>
    <row r="1004" spans="1:32">
      <c r="A1004" s="332" t="s">
        <v>993</v>
      </c>
      <c r="B1004" s="334" t="s">
        <v>963</v>
      </c>
      <c r="C1004" s="345">
        <v>16549</v>
      </c>
      <c r="D1004" s="345">
        <v>17177</v>
      </c>
      <c r="E1004" s="326">
        <v>921</v>
      </c>
      <c r="F1004" s="191">
        <f t="shared" si="43"/>
        <v>5.5652909541362021</v>
      </c>
      <c r="G1004" s="191">
        <v>448</v>
      </c>
      <c r="H1004" s="191">
        <v>2.7071122122182611</v>
      </c>
      <c r="I1004" s="191">
        <v>473</v>
      </c>
      <c r="J1004" s="191">
        <v>2.8581787419179405</v>
      </c>
      <c r="K1004" s="191">
        <v>52</v>
      </c>
      <c r="L1004" s="191">
        <v>0.3142183817753339</v>
      </c>
      <c r="M1004" s="191">
        <v>136</v>
      </c>
      <c r="N1004" s="191">
        <v>0.82180192156625775</v>
      </c>
      <c r="O1004" s="191">
        <v>37</v>
      </c>
      <c r="P1004" s="204">
        <v>0.223578463955526</v>
      </c>
      <c r="Q1004" s="191">
        <v>42</v>
      </c>
      <c r="R1004" s="204">
        <v>0.25379176989546198</v>
      </c>
      <c r="S1004" s="191">
        <v>34</v>
      </c>
      <c r="T1004" s="204">
        <v>0.20545048039156444</v>
      </c>
      <c r="U1004" s="191">
        <v>27</v>
      </c>
      <c r="V1004" s="204">
        <v>0.16315185207565411</v>
      </c>
      <c r="W1004" s="191">
        <v>134</v>
      </c>
      <c r="X1004" s="204">
        <v>0.80971659919028338</v>
      </c>
      <c r="Y1004" s="191">
        <v>143</v>
      </c>
      <c r="Z1004" s="204">
        <v>0.864100549882168</v>
      </c>
      <c r="AA1004" s="191">
        <v>233</v>
      </c>
      <c r="AB1004" s="204">
        <v>1.4079400568010152</v>
      </c>
      <c r="AC1004" s="191">
        <v>53</v>
      </c>
      <c r="AD1004" s="191">
        <v>0.32026104296332103</v>
      </c>
      <c r="AE1004" s="191"/>
      <c r="AF1004" s="191"/>
    </row>
    <row r="1005" spans="1:32">
      <c r="A1005" s="332" t="s">
        <v>993</v>
      </c>
      <c r="B1005" s="335" t="s">
        <v>1124</v>
      </c>
      <c r="C1005" s="343">
        <v>105509</v>
      </c>
      <c r="D1005" s="240">
        <v>132609</v>
      </c>
      <c r="E1005" s="327">
        <v>6403</v>
      </c>
      <c r="F1005" s="191">
        <f>E1005/C1005*100</f>
        <v>6.0686766057871839</v>
      </c>
      <c r="G1005" s="191">
        <v>3247</v>
      </c>
      <c r="H1005" s="191">
        <v>3.0774625861300935</v>
      </c>
      <c r="I1005" s="191">
        <v>3156</v>
      </c>
      <c r="J1005" s="191">
        <v>2.9912140196570909</v>
      </c>
      <c r="K1005" s="191">
        <v>220</v>
      </c>
      <c r="L1005" s="191">
        <v>0.20851301784681875</v>
      </c>
      <c r="M1005" s="191">
        <v>539</v>
      </c>
      <c r="N1005" s="191">
        <v>0.510856893724706</v>
      </c>
      <c r="O1005" s="191">
        <v>201</v>
      </c>
      <c r="P1005" s="204">
        <v>0.19050507539641168</v>
      </c>
      <c r="Q1005" s="191">
        <v>198</v>
      </c>
      <c r="R1005" s="204">
        <v>0.18766171606213689</v>
      </c>
      <c r="S1005" s="191">
        <v>230</v>
      </c>
      <c r="T1005" s="204">
        <v>0.21799088229440142</v>
      </c>
      <c r="U1005" s="191">
        <v>135</v>
      </c>
      <c r="V1005" s="204">
        <v>0.12795117004236606</v>
      </c>
      <c r="W1005" s="191">
        <v>988</v>
      </c>
      <c r="X1005" s="204">
        <v>0.93641300742116784</v>
      </c>
      <c r="Y1005" s="191">
        <v>1548</v>
      </c>
      <c r="Z1005" s="204">
        <v>1.4671734164857975</v>
      </c>
      <c r="AA1005" s="191">
        <v>1821</v>
      </c>
      <c r="AB1005" s="204">
        <v>1.7259191159048042</v>
      </c>
      <c r="AC1005" s="191">
        <v>407</v>
      </c>
      <c r="AD1005" s="191">
        <v>0.3857490830166147</v>
      </c>
      <c r="AE1005" s="191"/>
      <c r="AF1005" s="191"/>
    </row>
    <row r="1006" spans="1:32">
      <c r="A1006" s="332" t="s">
        <v>993</v>
      </c>
      <c r="B1006" s="336" t="s">
        <v>1125</v>
      </c>
      <c r="C1006" s="342"/>
      <c r="D1006" s="346"/>
      <c r="E1006" s="328">
        <v>2219</v>
      </c>
      <c r="F1006" s="191"/>
      <c r="G1006" s="191">
        <v>1044</v>
      </c>
      <c r="H1006" s="191"/>
      <c r="I1006" s="191">
        <v>1175</v>
      </c>
      <c r="J1006" s="191"/>
      <c r="K1006" s="191">
        <v>97</v>
      </c>
      <c r="L1006" s="191"/>
      <c r="M1006" s="191">
        <v>236</v>
      </c>
      <c r="N1006" s="191"/>
      <c r="O1006" s="191">
        <v>99</v>
      </c>
      <c r="P1006" s="204"/>
      <c r="Q1006" s="191">
        <v>78</v>
      </c>
      <c r="R1006" s="204"/>
      <c r="S1006" s="191">
        <v>69</v>
      </c>
      <c r="T1006" s="204"/>
      <c r="U1006" s="191">
        <v>35</v>
      </c>
      <c r="V1006" s="204"/>
      <c r="W1006" s="191">
        <v>325</v>
      </c>
      <c r="X1006" s="204"/>
      <c r="Y1006" s="191">
        <v>522</v>
      </c>
      <c r="Z1006" s="204"/>
      <c r="AA1006" s="191">
        <v>586</v>
      </c>
      <c r="AB1006" s="204"/>
      <c r="AC1006" s="191">
        <v>130</v>
      </c>
      <c r="AD1006" s="191"/>
      <c r="AE1006" s="191"/>
      <c r="AF1006" s="191"/>
    </row>
    <row r="1007" spans="1:32">
      <c r="A1007" s="332" t="s">
        <v>993</v>
      </c>
      <c r="B1007" s="336" t="s">
        <v>1126</v>
      </c>
      <c r="C1007" s="342"/>
      <c r="D1007" s="328"/>
      <c r="E1007" s="328">
        <v>701</v>
      </c>
      <c r="F1007" s="191"/>
      <c r="G1007" s="191">
        <v>429</v>
      </c>
      <c r="H1007" s="191"/>
      <c r="I1007" s="191">
        <v>272</v>
      </c>
      <c r="J1007" s="191"/>
      <c r="K1007" s="191">
        <v>31</v>
      </c>
      <c r="L1007" s="191"/>
      <c r="M1007" s="191">
        <v>68</v>
      </c>
      <c r="N1007" s="191"/>
      <c r="O1007" s="191">
        <v>11</v>
      </c>
      <c r="P1007" s="204"/>
      <c r="Q1007" s="191">
        <v>11</v>
      </c>
      <c r="R1007" s="204"/>
      <c r="S1007" s="191">
        <v>29</v>
      </c>
      <c r="T1007" s="204"/>
      <c r="U1007" s="191">
        <v>10</v>
      </c>
      <c r="V1007" s="204"/>
      <c r="W1007" s="191">
        <v>104</v>
      </c>
      <c r="X1007" s="204"/>
      <c r="Y1007" s="191">
        <v>151</v>
      </c>
      <c r="Z1007" s="204"/>
      <c r="AA1007" s="191">
        <v>224</v>
      </c>
      <c r="AB1007" s="204"/>
      <c r="AC1007" s="191">
        <v>47</v>
      </c>
      <c r="AD1007" s="191"/>
      <c r="AE1007" s="191"/>
      <c r="AF1007" s="191"/>
    </row>
    <row r="1008" spans="1:32">
      <c r="A1008" s="332" t="s">
        <v>993</v>
      </c>
      <c r="B1008" s="336" t="s">
        <v>1127</v>
      </c>
      <c r="C1008" s="342"/>
      <c r="D1008" s="328"/>
      <c r="E1008" s="328">
        <v>3493</v>
      </c>
      <c r="F1008" s="191"/>
      <c r="G1008" s="191">
        <v>1774</v>
      </c>
      <c r="H1008" s="191"/>
      <c r="I1008" s="191">
        <v>1719</v>
      </c>
      <c r="J1008" s="191"/>
      <c r="K1008" s="191">
        <v>99</v>
      </c>
      <c r="L1008" s="191"/>
      <c r="M1008" s="191">
        <v>235</v>
      </c>
      <c r="N1008" s="191"/>
      <c r="O1008" s="191">
        <v>91</v>
      </c>
      <c r="P1008" s="204"/>
      <c r="Q1008" s="191">
        <v>109</v>
      </c>
      <c r="R1008" s="204"/>
      <c r="S1008" s="191">
        <v>132</v>
      </c>
      <c r="T1008" s="204"/>
      <c r="U1008" s="191">
        <v>90</v>
      </c>
      <c r="V1008" s="204"/>
      <c r="W1008" s="191">
        <v>559</v>
      </c>
      <c r="X1008" s="204"/>
      <c r="Y1008" s="191">
        <v>875</v>
      </c>
      <c r="Z1008" s="204"/>
      <c r="AA1008" s="191">
        <v>1014</v>
      </c>
      <c r="AB1008" s="204"/>
      <c r="AC1008" s="191">
        <v>230</v>
      </c>
      <c r="AD1008" s="191"/>
      <c r="AE1008" s="191"/>
      <c r="AF1008" s="191"/>
    </row>
    <row r="1009" spans="1:32">
      <c r="C1009" s="341"/>
      <c r="D1009" s="191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  <c r="AD1009" s="191"/>
      <c r="AE1009" s="191"/>
      <c r="AF1009" s="191"/>
    </row>
    <row r="1010" spans="1:32">
      <c r="A1010" s="332">
        <v>1898</v>
      </c>
      <c r="B1010" s="333" t="s">
        <v>21</v>
      </c>
      <c r="C1010" s="357">
        <f>SUM(C1011,C1024,C1055,C1061,C1062,C1069,C1070,C1071,C1072,C1073,C1081,C1092,C1096,C1101,C1108,C1112,C1114,C1130,C1186,C1198,C1207,C1216,C1236,C1250,C1257,)</f>
        <v>2917754</v>
      </c>
      <c r="D1010" s="357">
        <f>SUM(D1011,D1024,D1055,D1061,D1062,D1069,D1070,D1071,D1072,D1073,D1081,D1092,D1096,D1101,D1108,D1112,D1114,D1130,D1186,D1198,D1207,D1216,D1236,D1250,D1257,)</f>
        <v>3315443</v>
      </c>
      <c r="E1010" s="191">
        <f t="shared" ref="E1010" si="44">SUM(E1011,E1024,E1055,E1061,E1062,E1069,E1070,E1071,E1072,E1073,E1081,E1092,E1096,E1101,E1108,E1112,E1114,E1130,E1186,E1198,E1207,E1216,E1236,E1250,E1257,)</f>
        <v>58774</v>
      </c>
      <c r="F1010" s="191">
        <f>E1010/D1010*100</f>
        <v>1.7727344430291818</v>
      </c>
      <c r="G1010" s="191">
        <f t="shared" ref="G1010" si="45">SUM(G1011,G1024,G1055,G1061,G1062,G1069,G1070,G1071,G1072,G1073,G1081,G1092,G1096,G1101,G1108,G1112,G1114,G1130,G1186,G1198,G1207,G1216,G1236,G1250,G1257,)</f>
        <v>30287</v>
      </c>
      <c r="H1010" s="191">
        <v>0.91351291516699273</v>
      </c>
      <c r="I1010" s="191">
        <f t="shared" ref="I1010" si="46">SUM(I1011,I1024,I1055,I1061,I1062,I1069,I1070,I1071,I1072,I1073,I1081,I1092,I1096,I1101,I1108,I1112,I1114,I1130,I1186,I1198,I1207,I1216,I1236,I1250,I1257,)</f>
        <v>28487</v>
      </c>
      <c r="J1010" s="191">
        <v>0.85922152786218919</v>
      </c>
      <c r="K1010" s="191">
        <f t="shared" ref="K1010" si="47">SUM(K1011,K1024,K1055,K1061,K1062,K1069,K1070,K1071,K1072,K1073,K1081,K1092,K1096,K1101,K1108,K1112,K1114,K1130,K1186,K1198,K1207,K1216,K1236,K1250,K1257,)</f>
        <v>5528</v>
      </c>
      <c r="L1010" s="191">
        <v>0.16673488278941909</v>
      </c>
      <c r="M1010" s="191">
        <f t="shared" ref="M1010" si="48">SUM(M1011,M1024,M1055,M1061,M1062,M1069,M1070,M1071,M1072,M1073,M1081,M1092,M1096,M1101,M1108,M1112,M1114,M1130,M1186,M1198,M1207,M1216,M1236,M1250,M1257,)</f>
        <v>8673</v>
      </c>
      <c r="N1010" s="191">
        <v>0.2615940011636454</v>
      </c>
      <c r="O1010" s="191">
        <f t="shared" ref="O1010" si="49">SUM(O1011,O1024,O1055,O1061,O1062,O1069,O1070,O1071,O1072,O1073,O1081,O1092,O1096,O1101,O1108,O1112,O1114,O1130,O1186,O1198,O1207,O1216,O1236,O1250,O1257,)</f>
        <v>2018</v>
      </c>
      <c r="P1010" s="191">
        <v>6.0866677545052053E-2</v>
      </c>
      <c r="Q1010" s="191">
        <f t="shared" ref="Q1010" si="50">SUM(Q1011,Q1024,Q1055,Q1061,Q1062,Q1069,Q1070,Q1071,Q1072,Q1073,Q1081,Q1092,Q1096,Q1101,Q1108,Q1112,Q1114,Q1130,Q1186,Q1198,Q1207,Q1216,Q1236,Q1250,Q1257,)</f>
        <v>1805</v>
      </c>
      <c r="R1010" s="191">
        <v>0.10833997146082741</v>
      </c>
      <c r="S1010" s="191">
        <f t="shared" ref="S1010" si="51">SUM(S1011,S1024,S1055,S1061,S1062,S1069,S1070,S1071,S1072,S1073,S1081,S1092,S1096,S1101,S1108,S1112,S1114,S1130,S1186,S1198,S1207,S1216,S1236,S1250,S1257,)</f>
        <v>1954</v>
      </c>
      <c r="T1010" s="191">
        <v>5.8936317107547917E-2</v>
      </c>
      <c r="U1010" s="191">
        <f t="shared" ref="U1010" si="52">SUM(U1011,U1024,U1055,U1061,U1062,U1069,U1070,U1071,U1072,U1073,U1081,U1092,U1096,U1101,U1108,U1112,U1114,U1130,U1186,U1198,U1207,U1216,U1236,U1250,U1257,)</f>
        <v>1328</v>
      </c>
      <c r="V1010" s="191">
        <v>4.0054979078210665E-2</v>
      </c>
      <c r="W1010" s="191">
        <f t="shared" ref="W1010" si="53">SUM(W1011,W1024,W1055,W1061,W1062,W1069,W1070,W1071,W1072,W1073,W1081,W1092,W1096,W1101,W1108,W1112,W1114,W1130,W1186,W1198,W1207,W1216,W1236,W1250,W1257,)</f>
        <v>6717</v>
      </c>
      <c r="X1010" s="191">
        <v>0.20259736029242548</v>
      </c>
      <c r="Y1010" s="191">
        <f t="shared" ref="Y1010" si="54">SUM(Y1011,Y1024,Y1055,Y1061,Y1062,Y1069,Y1070,Y1071,Y1072,Y1073,Y1081,Y1092,Y1096,Y1101,Y1108,Y1112,Y1114,Y1130,Y1186,Y1198,Y1207,Y1216,Y1236,Y1250,Y1257,)</f>
        <v>9428</v>
      </c>
      <c r="Z1010" s="191">
        <v>0.28436622194982691</v>
      </c>
      <c r="AA1010" s="191">
        <f t="shared" ref="AA1010" si="55">SUM(AA1011,AA1024,AA1055,AA1061,AA1062,AA1069,AA1070,AA1071,AA1072,AA1073,AA1081,AA1092,AA1096,AA1101,AA1108,AA1112,AA1114,AA1130,AA1186,AA1198,AA1207,AA1216,AA1236,AA1250,AA1257,)</f>
        <v>16957</v>
      </c>
      <c r="AB1010" s="191">
        <v>0.51145503029308603</v>
      </c>
      <c r="AC1010" s="191">
        <f t="shared" ref="AC1010" si="56">SUM(AC1011,AC1024,AC1055,AC1061,AC1062,AC1069,AC1070,AC1071,AC1072,AC1073,AC1081,AC1092,AC1096,AC1101,AC1108,AC1112,AC1114,AC1130,AC1186,AC1198,AC1207,AC1216,AC1236,AC1250,AC1257,)</f>
        <v>3159</v>
      </c>
      <c r="AD1010" s="191">
        <v>9.5281384719930334E-2</v>
      </c>
      <c r="AE1010" s="191"/>
      <c r="AF1010" s="191"/>
    </row>
    <row r="1011" spans="1:32">
      <c r="A1011" s="332">
        <v>1898</v>
      </c>
      <c r="B1011" s="333" t="s">
        <v>1052</v>
      </c>
      <c r="C1011" s="233">
        <v>337183</v>
      </c>
      <c r="D1011" s="240">
        <v>431036</v>
      </c>
      <c r="E1011" s="191">
        <v>7277</v>
      </c>
      <c r="F1011" s="191">
        <f t="shared" ref="F1011:F1074" si="57">E1011/D1011*100</f>
        <v>1.6882580573316381</v>
      </c>
      <c r="G1011" s="191">
        <v>3810</v>
      </c>
      <c r="H1011" s="191">
        <v>0.88391688861255213</v>
      </c>
      <c r="I1011" s="191">
        <v>3467</v>
      </c>
      <c r="J1011" s="191">
        <v>0.80434116871908623</v>
      </c>
      <c r="K1011" s="191">
        <v>678</v>
      </c>
      <c r="L1011" s="191">
        <v>0.15729544632002895</v>
      </c>
      <c r="M1011" s="191">
        <v>1200</v>
      </c>
      <c r="N1011" s="191">
        <v>0.27839902003544947</v>
      </c>
      <c r="O1011" s="191">
        <v>230</v>
      </c>
      <c r="P1011" s="191">
        <v>5.3359812173461148E-2</v>
      </c>
      <c r="Q1011" s="191">
        <v>218</v>
      </c>
      <c r="R1011" s="191">
        <v>0.10064588572648225</v>
      </c>
      <c r="S1011" s="191">
        <v>181</v>
      </c>
      <c r="T1011" s="191">
        <v>4.1991852188680297E-2</v>
      </c>
      <c r="U1011" s="191">
        <v>164</v>
      </c>
      <c r="V1011" s="191">
        <v>3.8047866071511428E-2</v>
      </c>
      <c r="W1011" s="191">
        <v>882</v>
      </c>
      <c r="X1011" s="191">
        <v>0.20462327972605537</v>
      </c>
      <c r="Y1011" s="191">
        <v>1299</v>
      </c>
      <c r="Z1011" s="191">
        <v>0.30136693918837404</v>
      </c>
      <c r="AA1011" s="191">
        <v>2090</v>
      </c>
      <c r="AB1011" s="191">
        <v>0.48487829322840781</v>
      </c>
      <c r="AC1011" s="191">
        <v>335</v>
      </c>
      <c r="AD1011" s="191">
        <v>7.7719726426562982E-2</v>
      </c>
      <c r="AE1011" s="191"/>
      <c r="AF1011" s="191"/>
    </row>
    <row r="1012" spans="1:32">
      <c r="A1012" s="332">
        <v>1898</v>
      </c>
      <c r="B1012" s="334" t="s">
        <v>842</v>
      </c>
      <c r="C1012" s="345">
        <v>12539</v>
      </c>
      <c r="D1012" s="345">
        <v>13268</v>
      </c>
      <c r="E1012" s="191">
        <v>222</v>
      </c>
      <c r="F1012" s="191">
        <f t="shared" si="57"/>
        <v>1.6731986735001509</v>
      </c>
      <c r="G1012" s="191">
        <v>125</v>
      </c>
      <c r="H1012" s="191">
        <v>0.94211637021404881</v>
      </c>
      <c r="I1012" s="191">
        <v>97</v>
      </c>
      <c r="J1012" s="191">
        <v>0.73108230328610191</v>
      </c>
      <c r="K1012" s="191">
        <v>22</v>
      </c>
      <c r="L1012" s="191">
        <v>0.16581248115767258</v>
      </c>
      <c r="M1012" s="191">
        <v>19</v>
      </c>
      <c r="N1012" s="191">
        <v>0.14320168827253543</v>
      </c>
      <c r="O1012" s="191">
        <v>5</v>
      </c>
      <c r="P1012" s="191">
        <v>3.7684654808561951E-2</v>
      </c>
      <c r="Q1012" s="191">
        <v>5</v>
      </c>
      <c r="R1012" s="191">
        <v>7.4992463069038284E-2</v>
      </c>
      <c r="S1012" s="191">
        <v>7</v>
      </c>
      <c r="T1012" s="191">
        <v>5.275851673198674E-2</v>
      </c>
      <c r="U1012" s="191">
        <v>3</v>
      </c>
      <c r="V1012" s="191">
        <v>2.261079288513717E-2</v>
      </c>
      <c r="W1012" s="191">
        <v>24</v>
      </c>
      <c r="X1012" s="191">
        <v>0.18088634308109736</v>
      </c>
      <c r="Y1012" s="191">
        <v>37</v>
      </c>
      <c r="Z1012" s="191">
        <v>0.27886644558335844</v>
      </c>
      <c r="AA1012" s="191">
        <v>89</v>
      </c>
      <c r="AB1012" s="191">
        <v>0.67078685559240281</v>
      </c>
      <c r="AC1012" s="191">
        <v>11</v>
      </c>
      <c r="AD1012" s="191">
        <v>8.2906240578836291E-2</v>
      </c>
      <c r="AE1012" s="191"/>
      <c r="AF1012" s="191"/>
    </row>
    <row r="1013" spans="1:32">
      <c r="A1013" s="332">
        <v>1898</v>
      </c>
      <c r="B1013" s="334" t="s">
        <v>843</v>
      </c>
      <c r="C1013" s="345">
        <v>16793</v>
      </c>
      <c r="D1013" s="345">
        <v>17440</v>
      </c>
      <c r="E1013" s="191">
        <v>315</v>
      </c>
      <c r="F1013" s="191">
        <f t="shared" si="57"/>
        <v>1.8061926605504586</v>
      </c>
      <c r="G1013" s="191">
        <v>177</v>
      </c>
      <c r="H1013" s="191">
        <v>1.0149082568807339</v>
      </c>
      <c r="I1013" s="191">
        <v>138</v>
      </c>
      <c r="J1013" s="191">
        <v>0.79128440366972486</v>
      </c>
      <c r="K1013" s="191">
        <v>21</v>
      </c>
      <c r="L1013" s="191">
        <v>0.12041284403669725</v>
      </c>
      <c r="M1013" s="191">
        <v>23</v>
      </c>
      <c r="N1013" s="191">
        <v>0.13188073394495414</v>
      </c>
      <c r="O1013" s="191">
        <v>6</v>
      </c>
      <c r="P1013" s="191">
        <v>3.4403669724770644E-2</v>
      </c>
      <c r="Q1013" s="191">
        <v>4</v>
      </c>
      <c r="R1013" s="191">
        <v>4.5642201834862388E-2</v>
      </c>
      <c r="S1013" s="191">
        <v>7</v>
      </c>
      <c r="T1013" s="191">
        <v>4.0137614678899085E-2</v>
      </c>
      <c r="U1013" s="191">
        <v>7</v>
      </c>
      <c r="V1013" s="191">
        <v>4.0137614678899085E-2</v>
      </c>
      <c r="W1013" s="191">
        <v>29</v>
      </c>
      <c r="X1013" s="191">
        <v>0.16628440366972477</v>
      </c>
      <c r="Y1013" s="191">
        <v>66</v>
      </c>
      <c r="Z1013" s="191">
        <v>0.37844036697247707</v>
      </c>
      <c r="AA1013" s="191">
        <v>130</v>
      </c>
      <c r="AB1013" s="191">
        <v>0.74541284403669728</v>
      </c>
      <c r="AC1013" s="191">
        <v>22</v>
      </c>
      <c r="AD1013" s="191">
        <v>0.12614678899082571</v>
      </c>
      <c r="AE1013" s="191"/>
      <c r="AF1013" s="191"/>
    </row>
    <row r="1014" spans="1:32">
      <c r="A1014" s="332">
        <v>1898</v>
      </c>
      <c r="B1014" s="334" t="s">
        <v>854</v>
      </c>
      <c r="C1014" s="345">
        <v>20962</v>
      </c>
      <c r="D1014" s="345">
        <v>21544</v>
      </c>
      <c r="E1014" s="191">
        <v>416</v>
      </c>
      <c r="F1014" s="191">
        <f t="shared" si="57"/>
        <v>1.9309320460453028</v>
      </c>
      <c r="G1014" s="191">
        <v>215</v>
      </c>
      <c r="H1014" s="191">
        <v>0.99795766802822128</v>
      </c>
      <c r="I1014" s="191">
        <v>201</v>
      </c>
      <c r="J1014" s="191">
        <v>0.93297437801708127</v>
      </c>
      <c r="K1014" s="191">
        <v>35</v>
      </c>
      <c r="L1014" s="191">
        <v>0.16245822502784998</v>
      </c>
      <c r="M1014" s="191">
        <v>54</v>
      </c>
      <c r="N1014" s="191">
        <v>0.25064983290011139</v>
      </c>
      <c r="O1014" s="191">
        <v>17</v>
      </c>
      <c r="P1014" s="191">
        <v>7.8908280727812849E-2</v>
      </c>
      <c r="Q1014" s="191">
        <v>14</v>
      </c>
      <c r="R1014" s="191">
        <v>0.12931674712216859</v>
      </c>
      <c r="S1014" s="191">
        <v>12</v>
      </c>
      <c r="T1014" s="191">
        <v>5.5699962866691419E-2</v>
      </c>
      <c r="U1014" s="191">
        <v>9</v>
      </c>
      <c r="V1014" s="191">
        <v>4.1774972150018568E-2</v>
      </c>
      <c r="W1014" s="191">
        <v>33</v>
      </c>
      <c r="X1014" s="191">
        <v>0.15317489788340141</v>
      </c>
      <c r="Y1014" s="191">
        <v>73</v>
      </c>
      <c r="Z1014" s="191">
        <v>0.33884144077237283</v>
      </c>
      <c r="AA1014" s="191">
        <v>147</v>
      </c>
      <c r="AB1014" s="191">
        <v>0.68232454511696994</v>
      </c>
      <c r="AC1014" s="191">
        <v>22</v>
      </c>
      <c r="AD1014" s="191">
        <v>0.10211659858893427</v>
      </c>
      <c r="AE1014" s="191"/>
      <c r="AF1014" s="191"/>
    </row>
    <row r="1015" spans="1:32">
      <c r="A1015" s="332">
        <v>1898</v>
      </c>
      <c r="B1015" s="334" t="s">
        <v>855</v>
      </c>
      <c r="C1015" s="345">
        <v>12681</v>
      </c>
      <c r="D1015" s="345">
        <v>12509</v>
      </c>
      <c r="E1015" s="191">
        <v>279</v>
      </c>
      <c r="F1015" s="191">
        <f t="shared" si="57"/>
        <v>2.2303941162363099</v>
      </c>
      <c r="G1015" s="191">
        <v>157</v>
      </c>
      <c r="H1015" s="191">
        <v>1.2550963306419378</v>
      </c>
      <c r="I1015" s="191">
        <v>122</v>
      </c>
      <c r="J1015" s="191">
        <v>0.97529778559437197</v>
      </c>
      <c r="K1015" s="191">
        <v>24</v>
      </c>
      <c r="L1015" s="191">
        <v>0.19186185946118794</v>
      </c>
      <c r="M1015" s="191">
        <v>57</v>
      </c>
      <c r="N1015" s="191">
        <v>0.45567191622032133</v>
      </c>
      <c r="O1015" s="191">
        <v>7</v>
      </c>
      <c r="P1015" s="191">
        <v>5.5959709009513157E-2</v>
      </c>
      <c r="Q1015" s="191">
        <v>5</v>
      </c>
      <c r="R1015" s="191">
        <v>7.9542729234950843E-2</v>
      </c>
      <c r="S1015" s="191">
        <v>9</v>
      </c>
      <c r="T1015" s="191">
        <v>7.1948197297945479E-2</v>
      </c>
      <c r="U1015" s="191">
        <v>7</v>
      </c>
      <c r="V1015" s="191">
        <v>5.5959709009513157E-2</v>
      </c>
      <c r="W1015" s="191">
        <v>18</v>
      </c>
      <c r="X1015" s="191">
        <v>0.14389639459589096</v>
      </c>
      <c r="Y1015" s="191">
        <v>28</v>
      </c>
      <c r="Z1015" s="191">
        <v>0.22383883603805263</v>
      </c>
      <c r="AA1015" s="191">
        <v>102</v>
      </c>
      <c r="AB1015" s="191">
        <v>0.81541290271004885</v>
      </c>
      <c r="AC1015" s="191">
        <v>22</v>
      </c>
      <c r="AD1015" s="191">
        <v>0.17587337117275562</v>
      </c>
      <c r="AE1015" s="191"/>
      <c r="AF1015" s="191"/>
    </row>
    <row r="1016" spans="1:32">
      <c r="A1016" s="332">
        <v>1898</v>
      </c>
      <c r="B1016" s="334" t="s">
        <v>856</v>
      </c>
      <c r="C1016" s="345">
        <v>6692</v>
      </c>
      <c r="D1016" s="345">
        <v>8468</v>
      </c>
      <c r="E1016" s="191"/>
      <c r="F1016" s="191">
        <f t="shared" si="57"/>
        <v>0</v>
      </c>
      <c r="G1016" s="191"/>
      <c r="H1016" s="191">
        <v>0</v>
      </c>
      <c r="I1016" s="191"/>
      <c r="J1016" s="191">
        <v>0</v>
      </c>
      <c r="K1016" s="191">
        <v>0</v>
      </c>
      <c r="L1016" s="191">
        <v>0</v>
      </c>
      <c r="M1016" s="191">
        <v>0</v>
      </c>
      <c r="N1016" s="191">
        <v>0</v>
      </c>
      <c r="O1016" s="191">
        <v>0</v>
      </c>
      <c r="P1016" s="191">
        <v>0</v>
      </c>
      <c r="Q1016" s="191">
        <v>0</v>
      </c>
      <c r="R1016" s="191">
        <v>0</v>
      </c>
      <c r="S1016" s="191">
        <v>0</v>
      </c>
      <c r="T1016" s="191">
        <v>0</v>
      </c>
      <c r="U1016" s="191">
        <v>0</v>
      </c>
      <c r="V1016" s="191">
        <v>0</v>
      </c>
      <c r="W1016" s="191">
        <v>0</v>
      </c>
      <c r="X1016" s="191">
        <v>0</v>
      </c>
      <c r="Y1016" s="191">
        <v>0</v>
      </c>
      <c r="Z1016" s="191">
        <v>0</v>
      </c>
      <c r="AA1016" s="191">
        <v>0</v>
      </c>
      <c r="AB1016" s="191">
        <v>0</v>
      </c>
      <c r="AC1016" s="191">
        <v>35</v>
      </c>
      <c r="AD1016" s="191">
        <v>0.41332073689182802</v>
      </c>
      <c r="AE1016" s="191"/>
      <c r="AF1016" s="191"/>
    </row>
    <row r="1017" spans="1:32">
      <c r="A1017" s="332">
        <v>1898</v>
      </c>
      <c r="B1017" s="334" t="s">
        <v>865</v>
      </c>
      <c r="C1017" s="345">
        <v>31862</v>
      </c>
      <c r="D1017" s="345">
        <v>33752</v>
      </c>
      <c r="E1017" s="191">
        <v>552</v>
      </c>
      <c r="F1017" s="191">
        <f t="shared" si="57"/>
        <v>1.6354586394880304</v>
      </c>
      <c r="G1017" s="191">
        <v>270</v>
      </c>
      <c r="H1017" s="191">
        <v>0.7999525954017539</v>
      </c>
      <c r="I1017" s="191">
        <v>282</v>
      </c>
      <c r="J1017" s="191">
        <v>0.83550604408627638</v>
      </c>
      <c r="K1017" s="191">
        <v>46</v>
      </c>
      <c r="L1017" s="191">
        <v>0.13628821995733587</v>
      </c>
      <c r="M1017" s="191">
        <v>30</v>
      </c>
      <c r="N1017" s="191">
        <v>8.8883621711305996E-2</v>
      </c>
      <c r="O1017" s="191">
        <v>10</v>
      </c>
      <c r="P1017" s="191">
        <v>2.9627873903768667E-2</v>
      </c>
      <c r="Q1017" s="191">
        <v>17</v>
      </c>
      <c r="R1017" s="191">
        <v>0.10023109741644939</v>
      </c>
      <c r="S1017" s="191">
        <v>14</v>
      </c>
      <c r="T1017" s="191">
        <v>4.1479023465276134E-2</v>
      </c>
      <c r="U1017" s="191">
        <v>9</v>
      </c>
      <c r="V1017" s="191">
        <v>2.6665086513391802E-2</v>
      </c>
      <c r="W1017" s="191">
        <v>56</v>
      </c>
      <c r="X1017" s="191">
        <v>0.16591609386110454</v>
      </c>
      <c r="Y1017" s="191">
        <v>106</v>
      </c>
      <c r="Z1017" s="191">
        <v>0.31405546337994783</v>
      </c>
      <c r="AA1017" s="191">
        <v>229</v>
      </c>
      <c r="AB1017" s="191">
        <v>0.67847831239630252</v>
      </c>
      <c r="AC1017" s="191">
        <v>31</v>
      </c>
      <c r="AD1017" s="191">
        <v>9.184640910168286E-2</v>
      </c>
      <c r="AE1017" s="191"/>
      <c r="AF1017" s="191"/>
    </row>
    <row r="1018" spans="1:32">
      <c r="A1018" s="332">
        <v>1898</v>
      </c>
      <c r="B1018" s="334" t="s">
        <v>867</v>
      </c>
      <c r="C1018" s="345">
        <v>30946</v>
      </c>
      <c r="D1018" s="345">
        <v>39576</v>
      </c>
      <c r="E1018" s="191">
        <v>640</v>
      </c>
      <c r="F1018" s="191">
        <f t="shared" si="57"/>
        <v>1.6171417020416416</v>
      </c>
      <c r="G1018" s="191">
        <v>321</v>
      </c>
      <c r="H1018" s="191">
        <v>0.81109763493026088</v>
      </c>
      <c r="I1018" s="191">
        <v>319</v>
      </c>
      <c r="J1018" s="191">
        <v>0.80604406711138077</v>
      </c>
      <c r="K1018" s="191">
        <v>54</v>
      </c>
      <c r="L1018" s="191">
        <v>0.13644633110976348</v>
      </c>
      <c r="M1018" s="191">
        <v>93</v>
      </c>
      <c r="N1018" s="191">
        <v>0.23499090357792601</v>
      </c>
      <c r="O1018" s="191">
        <v>22</v>
      </c>
      <c r="P1018" s="191">
        <v>5.558924600768142E-2</v>
      </c>
      <c r="Q1018" s="191">
        <v>21</v>
      </c>
      <c r="R1018" s="191">
        <v>0.10559429957550029</v>
      </c>
      <c r="S1018" s="191">
        <v>15</v>
      </c>
      <c r="T1018" s="191">
        <v>3.7901758641600974E-2</v>
      </c>
      <c r="U1018" s="191">
        <v>15</v>
      </c>
      <c r="V1018" s="191">
        <v>3.7901758641600974E-2</v>
      </c>
      <c r="W1018" s="191">
        <v>66</v>
      </c>
      <c r="X1018" s="191">
        <v>0.16676773802304426</v>
      </c>
      <c r="Y1018" s="191">
        <v>135</v>
      </c>
      <c r="Z1018" s="191">
        <v>0.34111582777440874</v>
      </c>
      <c r="AA1018" s="191">
        <v>188</v>
      </c>
      <c r="AB1018" s="191">
        <v>0.47503537497473214</v>
      </c>
      <c r="AC1018" s="191">
        <v>32</v>
      </c>
      <c r="AD1018" s="191">
        <v>8.085708510208206E-2</v>
      </c>
      <c r="AE1018" s="191"/>
      <c r="AF1018" s="191"/>
    </row>
    <row r="1019" spans="1:32">
      <c r="A1019" s="332">
        <v>1898</v>
      </c>
      <c r="B1019" s="334" t="s">
        <v>876</v>
      </c>
      <c r="C1019" s="345">
        <v>20519</v>
      </c>
      <c r="D1019" s="345">
        <v>22987</v>
      </c>
      <c r="E1019" s="191">
        <v>379</v>
      </c>
      <c r="F1019" s="191">
        <f t="shared" si="57"/>
        <v>1.6487579936485839</v>
      </c>
      <c r="G1019" s="191">
        <v>183</v>
      </c>
      <c r="H1019" s="191">
        <v>0.79610214469047724</v>
      </c>
      <c r="I1019" s="191">
        <v>196</v>
      </c>
      <c r="J1019" s="191">
        <v>0.85265584895810664</v>
      </c>
      <c r="K1019" s="191">
        <v>18</v>
      </c>
      <c r="L1019" s="191">
        <v>7.8305128985948574E-2</v>
      </c>
      <c r="M1019" s="191">
        <v>38</v>
      </c>
      <c r="N1019" s="191">
        <v>0.16531082785922477</v>
      </c>
      <c r="O1019" s="191">
        <v>7</v>
      </c>
      <c r="P1019" s="191">
        <v>3.0451994605646668E-2</v>
      </c>
      <c r="Q1019" s="191">
        <v>10</v>
      </c>
      <c r="R1019" s="191">
        <v>8.6570670378909823E-2</v>
      </c>
      <c r="S1019" s="191">
        <v>4</v>
      </c>
      <c r="T1019" s="191">
        <v>1.7401139774655239E-2</v>
      </c>
      <c r="U1019" s="191">
        <v>9</v>
      </c>
      <c r="V1019" s="191">
        <v>3.9152564492974287E-2</v>
      </c>
      <c r="W1019" s="191">
        <v>44</v>
      </c>
      <c r="X1019" s="191">
        <v>0.19141253752120765</v>
      </c>
      <c r="Y1019" s="191">
        <v>75</v>
      </c>
      <c r="Z1019" s="191">
        <v>0.3262713707747858</v>
      </c>
      <c r="AA1019" s="191">
        <v>142</v>
      </c>
      <c r="AB1019" s="191">
        <v>0.617740462000261</v>
      </c>
      <c r="AC1019" s="191">
        <v>21</v>
      </c>
      <c r="AD1019" s="191">
        <v>9.1355983816940003E-2</v>
      </c>
      <c r="AE1019" s="191"/>
      <c r="AF1019" s="191"/>
    </row>
    <row r="1020" spans="1:32">
      <c r="A1020" s="332">
        <v>1898</v>
      </c>
      <c r="B1020" s="334" t="s">
        <v>884</v>
      </c>
      <c r="C1020" s="345">
        <v>17386</v>
      </c>
      <c r="D1020" s="345">
        <v>17520</v>
      </c>
      <c r="E1020" s="191">
        <v>301</v>
      </c>
      <c r="F1020" s="191">
        <f t="shared" si="57"/>
        <v>1.7180365296803655</v>
      </c>
      <c r="G1020" s="191">
        <v>152</v>
      </c>
      <c r="H1020" s="191">
        <v>0.86757990867579915</v>
      </c>
      <c r="I1020" s="191">
        <v>149</v>
      </c>
      <c r="J1020" s="191">
        <v>0.85045662100456609</v>
      </c>
      <c r="K1020" s="191">
        <v>22</v>
      </c>
      <c r="L1020" s="191">
        <v>0.12557077625570776</v>
      </c>
      <c r="M1020" s="191">
        <v>27</v>
      </c>
      <c r="N1020" s="191">
        <v>0.1541095890410959</v>
      </c>
      <c r="O1020" s="191">
        <v>11</v>
      </c>
      <c r="P1020" s="191">
        <v>6.2785388127853878E-2</v>
      </c>
      <c r="Q1020" s="191">
        <v>5</v>
      </c>
      <c r="R1020" s="191">
        <v>5.6792237442922375E-2</v>
      </c>
      <c r="S1020" s="191">
        <v>5</v>
      </c>
      <c r="T1020" s="191">
        <v>2.8538812785388126E-2</v>
      </c>
      <c r="U1020" s="191">
        <v>7</v>
      </c>
      <c r="V1020" s="191">
        <v>3.9954337899543384E-2</v>
      </c>
      <c r="W1020" s="191">
        <v>37</v>
      </c>
      <c r="X1020" s="191">
        <v>0.21118721461187215</v>
      </c>
      <c r="Y1020" s="191">
        <v>55</v>
      </c>
      <c r="Z1020" s="191">
        <v>0.3139269406392694</v>
      </c>
      <c r="AA1020" s="191">
        <v>111</v>
      </c>
      <c r="AB1020" s="191">
        <v>0.63356164383561642</v>
      </c>
      <c r="AC1020" s="191">
        <v>17</v>
      </c>
      <c r="AD1020" s="191">
        <v>9.7031963470319629E-2</v>
      </c>
      <c r="AE1020" s="191"/>
      <c r="AF1020" s="191"/>
    </row>
    <row r="1021" spans="1:32">
      <c r="A1021" s="332">
        <v>1898</v>
      </c>
      <c r="B1021" s="334" t="s">
        <v>903</v>
      </c>
      <c r="C1021" s="345">
        <v>17592</v>
      </c>
      <c r="D1021" s="345">
        <v>18682</v>
      </c>
      <c r="E1021" s="191">
        <v>312</v>
      </c>
      <c r="F1021" s="191">
        <f t="shared" si="57"/>
        <v>1.6700567391071619</v>
      </c>
      <c r="G1021" s="191">
        <v>160</v>
      </c>
      <c r="H1021" s="191">
        <v>0.85643935338828825</v>
      </c>
      <c r="I1021" s="191">
        <v>152</v>
      </c>
      <c r="J1021" s="191">
        <v>0.81361738571887388</v>
      </c>
      <c r="K1021" s="191">
        <v>14</v>
      </c>
      <c r="L1021" s="191">
        <v>7.4938443421475209E-2</v>
      </c>
      <c r="M1021" s="191">
        <v>38</v>
      </c>
      <c r="N1021" s="191">
        <v>0.20340434642971847</v>
      </c>
      <c r="O1021" s="191">
        <v>1</v>
      </c>
      <c r="P1021" s="191">
        <v>5.352745958676801E-3</v>
      </c>
      <c r="Q1021" s="191">
        <v>7</v>
      </c>
      <c r="R1021" s="191">
        <v>7.456375120436784E-2</v>
      </c>
      <c r="S1021" s="191">
        <v>7</v>
      </c>
      <c r="T1021" s="191">
        <v>3.7469221710737605E-2</v>
      </c>
      <c r="U1021" s="191">
        <v>8</v>
      </c>
      <c r="V1021" s="191">
        <v>4.2821967669414408E-2</v>
      </c>
      <c r="W1021" s="191">
        <v>39</v>
      </c>
      <c r="X1021" s="191">
        <v>0.20875709238839524</v>
      </c>
      <c r="Y1021" s="191">
        <v>69</v>
      </c>
      <c r="Z1021" s="191">
        <v>0.36933947114869931</v>
      </c>
      <c r="AA1021" s="191">
        <v>112</v>
      </c>
      <c r="AB1021" s="191">
        <v>0.59950754737180167</v>
      </c>
      <c r="AC1021" s="191">
        <v>44</v>
      </c>
      <c r="AD1021" s="191">
        <v>0.23552082218177925</v>
      </c>
      <c r="AE1021" s="191"/>
      <c r="AF1021" s="191"/>
    </row>
    <row r="1022" spans="1:32">
      <c r="A1022" s="332">
        <v>1898</v>
      </c>
      <c r="B1022" s="334" t="s">
        <v>909</v>
      </c>
      <c r="C1022" s="345">
        <v>45349</v>
      </c>
      <c r="D1022" s="345">
        <v>57269</v>
      </c>
      <c r="E1022" s="191">
        <v>865</v>
      </c>
      <c r="F1022" s="191">
        <f t="shared" si="57"/>
        <v>1.5104157572159458</v>
      </c>
      <c r="G1022" s="191">
        <v>474</v>
      </c>
      <c r="H1022" s="191">
        <v>0.82767291204665705</v>
      </c>
      <c r="I1022" s="191">
        <v>391</v>
      </c>
      <c r="J1022" s="191">
        <v>0.68274284516928874</v>
      </c>
      <c r="K1022" s="191">
        <v>80</v>
      </c>
      <c r="L1022" s="191">
        <v>0.13969163072517418</v>
      </c>
      <c r="M1022" s="191">
        <v>108</v>
      </c>
      <c r="N1022" s="191">
        <v>0.18858370147898515</v>
      </c>
      <c r="O1022" s="191">
        <v>29</v>
      </c>
      <c r="P1022" s="191">
        <v>5.0638216137875641E-2</v>
      </c>
      <c r="Q1022" s="191">
        <v>23</v>
      </c>
      <c r="R1022" s="191">
        <v>7.9921074228640282E-2</v>
      </c>
      <c r="S1022" s="191">
        <v>25</v>
      </c>
      <c r="T1022" s="191">
        <v>4.3653634601616927E-2</v>
      </c>
      <c r="U1022" s="191">
        <v>25</v>
      </c>
      <c r="V1022" s="191">
        <v>4.3653634601616927E-2</v>
      </c>
      <c r="W1022" s="191">
        <v>108</v>
      </c>
      <c r="X1022" s="191">
        <v>0.18858370147898515</v>
      </c>
      <c r="Y1022" s="191">
        <v>149</v>
      </c>
      <c r="Z1022" s="191">
        <v>0.26017566222563693</v>
      </c>
      <c r="AA1022" s="191">
        <v>274</v>
      </c>
      <c r="AB1022" s="191">
        <v>0.47844383523372153</v>
      </c>
      <c r="AC1022" s="191">
        <v>0</v>
      </c>
      <c r="AD1022" s="191">
        <v>0</v>
      </c>
      <c r="AE1022" s="191"/>
      <c r="AF1022" s="191"/>
    </row>
    <row r="1023" spans="1:32">
      <c r="A1023" s="332">
        <v>1898</v>
      </c>
      <c r="B1023" s="334" t="s">
        <v>911</v>
      </c>
      <c r="C1023" s="345">
        <v>103862</v>
      </c>
      <c r="D1023" s="345">
        <v>168021</v>
      </c>
      <c r="E1023" s="191">
        <v>2996</v>
      </c>
      <c r="F1023" s="191">
        <f t="shared" si="57"/>
        <v>1.7831104445277672</v>
      </c>
      <c r="G1023" s="191">
        <v>1576</v>
      </c>
      <c r="H1023" s="191">
        <v>0.93797799084638234</v>
      </c>
      <c r="I1023" s="191">
        <v>1420</v>
      </c>
      <c r="J1023" s="191">
        <v>0.84513245368138501</v>
      </c>
      <c r="K1023" s="191">
        <v>342</v>
      </c>
      <c r="L1023" s="191">
        <v>0.20354598532326315</v>
      </c>
      <c r="M1023" s="191">
        <v>713</v>
      </c>
      <c r="N1023" s="191">
        <v>0.42435171794001941</v>
      </c>
      <c r="O1023" s="191">
        <v>115</v>
      </c>
      <c r="P1023" s="191">
        <v>6.8443825474196682E-2</v>
      </c>
      <c r="Q1023" s="191">
        <v>107</v>
      </c>
      <c r="R1023" s="191">
        <v>0.12672820659322348</v>
      </c>
      <c r="S1023" s="191">
        <v>76</v>
      </c>
      <c r="T1023" s="191">
        <v>4.5232441182947371E-2</v>
      </c>
      <c r="U1023" s="191">
        <v>65</v>
      </c>
      <c r="V1023" s="191">
        <v>3.8685640485415514E-2</v>
      </c>
      <c r="W1023" s="191">
        <v>428</v>
      </c>
      <c r="X1023" s="191">
        <v>0.25473006350396676</v>
      </c>
      <c r="Y1023" s="191">
        <v>506</v>
      </c>
      <c r="Z1023" s="191">
        <v>0.30115283208646537</v>
      </c>
      <c r="AA1023" s="191">
        <v>566</v>
      </c>
      <c r="AB1023" s="191">
        <v>0.33686265407300275</v>
      </c>
      <c r="AC1023" s="191">
        <v>78</v>
      </c>
      <c r="AD1023" s="191">
        <v>4.6422768582498615E-2</v>
      </c>
      <c r="AE1023" s="191"/>
      <c r="AF1023" s="191"/>
    </row>
    <row r="1024" spans="1:32">
      <c r="A1024" s="332">
        <v>1898</v>
      </c>
      <c r="B1024" s="335" t="s">
        <v>1053</v>
      </c>
      <c r="C1024" s="240">
        <v>536679</v>
      </c>
      <c r="D1024" s="240">
        <v>589433</v>
      </c>
      <c r="E1024" s="191">
        <v>10291</v>
      </c>
      <c r="F1024" s="191">
        <f t="shared" si="57"/>
        <v>1.7459151421790091</v>
      </c>
      <c r="G1024" s="191">
        <v>5454</v>
      </c>
      <c r="H1024" s="191">
        <v>0.92529600480461738</v>
      </c>
      <c r="I1024" s="191">
        <v>4837</v>
      </c>
      <c r="J1024" s="191">
        <v>0.82061913737439196</v>
      </c>
      <c r="K1024" s="191">
        <v>889</v>
      </c>
      <c r="L1024" s="191">
        <v>0.15082290947401994</v>
      </c>
      <c r="M1024" s="191">
        <v>1701</v>
      </c>
      <c r="N1024" s="191">
        <v>0.28858241734005391</v>
      </c>
      <c r="O1024" s="191">
        <v>355</v>
      </c>
      <c r="P1024" s="191">
        <v>6.0227371049805488E-2</v>
      </c>
      <c r="Q1024" s="191">
        <v>377</v>
      </c>
      <c r="R1024" s="191">
        <v>0.12727994530336781</v>
      </c>
      <c r="S1024" s="191">
        <v>405</v>
      </c>
      <c r="T1024" s="191">
        <v>6.8710099366679503E-2</v>
      </c>
      <c r="U1024" s="191">
        <v>211</v>
      </c>
      <c r="V1024" s="191">
        <v>3.5797113497208335E-2</v>
      </c>
      <c r="W1024" s="191">
        <v>1198</v>
      </c>
      <c r="X1024" s="191">
        <v>0.20324617047230137</v>
      </c>
      <c r="Y1024" s="191">
        <v>1654</v>
      </c>
      <c r="Z1024" s="191">
        <v>0.28060865272219232</v>
      </c>
      <c r="AA1024" s="191">
        <v>2994</v>
      </c>
      <c r="AB1024" s="191">
        <v>0.5079457716144159</v>
      </c>
      <c r="AC1024" s="191">
        <v>507</v>
      </c>
      <c r="AD1024" s="191">
        <v>8.6014865133102497E-2</v>
      </c>
      <c r="AE1024" s="191"/>
      <c r="AF1024" s="191"/>
    </row>
    <row r="1025" spans="1:32">
      <c r="A1025" s="332">
        <v>1898</v>
      </c>
      <c r="B1025" s="334" t="s">
        <v>823</v>
      </c>
      <c r="C1025" s="345">
        <v>16788</v>
      </c>
      <c r="D1025" s="345">
        <v>17424</v>
      </c>
      <c r="E1025" s="191">
        <v>335</v>
      </c>
      <c r="F1025" s="191">
        <f t="shared" si="57"/>
        <v>1.9226354453627181</v>
      </c>
      <c r="G1025" s="191">
        <v>196</v>
      </c>
      <c r="H1025" s="191">
        <v>1.1248852157943068</v>
      </c>
      <c r="I1025" s="191">
        <v>139</v>
      </c>
      <c r="J1025" s="191">
        <v>0.79775022956841135</v>
      </c>
      <c r="K1025" s="191">
        <v>35</v>
      </c>
      <c r="L1025" s="191">
        <v>0.20087235996326908</v>
      </c>
      <c r="M1025" s="191">
        <v>43</v>
      </c>
      <c r="N1025" s="191">
        <v>0.2467860422405877</v>
      </c>
      <c r="O1025" s="191">
        <v>12</v>
      </c>
      <c r="P1025" s="191">
        <v>6.8870523415977963E-2</v>
      </c>
      <c r="Q1025" s="191">
        <v>8</v>
      </c>
      <c r="R1025" s="191">
        <v>9.1368227731864093E-2</v>
      </c>
      <c r="S1025" s="191">
        <v>8</v>
      </c>
      <c r="T1025" s="191">
        <v>4.5913682277318638E-2</v>
      </c>
      <c r="U1025" s="191">
        <v>5</v>
      </c>
      <c r="V1025" s="191">
        <v>2.869605142332415E-2</v>
      </c>
      <c r="W1025" s="191">
        <v>28</v>
      </c>
      <c r="X1025" s="191">
        <v>0.16069788797061524</v>
      </c>
      <c r="Y1025" s="191">
        <v>67</v>
      </c>
      <c r="Z1025" s="191">
        <v>0.38452708907254363</v>
      </c>
      <c r="AA1025" s="191">
        <v>115</v>
      </c>
      <c r="AB1025" s="191">
        <v>0.66000918273645537</v>
      </c>
      <c r="AC1025" s="191">
        <v>14</v>
      </c>
      <c r="AD1025" s="191">
        <v>8.0348943985307619E-2</v>
      </c>
      <c r="AE1025" s="191"/>
      <c r="AF1025" s="191"/>
    </row>
    <row r="1026" spans="1:32">
      <c r="A1026" s="332">
        <v>1898</v>
      </c>
      <c r="B1026" s="334" t="s">
        <v>824</v>
      </c>
      <c r="C1026" s="345">
        <v>26757</v>
      </c>
      <c r="D1026" s="345">
        <v>26808</v>
      </c>
      <c r="E1026" s="191">
        <v>412</v>
      </c>
      <c r="F1026" s="191">
        <f t="shared" si="57"/>
        <v>1.5368546702476873</v>
      </c>
      <c r="G1026" s="191">
        <v>219</v>
      </c>
      <c r="H1026" s="191">
        <v>0.8169203222918533</v>
      </c>
      <c r="I1026" s="191">
        <v>193</v>
      </c>
      <c r="J1026" s="191">
        <v>0.719934347955834</v>
      </c>
      <c r="K1026" s="191">
        <v>39</v>
      </c>
      <c r="L1026" s="191">
        <v>0.14547896150402864</v>
      </c>
      <c r="M1026" s="191">
        <v>55</v>
      </c>
      <c r="N1026" s="191">
        <v>0.20516263801850193</v>
      </c>
      <c r="O1026" s="191">
        <v>9</v>
      </c>
      <c r="P1026" s="191">
        <v>3.357206803939123E-2</v>
      </c>
      <c r="Q1026" s="191">
        <v>8</v>
      </c>
      <c r="R1026" s="191">
        <v>5.9385258131900931E-2</v>
      </c>
      <c r="S1026" s="191">
        <v>18</v>
      </c>
      <c r="T1026" s="191">
        <v>6.714413607878246E-2</v>
      </c>
      <c r="U1026" s="191">
        <v>7</v>
      </c>
      <c r="V1026" s="191">
        <v>2.6111608475082065E-2</v>
      </c>
      <c r="W1026" s="191">
        <v>53</v>
      </c>
      <c r="X1026" s="191">
        <v>0.19770217845419277</v>
      </c>
      <c r="Y1026" s="191">
        <v>68</v>
      </c>
      <c r="Z1026" s="191">
        <v>0.25365562518651147</v>
      </c>
      <c r="AA1026" s="191">
        <v>130</v>
      </c>
      <c r="AB1026" s="191">
        <v>0.48492987168009549</v>
      </c>
      <c r="AC1026" s="191">
        <v>25</v>
      </c>
      <c r="AD1026" s="191">
        <v>9.3255744553864511E-2</v>
      </c>
      <c r="AE1026" s="191"/>
      <c r="AF1026" s="191"/>
    </row>
    <row r="1027" spans="1:32">
      <c r="A1027" s="332">
        <v>1898</v>
      </c>
      <c r="B1027" s="334" t="s">
        <v>825</v>
      </c>
      <c r="C1027" s="345">
        <v>71697</v>
      </c>
      <c r="D1027" s="345">
        <v>92385</v>
      </c>
      <c r="E1027" s="191">
        <v>1612</v>
      </c>
      <c r="F1027" s="191">
        <f t="shared" si="57"/>
        <v>1.7448720030307951</v>
      </c>
      <c r="G1027" s="191">
        <v>840</v>
      </c>
      <c r="H1027" s="191">
        <v>0.90923851274557554</v>
      </c>
      <c r="I1027" s="191">
        <v>772</v>
      </c>
      <c r="J1027" s="191">
        <v>0.83563349028521938</v>
      </c>
      <c r="K1027" s="191">
        <v>121</v>
      </c>
      <c r="L1027" s="191">
        <v>0.13097364290739841</v>
      </c>
      <c r="M1027" s="191">
        <v>318</v>
      </c>
      <c r="N1027" s="191">
        <v>0.34421172268225364</v>
      </c>
      <c r="O1027" s="191">
        <v>65</v>
      </c>
      <c r="P1027" s="191">
        <v>7.0357742057693351E-2</v>
      </c>
      <c r="Q1027" s="191">
        <v>59</v>
      </c>
      <c r="R1027" s="191">
        <v>0.12708773069221194</v>
      </c>
      <c r="S1027" s="191">
        <v>36</v>
      </c>
      <c r="T1027" s="191">
        <v>3.896736483195324E-2</v>
      </c>
      <c r="U1027" s="191">
        <v>31</v>
      </c>
      <c r="V1027" s="191">
        <v>3.3555230827515291E-2</v>
      </c>
      <c r="W1027" s="191">
        <v>205</v>
      </c>
      <c r="X1027" s="191">
        <v>0.22189749418195592</v>
      </c>
      <c r="Y1027" s="191">
        <v>289</v>
      </c>
      <c r="Z1027" s="191">
        <v>0.31282134545651352</v>
      </c>
      <c r="AA1027" s="191">
        <v>432</v>
      </c>
      <c r="AB1027" s="191">
        <v>0.46760837798343891</v>
      </c>
      <c r="AC1027" s="191">
        <v>56</v>
      </c>
      <c r="AD1027" s="191">
        <v>6.0615900849705036E-2</v>
      </c>
      <c r="AE1027" s="191"/>
      <c r="AF1027" s="191"/>
    </row>
    <row r="1028" spans="1:32">
      <c r="A1028" s="332">
        <v>1898</v>
      </c>
      <c r="B1028" s="334" t="s">
        <v>826</v>
      </c>
      <c r="C1028" s="345">
        <v>21630</v>
      </c>
      <c r="D1028" s="345">
        <v>30117</v>
      </c>
      <c r="E1028" s="191">
        <v>435</v>
      </c>
      <c r="F1028" s="191">
        <f t="shared" si="57"/>
        <v>1.4443669688215957</v>
      </c>
      <c r="G1028" s="191">
        <v>230</v>
      </c>
      <c r="H1028" s="191">
        <v>0.76368828236544151</v>
      </c>
      <c r="I1028" s="191">
        <v>205</v>
      </c>
      <c r="J1028" s="191">
        <v>0.68067868645615437</v>
      </c>
      <c r="K1028" s="191">
        <v>50</v>
      </c>
      <c r="L1028" s="191">
        <v>0.16601919181857425</v>
      </c>
      <c r="M1028" s="191">
        <v>94</v>
      </c>
      <c r="N1028" s="191">
        <v>0.31211608061891954</v>
      </c>
      <c r="O1028" s="191">
        <v>19</v>
      </c>
      <c r="P1028" s="191">
        <v>6.3087292891058203E-2</v>
      </c>
      <c r="Q1028" s="191">
        <v>22</v>
      </c>
      <c r="R1028" s="191">
        <v>0.14536640435634357</v>
      </c>
      <c r="S1028" s="191">
        <v>15</v>
      </c>
      <c r="T1028" s="191">
        <v>4.9805757545572267E-2</v>
      </c>
      <c r="U1028" s="191">
        <v>17</v>
      </c>
      <c r="V1028" s="191">
        <v>5.6446525218315238E-2</v>
      </c>
      <c r="W1028" s="191">
        <v>74</v>
      </c>
      <c r="X1028" s="191">
        <v>0.24570840389148987</v>
      </c>
      <c r="Y1028" s="191">
        <v>59</v>
      </c>
      <c r="Z1028" s="191">
        <v>0.19590264634591759</v>
      </c>
      <c r="AA1028" s="191">
        <v>72</v>
      </c>
      <c r="AB1028" s="191">
        <v>0.23906763621874688</v>
      </c>
      <c r="AC1028" s="191">
        <v>13</v>
      </c>
      <c r="AD1028" s="191">
        <v>4.3164989872829303E-2</v>
      </c>
      <c r="AE1028" s="191"/>
      <c r="AF1028" s="191"/>
    </row>
    <row r="1029" spans="1:32">
      <c r="A1029" s="332">
        <v>1898</v>
      </c>
      <c r="B1029" s="334" t="s">
        <v>827</v>
      </c>
      <c r="C1029" s="345">
        <v>9712</v>
      </c>
      <c r="D1029" s="345">
        <v>10980</v>
      </c>
      <c r="E1029" s="191">
        <v>196</v>
      </c>
      <c r="F1029" s="191">
        <f t="shared" si="57"/>
        <v>1.7850637522768671</v>
      </c>
      <c r="G1029" s="191">
        <v>101</v>
      </c>
      <c r="H1029" s="191">
        <v>0.91985428051001816</v>
      </c>
      <c r="I1029" s="191">
        <v>95</v>
      </c>
      <c r="J1029" s="191">
        <v>0.86520947176684881</v>
      </c>
      <c r="K1029" s="191">
        <v>23</v>
      </c>
      <c r="L1029" s="191">
        <v>0.20947176684881605</v>
      </c>
      <c r="M1029" s="191">
        <v>39</v>
      </c>
      <c r="N1029" s="191">
        <v>0.3551912568306011</v>
      </c>
      <c r="O1029" s="191">
        <v>9</v>
      </c>
      <c r="P1029" s="191">
        <v>8.1967213114754092E-2</v>
      </c>
      <c r="Q1029" s="191">
        <v>4</v>
      </c>
      <c r="R1029" s="191">
        <v>7.2495446265938068E-2</v>
      </c>
      <c r="S1029" s="191">
        <v>10</v>
      </c>
      <c r="T1029" s="191">
        <v>9.107468123861566E-2</v>
      </c>
      <c r="U1029" s="191">
        <v>3</v>
      </c>
      <c r="V1029" s="191">
        <v>2.7322404371584699E-2</v>
      </c>
      <c r="W1029" s="191">
        <v>17</v>
      </c>
      <c r="X1029" s="191">
        <v>0.15482695810564662</v>
      </c>
      <c r="Y1029" s="191">
        <v>22</v>
      </c>
      <c r="Z1029" s="191">
        <v>0.20036429872495445</v>
      </c>
      <c r="AA1029" s="191">
        <v>56</v>
      </c>
      <c r="AB1029" s="191">
        <v>0.51001821493624777</v>
      </c>
      <c r="AC1029" s="191">
        <v>13</v>
      </c>
      <c r="AD1029" s="191">
        <v>0.11839708561020036</v>
      </c>
      <c r="AE1029" s="191"/>
      <c r="AF1029" s="191"/>
    </row>
    <row r="1030" spans="1:32">
      <c r="A1030" s="332">
        <v>1898</v>
      </c>
      <c r="B1030" s="334" t="s">
        <v>828</v>
      </c>
      <c r="C1030" s="345">
        <v>29498</v>
      </c>
      <c r="D1030" s="345">
        <v>30598</v>
      </c>
      <c r="E1030" s="191">
        <v>544</v>
      </c>
      <c r="F1030" s="191">
        <f t="shared" si="57"/>
        <v>1.7778939799986928</v>
      </c>
      <c r="G1030" s="191">
        <v>308</v>
      </c>
      <c r="H1030" s="191">
        <v>1.0066017386757304</v>
      </c>
      <c r="I1030" s="191">
        <v>236</v>
      </c>
      <c r="J1030" s="191">
        <v>0.77129224132296226</v>
      </c>
      <c r="K1030" s="191">
        <v>39</v>
      </c>
      <c r="L1030" s="191">
        <v>0.12745931106608277</v>
      </c>
      <c r="M1030" s="191">
        <v>85</v>
      </c>
      <c r="N1030" s="191">
        <v>0.27779593437479572</v>
      </c>
      <c r="O1030" s="191">
        <v>16</v>
      </c>
      <c r="P1030" s="191">
        <v>5.2290999411726255E-2</v>
      </c>
      <c r="Q1030" s="191">
        <v>27</v>
      </c>
      <c r="R1030" s="191">
        <v>0.17559971239950323</v>
      </c>
      <c r="S1030" s="191">
        <v>28</v>
      </c>
      <c r="T1030" s="191">
        <v>9.1509248970520943E-2</v>
      </c>
      <c r="U1030" s="191">
        <v>11</v>
      </c>
      <c r="V1030" s="191">
        <v>3.5950062095561799E-2</v>
      </c>
      <c r="W1030" s="191">
        <v>69</v>
      </c>
      <c r="X1030" s="191">
        <v>0.2255049349630695</v>
      </c>
      <c r="Y1030" s="191">
        <v>97</v>
      </c>
      <c r="Z1030" s="191">
        <v>0.31701418393359043</v>
      </c>
      <c r="AA1030" s="191">
        <v>151</v>
      </c>
      <c r="AB1030" s="191">
        <v>0.4934963069481666</v>
      </c>
      <c r="AC1030" s="191">
        <v>21</v>
      </c>
      <c r="AD1030" s="191">
        <v>6.8631936727890711E-2</v>
      </c>
      <c r="AE1030" s="191"/>
      <c r="AF1030" s="191"/>
    </row>
    <row r="1031" spans="1:32">
      <c r="A1031" s="332">
        <v>1898</v>
      </c>
      <c r="B1031" s="334" t="s">
        <v>932</v>
      </c>
      <c r="C1031" s="345">
        <v>27003</v>
      </c>
      <c r="D1031" s="345">
        <v>27538</v>
      </c>
      <c r="E1031" s="191">
        <v>465</v>
      </c>
      <c r="F1031" s="191">
        <f t="shared" si="57"/>
        <v>1.6885757861863606</v>
      </c>
      <c r="G1031" s="191">
        <v>256</v>
      </c>
      <c r="H1031" s="191">
        <v>0.92962451884668462</v>
      </c>
      <c r="I1031" s="191">
        <v>209</v>
      </c>
      <c r="J1031" s="191">
        <v>0.75895126733967611</v>
      </c>
      <c r="K1031" s="191">
        <v>36</v>
      </c>
      <c r="L1031" s="191">
        <v>0.13072844796281502</v>
      </c>
      <c r="M1031" s="191">
        <v>103</v>
      </c>
      <c r="N1031" s="191">
        <v>0.37402861500472073</v>
      </c>
      <c r="O1031" s="191">
        <v>17</v>
      </c>
      <c r="P1031" s="191">
        <v>6.1732878204662646E-2</v>
      </c>
      <c r="Q1031" s="191">
        <v>12</v>
      </c>
      <c r="R1031" s="191">
        <v>8.6716537148667297E-2</v>
      </c>
      <c r="S1031" s="191">
        <v>16</v>
      </c>
      <c r="T1031" s="191">
        <v>5.8101532427917789E-2</v>
      </c>
      <c r="U1031" s="191">
        <v>13</v>
      </c>
      <c r="V1031" s="191">
        <v>4.7207495097683204E-2</v>
      </c>
      <c r="W1031" s="191">
        <v>64</v>
      </c>
      <c r="X1031" s="191">
        <v>0.23240612971167116</v>
      </c>
      <c r="Y1031" s="191">
        <v>67</v>
      </c>
      <c r="Z1031" s="191">
        <v>0.24330016704190571</v>
      </c>
      <c r="AA1031" s="191">
        <v>118</v>
      </c>
      <c r="AB1031" s="191">
        <v>0.42849880165589366</v>
      </c>
      <c r="AC1031" s="191">
        <v>19</v>
      </c>
      <c r="AD1031" s="191">
        <v>6.8995569758152367E-2</v>
      </c>
      <c r="AE1031" s="191"/>
      <c r="AF1031" s="191"/>
    </row>
    <row r="1032" spans="1:32">
      <c r="A1032" s="332">
        <v>1898</v>
      </c>
      <c r="B1032" s="334" t="s">
        <v>933</v>
      </c>
      <c r="C1032" s="345">
        <v>16385</v>
      </c>
      <c r="D1032" s="345">
        <v>19143</v>
      </c>
      <c r="E1032" s="191">
        <v>333</v>
      </c>
      <c r="F1032" s="191">
        <f t="shared" si="57"/>
        <v>1.7395392571697226</v>
      </c>
      <c r="G1032" s="191">
        <v>171</v>
      </c>
      <c r="H1032" s="191">
        <v>0.89327691584391156</v>
      </c>
      <c r="I1032" s="191">
        <v>162</v>
      </c>
      <c r="J1032" s="191">
        <v>0.84626234132581102</v>
      </c>
      <c r="K1032" s="191">
        <v>41</v>
      </c>
      <c r="L1032" s="191">
        <v>0.2141775061380139</v>
      </c>
      <c r="M1032" s="191">
        <v>52</v>
      </c>
      <c r="N1032" s="191">
        <v>0.27163976388235911</v>
      </c>
      <c r="O1032" s="191">
        <v>12</v>
      </c>
      <c r="P1032" s="191">
        <v>6.2686099357467481E-2</v>
      </c>
      <c r="Q1032" s="191">
        <v>10</v>
      </c>
      <c r="R1032" s="191">
        <v>0.10395444810113356</v>
      </c>
      <c r="S1032" s="191">
        <v>11</v>
      </c>
      <c r="T1032" s="191">
        <v>5.7462257744345185E-2</v>
      </c>
      <c r="U1032" s="191">
        <v>9</v>
      </c>
      <c r="V1032" s="191">
        <v>4.7014574518100608E-2</v>
      </c>
      <c r="W1032" s="191">
        <v>38</v>
      </c>
      <c r="X1032" s="191">
        <v>0.19850598129864702</v>
      </c>
      <c r="Y1032" s="191">
        <v>50</v>
      </c>
      <c r="Z1032" s="191">
        <v>0.26119208065611449</v>
      </c>
      <c r="AA1032" s="191">
        <v>91</v>
      </c>
      <c r="AB1032" s="191">
        <v>0.47536958679412844</v>
      </c>
      <c r="AC1032" s="191">
        <v>19</v>
      </c>
      <c r="AD1032" s="191">
        <v>9.9252990649323511E-2</v>
      </c>
      <c r="AE1032" s="191"/>
      <c r="AF1032" s="191"/>
    </row>
    <row r="1033" spans="1:32">
      <c r="A1033" s="332">
        <v>1898</v>
      </c>
      <c r="B1033" s="334" t="s">
        <v>829</v>
      </c>
      <c r="C1033" s="345">
        <v>6534</v>
      </c>
      <c r="D1033" s="345">
        <v>7066</v>
      </c>
      <c r="E1033" s="191">
        <v>100</v>
      </c>
      <c r="F1033" s="191">
        <f t="shared" si="57"/>
        <v>1.415227851684121</v>
      </c>
      <c r="G1033" s="191">
        <v>61</v>
      </c>
      <c r="H1033" s="191">
        <v>0.86328898952731403</v>
      </c>
      <c r="I1033" s="191">
        <v>39</v>
      </c>
      <c r="J1033" s="191">
        <v>0.55193886215680721</v>
      </c>
      <c r="K1033" s="191">
        <v>9</v>
      </c>
      <c r="L1033" s="191">
        <v>0.1273705066515709</v>
      </c>
      <c r="M1033" s="191">
        <v>12</v>
      </c>
      <c r="N1033" s="191">
        <v>0.16982734220209456</v>
      </c>
      <c r="O1033" s="191">
        <v>1</v>
      </c>
      <c r="P1033" s="191">
        <v>1.4152278516841209E-2</v>
      </c>
      <c r="Q1033" s="191">
        <v>3</v>
      </c>
      <c r="R1033" s="191">
        <v>8.4489102745542041E-2</v>
      </c>
      <c r="S1033" s="191">
        <v>6</v>
      </c>
      <c r="T1033" s="191">
        <v>8.4913671101047278E-2</v>
      </c>
      <c r="U1033" s="191">
        <v>5</v>
      </c>
      <c r="V1033" s="191">
        <v>7.0761392584206051E-2</v>
      </c>
      <c r="W1033" s="191">
        <v>12</v>
      </c>
      <c r="X1033" s="191">
        <v>0.16982734220209456</v>
      </c>
      <c r="Y1033" s="191">
        <v>15</v>
      </c>
      <c r="Z1033" s="191">
        <v>0.21228417775261818</v>
      </c>
      <c r="AA1033" s="191">
        <v>31</v>
      </c>
      <c r="AB1033" s="191">
        <v>0.43872063402207756</v>
      </c>
      <c r="AC1033" s="191">
        <v>6</v>
      </c>
      <c r="AD1033" s="191">
        <v>8.4913671101047278E-2</v>
      </c>
      <c r="AE1033" s="191"/>
      <c r="AF1033" s="191"/>
    </row>
    <row r="1034" spans="1:32">
      <c r="A1034" s="332">
        <v>1898</v>
      </c>
      <c r="B1034" s="334" t="s">
        <v>959</v>
      </c>
      <c r="C1034" s="345">
        <v>11997</v>
      </c>
      <c r="D1034" s="345">
        <v>11854</v>
      </c>
      <c r="E1034" s="191">
        <v>188</v>
      </c>
      <c r="F1034" s="191">
        <f t="shared" si="57"/>
        <v>1.5859625442888479</v>
      </c>
      <c r="G1034" s="191">
        <v>101</v>
      </c>
      <c r="H1034" s="191">
        <v>0.85203306900624265</v>
      </c>
      <c r="I1034" s="191">
        <v>87</v>
      </c>
      <c r="J1034" s="191">
        <v>0.73392947528260499</v>
      </c>
      <c r="K1034" s="191">
        <v>12</v>
      </c>
      <c r="L1034" s="191">
        <v>0.10123165176311794</v>
      </c>
      <c r="M1034" s="191">
        <v>41</v>
      </c>
      <c r="N1034" s="191">
        <v>0.34587481019065291</v>
      </c>
      <c r="O1034" s="191">
        <v>8</v>
      </c>
      <c r="P1034" s="191">
        <v>6.7487767842078619E-2</v>
      </c>
      <c r="Q1034" s="191">
        <v>8</v>
      </c>
      <c r="R1034" s="191">
        <v>0.13430065800573646</v>
      </c>
      <c r="S1034" s="191">
        <v>8</v>
      </c>
      <c r="T1034" s="191">
        <v>6.7487767842078619E-2</v>
      </c>
      <c r="U1034" s="191">
        <v>2</v>
      </c>
      <c r="V1034" s="191">
        <v>1.6871941960519655E-2</v>
      </c>
      <c r="W1034" s="191">
        <v>20</v>
      </c>
      <c r="X1034" s="191">
        <v>0.16871941960519657</v>
      </c>
      <c r="Y1034" s="191">
        <v>30</v>
      </c>
      <c r="Z1034" s="191">
        <v>0.25307912940779481</v>
      </c>
      <c r="AA1034" s="191">
        <v>50</v>
      </c>
      <c r="AB1034" s="191">
        <v>0.42179854901299135</v>
      </c>
      <c r="AC1034" s="191">
        <v>9</v>
      </c>
      <c r="AD1034" s="191">
        <v>7.5923738822338452E-2</v>
      </c>
      <c r="AE1034" s="191"/>
      <c r="AF1034" s="191"/>
    </row>
    <row r="1035" spans="1:32">
      <c r="A1035" s="332">
        <v>1898</v>
      </c>
      <c r="B1035" s="334" t="s">
        <v>830</v>
      </c>
      <c r="C1035" s="345">
        <v>12973</v>
      </c>
      <c r="D1035" s="345">
        <v>13434</v>
      </c>
      <c r="E1035" s="191">
        <v>192</v>
      </c>
      <c r="F1035" s="191">
        <f t="shared" si="57"/>
        <v>1.4292094685127288</v>
      </c>
      <c r="G1035" s="191">
        <v>108</v>
      </c>
      <c r="H1035" s="191">
        <v>0.80393032603841008</v>
      </c>
      <c r="I1035" s="191">
        <v>84</v>
      </c>
      <c r="J1035" s="191">
        <v>0.62527914247431893</v>
      </c>
      <c r="K1035" s="191">
        <v>13</v>
      </c>
      <c r="L1035" s="191">
        <v>9.6769391097216023E-2</v>
      </c>
      <c r="M1035" s="191">
        <v>42</v>
      </c>
      <c r="N1035" s="191">
        <v>0.31263957123715946</v>
      </c>
      <c r="O1035" s="191">
        <v>5</v>
      </c>
      <c r="P1035" s="191">
        <v>3.7218996575852314E-2</v>
      </c>
      <c r="Q1035" s="191">
        <v>7</v>
      </c>
      <c r="R1035" s="191">
        <v>0.10369212446032457</v>
      </c>
      <c r="S1035" s="191">
        <v>4</v>
      </c>
      <c r="T1035" s="191">
        <v>2.9775197260681851E-2</v>
      </c>
      <c r="U1035" s="191">
        <v>5</v>
      </c>
      <c r="V1035" s="191">
        <v>3.7218996575852314E-2</v>
      </c>
      <c r="W1035" s="191">
        <v>17</v>
      </c>
      <c r="X1035" s="191">
        <v>0.12654458835789786</v>
      </c>
      <c r="Y1035" s="191">
        <v>25</v>
      </c>
      <c r="Z1035" s="191">
        <v>0.18609498287926157</v>
      </c>
      <c r="AA1035" s="191">
        <v>67</v>
      </c>
      <c r="AB1035" s="191">
        <v>0.49873455411642104</v>
      </c>
      <c r="AC1035" s="191">
        <v>7</v>
      </c>
      <c r="AD1035" s="191">
        <v>5.2106595206193249E-2</v>
      </c>
      <c r="AE1035" s="191"/>
      <c r="AF1035" s="191"/>
    </row>
    <row r="1036" spans="1:32">
      <c r="A1036" s="332">
        <v>1898</v>
      </c>
      <c r="B1036" s="334" t="s">
        <v>965</v>
      </c>
      <c r="C1036" s="345">
        <v>10801</v>
      </c>
      <c r="D1036" s="345">
        <v>11166</v>
      </c>
      <c r="E1036" s="191">
        <v>139</v>
      </c>
      <c r="F1036" s="191">
        <f t="shared" si="57"/>
        <v>1.2448504388321691</v>
      </c>
      <c r="G1036" s="191">
        <v>71</v>
      </c>
      <c r="H1036" s="191">
        <v>0.63585885724520863</v>
      </c>
      <c r="I1036" s="191">
        <v>68</v>
      </c>
      <c r="J1036" s="191">
        <v>0.60899158158696043</v>
      </c>
      <c r="K1036" s="191">
        <v>10</v>
      </c>
      <c r="L1036" s="191">
        <v>8.9557585527494182E-2</v>
      </c>
      <c r="M1036" s="191">
        <v>15</v>
      </c>
      <c r="N1036" s="191">
        <v>0.13433637829124126</v>
      </c>
      <c r="O1036" s="191">
        <v>4</v>
      </c>
      <c r="P1036" s="191">
        <v>3.5823034210997667E-2</v>
      </c>
      <c r="Q1036" s="191">
        <v>7</v>
      </c>
      <c r="R1036" s="191">
        <v>0.12475371663979938</v>
      </c>
      <c r="S1036" s="191">
        <v>10</v>
      </c>
      <c r="T1036" s="191">
        <v>8.9557585527494182E-2</v>
      </c>
      <c r="U1036" s="191">
        <v>5</v>
      </c>
      <c r="V1036" s="191">
        <v>4.4778792763747091E-2</v>
      </c>
      <c r="W1036" s="191">
        <v>12</v>
      </c>
      <c r="X1036" s="191">
        <v>0.10746910263299302</v>
      </c>
      <c r="Y1036" s="191">
        <v>16</v>
      </c>
      <c r="Z1036" s="191">
        <v>0.14329213684399067</v>
      </c>
      <c r="AA1036" s="191">
        <v>51</v>
      </c>
      <c r="AB1036" s="191">
        <v>0.45674368619022032</v>
      </c>
      <c r="AC1036" s="191">
        <v>9</v>
      </c>
      <c r="AD1036" s="191">
        <v>8.0601826974744759E-2</v>
      </c>
      <c r="AE1036" s="191"/>
      <c r="AF1036" s="191"/>
    </row>
    <row r="1037" spans="1:32">
      <c r="A1037" s="332">
        <v>1898</v>
      </c>
      <c r="B1037" s="334" t="s">
        <v>831</v>
      </c>
      <c r="C1037" s="345">
        <v>24120</v>
      </c>
      <c r="D1037" s="345">
        <v>26990</v>
      </c>
      <c r="E1037" s="191">
        <v>456</v>
      </c>
      <c r="F1037" s="191">
        <f t="shared" si="57"/>
        <v>1.6895146350500183</v>
      </c>
      <c r="G1037" s="191">
        <v>248</v>
      </c>
      <c r="H1037" s="191">
        <v>0.91885883660615053</v>
      </c>
      <c r="I1037" s="191">
        <v>208</v>
      </c>
      <c r="J1037" s="191">
        <v>0.77065579844386811</v>
      </c>
      <c r="K1037" s="191">
        <v>55</v>
      </c>
      <c r="L1037" s="191">
        <v>0.2037791774731382</v>
      </c>
      <c r="M1037" s="191">
        <v>71</v>
      </c>
      <c r="N1037" s="191">
        <v>0.26306039273805115</v>
      </c>
      <c r="O1037" s="191">
        <v>13</v>
      </c>
      <c r="P1037" s="191">
        <v>4.8165987402741757E-2</v>
      </c>
      <c r="Q1037" s="191">
        <v>15</v>
      </c>
      <c r="R1037" s="191">
        <v>0.11059651722860318</v>
      </c>
      <c r="S1037" s="191">
        <v>20</v>
      </c>
      <c r="T1037" s="191">
        <v>7.4101519081141168E-2</v>
      </c>
      <c r="U1037" s="191">
        <v>15</v>
      </c>
      <c r="V1037" s="191">
        <v>5.5576139310855872E-2</v>
      </c>
      <c r="W1037" s="191">
        <v>66</v>
      </c>
      <c r="X1037" s="191">
        <v>0.24453501296776586</v>
      </c>
      <c r="Y1037" s="191">
        <v>66</v>
      </c>
      <c r="Z1037" s="191">
        <v>0.24453501296776586</v>
      </c>
      <c r="AA1037" s="191">
        <v>115</v>
      </c>
      <c r="AB1037" s="191">
        <v>0.42608373471656164</v>
      </c>
      <c r="AC1037" s="191">
        <v>20</v>
      </c>
      <c r="AD1037" s="191">
        <v>7.4101519081141168E-2</v>
      </c>
      <c r="AE1037" s="191"/>
      <c r="AF1037" s="191"/>
    </row>
    <row r="1038" spans="1:32">
      <c r="A1038" s="332">
        <v>1898</v>
      </c>
      <c r="B1038" s="334" t="s">
        <v>832</v>
      </c>
      <c r="C1038" s="345">
        <v>25783</v>
      </c>
      <c r="D1038" s="345">
        <v>27869</v>
      </c>
      <c r="E1038" s="191">
        <v>473</v>
      </c>
      <c r="F1038" s="191">
        <f t="shared" si="57"/>
        <v>1.6972263088018944</v>
      </c>
      <c r="G1038" s="191">
        <v>245</v>
      </c>
      <c r="H1038" s="191">
        <v>0.87911299293121392</v>
      </c>
      <c r="I1038" s="191">
        <v>228</v>
      </c>
      <c r="J1038" s="191">
        <v>0.8181133158706807</v>
      </c>
      <c r="K1038" s="191">
        <v>30</v>
      </c>
      <c r="L1038" s="191">
        <v>0.10764648893035271</v>
      </c>
      <c r="M1038" s="191">
        <v>52</v>
      </c>
      <c r="N1038" s="191">
        <v>0.18658724747927805</v>
      </c>
      <c r="O1038" s="191">
        <v>16</v>
      </c>
      <c r="P1038" s="191">
        <v>5.7411460762854791E-2</v>
      </c>
      <c r="Q1038" s="191">
        <v>15</v>
      </c>
      <c r="R1038" s="191">
        <v>0.10710825648570095</v>
      </c>
      <c r="S1038" s="191">
        <v>20</v>
      </c>
      <c r="T1038" s="191">
        <v>7.1764325953568478E-2</v>
      </c>
      <c r="U1038" s="191">
        <v>8</v>
      </c>
      <c r="V1038" s="191">
        <v>2.8705730381427395E-2</v>
      </c>
      <c r="W1038" s="191">
        <v>56</v>
      </c>
      <c r="X1038" s="191">
        <v>0.20094011266999176</v>
      </c>
      <c r="Y1038" s="191">
        <v>88</v>
      </c>
      <c r="Z1038" s="191">
        <v>0.31576303419570134</v>
      </c>
      <c r="AA1038" s="191">
        <v>162</v>
      </c>
      <c r="AB1038" s="191">
        <v>0.58129104022390465</v>
      </c>
      <c r="AC1038" s="191">
        <v>26</v>
      </c>
      <c r="AD1038" s="191">
        <v>9.3293623739639023E-2</v>
      </c>
      <c r="AE1038" s="191"/>
      <c r="AF1038" s="191"/>
    </row>
    <row r="1039" spans="1:32">
      <c r="A1039" s="332">
        <v>1898</v>
      </c>
      <c r="B1039" s="334" t="s">
        <v>870</v>
      </c>
      <c r="C1039" s="345">
        <v>6314</v>
      </c>
      <c r="D1039" s="345">
        <v>7766</v>
      </c>
      <c r="E1039" s="191">
        <v>149</v>
      </c>
      <c r="F1039" s="191">
        <f t="shared" si="57"/>
        <v>1.9186196240020603</v>
      </c>
      <c r="G1039" s="191">
        <v>71</v>
      </c>
      <c r="H1039" s="191">
        <v>0.91424156579963944</v>
      </c>
      <c r="I1039" s="191">
        <v>78</v>
      </c>
      <c r="J1039" s="191">
        <v>1.0043780582024209</v>
      </c>
      <c r="K1039" s="191">
        <v>10</v>
      </c>
      <c r="L1039" s="191">
        <v>0.12876641771825909</v>
      </c>
      <c r="M1039" s="191">
        <v>35</v>
      </c>
      <c r="N1039" s="191">
        <v>0.45068246201390683</v>
      </c>
      <c r="O1039" s="191">
        <v>7</v>
      </c>
      <c r="P1039" s="191">
        <v>9.0136492402781362E-2</v>
      </c>
      <c r="Q1039" s="191">
        <v>7</v>
      </c>
      <c r="R1039" s="191">
        <v>0.17937161988153491</v>
      </c>
      <c r="S1039" s="191">
        <v>5</v>
      </c>
      <c r="T1039" s="191">
        <v>6.4383208859129543E-2</v>
      </c>
      <c r="U1039" s="191">
        <v>4</v>
      </c>
      <c r="V1039" s="191">
        <v>5.150656708730364E-2</v>
      </c>
      <c r="W1039" s="191">
        <v>15</v>
      </c>
      <c r="X1039" s="191">
        <v>0.19314962657738863</v>
      </c>
      <c r="Y1039" s="191">
        <v>22</v>
      </c>
      <c r="Z1039" s="191">
        <v>0.28328611898016998</v>
      </c>
      <c r="AA1039" s="191">
        <v>37</v>
      </c>
      <c r="AB1039" s="191">
        <v>0.47643574555755863</v>
      </c>
      <c r="AC1039" s="191">
        <v>7</v>
      </c>
      <c r="AD1039" s="191">
        <v>9.0136492402781362E-2</v>
      </c>
      <c r="AE1039" s="191"/>
      <c r="AF1039" s="191"/>
    </row>
    <row r="1040" spans="1:32">
      <c r="A1040" s="332">
        <v>1898</v>
      </c>
      <c r="B1040" s="334" t="s">
        <v>833</v>
      </c>
      <c r="C1040" s="345">
        <v>8958</v>
      </c>
      <c r="D1040" s="345">
        <v>9053</v>
      </c>
      <c r="E1040" s="191">
        <v>138</v>
      </c>
      <c r="F1040" s="191">
        <f t="shared" si="57"/>
        <v>1.5243565668839059</v>
      </c>
      <c r="G1040" s="191">
        <v>76</v>
      </c>
      <c r="H1040" s="191">
        <v>0.83950071799403525</v>
      </c>
      <c r="I1040" s="191">
        <v>62</v>
      </c>
      <c r="J1040" s="191">
        <v>0.68485584888987072</v>
      </c>
      <c r="K1040" s="191">
        <v>16</v>
      </c>
      <c r="L1040" s="191">
        <v>0.17673699326190212</v>
      </c>
      <c r="M1040" s="191">
        <v>17</v>
      </c>
      <c r="N1040" s="191">
        <v>0.187783055340771</v>
      </c>
      <c r="O1040" s="191">
        <v>5</v>
      </c>
      <c r="P1040" s="191">
        <v>5.5230310394344423E-2</v>
      </c>
      <c r="Q1040" s="191">
        <v>7</v>
      </c>
      <c r="R1040" s="191">
        <v>0.15387164475864354</v>
      </c>
      <c r="S1040" s="191">
        <v>5</v>
      </c>
      <c r="T1040" s="191">
        <v>5.5230310394344423E-2</v>
      </c>
      <c r="U1040" s="191">
        <v>1</v>
      </c>
      <c r="V1040" s="191">
        <v>1.1046062078868883E-2</v>
      </c>
      <c r="W1040" s="191">
        <v>14</v>
      </c>
      <c r="X1040" s="191">
        <v>0.15464486910416436</v>
      </c>
      <c r="Y1040" s="191">
        <v>20</v>
      </c>
      <c r="Z1040" s="191">
        <v>0.22092124157737769</v>
      </c>
      <c r="AA1040" s="191">
        <v>44</v>
      </c>
      <c r="AB1040" s="191">
        <v>0.48602673147023084</v>
      </c>
      <c r="AC1040" s="191">
        <v>9</v>
      </c>
      <c r="AD1040" s="191">
        <v>9.9414558709819953E-2</v>
      </c>
      <c r="AE1040" s="191"/>
      <c r="AF1040" s="191"/>
    </row>
    <row r="1041" spans="1:32">
      <c r="A1041" s="332">
        <v>1898</v>
      </c>
      <c r="B1041" s="334" t="s">
        <v>949</v>
      </c>
      <c r="C1041" s="345">
        <v>11907</v>
      </c>
      <c r="D1041" s="345">
        <v>14593</v>
      </c>
      <c r="E1041" s="191">
        <v>347</v>
      </c>
      <c r="F1041" s="191">
        <f t="shared" si="57"/>
        <v>2.3778523949838966</v>
      </c>
      <c r="G1041" s="191">
        <v>190</v>
      </c>
      <c r="H1041" s="191">
        <v>1.3019941067635166</v>
      </c>
      <c r="I1041" s="191">
        <v>157</v>
      </c>
      <c r="J1041" s="191">
        <v>1.0758582882203798</v>
      </c>
      <c r="K1041" s="191">
        <v>42</v>
      </c>
      <c r="L1041" s="191">
        <v>0.28780922360035638</v>
      </c>
      <c r="M1041" s="191">
        <v>70</v>
      </c>
      <c r="N1041" s="191">
        <v>0.47968203933392722</v>
      </c>
      <c r="O1041" s="191">
        <v>14</v>
      </c>
      <c r="P1041" s="191">
        <v>9.593640786678545E-2</v>
      </c>
      <c r="Q1041" s="191">
        <v>16</v>
      </c>
      <c r="R1041" s="191">
        <v>0.21818680189131778</v>
      </c>
      <c r="S1041" s="191">
        <v>19</v>
      </c>
      <c r="T1041" s="191">
        <v>0.13019941067635168</v>
      </c>
      <c r="U1041" s="191">
        <v>8</v>
      </c>
      <c r="V1041" s="191">
        <v>5.4820804495305971E-2</v>
      </c>
      <c r="W1041" s="191">
        <v>45</v>
      </c>
      <c r="X1041" s="191">
        <v>0.30836702528609605</v>
      </c>
      <c r="Y1041" s="191">
        <v>43</v>
      </c>
      <c r="Z1041" s="191">
        <v>0.29466182416226955</v>
      </c>
      <c r="AA1041" s="191">
        <v>76</v>
      </c>
      <c r="AB1041" s="191">
        <v>0.52079764270540674</v>
      </c>
      <c r="AC1041" s="191">
        <v>14</v>
      </c>
      <c r="AD1041" s="191">
        <v>9.593640786678545E-2</v>
      </c>
      <c r="AE1041" s="191"/>
      <c r="AF1041" s="191"/>
    </row>
    <row r="1042" spans="1:32">
      <c r="A1042" s="332">
        <v>1898</v>
      </c>
      <c r="B1042" s="334" t="s">
        <v>939</v>
      </c>
      <c r="C1042" s="345">
        <v>4473</v>
      </c>
      <c r="D1042" s="345">
        <v>4269</v>
      </c>
      <c r="E1042" s="191">
        <v>88</v>
      </c>
      <c r="F1042" s="191">
        <f t="shared" si="57"/>
        <v>2.0613726868118998</v>
      </c>
      <c r="G1042" s="191">
        <v>47</v>
      </c>
      <c r="H1042" s="191">
        <v>1.1009604122745373</v>
      </c>
      <c r="I1042" s="191">
        <v>41</v>
      </c>
      <c r="J1042" s="191">
        <v>0.96041227453736233</v>
      </c>
      <c r="K1042" s="191">
        <v>7</v>
      </c>
      <c r="L1042" s="191">
        <v>0.16397282736003749</v>
      </c>
      <c r="M1042" s="191">
        <v>19</v>
      </c>
      <c r="N1042" s="191">
        <v>0.44506910283438744</v>
      </c>
      <c r="O1042" s="191">
        <v>1</v>
      </c>
      <c r="P1042" s="191">
        <v>2.3424689622862496E-2</v>
      </c>
      <c r="Q1042" s="191">
        <v>2</v>
      </c>
      <c r="R1042" s="191">
        <v>9.3230264698992732E-2</v>
      </c>
      <c r="S1042" s="191">
        <v>3</v>
      </c>
      <c r="T1042" s="191">
        <v>7.0274068868587489E-2</v>
      </c>
      <c r="U1042" s="191">
        <v>2</v>
      </c>
      <c r="V1042" s="191">
        <v>4.6849379245724992E-2</v>
      </c>
      <c r="W1042" s="191">
        <v>11</v>
      </c>
      <c r="X1042" s="191">
        <v>0.25767158585148747</v>
      </c>
      <c r="Y1042" s="191">
        <v>14</v>
      </c>
      <c r="Z1042" s="191">
        <v>0.32794565472007497</v>
      </c>
      <c r="AA1042" s="191">
        <v>21</v>
      </c>
      <c r="AB1042" s="191">
        <v>0.49191848208011241</v>
      </c>
      <c r="AC1042" s="191">
        <v>8</v>
      </c>
      <c r="AD1042" s="191">
        <v>0.18739751698289997</v>
      </c>
      <c r="AE1042" s="191"/>
      <c r="AF1042" s="191"/>
    </row>
    <row r="1043" spans="1:32">
      <c r="A1043" s="332">
        <v>1898</v>
      </c>
      <c r="B1043" s="334" t="s">
        <v>966</v>
      </c>
      <c r="C1043" s="345">
        <v>11755</v>
      </c>
      <c r="D1043" s="345">
        <v>12698</v>
      </c>
      <c r="E1043" s="191">
        <v>329</v>
      </c>
      <c r="F1043" s="191">
        <f t="shared" si="57"/>
        <v>2.5909592061742006</v>
      </c>
      <c r="G1043" s="191">
        <v>195</v>
      </c>
      <c r="H1043" s="191">
        <v>1.5356749094345565</v>
      </c>
      <c r="I1043" s="191">
        <v>134</v>
      </c>
      <c r="J1043" s="191">
        <v>1.0552842967396441</v>
      </c>
      <c r="K1043" s="191">
        <v>30</v>
      </c>
      <c r="L1043" s="191">
        <v>0.23625767837454717</v>
      </c>
      <c r="M1043" s="191">
        <v>78</v>
      </c>
      <c r="N1043" s="191">
        <v>0.6142699637738227</v>
      </c>
      <c r="O1043" s="191">
        <v>7</v>
      </c>
      <c r="P1043" s="191">
        <v>5.5126791620727672E-2</v>
      </c>
      <c r="Q1043" s="191">
        <v>8</v>
      </c>
      <c r="R1043" s="191">
        <v>0.12537407465742637</v>
      </c>
      <c r="S1043" s="191">
        <v>12</v>
      </c>
      <c r="T1043" s="191">
        <v>9.4503071349818876E-2</v>
      </c>
      <c r="U1043" s="191">
        <v>6</v>
      </c>
      <c r="V1043" s="191">
        <v>4.7251535674909438E-2</v>
      </c>
      <c r="W1043" s="191">
        <v>40</v>
      </c>
      <c r="X1043" s="191">
        <v>0.31501023783272958</v>
      </c>
      <c r="Y1043" s="191">
        <v>53</v>
      </c>
      <c r="Z1043" s="191">
        <v>0.41738856512836664</v>
      </c>
      <c r="AA1043" s="191">
        <v>86</v>
      </c>
      <c r="AB1043" s="191">
        <v>0.67727201134036863</v>
      </c>
      <c r="AC1043" s="191">
        <v>9</v>
      </c>
      <c r="AD1043" s="191">
        <v>7.0877303512364154E-2</v>
      </c>
      <c r="AE1043" s="191"/>
      <c r="AF1043" s="191"/>
    </row>
    <row r="1044" spans="1:32">
      <c r="A1044" s="332">
        <v>1898</v>
      </c>
      <c r="B1044" s="336" t="s">
        <v>1054</v>
      </c>
      <c r="C1044" s="345"/>
      <c r="D1044" s="345"/>
      <c r="E1044" s="191">
        <v>108</v>
      </c>
      <c r="F1044" s="191"/>
      <c r="G1044" s="191">
        <v>60</v>
      </c>
      <c r="H1044" s="191"/>
      <c r="I1044" s="191">
        <v>48</v>
      </c>
      <c r="J1044" s="191"/>
      <c r="K1044" s="191">
        <v>2</v>
      </c>
      <c r="L1044" s="191"/>
      <c r="M1044" s="191">
        <v>15</v>
      </c>
      <c r="N1044" s="191"/>
      <c r="O1044" s="191">
        <v>2</v>
      </c>
      <c r="P1044" s="191"/>
      <c r="Q1044" s="191">
        <v>0</v>
      </c>
      <c r="R1044" s="191"/>
      <c r="S1044" s="191">
        <v>2</v>
      </c>
      <c r="T1044" s="191"/>
      <c r="U1044" s="191">
        <v>2</v>
      </c>
      <c r="V1044" s="191"/>
      <c r="W1044" s="191">
        <v>10</v>
      </c>
      <c r="X1044" s="191"/>
      <c r="Y1044" s="191">
        <v>20</v>
      </c>
      <c r="Z1044" s="191"/>
      <c r="AA1044" s="191">
        <v>47</v>
      </c>
      <c r="AB1044" s="191"/>
      <c r="AC1044" s="191">
        <v>8</v>
      </c>
      <c r="AD1044" s="191"/>
      <c r="AE1044" s="191"/>
      <c r="AF1044" s="191"/>
    </row>
    <row r="1045" spans="1:32">
      <c r="A1045" s="332">
        <v>1898</v>
      </c>
      <c r="B1045" s="334" t="s">
        <v>953</v>
      </c>
      <c r="C1045" s="345">
        <v>25419</v>
      </c>
      <c r="D1045" s="345">
        <v>26578</v>
      </c>
      <c r="E1045" s="191">
        <v>590</v>
      </c>
      <c r="F1045" s="191">
        <f t="shared" si="57"/>
        <v>2.2198811046730378</v>
      </c>
      <c r="G1045" s="191">
        <v>307</v>
      </c>
      <c r="H1045" s="191">
        <v>1.1550906764993605</v>
      </c>
      <c r="I1045" s="191">
        <v>283</v>
      </c>
      <c r="J1045" s="191">
        <v>1.0647904281736775</v>
      </c>
      <c r="K1045" s="191">
        <v>48</v>
      </c>
      <c r="L1045" s="191">
        <v>0.18060049665136579</v>
      </c>
      <c r="M1045" s="191">
        <v>126</v>
      </c>
      <c r="N1045" s="191">
        <v>0.47407630370983522</v>
      </c>
      <c r="O1045" s="191">
        <v>29</v>
      </c>
      <c r="P1045" s="191">
        <v>0.10911280006020017</v>
      </c>
      <c r="Q1045" s="191">
        <v>21</v>
      </c>
      <c r="R1045" s="191">
        <v>0.15723530739709535</v>
      </c>
      <c r="S1045" s="191">
        <v>16</v>
      </c>
      <c r="T1045" s="191">
        <v>6.0200165550455265E-2</v>
      </c>
      <c r="U1045" s="191">
        <v>11</v>
      </c>
      <c r="V1045" s="191">
        <v>4.1387613815937994E-2</v>
      </c>
      <c r="W1045" s="191">
        <v>61</v>
      </c>
      <c r="X1045" s="191">
        <v>0.22951313116111069</v>
      </c>
      <c r="Y1045" s="191">
        <v>91</v>
      </c>
      <c r="Z1045" s="191">
        <v>0.3423884415682143</v>
      </c>
      <c r="AA1045" s="191">
        <v>144</v>
      </c>
      <c r="AB1045" s="191">
        <v>0.54180148995409738</v>
      </c>
      <c r="AC1045" s="191">
        <v>43</v>
      </c>
      <c r="AD1045" s="191">
        <v>0.16178794491684853</v>
      </c>
      <c r="AE1045" s="191"/>
      <c r="AF1045" s="191"/>
    </row>
    <row r="1046" spans="1:32">
      <c r="A1046" s="332">
        <v>1898</v>
      </c>
      <c r="B1046" s="334" t="s">
        <v>967</v>
      </c>
      <c r="C1046" s="345">
        <v>5101</v>
      </c>
      <c r="D1046" s="345">
        <v>5019</v>
      </c>
      <c r="E1046" s="191">
        <v>98</v>
      </c>
      <c r="F1046" s="191">
        <f t="shared" si="57"/>
        <v>1.9525801952580195</v>
      </c>
      <c r="G1046" s="191">
        <v>51</v>
      </c>
      <c r="H1046" s="191">
        <v>1.0161386730424387</v>
      </c>
      <c r="I1046" s="191">
        <v>47</v>
      </c>
      <c r="J1046" s="191">
        <v>0.93644152221558086</v>
      </c>
      <c r="K1046" s="191">
        <v>6</v>
      </c>
      <c r="L1046" s="191">
        <v>0.11954572624028689</v>
      </c>
      <c r="M1046" s="191">
        <v>6</v>
      </c>
      <c r="N1046" s="191">
        <v>0.11954572624028689</v>
      </c>
      <c r="O1046" s="191">
        <v>3</v>
      </c>
      <c r="P1046" s="191">
        <v>5.9772863120143446E-2</v>
      </c>
      <c r="Q1046" s="191">
        <v>10</v>
      </c>
      <c r="R1046" s="191">
        <v>0.39649332536361825</v>
      </c>
      <c r="S1046" s="191">
        <v>9</v>
      </c>
      <c r="T1046" s="191">
        <v>0.17931858936043038</v>
      </c>
      <c r="U1046" s="191">
        <v>4</v>
      </c>
      <c r="V1046" s="191">
        <v>7.9697150826857938E-2</v>
      </c>
      <c r="W1046" s="191">
        <v>3</v>
      </c>
      <c r="X1046" s="191">
        <v>5.9772863120143446E-2</v>
      </c>
      <c r="Y1046" s="191">
        <v>14</v>
      </c>
      <c r="Z1046" s="191">
        <v>0.2789400278940028</v>
      </c>
      <c r="AA1046" s="191">
        <v>35</v>
      </c>
      <c r="AB1046" s="191">
        <v>0.69735006973500702</v>
      </c>
      <c r="AC1046" s="191">
        <v>8</v>
      </c>
      <c r="AD1046" s="191">
        <v>0.15939430165371588</v>
      </c>
      <c r="AE1046" s="191"/>
      <c r="AF1046" s="191"/>
    </row>
    <row r="1047" spans="1:32">
      <c r="A1047" s="332">
        <v>1898</v>
      </c>
      <c r="B1047" s="334" t="s">
        <v>968</v>
      </c>
      <c r="C1047" s="345">
        <v>11023</v>
      </c>
      <c r="D1047" s="345">
        <v>10960</v>
      </c>
      <c r="E1047" s="191">
        <v>221</v>
      </c>
      <c r="F1047" s="191">
        <f t="shared" si="57"/>
        <v>2.0164233576642334</v>
      </c>
      <c r="G1047" s="191">
        <v>105</v>
      </c>
      <c r="H1047" s="191">
        <v>0.95802919708029199</v>
      </c>
      <c r="I1047" s="191">
        <v>116</v>
      </c>
      <c r="J1047" s="191">
        <v>1.0583941605839415</v>
      </c>
      <c r="K1047" s="191">
        <v>20</v>
      </c>
      <c r="L1047" s="191">
        <v>0.18248175182481752</v>
      </c>
      <c r="M1047" s="191">
        <v>25</v>
      </c>
      <c r="N1047" s="191">
        <v>0.22810218978102187</v>
      </c>
      <c r="O1047" s="191">
        <v>9</v>
      </c>
      <c r="P1047" s="191">
        <v>8.211678832116788E-2</v>
      </c>
      <c r="Q1047" s="191">
        <v>8</v>
      </c>
      <c r="R1047" s="191">
        <v>0.14525547445255474</v>
      </c>
      <c r="S1047" s="191">
        <v>7</v>
      </c>
      <c r="T1047" s="191">
        <v>6.3868613138686137E-2</v>
      </c>
      <c r="U1047" s="191">
        <v>1</v>
      </c>
      <c r="V1047" s="191">
        <v>9.1240875912408752E-3</v>
      </c>
      <c r="W1047" s="191">
        <v>21</v>
      </c>
      <c r="X1047" s="191">
        <v>0.19160583941605838</v>
      </c>
      <c r="Y1047" s="191">
        <v>43</v>
      </c>
      <c r="Z1047" s="191">
        <v>0.39233576642335766</v>
      </c>
      <c r="AA1047" s="191">
        <v>75</v>
      </c>
      <c r="AB1047" s="191">
        <v>0.68430656934306577</v>
      </c>
      <c r="AC1047" s="191">
        <v>12</v>
      </c>
      <c r="AD1047" s="191">
        <v>0.10948905109489052</v>
      </c>
      <c r="AE1047" s="191"/>
      <c r="AF1047" s="191"/>
    </row>
    <row r="1048" spans="1:32">
      <c r="A1048" s="332">
        <v>1898</v>
      </c>
      <c r="B1048" s="334" t="s">
        <v>836</v>
      </c>
      <c r="C1048" s="345">
        <v>19417</v>
      </c>
      <c r="D1048" s="345">
        <v>19503</v>
      </c>
      <c r="E1048" s="191">
        <v>423</v>
      </c>
      <c r="F1048" s="191">
        <f t="shared" si="57"/>
        <v>2.1688970927549609</v>
      </c>
      <c r="G1048" s="191">
        <v>198</v>
      </c>
      <c r="H1048" s="191">
        <v>1.015228426395939</v>
      </c>
      <c r="I1048" s="191">
        <v>225</v>
      </c>
      <c r="J1048" s="191">
        <v>1.1536686663590217</v>
      </c>
      <c r="K1048" s="191">
        <v>28</v>
      </c>
      <c r="L1048" s="191">
        <v>0.14356765625801157</v>
      </c>
      <c r="M1048" s="191">
        <v>47</v>
      </c>
      <c r="N1048" s="191">
        <v>0.24098856586166231</v>
      </c>
      <c r="O1048" s="191">
        <v>17</v>
      </c>
      <c r="P1048" s="191">
        <v>8.7166077013792753E-2</v>
      </c>
      <c r="Q1048" s="191">
        <v>19</v>
      </c>
      <c r="R1048" s="191">
        <v>0.19386761011126494</v>
      </c>
      <c r="S1048" s="191">
        <v>30</v>
      </c>
      <c r="T1048" s="191">
        <v>0.15382248884786956</v>
      </c>
      <c r="U1048" s="191">
        <v>7</v>
      </c>
      <c r="V1048" s="191">
        <v>3.5891914064502893E-2</v>
      </c>
      <c r="W1048" s="191">
        <v>41</v>
      </c>
      <c r="X1048" s="191">
        <v>0.21022406809208838</v>
      </c>
      <c r="Y1048" s="191">
        <v>61</v>
      </c>
      <c r="Z1048" s="191">
        <v>0.31277239399066809</v>
      </c>
      <c r="AA1048" s="191">
        <v>154</v>
      </c>
      <c r="AB1048" s="191">
        <v>0.78962210941906386</v>
      </c>
      <c r="AC1048" s="191">
        <v>19</v>
      </c>
      <c r="AD1048" s="191">
        <v>9.7420909603650713E-2</v>
      </c>
      <c r="AE1048" s="191"/>
      <c r="AF1048" s="191"/>
    </row>
    <row r="1049" spans="1:32">
      <c r="A1049" s="332">
        <v>1898</v>
      </c>
      <c r="B1049" s="334" t="s">
        <v>837</v>
      </c>
      <c r="C1049" s="345">
        <v>24813</v>
      </c>
      <c r="D1049" s="345">
        <v>25047</v>
      </c>
      <c r="E1049" s="191">
        <v>366</v>
      </c>
      <c r="F1049" s="191">
        <f t="shared" si="57"/>
        <v>1.4612528446520541</v>
      </c>
      <c r="G1049" s="191">
        <v>185</v>
      </c>
      <c r="H1049" s="191">
        <v>0.73861141054816948</v>
      </c>
      <c r="I1049" s="191">
        <v>181</v>
      </c>
      <c r="J1049" s="191">
        <v>0.72264143410388471</v>
      </c>
      <c r="K1049" s="191">
        <v>38</v>
      </c>
      <c r="L1049" s="191">
        <v>0.15171477622070506</v>
      </c>
      <c r="M1049" s="191">
        <v>41</v>
      </c>
      <c r="N1049" s="191">
        <v>0.16369225855391864</v>
      </c>
      <c r="O1049" s="191">
        <v>10</v>
      </c>
      <c r="P1049" s="191">
        <v>3.9924941110711862E-2</v>
      </c>
      <c r="Q1049" s="191">
        <v>13</v>
      </c>
      <c r="R1049" s="191">
        <v>0.10328582265341159</v>
      </c>
      <c r="S1049" s="191">
        <v>17</v>
      </c>
      <c r="T1049" s="191">
        <v>6.7872399888210158E-2</v>
      </c>
      <c r="U1049" s="191">
        <v>4</v>
      </c>
      <c r="V1049" s="191">
        <v>1.5969976444284745E-2</v>
      </c>
      <c r="W1049" s="191">
        <v>36</v>
      </c>
      <c r="X1049" s="191">
        <v>0.1437297879985627</v>
      </c>
      <c r="Y1049" s="191">
        <v>59</v>
      </c>
      <c r="Z1049" s="191">
        <v>0.23555715255319998</v>
      </c>
      <c r="AA1049" s="191">
        <v>120</v>
      </c>
      <c r="AB1049" s="191">
        <v>0.4790992933285424</v>
      </c>
      <c r="AC1049" s="191">
        <v>28</v>
      </c>
      <c r="AD1049" s="191">
        <v>0.11178983510999321</v>
      </c>
      <c r="AE1049" s="191"/>
      <c r="AF1049" s="191"/>
    </row>
    <row r="1050" spans="1:32">
      <c r="A1050" s="332">
        <v>1898</v>
      </c>
      <c r="B1050" s="334" t="s">
        <v>834</v>
      </c>
      <c r="C1050" s="345">
        <v>9991</v>
      </c>
      <c r="D1050" s="345">
        <v>11222</v>
      </c>
      <c r="E1050" s="191">
        <v>144</v>
      </c>
      <c r="F1050" s="191">
        <f t="shared" si="57"/>
        <v>1.2831937266084477</v>
      </c>
      <c r="G1050" s="191">
        <v>82</v>
      </c>
      <c r="H1050" s="191">
        <v>0.73070753876314376</v>
      </c>
      <c r="I1050" s="191">
        <v>62</v>
      </c>
      <c r="J1050" s="191">
        <v>0.55248618784530379</v>
      </c>
      <c r="K1050" s="191">
        <v>9</v>
      </c>
      <c r="L1050" s="191">
        <v>8.0199607913027979E-2</v>
      </c>
      <c r="M1050" s="191">
        <v>16</v>
      </c>
      <c r="N1050" s="191">
        <v>0.14257708073427197</v>
      </c>
      <c r="O1050" s="191">
        <v>0</v>
      </c>
      <c r="P1050" s="191">
        <v>0</v>
      </c>
      <c r="Q1050" s="191">
        <v>5</v>
      </c>
      <c r="R1050" s="191">
        <v>8.8665122081625372E-2</v>
      </c>
      <c r="S1050" s="191">
        <v>5</v>
      </c>
      <c r="T1050" s="191">
        <v>4.4555337729459986E-2</v>
      </c>
      <c r="U1050" s="191">
        <v>1</v>
      </c>
      <c r="V1050" s="191">
        <v>8.9110675458919982E-3</v>
      </c>
      <c r="W1050" s="191">
        <v>16</v>
      </c>
      <c r="X1050" s="191">
        <v>0.14257708073427197</v>
      </c>
      <c r="Y1050" s="191">
        <v>27</v>
      </c>
      <c r="Z1050" s="191">
        <v>0.24059882373908395</v>
      </c>
      <c r="AA1050" s="191">
        <v>56</v>
      </c>
      <c r="AB1050" s="191">
        <v>0.49901978256995194</v>
      </c>
      <c r="AC1050" s="191">
        <v>9</v>
      </c>
      <c r="AD1050" s="191">
        <v>8.0199607913027979E-2</v>
      </c>
      <c r="AE1050" s="191"/>
      <c r="AF1050" s="191"/>
    </row>
    <row r="1051" spans="1:32">
      <c r="A1051" s="332">
        <v>1898</v>
      </c>
      <c r="B1051" s="334" t="s">
        <v>835</v>
      </c>
      <c r="C1051" s="345">
        <v>7278</v>
      </c>
      <c r="D1051" s="345">
        <v>7156</v>
      </c>
      <c r="E1051" s="191">
        <v>111</v>
      </c>
      <c r="F1051" s="191">
        <f t="shared" si="57"/>
        <v>1.5511458915595304</v>
      </c>
      <c r="G1051" s="191">
        <v>53</v>
      </c>
      <c r="H1051" s="191">
        <v>0.74063722750139738</v>
      </c>
      <c r="I1051" s="191">
        <v>58</v>
      </c>
      <c r="J1051" s="191">
        <v>0.81050866405813304</v>
      </c>
      <c r="K1051" s="191">
        <v>8</v>
      </c>
      <c r="L1051" s="191">
        <v>0.11179429849077697</v>
      </c>
      <c r="M1051" s="191">
        <v>13</v>
      </c>
      <c r="N1051" s="191">
        <v>0.1816657350475126</v>
      </c>
      <c r="O1051" s="191">
        <v>1</v>
      </c>
      <c r="P1051" s="191">
        <v>1.3974287311347122E-2</v>
      </c>
      <c r="Q1051" s="191">
        <v>2</v>
      </c>
      <c r="R1051" s="191">
        <v>5.5617663499161543E-2</v>
      </c>
      <c r="S1051" s="191">
        <v>4</v>
      </c>
      <c r="T1051" s="191">
        <v>5.5897149245388487E-2</v>
      </c>
      <c r="U1051" s="191">
        <v>0</v>
      </c>
      <c r="V1051" s="191">
        <v>0</v>
      </c>
      <c r="W1051" s="191">
        <v>9</v>
      </c>
      <c r="X1051" s="191">
        <v>0.12576858580212411</v>
      </c>
      <c r="Y1051" s="191">
        <v>21</v>
      </c>
      <c r="Z1051" s="191">
        <v>0.29346003353828953</v>
      </c>
      <c r="AA1051" s="191">
        <v>46</v>
      </c>
      <c r="AB1051" s="191">
        <v>0.64281721632196753</v>
      </c>
      <c r="AC1051" s="191">
        <v>7</v>
      </c>
      <c r="AD1051" s="191">
        <v>9.7820011179429844E-2</v>
      </c>
      <c r="AE1051" s="191"/>
      <c r="AF1051" s="191"/>
    </row>
    <row r="1052" spans="1:32">
      <c r="A1052" s="332">
        <v>1898</v>
      </c>
      <c r="B1052" s="334" t="s">
        <v>838</v>
      </c>
      <c r="C1052" s="345">
        <v>30198</v>
      </c>
      <c r="D1052" s="345">
        <v>33473</v>
      </c>
      <c r="E1052" s="191">
        <v>612</v>
      </c>
      <c r="F1052" s="191">
        <f t="shared" si="57"/>
        <v>1.8283392585068563</v>
      </c>
      <c r="G1052" s="191">
        <v>321</v>
      </c>
      <c r="H1052" s="191">
        <v>0.95898186598153745</v>
      </c>
      <c r="I1052" s="191">
        <v>291</v>
      </c>
      <c r="J1052" s="191">
        <v>0.86935739252531896</v>
      </c>
      <c r="K1052" s="191">
        <v>56</v>
      </c>
      <c r="L1052" s="191">
        <v>0.16729901711827444</v>
      </c>
      <c r="M1052" s="191">
        <v>78</v>
      </c>
      <c r="N1052" s="191">
        <v>0.23302363098616796</v>
      </c>
      <c r="O1052" s="191">
        <v>24</v>
      </c>
      <c r="P1052" s="191">
        <v>7.169957876497475E-2</v>
      </c>
      <c r="Q1052" s="191">
        <v>41</v>
      </c>
      <c r="R1052" s="191">
        <v>0.24374869297642873</v>
      </c>
      <c r="S1052" s="191">
        <v>33</v>
      </c>
      <c r="T1052" s="191">
        <v>9.8586920801840297E-2</v>
      </c>
      <c r="U1052" s="191">
        <v>13</v>
      </c>
      <c r="V1052" s="191">
        <v>3.8837271831027989E-2</v>
      </c>
      <c r="W1052" s="191">
        <v>68</v>
      </c>
      <c r="X1052" s="191">
        <v>0.20314880650076178</v>
      </c>
      <c r="Y1052" s="191">
        <v>102</v>
      </c>
      <c r="Z1052" s="191">
        <v>0.30472320975114275</v>
      </c>
      <c r="AA1052" s="191">
        <v>171</v>
      </c>
      <c r="AB1052" s="191">
        <v>0.51085949870044511</v>
      </c>
      <c r="AC1052" s="191">
        <v>26</v>
      </c>
      <c r="AD1052" s="191">
        <v>7.7674543662055978E-2</v>
      </c>
      <c r="AE1052" s="191"/>
      <c r="AF1052" s="191"/>
    </row>
    <row r="1053" spans="1:32">
      <c r="A1053" s="332">
        <v>1898</v>
      </c>
      <c r="B1053" s="334" t="s">
        <v>839</v>
      </c>
      <c r="C1053" s="345">
        <v>24017</v>
      </c>
      <c r="D1053" s="345">
        <v>23731</v>
      </c>
      <c r="E1053" s="191">
        <v>347</v>
      </c>
      <c r="F1053" s="191">
        <f t="shared" si="57"/>
        <v>1.4622224095065526</v>
      </c>
      <c r="G1053" s="191">
        <v>193</v>
      </c>
      <c r="H1053" s="191">
        <v>0.81328220471113732</v>
      </c>
      <c r="I1053" s="191">
        <v>154</v>
      </c>
      <c r="J1053" s="191">
        <v>0.64894020479541525</v>
      </c>
      <c r="K1053" s="191">
        <v>40</v>
      </c>
      <c r="L1053" s="191">
        <v>0.1685558973494585</v>
      </c>
      <c r="M1053" s="191">
        <v>49</v>
      </c>
      <c r="N1053" s="191">
        <v>0.2064809742530867</v>
      </c>
      <c r="O1053" s="191">
        <v>9</v>
      </c>
      <c r="P1053" s="191">
        <v>3.7925076903628167E-2</v>
      </c>
      <c r="Q1053" s="191">
        <v>3</v>
      </c>
      <c r="R1053" s="191">
        <v>2.5156967679406683E-2</v>
      </c>
      <c r="S1053" s="191">
        <v>12</v>
      </c>
      <c r="T1053" s="191">
        <v>5.0566769204837554E-2</v>
      </c>
      <c r="U1053" s="191">
        <v>4</v>
      </c>
      <c r="V1053" s="191">
        <v>1.6855589734945851E-2</v>
      </c>
      <c r="W1053" s="191">
        <v>37</v>
      </c>
      <c r="X1053" s="191">
        <v>0.15591420504824913</v>
      </c>
      <c r="Y1053" s="191">
        <v>50</v>
      </c>
      <c r="Z1053" s="191">
        <v>0.21069487168682313</v>
      </c>
      <c r="AA1053" s="191">
        <v>112</v>
      </c>
      <c r="AB1053" s="191">
        <v>0.47195651257848387</v>
      </c>
      <c r="AC1053" s="191">
        <v>31</v>
      </c>
      <c r="AD1053" s="191">
        <v>0.13063082044583035</v>
      </c>
      <c r="AE1053" s="191"/>
      <c r="AF1053" s="191"/>
    </row>
    <row r="1054" spans="1:32">
      <c r="A1054" s="332">
        <v>1898</v>
      </c>
      <c r="B1054" s="334" t="s">
        <v>840</v>
      </c>
      <c r="C1054" s="345">
        <v>17177</v>
      </c>
      <c r="D1054" s="345">
        <v>17985</v>
      </c>
      <c r="E1054" s="191">
        <v>340</v>
      </c>
      <c r="F1054" s="191">
        <f t="shared" si="57"/>
        <v>1.8904642757853769</v>
      </c>
      <c r="G1054" s="191">
        <v>165</v>
      </c>
      <c r="H1054" s="191">
        <v>0.91743119266055051</v>
      </c>
      <c r="I1054" s="191">
        <v>175</v>
      </c>
      <c r="J1054" s="191">
        <v>0.97303308312482617</v>
      </c>
      <c r="K1054" s="191">
        <v>16</v>
      </c>
      <c r="L1054" s="191">
        <v>8.8963024742841262E-2</v>
      </c>
      <c r="M1054" s="191">
        <v>44</v>
      </c>
      <c r="N1054" s="191">
        <v>0.24464831804281345</v>
      </c>
      <c r="O1054" s="191">
        <v>11</v>
      </c>
      <c r="P1054" s="191">
        <v>6.1162079510703363E-2</v>
      </c>
      <c r="Q1054" s="191">
        <v>10</v>
      </c>
      <c r="R1054" s="191">
        <v>0.11064776202390882</v>
      </c>
      <c r="S1054" s="191">
        <v>16</v>
      </c>
      <c r="T1054" s="191">
        <v>8.8963024742841262E-2</v>
      </c>
      <c r="U1054" s="191">
        <v>7</v>
      </c>
      <c r="V1054" s="191">
        <v>3.8921323324993054E-2</v>
      </c>
      <c r="W1054" s="191">
        <v>40</v>
      </c>
      <c r="X1054" s="191">
        <v>0.22240756185710314</v>
      </c>
      <c r="Y1054" s="191">
        <v>55</v>
      </c>
      <c r="Z1054" s="191">
        <v>0.3058103975535168</v>
      </c>
      <c r="AA1054" s="191">
        <v>129</v>
      </c>
      <c r="AB1054" s="191">
        <v>0.71726438698915762</v>
      </c>
      <c r="AC1054" s="191">
        <v>12</v>
      </c>
      <c r="AD1054" s="191">
        <v>6.672226855713094E-2</v>
      </c>
      <c r="AE1054" s="191"/>
      <c r="AF1054" s="191"/>
    </row>
    <row r="1055" spans="1:32">
      <c r="A1055" s="332">
        <v>1898</v>
      </c>
      <c r="B1055" s="335" t="s">
        <v>1055</v>
      </c>
      <c r="C1055" s="240">
        <v>135360</v>
      </c>
      <c r="D1055" s="246">
        <v>146519</v>
      </c>
      <c r="E1055" s="191">
        <v>2491</v>
      </c>
      <c r="F1055" s="191">
        <f t="shared" si="57"/>
        <v>1.7001208034452868</v>
      </c>
      <c r="G1055" s="191">
        <v>1302</v>
      </c>
      <c r="H1055" s="191">
        <v>0.88862195346678596</v>
      </c>
      <c r="I1055" s="191">
        <v>1189</v>
      </c>
      <c r="J1055" s="191">
        <v>0.81149884997850108</v>
      </c>
      <c r="K1055" s="191">
        <v>255</v>
      </c>
      <c r="L1055" s="191">
        <v>0.17403886185409401</v>
      </c>
      <c r="M1055" s="191">
        <v>205</v>
      </c>
      <c r="N1055" s="191">
        <v>0.13991359482387949</v>
      </c>
      <c r="O1055" s="191">
        <v>54</v>
      </c>
      <c r="P1055" s="191">
        <v>3.685528839263167E-2</v>
      </c>
      <c r="Q1055" s="191">
        <v>54</v>
      </c>
      <c r="R1055" s="191">
        <v>7.3342023901337025E-2</v>
      </c>
      <c r="S1055" s="191">
        <v>57</v>
      </c>
      <c r="T1055" s="191">
        <v>3.8902804414444547E-2</v>
      </c>
      <c r="U1055" s="191">
        <v>44</v>
      </c>
      <c r="V1055" s="191">
        <v>3.0030234986588768E-2</v>
      </c>
      <c r="W1055" s="191">
        <v>276</v>
      </c>
      <c r="X1055" s="191">
        <v>0.18837147400678411</v>
      </c>
      <c r="Y1055" s="191">
        <v>463</v>
      </c>
      <c r="Z1055" s="191">
        <v>0.31599997269978641</v>
      </c>
      <c r="AA1055" s="191">
        <v>920</v>
      </c>
      <c r="AB1055" s="191">
        <v>0.627904913355947</v>
      </c>
      <c r="AC1055" s="191">
        <v>163</v>
      </c>
      <c r="AD1055" s="191">
        <v>0.11124837051849931</v>
      </c>
      <c r="AE1055" s="191"/>
      <c r="AF1055" s="191"/>
    </row>
    <row r="1056" spans="1:32">
      <c r="A1056" s="332">
        <v>1898</v>
      </c>
      <c r="B1056" s="334" t="s">
        <v>818</v>
      </c>
      <c r="C1056" s="345">
        <v>16684</v>
      </c>
      <c r="D1056" s="345">
        <v>16227</v>
      </c>
      <c r="E1056" s="191">
        <v>290</v>
      </c>
      <c r="F1056" s="191">
        <f t="shared" si="57"/>
        <v>1.7871448819868119</v>
      </c>
      <c r="G1056" s="191">
        <v>148</v>
      </c>
      <c r="H1056" s="191">
        <v>0.9120601466691316</v>
      </c>
      <c r="I1056" s="191">
        <v>142</v>
      </c>
      <c r="J1056" s="191">
        <v>0.8750847353176805</v>
      </c>
      <c r="K1056" s="191">
        <v>35</v>
      </c>
      <c r="L1056" s="191">
        <v>0.21568989955013251</v>
      </c>
      <c r="M1056" s="191">
        <v>24</v>
      </c>
      <c r="N1056" s="191">
        <v>0.14790164540580514</v>
      </c>
      <c r="O1056" s="191">
        <v>2</v>
      </c>
      <c r="P1056" s="191">
        <v>1.2325137117150428E-2</v>
      </c>
      <c r="Q1056" s="191">
        <v>3</v>
      </c>
      <c r="R1056" s="191">
        <v>3.6790534294694033E-2</v>
      </c>
      <c r="S1056" s="191">
        <v>6</v>
      </c>
      <c r="T1056" s="191">
        <v>3.6975411351451284E-2</v>
      </c>
      <c r="U1056" s="191">
        <v>1</v>
      </c>
      <c r="V1056" s="191">
        <v>6.1625685585752141E-3</v>
      </c>
      <c r="W1056" s="191">
        <v>24</v>
      </c>
      <c r="X1056" s="191">
        <v>0.14790164540580514</v>
      </c>
      <c r="Y1056" s="191">
        <v>49</v>
      </c>
      <c r="Z1056" s="191">
        <v>0.3019658593701855</v>
      </c>
      <c r="AA1056" s="191">
        <v>121</v>
      </c>
      <c r="AB1056" s="191">
        <v>0.74567079558760097</v>
      </c>
      <c r="AC1056" s="191">
        <v>25</v>
      </c>
      <c r="AD1056" s="191">
        <v>0.15406421396438036</v>
      </c>
      <c r="AE1056" s="191"/>
      <c r="AF1056" s="191"/>
    </row>
    <row r="1057" spans="1:32">
      <c r="A1057" s="332">
        <v>1898</v>
      </c>
      <c r="B1057" s="334" t="s">
        <v>819</v>
      </c>
      <c r="C1057" s="345">
        <v>16234</v>
      </c>
      <c r="D1057" s="345">
        <v>17432</v>
      </c>
      <c r="E1057" s="191">
        <v>300</v>
      </c>
      <c r="F1057" s="191">
        <f t="shared" si="57"/>
        <v>1.7209729233593392</v>
      </c>
      <c r="G1057" s="191">
        <v>140</v>
      </c>
      <c r="H1057" s="191">
        <v>0.80312069756769167</v>
      </c>
      <c r="I1057" s="191">
        <v>160</v>
      </c>
      <c r="J1057" s="191">
        <v>0.9178522257916476</v>
      </c>
      <c r="K1057" s="191">
        <v>28</v>
      </c>
      <c r="L1057" s="191">
        <v>0.16062413951353832</v>
      </c>
      <c r="M1057" s="191">
        <v>21</v>
      </c>
      <c r="N1057" s="191">
        <v>0.12046810463515374</v>
      </c>
      <c r="O1057" s="191">
        <v>5</v>
      </c>
      <c r="P1057" s="191">
        <v>2.8682882055988988E-2</v>
      </c>
      <c r="Q1057" s="191">
        <v>13</v>
      </c>
      <c r="R1057" s="191">
        <v>0.148405231757687</v>
      </c>
      <c r="S1057" s="191">
        <v>5</v>
      </c>
      <c r="T1057" s="191">
        <v>2.8682882055988988E-2</v>
      </c>
      <c r="U1057" s="191">
        <v>6</v>
      </c>
      <c r="V1057" s="191">
        <v>3.4419458467186782E-2</v>
      </c>
      <c r="W1057" s="191">
        <v>29</v>
      </c>
      <c r="X1057" s="191">
        <v>0.16636071592473614</v>
      </c>
      <c r="Y1057" s="191">
        <v>56</v>
      </c>
      <c r="Z1057" s="191">
        <v>0.32124827902707664</v>
      </c>
      <c r="AA1057" s="191">
        <v>116</v>
      </c>
      <c r="AB1057" s="191">
        <v>0.66544286369894456</v>
      </c>
      <c r="AC1057" s="191">
        <v>21</v>
      </c>
      <c r="AD1057" s="191">
        <v>0.12046810463515374</v>
      </c>
      <c r="AE1057" s="191"/>
      <c r="AF1057" s="191"/>
    </row>
    <row r="1058" spans="1:32">
      <c r="A1058" s="332">
        <v>1898</v>
      </c>
      <c r="B1058" s="334" t="s">
        <v>820</v>
      </c>
      <c r="C1058" s="345">
        <v>42712</v>
      </c>
      <c r="D1058" s="345">
        <v>54339</v>
      </c>
      <c r="E1058" s="191">
        <v>875</v>
      </c>
      <c r="F1058" s="191">
        <f t="shared" si="57"/>
        <v>1.6102615064686503</v>
      </c>
      <c r="G1058" s="191">
        <v>459</v>
      </c>
      <c r="H1058" s="191">
        <v>0.8446971788218407</v>
      </c>
      <c r="I1058" s="191">
        <v>416</v>
      </c>
      <c r="J1058" s="191">
        <v>0.76556432764680982</v>
      </c>
      <c r="K1058" s="191">
        <v>89</v>
      </c>
      <c r="L1058" s="191">
        <v>0.16378659894366845</v>
      </c>
      <c r="M1058" s="191">
        <v>87</v>
      </c>
      <c r="N1058" s="191">
        <v>0.16010600121459725</v>
      </c>
      <c r="O1058" s="191">
        <v>26</v>
      </c>
      <c r="P1058" s="191">
        <v>4.7847770477925614E-2</v>
      </c>
      <c r="Q1058" s="191">
        <v>25</v>
      </c>
      <c r="R1058" s="191">
        <v>9.1554868510646134E-2</v>
      </c>
      <c r="S1058" s="191">
        <v>30</v>
      </c>
      <c r="T1058" s="191">
        <v>5.5208965936068014E-2</v>
      </c>
      <c r="U1058" s="191">
        <v>21</v>
      </c>
      <c r="V1058" s="191">
        <v>3.8646276155247607E-2</v>
      </c>
      <c r="W1058" s="191">
        <v>123</v>
      </c>
      <c r="X1058" s="191">
        <v>0.22635676033787885</v>
      </c>
      <c r="Y1058" s="191">
        <v>159</v>
      </c>
      <c r="Z1058" s="191">
        <v>0.29260751946116048</v>
      </c>
      <c r="AA1058" s="191">
        <v>272</v>
      </c>
      <c r="AB1058" s="191">
        <v>0.50056129115368331</v>
      </c>
      <c r="AC1058" s="191">
        <v>43</v>
      </c>
      <c r="AD1058" s="191">
        <v>7.9132851175030827E-2</v>
      </c>
      <c r="AE1058" s="191"/>
      <c r="AF1058" s="191"/>
    </row>
    <row r="1059" spans="1:32">
      <c r="A1059" s="332">
        <v>1898</v>
      </c>
      <c r="B1059" s="334" t="s">
        <v>821</v>
      </c>
      <c r="C1059" s="345">
        <v>28943</v>
      </c>
      <c r="D1059" s="345">
        <v>28990</v>
      </c>
      <c r="E1059" s="191">
        <v>470</v>
      </c>
      <c r="F1059" s="191">
        <f t="shared" si="57"/>
        <v>1.6212487064505003</v>
      </c>
      <c r="G1059" s="191">
        <v>252</v>
      </c>
      <c r="H1059" s="191">
        <v>0.86926526388409808</v>
      </c>
      <c r="I1059" s="191">
        <v>218</v>
      </c>
      <c r="J1059" s="191">
        <v>0.75198344256640215</v>
      </c>
      <c r="K1059" s="191">
        <v>48</v>
      </c>
      <c r="L1059" s="191">
        <v>0.16557433597792343</v>
      </c>
      <c r="M1059" s="191">
        <v>21</v>
      </c>
      <c r="N1059" s="191">
        <v>7.2438771990341488E-2</v>
      </c>
      <c r="O1059" s="191">
        <v>8</v>
      </c>
      <c r="P1059" s="191">
        <v>2.7595722662987238E-2</v>
      </c>
      <c r="Q1059" s="191">
        <v>5</v>
      </c>
      <c r="R1059" s="191">
        <v>3.4322180062090375E-2</v>
      </c>
      <c r="S1059" s="191">
        <v>8</v>
      </c>
      <c r="T1059" s="191">
        <v>2.7595722662987238E-2</v>
      </c>
      <c r="U1059" s="191">
        <v>7</v>
      </c>
      <c r="V1059" s="191">
        <v>2.4146257330113833E-2</v>
      </c>
      <c r="W1059" s="191">
        <v>49</v>
      </c>
      <c r="X1059" s="191">
        <v>0.16902380131079683</v>
      </c>
      <c r="Y1059" s="191">
        <v>97</v>
      </c>
      <c r="Z1059" s="191">
        <v>0.33459813728872023</v>
      </c>
      <c r="AA1059" s="191">
        <v>192</v>
      </c>
      <c r="AB1059" s="191">
        <v>0.6622973439116937</v>
      </c>
      <c r="AC1059" s="191">
        <v>35</v>
      </c>
      <c r="AD1059" s="191">
        <v>0.12073128665056915</v>
      </c>
      <c r="AE1059" s="191"/>
      <c r="AF1059" s="191"/>
    </row>
    <row r="1060" spans="1:32">
      <c r="A1060" s="332">
        <v>1898</v>
      </c>
      <c r="B1060" s="334" t="s">
        <v>822</v>
      </c>
      <c r="C1060" s="345">
        <v>30787</v>
      </c>
      <c r="D1060" s="345">
        <v>29531</v>
      </c>
      <c r="E1060" s="191">
        <v>556</v>
      </c>
      <c r="F1060" s="191">
        <f t="shared" si="57"/>
        <v>1.8827672615217907</v>
      </c>
      <c r="G1060" s="191">
        <v>303</v>
      </c>
      <c r="H1060" s="191">
        <v>1.0260404320883141</v>
      </c>
      <c r="I1060" s="191">
        <v>253</v>
      </c>
      <c r="J1060" s="191">
        <v>0.85672682943347656</v>
      </c>
      <c r="K1060" s="191">
        <v>55</v>
      </c>
      <c r="L1060" s="191">
        <v>0.186244962920321</v>
      </c>
      <c r="M1060" s="191">
        <v>52</v>
      </c>
      <c r="N1060" s="191">
        <v>0.17608614676103077</v>
      </c>
      <c r="O1060" s="191">
        <v>13</v>
      </c>
      <c r="P1060" s="191">
        <v>4.4021536690257691E-2</v>
      </c>
      <c r="Q1060" s="191">
        <v>8</v>
      </c>
      <c r="R1060" s="191">
        <v>5.3909451085300195E-2</v>
      </c>
      <c r="S1060" s="191">
        <v>8</v>
      </c>
      <c r="T1060" s="191">
        <v>2.7090176424773967E-2</v>
      </c>
      <c r="U1060" s="191">
        <v>9</v>
      </c>
      <c r="V1060" s="191">
        <v>3.0476448477870711E-2</v>
      </c>
      <c r="W1060" s="191">
        <v>51</v>
      </c>
      <c r="X1060" s="191">
        <v>0.17269987470793405</v>
      </c>
      <c r="Y1060" s="191">
        <v>102</v>
      </c>
      <c r="Z1060" s="191">
        <v>0.3453997494158681</v>
      </c>
      <c r="AA1060" s="191">
        <v>219</v>
      </c>
      <c r="AB1060" s="191">
        <v>0.74159357962818728</v>
      </c>
      <c r="AC1060" s="191">
        <v>39</v>
      </c>
      <c r="AD1060" s="191">
        <v>0.13206461007077308</v>
      </c>
      <c r="AE1060" s="191"/>
      <c r="AF1060" s="191"/>
    </row>
    <row r="1061" spans="1:32">
      <c r="A1061" s="332">
        <v>1898</v>
      </c>
      <c r="B1061" s="335" t="s">
        <v>1056</v>
      </c>
      <c r="C1061" s="233">
        <v>17249</v>
      </c>
      <c r="D1061" s="246">
        <v>19700</v>
      </c>
      <c r="E1061" s="191">
        <v>360</v>
      </c>
      <c r="F1061" s="191">
        <f t="shared" si="57"/>
        <v>1.8274111675126905</v>
      </c>
      <c r="G1061" s="191">
        <v>198</v>
      </c>
      <c r="H1061" s="191">
        <v>1.0050761421319796</v>
      </c>
      <c r="I1061" s="191">
        <v>162</v>
      </c>
      <c r="J1061" s="191">
        <v>0.82233502538071068</v>
      </c>
      <c r="K1061" s="191">
        <v>52</v>
      </c>
      <c r="L1061" s="191">
        <v>0.26395939086294418</v>
      </c>
      <c r="M1061" s="191">
        <v>38</v>
      </c>
      <c r="N1061" s="191">
        <v>0.19289340101522842</v>
      </c>
      <c r="O1061" s="191">
        <v>7</v>
      </c>
      <c r="P1061" s="191">
        <v>3.553299492385787E-2</v>
      </c>
      <c r="Q1061" s="191">
        <v>9</v>
      </c>
      <c r="R1061" s="191">
        <v>9.0913705583756346E-2</v>
      </c>
      <c r="S1061" s="191">
        <v>10</v>
      </c>
      <c r="T1061" s="191">
        <v>5.0761421319796954E-2</v>
      </c>
      <c r="U1061" s="191">
        <v>5</v>
      </c>
      <c r="V1061" s="191">
        <v>2.5380710659898477E-2</v>
      </c>
      <c r="W1061" s="191">
        <v>45</v>
      </c>
      <c r="X1061" s="191">
        <v>0.22842639593908631</v>
      </c>
      <c r="Y1061" s="191">
        <v>65</v>
      </c>
      <c r="Z1061" s="191">
        <v>0.32994923857868019</v>
      </c>
      <c r="AA1061" s="191">
        <v>116</v>
      </c>
      <c r="AB1061" s="191">
        <v>0.58883248730964466</v>
      </c>
      <c r="AC1061" s="191">
        <v>13</v>
      </c>
      <c r="AD1061" s="191">
        <v>6.5989847715736044E-2</v>
      </c>
      <c r="AE1061" s="191"/>
      <c r="AF1061" s="191"/>
    </row>
    <row r="1062" spans="1:32">
      <c r="A1062" s="332">
        <v>1898</v>
      </c>
      <c r="B1062" s="335" t="s">
        <v>1057</v>
      </c>
      <c r="C1062" s="343">
        <v>50307</v>
      </c>
      <c r="D1062" s="246">
        <v>55385</v>
      </c>
      <c r="E1062" s="191">
        <v>1029</v>
      </c>
      <c r="F1062" s="191">
        <f t="shared" si="57"/>
        <v>1.8579037645571905</v>
      </c>
      <c r="G1062" s="191">
        <v>499</v>
      </c>
      <c r="H1062" s="191">
        <v>0.90096596551412833</v>
      </c>
      <c r="I1062" s="191">
        <v>530</v>
      </c>
      <c r="J1062" s="191">
        <v>0.9569377990430622</v>
      </c>
      <c r="K1062" s="191">
        <v>120</v>
      </c>
      <c r="L1062" s="191">
        <v>0.21666516204748576</v>
      </c>
      <c r="M1062" s="191">
        <v>121</v>
      </c>
      <c r="N1062" s="191">
        <v>0.21847070506454813</v>
      </c>
      <c r="O1062" s="191">
        <v>28</v>
      </c>
      <c r="P1062" s="191">
        <v>5.0555204477746682E-2</v>
      </c>
      <c r="Q1062" s="191">
        <v>24</v>
      </c>
      <c r="R1062" s="191">
        <v>8.6232734494899335E-2</v>
      </c>
      <c r="S1062" s="191">
        <v>34</v>
      </c>
      <c r="T1062" s="191">
        <v>6.1388462580120963E-2</v>
      </c>
      <c r="U1062" s="191">
        <v>19</v>
      </c>
      <c r="V1062" s="191">
        <v>3.4305317324185243E-2</v>
      </c>
      <c r="W1062" s="191">
        <v>141</v>
      </c>
      <c r="X1062" s="191">
        <v>0.2545815654057958</v>
      </c>
      <c r="Y1062" s="191">
        <v>179</v>
      </c>
      <c r="Z1062" s="191">
        <v>0.32319220005416632</v>
      </c>
      <c r="AA1062" s="191">
        <v>320</v>
      </c>
      <c r="AB1062" s="191">
        <v>0.57777376545996206</v>
      </c>
      <c r="AC1062" s="191">
        <v>43</v>
      </c>
      <c r="AD1062" s="191">
        <v>7.7638349733682402E-2</v>
      </c>
      <c r="AE1062" s="191"/>
      <c r="AF1062" s="191"/>
    </row>
    <row r="1063" spans="1:32">
      <c r="A1063" s="332">
        <v>1898</v>
      </c>
      <c r="B1063" s="334" t="s">
        <v>858</v>
      </c>
      <c r="C1063" s="345">
        <v>8506</v>
      </c>
      <c r="D1063" s="345">
        <v>8496</v>
      </c>
      <c r="E1063" s="191">
        <v>155</v>
      </c>
      <c r="F1063" s="191">
        <f t="shared" si="57"/>
        <v>1.8243879472693032</v>
      </c>
      <c r="G1063" s="191">
        <v>71</v>
      </c>
      <c r="H1063" s="191">
        <v>0.8356873822975518</v>
      </c>
      <c r="I1063" s="191">
        <v>84</v>
      </c>
      <c r="J1063" s="191">
        <v>0.98870056497175152</v>
      </c>
      <c r="K1063" s="191">
        <v>17</v>
      </c>
      <c r="L1063" s="191">
        <v>0.20009416195856874</v>
      </c>
      <c r="M1063" s="191">
        <v>21</v>
      </c>
      <c r="N1063" s="191">
        <v>0.24717514124293788</v>
      </c>
      <c r="O1063" s="191">
        <v>1</v>
      </c>
      <c r="P1063" s="191">
        <v>1.1770244821092278E-2</v>
      </c>
      <c r="Q1063" s="191">
        <v>3</v>
      </c>
      <c r="R1063" s="191">
        <v>7.0268361581920902E-2</v>
      </c>
      <c r="S1063" s="191">
        <v>7</v>
      </c>
      <c r="T1063" s="191">
        <v>8.239171374764595E-2</v>
      </c>
      <c r="U1063" s="191">
        <v>5</v>
      </c>
      <c r="V1063" s="191">
        <v>5.885122410546139E-2</v>
      </c>
      <c r="W1063" s="191">
        <v>13</v>
      </c>
      <c r="X1063" s="191">
        <v>0.15301318267419961</v>
      </c>
      <c r="Y1063" s="191">
        <v>23</v>
      </c>
      <c r="Z1063" s="191">
        <v>0.2707156308851224</v>
      </c>
      <c r="AA1063" s="191">
        <v>56</v>
      </c>
      <c r="AB1063" s="191">
        <v>0.6591337099811676</v>
      </c>
      <c r="AC1063" s="191">
        <v>9</v>
      </c>
      <c r="AD1063" s="191">
        <v>0.1059322033898305</v>
      </c>
      <c r="AE1063" s="191"/>
      <c r="AF1063" s="191"/>
    </row>
    <row r="1064" spans="1:32">
      <c r="A1064" s="332">
        <v>1898</v>
      </c>
      <c r="B1064" s="334" t="s">
        <v>980</v>
      </c>
      <c r="C1064" s="345">
        <v>1846</v>
      </c>
      <c r="D1064" s="345">
        <v>1887</v>
      </c>
      <c r="E1064" s="191">
        <v>38</v>
      </c>
      <c r="F1064" s="191">
        <f t="shared" si="57"/>
        <v>2.0137784843667199</v>
      </c>
      <c r="G1064" s="191">
        <v>17</v>
      </c>
      <c r="H1064" s="191">
        <v>0.90090090090090091</v>
      </c>
      <c r="I1064" s="191">
        <v>21</v>
      </c>
      <c r="J1064" s="191">
        <v>1.1128775834658187</v>
      </c>
      <c r="K1064" s="191">
        <v>4</v>
      </c>
      <c r="L1064" s="191">
        <v>0.21197668256491786</v>
      </c>
      <c r="M1064" s="191">
        <v>8</v>
      </c>
      <c r="N1064" s="191">
        <v>0.42395336512983572</v>
      </c>
      <c r="O1064" s="191">
        <v>1</v>
      </c>
      <c r="P1064" s="191">
        <v>5.2994170641229466E-2</v>
      </c>
      <c r="Q1064" s="191">
        <v>2</v>
      </c>
      <c r="R1064" s="191">
        <v>0.21091679915209327</v>
      </c>
      <c r="S1064" s="191">
        <v>0</v>
      </c>
      <c r="T1064" s="191">
        <v>0</v>
      </c>
      <c r="U1064" s="191">
        <v>2</v>
      </c>
      <c r="V1064" s="191">
        <v>0.10598834128245893</v>
      </c>
      <c r="W1064" s="191">
        <v>4</v>
      </c>
      <c r="X1064" s="191">
        <v>0.21197668256491786</v>
      </c>
      <c r="Y1064" s="191">
        <v>4</v>
      </c>
      <c r="Z1064" s="191">
        <v>0.21197668256491786</v>
      </c>
      <c r="AA1064" s="191">
        <v>13</v>
      </c>
      <c r="AB1064" s="191">
        <v>0.68892421833598305</v>
      </c>
      <c r="AC1064" s="191">
        <v>0</v>
      </c>
      <c r="AD1064" s="191">
        <v>0</v>
      </c>
      <c r="AE1064" s="191"/>
      <c r="AF1064" s="191"/>
    </row>
    <row r="1065" spans="1:32">
      <c r="A1065" s="332">
        <v>1898</v>
      </c>
      <c r="B1065" s="334" t="s">
        <v>866</v>
      </c>
      <c r="C1065" s="345">
        <v>4850</v>
      </c>
      <c r="D1065" s="345">
        <v>5005</v>
      </c>
      <c r="E1065" s="191">
        <v>109</v>
      </c>
      <c r="F1065" s="191">
        <f t="shared" si="57"/>
        <v>2.1778221778221778</v>
      </c>
      <c r="G1065" s="191">
        <v>63</v>
      </c>
      <c r="H1065" s="191">
        <v>1.2587412587412588</v>
      </c>
      <c r="I1065" s="191">
        <v>46</v>
      </c>
      <c r="J1065" s="191">
        <v>0.91908091908091905</v>
      </c>
      <c r="K1065" s="191">
        <v>11</v>
      </c>
      <c r="L1065" s="191">
        <v>0.21978021978021978</v>
      </c>
      <c r="M1065" s="191">
        <v>8</v>
      </c>
      <c r="N1065" s="191">
        <v>0.15984015984015984</v>
      </c>
      <c r="O1065" s="191">
        <v>5</v>
      </c>
      <c r="P1065" s="191">
        <v>9.9900099900099903E-2</v>
      </c>
      <c r="Q1065" s="191">
        <v>4</v>
      </c>
      <c r="R1065" s="191">
        <v>0.15904095904095905</v>
      </c>
      <c r="S1065" s="191">
        <v>3</v>
      </c>
      <c r="T1065" s="191">
        <v>5.9940059940059937E-2</v>
      </c>
      <c r="U1065" s="191">
        <v>3</v>
      </c>
      <c r="V1065" s="191">
        <v>5.9940059940059937E-2</v>
      </c>
      <c r="W1065" s="191">
        <v>17</v>
      </c>
      <c r="X1065" s="191">
        <v>0.33966033966033965</v>
      </c>
      <c r="Y1065" s="191">
        <v>24</v>
      </c>
      <c r="Z1065" s="191">
        <v>0.47952047952047949</v>
      </c>
      <c r="AA1065" s="191">
        <v>30</v>
      </c>
      <c r="AB1065" s="191">
        <v>0.59940059940059942</v>
      </c>
      <c r="AC1065" s="191">
        <v>4</v>
      </c>
      <c r="AD1065" s="191">
        <v>7.992007992007992E-2</v>
      </c>
      <c r="AE1065" s="191"/>
      <c r="AF1065" s="191"/>
    </row>
    <row r="1066" spans="1:32">
      <c r="A1066" s="332">
        <v>1898</v>
      </c>
      <c r="B1066" s="334" t="s">
        <v>981</v>
      </c>
      <c r="C1066" s="345">
        <v>2924</v>
      </c>
      <c r="D1066" s="345">
        <v>3562</v>
      </c>
      <c r="E1066" s="191">
        <v>55</v>
      </c>
      <c r="F1066" s="191">
        <f t="shared" si="57"/>
        <v>1.5440763615946098</v>
      </c>
      <c r="G1066" s="191">
        <v>27</v>
      </c>
      <c r="H1066" s="191">
        <v>0.75800112296462663</v>
      </c>
      <c r="I1066" s="191">
        <v>28</v>
      </c>
      <c r="J1066" s="191">
        <v>0.78607523862998308</v>
      </c>
      <c r="K1066" s="191">
        <v>5</v>
      </c>
      <c r="L1066" s="191">
        <v>0.14037057832678271</v>
      </c>
      <c r="M1066" s="191">
        <v>6</v>
      </c>
      <c r="N1066" s="191">
        <v>0.16844469399213924</v>
      </c>
      <c r="O1066" s="191">
        <v>0</v>
      </c>
      <c r="P1066" s="191">
        <v>0</v>
      </c>
      <c r="Q1066" s="191">
        <v>2</v>
      </c>
      <c r="R1066" s="191">
        <v>0.11173498034811905</v>
      </c>
      <c r="S1066" s="191">
        <v>3</v>
      </c>
      <c r="T1066" s="191">
        <v>8.4222346996069619E-2</v>
      </c>
      <c r="U1066" s="191">
        <v>0</v>
      </c>
      <c r="V1066" s="191">
        <v>0</v>
      </c>
      <c r="W1066" s="191">
        <v>8</v>
      </c>
      <c r="X1066" s="191">
        <v>0.22459292532285235</v>
      </c>
      <c r="Y1066" s="191">
        <v>11</v>
      </c>
      <c r="Z1066" s="191">
        <v>0.30881527231892197</v>
      </c>
      <c r="AA1066" s="191">
        <v>14</v>
      </c>
      <c r="AB1066" s="191">
        <v>0.39303761931499154</v>
      </c>
      <c r="AC1066" s="191">
        <v>6</v>
      </c>
      <c r="AD1066" s="191">
        <v>0.16844469399213924</v>
      </c>
      <c r="AE1066" s="191"/>
      <c r="AF1066" s="191"/>
    </row>
    <row r="1067" spans="1:32">
      <c r="A1067" s="332">
        <v>1898</v>
      </c>
      <c r="B1067" s="337" t="s">
        <v>875</v>
      </c>
      <c r="C1067" s="347">
        <v>11277</v>
      </c>
      <c r="D1067" s="347">
        <v>11473</v>
      </c>
      <c r="E1067" s="191">
        <v>222</v>
      </c>
      <c r="F1067" s="191">
        <f t="shared" si="57"/>
        <v>1.9349777739039484</v>
      </c>
      <c r="G1067" s="191">
        <v>107</v>
      </c>
      <c r="H1067" s="191">
        <v>0.9326244225573086</v>
      </c>
      <c r="I1067" s="191">
        <v>115</v>
      </c>
      <c r="J1067" s="191">
        <v>1.0023533513466398</v>
      </c>
      <c r="K1067" s="191">
        <v>27</v>
      </c>
      <c r="L1067" s="191">
        <v>0.23533513466399372</v>
      </c>
      <c r="M1067" s="191">
        <v>27</v>
      </c>
      <c r="N1067" s="191">
        <v>0.23533513466399372</v>
      </c>
      <c r="O1067" s="191">
        <v>5</v>
      </c>
      <c r="P1067" s="191">
        <v>4.3580580493332167E-2</v>
      </c>
      <c r="Q1067" s="191">
        <v>3</v>
      </c>
      <c r="R1067" s="191">
        <v>5.2035213109038615E-2</v>
      </c>
      <c r="S1067" s="191">
        <v>4</v>
      </c>
      <c r="T1067" s="191">
        <v>3.4864464394665742E-2</v>
      </c>
      <c r="U1067" s="191">
        <v>2</v>
      </c>
      <c r="V1067" s="191">
        <v>1.7432232197332871E-2</v>
      </c>
      <c r="W1067" s="191">
        <v>25</v>
      </c>
      <c r="X1067" s="191">
        <v>0.21790290246666086</v>
      </c>
      <c r="Y1067" s="191">
        <v>44</v>
      </c>
      <c r="Z1067" s="191">
        <v>0.38350910834132307</v>
      </c>
      <c r="AA1067" s="191">
        <v>74</v>
      </c>
      <c r="AB1067" s="191">
        <v>0.64499259130131614</v>
      </c>
      <c r="AC1067" s="191">
        <v>11</v>
      </c>
      <c r="AD1067" s="191">
        <v>9.5877277085330767E-2</v>
      </c>
      <c r="AE1067" s="191"/>
      <c r="AF1067" s="191"/>
    </row>
    <row r="1068" spans="1:32">
      <c r="A1068" s="332">
        <v>1898</v>
      </c>
      <c r="B1068" s="334" t="s">
        <v>891</v>
      </c>
      <c r="C1068" s="345">
        <v>20904</v>
      </c>
      <c r="D1068" s="345">
        <v>24962</v>
      </c>
      <c r="E1068" s="191">
        <v>450</v>
      </c>
      <c r="F1068" s="191">
        <f t="shared" si="57"/>
        <v>1.8027401650508774</v>
      </c>
      <c r="G1068" s="191">
        <v>214</v>
      </c>
      <c r="H1068" s="191">
        <v>0.85730310071308391</v>
      </c>
      <c r="I1068" s="191">
        <v>236</v>
      </c>
      <c r="J1068" s="191">
        <v>0.9454370643377934</v>
      </c>
      <c r="K1068" s="191">
        <v>56</v>
      </c>
      <c r="L1068" s="191">
        <v>0.2243409983174425</v>
      </c>
      <c r="M1068" s="191">
        <v>51</v>
      </c>
      <c r="N1068" s="191">
        <v>0.20431055203909942</v>
      </c>
      <c r="O1068" s="191">
        <v>16</v>
      </c>
      <c r="P1068" s="191">
        <v>6.4097428090697864E-2</v>
      </c>
      <c r="Q1068" s="191">
        <v>10</v>
      </c>
      <c r="R1068" s="191">
        <v>7.972117618780547E-2</v>
      </c>
      <c r="S1068" s="191">
        <v>17</v>
      </c>
      <c r="T1068" s="191">
        <v>6.8103517346366479E-2</v>
      </c>
      <c r="U1068" s="191">
        <v>7</v>
      </c>
      <c r="V1068" s="191">
        <v>2.8042624789680313E-2</v>
      </c>
      <c r="W1068" s="191">
        <v>74</v>
      </c>
      <c r="X1068" s="191">
        <v>0.29645060491947761</v>
      </c>
      <c r="Y1068" s="191">
        <v>73</v>
      </c>
      <c r="Z1068" s="191">
        <v>0.29244451566380902</v>
      </c>
      <c r="AA1068" s="191">
        <v>133</v>
      </c>
      <c r="AB1068" s="191">
        <v>0.53280987100392596</v>
      </c>
      <c r="AC1068" s="191">
        <v>13</v>
      </c>
      <c r="AD1068" s="191">
        <v>5.207916032369201E-2</v>
      </c>
      <c r="AE1068" s="191"/>
      <c r="AF1068" s="191"/>
    </row>
    <row r="1069" spans="1:32">
      <c r="A1069" s="332">
        <v>1898</v>
      </c>
      <c r="B1069" s="335" t="s">
        <v>1058</v>
      </c>
      <c r="C1069" s="343">
        <v>15043</v>
      </c>
      <c r="D1069" s="246">
        <v>15260</v>
      </c>
      <c r="E1069" s="191">
        <v>247</v>
      </c>
      <c r="F1069" s="191">
        <f t="shared" si="57"/>
        <v>1.618610747051114</v>
      </c>
      <c r="G1069" s="191">
        <v>130</v>
      </c>
      <c r="H1069" s="191">
        <v>0.85190039318479693</v>
      </c>
      <c r="I1069" s="191">
        <v>117</v>
      </c>
      <c r="J1069" s="191">
        <v>0.76671035386631725</v>
      </c>
      <c r="K1069" s="191">
        <v>20</v>
      </c>
      <c r="L1069" s="191">
        <v>0.13106159895150721</v>
      </c>
      <c r="M1069" s="191">
        <v>15</v>
      </c>
      <c r="N1069" s="191">
        <v>9.8296199213630392E-2</v>
      </c>
      <c r="O1069" s="191">
        <v>4</v>
      </c>
      <c r="P1069" s="191">
        <v>2.621231979030144E-2</v>
      </c>
      <c r="Q1069" s="191">
        <v>1</v>
      </c>
      <c r="R1069" s="191">
        <v>1.3040629095674966E-2</v>
      </c>
      <c r="S1069" s="191">
        <v>13</v>
      </c>
      <c r="T1069" s="191">
        <v>8.5190039318479682E-2</v>
      </c>
      <c r="U1069" s="191">
        <v>10</v>
      </c>
      <c r="V1069" s="191">
        <v>6.5530799475753604E-2</v>
      </c>
      <c r="W1069" s="191">
        <v>35</v>
      </c>
      <c r="X1069" s="191">
        <v>0.22935779816513763</v>
      </c>
      <c r="Y1069" s="191">
        <v>43</v>
      </c>
      <c r="Z1069" s="191">
        <v>0.28178243774574047</v>
      </c>
      <c r="AA1069" s="191">
        <v>87</v>
      </c>
      <c r="AB1069" s="191">
        <v>0.57011795543905641</v>
      </c>
      <c r="AC1069" s="191">
        <v>19</v>
      </c>
      <c r="AD1069" s="191">
        <v>0.12450851900393184</v>
      </c>
      <c r="AE1069" s="191"/>
      <c r="AF1069" s="191"/>
    </row>
    <row r="1070" spans="1:32">
      <c r="A1070" s="332">
        <v>1898</v>
      </c>
      <c r="B1070" s="335" t="s">
        <v>1059</v>
      </c>
      <c r="C1070" s="233">
        <v>12538</v>
      </c>
      <c r="D1070" s="240">
        <v>13070</v>
      </c>
      <c r="E1070" s="191">
        <v>252</v>
      </c>
      <c r="F1070" s="191">
        <f t="shared" si="57"/>
        <v>1.9280795715378729</v>
      </c>
      <c r="G1070" s="191">
        <v>115</v>
      </c>
      <c r="H1070" s="191">
        <v>0.87987758224942625</v>
      </c>
      <c r="I1070" s="191">
        <v>137</v>
      </c>
      <c r="J1070" s="191">
        <v>1.0482019892884469</v>
      </c>
      <c r="K1070" s="191">
        <v>32</v>
      </c>
      <c r="L1070" s="191">
        <v>0.24483550114766639</v>
      </c>
      <c r="M1070" s="191">
        <v>16</v>
      </c>
      <c r="N1070" s="191">
        <v>0.1224177505738332</v>
      </c>
      <c r="O1070" s="191">
        <v>5</v>
      </c>
      <c r="P1070" s="191">
        <v>3.8255547054322873E-2</v>
      </c>
      <c r="Q1070" s="191">
        <v>3</v>
      </c>
      <c r="R1070" s="191">
        <v>4.5677123182861518E-2</v>
      </c>
      <c r="S1070" s="191">
        <v>5</v>
      </c>
      <c r="T1070" s="191">
        <v>3.8255547054322873E-2</v>
      </c>
      <c r="U1070" s="191">
        <v>5</v>
      </c>
      <c r="V1070" s="191">
        <v>3.8255547054322873E-2</v>
      </c>
      <c r="W1070" s="191">
        <v>33</v>
      </c>
      <c r="X1070" s="191">
        <v>0.252486610558531</v>
      </c>
      <c r="Y1070" s="191">
        <v>49</v>
      </c>
      <c r="Z1070" s="191">
        <v>0.37490436113236419</v>
      </c>
      <c r="AA1070" s="191">
        <v>90</v>
      </c>
      <c r="AB1070" s="191">
        <v>0.68859984697781174</v>
      </c>
      <c r="AC1070" s="191">
        <v>14</v>
      </c>
      <c r="AD1070" s="191">
        <v>0.10711553175210406</v>
      </c>
      <c r="AE1070" s="191"/>
      <c r="AF1070" s="191"/>
    </row>
    <row r="1071" spans="1:32">
      <c r="A1071" s="332">
        <v>1898</v>
      </c>
      <c r="B1071" s="335" t="s">
        <v>1060</v>
      </c>
      <c r="C1071" s="240">
        <v>33825</v>
      </c>
      <c r="D1071" s="246">
        <v>32349</v>
      </c>
      <c r="E1071" s="191">
        <v>578</v>
      </c>
      <c r="F1071" s="191">
        <f t="shared" si="57"/>
        <v>1.7867631147794369</v>
      </c>
      <c r="G1071" s="191">
        <v>287</v>
      </c>
      <c r="H1071" s="191">
        <v>0.88719898605830161</v>
      </c>
      <c r="I1071" s="191">
        <v>291</v>
      </c>
      <c r="J1071" s="191">
        <v>0.89956412872113511</v>
      </c>
      <c r="K1071" s="191">
        <v>45</v>
      </c>
      <c r="L1071" s="191">
        <v>0.13910785495687658</v>
      </c>
      <c r="M1071" s="191">
        <v>52</v>
      </c>
      <c r="N1071" s="191">
        <v>0.16074685461683513</v>
      </c>
      <c r="O1071" s="191">
        <v>9</v>
      </c>
      <c r="P1071" s="191">
        <v>2.7821570991375312E-2</v>
      </c>
      <c r="Q1071" s="191">
        <v>21</v>
      </c>
      <c r="R1071" s="191">
        <v>0.1291848279699527</v>
      </c>
      <c r="S1071" s="191">
        <v>19</v>
      </c>
      <c r="T1071" s="191">
        <v>5.8734427648458994E-2</v>
      </c>
      <c r="U1071" s="191">
        <v>14</v>
      </c>
      <c r="V1071" s="191">
        <v>4.3277999319917153E-2</v>
      </c>
      <c r="W1071" s="191">
        <v>69</v>
      </c>
      <c r="X1071" s="191">
        <v>0.21329871093387739</v>
      </c>
      <c r="Y1071" s="191">
        <v>118</v>
      </c>
      <c r="Z1071" s="191">
        <v>0.36477170855358743</v>
      </c>
      <c r="AA1071" s="191">
        <v>182</v>
      </c>
      <c r="AB1071" s="191">
        <v>0.56261399115892297</v>
      </c>
      <c r="AC1071" s="191">
        <v>49</v>
      </c>
      <c r="AD1071" s="191">
        <v>0.15147299761971003</v>
      </c>
      <c r="AE1071" s="191"/>
      <c r="AF1071" s="191"/>
    </row>
    <row r="1072" spans="1:32">
      <c r="A1072" s="332">
        <v>1898</v>
      </c>
      <c r="B1072" s="335" t="s">
        <v>1061</v>
      </c>
      <c r="C1072" s="246">
        <v>23029</v>
      </c>
      <c r="D1072" s="246">
        <v>25093</v>
      </c>
      <c r="E1072" s="191">
        <v>424</v>
      </c>
      <c r="F1072" s="191">
        <f t="shared" si="57"/>
        <v>1.6897142629418562</v>
      </c>
      <c r="G1072" s="191">
        <v>209</v>
      </c>
      <c r="H1072" s="191">
        <v>0.83290160602558483</v>
      </c>
      <c r="I1072" s="191">
        <v>215</v>
      </c>
      <c r="J1072" s="191">
        <v>0.8568126569162714</v>
      </c>
      <c r="K1072" s="191">
        <v>42</v>
      </c>
      <c r="L1072" s="191">
        <v>0.16737735623480651</v>
      </c>
      <c r="M1072" s="191">
        <v>46</v>
      </c>
      <c r="N1072" s="191">
        <v>0.18331805682859761</v>
      </c>
      <c r="O1072" s="191">
        <v>17</v>
      </c>
      <c r="P1072" s="191">
        <v>6.7747977523612168E-2</v>
      </c>
      <c r="Q1072" s="191">
        <v>17</v>
      </c>
      <c r="R1072" s="191">
        <v>0.1348184752719882</v>
      </c>
      <c r="S1072" s="191">
        <v>16</v>
      </c>
      <c r="T1072" s="191">
        <v>6.3762802375164393E-2</v>
      </c>
      <c r="U1072" s="191">
        <v>9</v>
      </c>
      <c r="V1072" s="191">
        <v>3.5866576336029972E-2</v>
      </c>
      <c r="W1072" s="191">
        <v>41</v>
      </c>
      <c r="X1072" s="191">
        <v>0.16339218108635875</v>
      </c>
      <c r="Y1072" s="191">
        <v>97</v>
      </c>
      <c r="Z1072" s="191">
        <v>0.38656198939943409</v>
      </c>
      <c r="AA1072" s="191">
        <v>125</v>
      </c>
      <c r="AB1072" s="191">
        <v>0.49814689355597175</v>
      </c>
      <c r="AC1072" s="191">
        <v>14</v>
      </c>
      <c r="AD1072" s="191">
        <v>5.5792452078268835E-2</v>
      </c>
      <c r="AE1072" s="191"/>
      <c r="AF1072" s="191"/>
    </row>
    <row r="1073" spans="1:32">
      <c r="A1073" s="332">
        <v>1898</v>
      </c>
      <c r="B1073" s="335" t="s">
        <v>1062</v>
      </c>
      <c r="C1073" s="240">
        <v>119155</v>
      </c>
      <c r="D1073" s="240">
        <v>127951</v>
      </c>
      <c r="E1073" s="191">
        <v>2748</v>
      </c>
      <c r="F1073" s="191">
        <f t="shared" si="57"/>
        <v>2.1476971653210994</v>
      </c>
      <c r="G1073" s="191">
        <v>1427</v>
      </c>
      <c r="H1073" s="191">
        <v>1.1152706895608475</v>
      </c>
      <c r="I1073" s="191">
        <v>1321</v>
      </c>
      <c r="J1073" s="191">
        <v>1.0324264757602519</v>
      </c>
      <c r="K1073" s="191">
        <v>359</v>
      </c>
      <c r="L1073" s="191">
        <v>0.28057615806050751</v>
      </c>
      <c r="M1073" s="191">
        <v>534</v>
      </c>
      <c r="N1073" s="191">
        <v>0.41734726575017</v>
      </c>
      <c r="O1073" s="191">
        <v>131</v>
      </c>
      <c r="P1073" s="191">
        <v>0.10238294347054731</v>
      </c>
      <c r="Q1073" s="191">
        <v>80</v>
      </c>
      <c r="R1073" s="191">
        <v>0.12442263053825292</v>
      </c>
      <c r="S1073" s="191">
        <v>107</v>
      </c>
      <c r="T1073" s="191">
        <v>8.3625762987393604E-2</v>
      </c>
      <c r="U1073" s="191">
        <v>49</v>
      </c>
      <c r="V1073" s="191">
        <v>3.8295910153105489E-2</v>
      </c>
      <c r="W1073" s="191">
        <v>237</v>
      </c>
      <c r="X1073" s="191">
        <v>0.18522715727114286</v>
      </c>
      <c r="Y1073" s="191">
        <v>356</v>
      </c>
      <c r="Z1073" s="191">
        <v>0.2782315105001133</v>
      </c>
      <c r="AA1073" s="191">
        <v>762</v>
      </c>
      <c r="AB1073" s="191">
        <v>0.59554048034013018</v>
      </c>
      <c r="AC1073" s="191">
        <v>133</v>
      </c>
      <c r="AD1073" s="191">
        <v>0.10394604184414345</v>
      </c>
      <c r="AE1073" s="191"/>
      <c r="AF1073" s="191"/>
    </row>
    <row r="1074" spans="1:32">
      <c r="A1074" s="332">
        <v>1898</v>
      </c>
      <c r="B1074" s="334" t="s">
        <v>935</v>
      </c>
      <c r="C1074" s="345">
        <v>14820</v>
      </c>
      <c r="D1074" s="345">
        <v>14786</v>
      </c>
      <c r="E1074" s="191">
        <v>313</v>
      </c>
      <c r="F1074" s="191">
        <f t="shared" si="57"/>
        <v>2.1168673069119439</v>
      </c>
      <c r="G1074" s="191">
        <v>149</v>
      </c>
      <c r="H1074" s="191">
        <v>1.0077099959421074</v>
      </c>
      <c r="I1074" s="191">
        <v>164</v>
      </c>
      <c r="J1074" s="191">
        <v>1.1091573109698363</v>
      </c>
      <c r="K1074" s="191">
        <v>41</v>
      </c>
      <c r="L1074" s="191">
        <v>0.27728932774245907</v>
      </c>
      <c r="M1074" s="191">
        <v>44</v>
      </c>
      <c r="N1074" s="191">
        <v>0.29757879074800486</v>
      </c>
      <c r="O1074" s="191">
        <v>11</v>
      </c>
      <c r="P1074" s="191">
        <v>7.4394697687001216E-2</v>
      </c>
      <c r="Q1074" s="191">
        <v>3</v>
      </c>
      <c r="R1074" s="191">
        <v>4.0376031381036119E-2</v>
      </c>
      <c r="S1074" s="191">
        <v>7</v>
      </c>
      <c r="T1074" s="191">
        <v>4.7342080346273505E-2</v>
      </c>
      <c r="U1074" s="191">
        <v>3</v>
      </c>
      <c r="V1074" s="191">
        <v>2.0289463005545787E-2</v>
      </c>
      <c r="W1074" s="191">
        <v>27</v>
      </c>
      <c r="X1074" s="191">
        <v>0.18260516704991209</v>
      </c>
      <c r="Y1074" s="191">
        <v>44</v>
      </c>
      <c r="Z1074" s="191">
        <v>0.29757879074800486</v>
      </c>
      <c r="AA1074" s="191">
        <v>113</v>
      </c>
      <c r="AB1074" s="191">
        <v>0.76423643987555789</v>
      </c>
      <c r="AC1074" s="191">
        <v>20</v>
      </c>
      <c r="AD1074" s="191">
        <v>0.13526308670363857</v>
      </c>
      <c r="AE1074" s="191"/>
      <c r="AF1074" s="191"/>
    </row>
    <row r="1075" spans="1:32">
      <c r="A1075" s="332">
        <v>1898</v>
      </c>
      <c r="B1075" s="337" t="s">
        <v>937</v>
      </c>
      <c r="C1075" s="347">
        <v>13864</v>
      </c>
      <c r="D1075" s="347">
        <v>14306</v>
      </c>
      <c r="E1075" s="191">
        <v>311</v>
      </c>
      <c r="F1075" s="191">
        <f t="shared" ref="F1075:F1138" si="58">E1075/D1075*100</f>
        <v>2.1739130434782608</v>
      </c>
      <c r="G1075" s="191">
        <v>160</v>
      </c>
      <c r="H1075" s="191">
        <v>1.1184118551656648</v>
      </c>
      <c r="I1075" s="191">
        <v>151</v>
      </c>
      <c r="J1075" s="191">
        <v>1.055501188312596</v>
      </c>
      <c r="K1075" s="191">
        <v>51</v>
      </c>
      <c r="L1075" s="191">
        <v>0.35649377883405564</v>
      </c>
      <c r="M1075" s="191">
        <v>62</v>
      </c>
      <c r="N1075" s="191">
        <v>0.43338459387669509</v>
      </c>
      <c r="O1075" s="191">
        <v>12</v>
      </c>
      <c r="P1075" s="191">
        <v>8.3880889137424849E-2</v>
      </c>
      <c r="Q1075" s="191">
        <v>1</v>
      </c>
      <c r="R1075" s="191">
        <v>1.3910247448622955E-2</v>
      </c>
      <c r="S1075" s="191">
        <v>12</v>
      </c>
      <c r="T1075" s="191">
        <v>8.3880889137424849E-2</v>
      </c>
      <c r="U1075" s="191">
        <v>8</v>
      </c>
      <c r="V1075" s="191">
        <v>5.592059275828324E-2</v>
      </c>
      <c r="W1075" s="191">
        <v>24</v>
      </c>
      <c r="X1075" s="191">
        <v>0.1677617782748497</v>
      </c>
      <c r="Y1075" s="191">
        <v>38</v>
      </c>
      <c r="Z1075" s="191">
        <v>0.26562281560184536</v>
      </c>
      <c r="AA1075" s="191">
        <v>91</v>
      </c>
      <c r="AB1075" s="191">
        <v>0.63609674262547189</v>
      </c>
      <c r="AC1075" s="191">
        <v>12</v>
      </c>
      <c r="AD1075" s="191">
        <v>8.3880889137424849E-2</v>
      </c>
      <c r="AE1075" s="191"/>
      <c r="AF1075" s="191"/>
    </row>
    <row r="1076" spans="1:32">
      <c r="A1076" s="332">
        <v>1898</v>
      </c>
      <c r="B1076" s="337" t="s">
        <v>938</v>
      </c>
      <c r="C1076" s="347">
        <v>21342</v>
      </c>
      <c r="D1076" s="347">
        <v>23111</v>
      </c>
      <c r="E1076" s="191">
        <v>500</v>
      </c>
      <c r="F1076" s="191">
        <f t="shared" si="58"/>
        <v>2.1634719397689413</v>
      </c>
      <c r="G1076" s="191">
        <v>259</v>
      </c>
      <c r="H1076" s="191">
        <v>1.1206784648003116</v>
      </c>
      <c r="I1076" s="191">
        <v>241</v>
      </c>
      <c r="J1076" s="191">
        <v>1.0427934749686296</v>
      </c>
      <c r="K1076" s="191">
        <v>61</v>
      </c>
      <c r="L1076" s="191">
        <v>0.26394357665181084</v>
      </c>
      <c r="M1076" s="191">
        <v>87</v>
      </c>
      <c r="N1076" s="191">
        <v>0.37644411751979578</v>
      </c>
      <c r="O1076" s="191">
        <v>26</v>
      </c>
      <c r="P1076" s="191">
        <v>0.11250054086798494</v>
      </c>
      <c r="Q1076" s="191">
        <v>20</v>
      </c>
      <c r="R1076" s="191">
        <v>0.17221236640560772</v>
      </c>
      <c r="S1076" s="191">
        <v>21</v>
      </c>
      <c r="T1076" s="191">
        <v>9.0865821470295524E-2</v>
      </c>
      <c r="U1076" s="191">
        <v>12</v>
      </c>
      <c r="V1076" s="191">
        <v>5.1923326554454592E-2</v>
      </c>
      <c r="W1076" s="191">
        <v>42</v>
      </c>
      <c r="X1076" s="191">
        <v>0.18173164294059105</v>
      </c>
      <c r="Y1076" s="191">
        <v>70</v>
      </c>
      <c r="Z1076" s="191">
        <v>0.30288607156765174</v>
      </c>
      <c r="AA1076" s="191">
        <v>132</v>
      </c>
      <c r="AB1076" s="191">
        <v>0.57115659209900049</v>
      </c>
      <c r="AC1076" s="191">
        <v>29</v>
      </c>
      <c r="AD1076" s="191">
        <v>0.12548137250659858</v>
      </c>
      <c r="AE1076" s="191"/>
      <c r="AF1076" s="191"/>
    </row>
    <row r="1077" spans="1:32">
      <c r="A1077" s="332">
        <v>1898</v>
      </c>
      <c r="B1077" s="337" t="s">
        <v>940</v>
      </c>
      <c r="C1077" s="347">
        <v>28053</v>
      </c>
      <c r="D1077" s="347">
        <v>33190</v>
      </c>
      <c r="E1077" s="191">
        <v>734</v>
      </c>
      <c r="F1077" s="191">
        <f t="shared" si="58"/>
        <v>2.2115094908104851</v>
      </c>
      <c r="G1077" s="191">
        <v>376</v>
      </c>
      <c r="H1077" s="191">
        <v>1.1328713467912022</v>
      </c>
      <c r="I1077" s="191">
        <v>358</v>
      </c>
      <c r="J1077" s="191">
        <v>1.0786381440192829</v>
      </c>
      <c r="K1077" s="191">
        <v>105</v>
      </c>
      <c r="L1077" s="191">
        <v>0.31636034950286229</v>
      </c>
      <c r="M1077" s="191">
        <v>150</v>
      </c>
      <c r="N1077" s="191">
        <v>0.45194335643266043</v>
      </c>
      <c r="O1077" s="191">
        <v>34</v>
      </c>
      <c r="P1077" s="191">
        <v>0.10244049412473637</v>
      </c>
      <c r="Q1077" s="191">
        <v>27</v>
      </c>
      <c r="R1077" s="191">
        <v>0.16188611027417896</v>
      </c>
      <c r="S1077" s="191">
        <v>23</v>
      </c>
      <c r="T1077" s="191">
        <v>6.9297981319674601E-2</v>
      </c>
      <c r="U1077" s="191">
        <v>14</v>
      </c>
      <c r="V1077" s="191">
        <v>4.2181379933714971E-2</v>
      </c>
      <c r="W1077" s="191">
        <v>63</v>
      </c>
      <c r="X1077" s="191">
        <v>0.18981620970171739</v>
      </c>
      <c r="Y1077" s="191">
        <v>93</v>
      </c>
      <c r="Z1077" s="191">
        <v>0.28020488098824947</v>
      </c>
      <c r="AA1077" s="191">
        <v>197</v>
      </c>
      <c r="AB1077" s="191">
        <v>0.5935522747815607</v>
      </c>
      <c r="AC1077" s="191">
        <v>28</v>
      </c>
      <c r="AD1077" s="191">
        <v>8.4362759867429943E-2</v>
      </c>
      <c r="AE1077" s="191"/>
      <c r="AF1077" s="191"/>
    </row>
    <row r="1078" spans="1:32">
      <c r="A1078" s="332">
        <v>1898</v>
      </c>
      <c r="B1078" s="334" t="s">
        <v>892</v>
      </c>
      <c r="C1078" s="345">
        <v>15062</v>
      </c>
      <c r="D1078" s="345">
        <v>15388</v>
      </c>
      <c r="E1078" s="191">
        <v>307</v>
      </c>
      <c r="F1078" s="191">
        <f t="shared" si="58"/>
        <v>1.9950610865609568</v>
      </c>
      <c r="G1078" s="191">
        <v>169</v>
      </c>
      <c r="H1078" s="191">
        <v>1.0982583831557058</v>
      </c>
      <c r="I1078" s="191">
        <v>138</v>
      </c>
      <c r="J1078" s="191">
        <v>0.89680270340525092</v>
      </c>
      <c r="K1078" s="191">
        <v>29</v>
      </c>
      <c r="L1078" s="191">
        <v>0.18845853912139329</v>
      </c>
      <c r="M1078" s="191">
        <v>56</v>
      </c>
      <c r="N1078" s="191">
        <v>0.36391993761372499</v>
      </c>
      <c r="O1078" s="191">
        <v>17</v>
      </c>
      <c r="P1078" s="191">
        <v>0.11047569534702364</v>
      </c>
      <c r="Q1078" s="191">
        <v>13</v>
      </c>
      <c r="R1078" s="191">
        <v>0.16811801403691187</v>
      </c>
      <c r="S1078" s="191">
        <v>19</v>
      </c>
      <c r="T1078" s="191">
        <v>0.12347283597608527</v>
      </c>
      <c r="U1078" s="191">
        <v>3</v>
      </c>
      <c r="V1078" s="191">
        <v>1.9495710943592412E-2</v>
      </c>
      <c r="W1078" s="191">
        <v>24</v>
      </c>
      <c r="X1078" s="191">
        <v>0.1559656875487393</v>
      </c>
      <c r="Y1078" s="191">
        <v>43</v>
      </c>
      <c r="Z1078" s="191">
        <v>0.27943852352482451</v>
      </c>
      <c r="AA1078" s="191">
        <v>91</v>
      </c>
      <c r="AB1078" s="191">
        <v>0.59136989862230305</v>
      </c>
      <c r="AC1078" s="191">
        <v>12</v>
      </c>
      <c r="AD1078" s="191">
        <v>7.7982843774369648E-2</v>
      </c>
      <c r="AE1078" s="191"/>
      <c r="AF1078" s="191"/>
    </row>
    <row r="1079" spans="1:32">
      <c r="A1079" s="332">
        <v>1898</v>
      </c>
      <c r="B1079" s="337" t="s">
        <v>893</v>
      </c>
      <c r="C1079" s="347">
        <v>18224</v>
      </c>
      <c r="D1079" s="347">
        <v>18768</v>
      </c>
      <c r="E1079" s="191">
        <v>392</v>
      </c>
      <c r="F1079" s="191">
        <f t="shared" si="58"/>
        <v>2.0886615515771525</v>
      </c>
      <c r="G1079" s="191">
        <v>209</v>
      </c>
      <c r="H1079" s="191">
        <v>1.1135976129582268</v>
      </c>
      <c r="I1079" s="191">
        <v>183</v>
      </c>
      <c r="J1079" s="191">
        <v>0.97506393861892582</v>
      </c>
      <c r="K1079" s="191">
        <v>53</v>
      </c>
      <c r="L1079" s="191">
        <v>0.28239556692242118</v>
      </c>
      <c r="M1079" s="191">
        <v>94</v>
      </c>
      <c r="N1079" s="191">
        <v>0.50085251491901106</v>
      </c>
      <c r="O1079" s="191">
        <v>21</v>
      </c>
      <c r="P1079" s="191">
        <v>0.1118925831202046</v>
      </c>
      <c r="Q1079" s="191">
        <v>12</v>
      </c>
      <c r="R1079" s="191">
        <v>0.12723785166240409</v>
      </c>
      <c r="S1079" s="191">
        <v>15</v>
      </c>
      <c r="T1079" s="191">
        <v>7.9923273657289004E-2</v>
      </c>
      <c r="U1079" s="191">
        <v>6</v>
      </c>
      <c r="V1079" s="191">
        <v>3.1969309462915603E-2</v>
      </c>
      <c r="W1079" s="191">
        <v>34</v>
      </c>
      <c r="X1079" s="191">
        <v>0.18115942028985507</v>
      </c>
      <c r="Y1079" s="191">
        <v>47</v>
      </c>
      <c r="Z1079" s="191">
        <v>0.25042625745950553</v>
      </c>
      <c r="AA1079" s="191">
        <v>92</v>
      </c>
      <c r="AB1079" s="191">
        <v>0.49019607843137253</v>
      </c>
      <c r="AC1079" s="191">
        <v>18</v>
      </c>
      <c r="AD1079" s="191">
        <v>9.5907928388746802E-2</v>
      </c>
      <c r="AE1079" s="191"/>
      <c r="AF1079" s="191"/>
    </row>
    <row r="1080" spans="1:32">
      <c r="A1080" s="332">
        <v>1898</v>
      </c>
      <c r="B1080" s="337" t="s">
        <v>942</v>
      </c>
      <c r="C1080" s="347">
        <v>7790</v>
      </c>
      <c r="D1080" s="347">
        <v>8402</v>
      </c>
      <c r="E1080" s="191">
        <v>191</v>
      </c>
      <c r="F1080" s="191">
        <f t="shared" si="58"/>
        <v>2.2732682694596522</v>
      </c>
      <c r="G1080" s="191">
        <v>105</v>
      </c>
      <c r="H1080" s="191">
        <v>1.2497024517971911</v>
      </c>
      <c r="I1080" s="191">
        <v>86</v>
      </c>
      <c r="J1080" s="191">
        <v>1.0235658176624614</v>
      </c>
      <c r="K1080" s="191">
        <v>19</v>
      </c>
      <c r="L1080" s="191">
        <v>0.22613663413472984</v>
      </c>
      <c r="M1080" s="191">
        <v>41</v>
      </c>
      <c r="N1080" s="191">
        <v>0.4879790526065223</v>
      </c>
      <c r="O1080" s="191">
        <v>10</v>
      </c>
      <c r="P1080" s="191">
        <v>0.119019281123542</v>
      </c>
      <c r="Q1080" s="191">
        <v>4</v>
      </c>
      <c r="R1080" s="191">
        <v>9.4739347774339441E-2</v>
      </c>
      <c r="S1080" s="191">
        <v>10</v>
      </c>
      <c r="T1080" s="191">
        <v>0.119019281123542</v>
      </c>
      <c r="U1080" s="191">
        <v>3</v>
      </c>
      <c r="V1080" s="191">
        <v>3.5705784337062604E-2</v>
      </c>
      <c r="W1080" s="191">
        <v>23</v>
      </c>
      <c r="X1080" s="191">
        <v>0.27374434658414665</v>
      </c>
      <c r="Y1080" s="191">
        <v>21</v>
      </c>
      <c r="Z1080" s="191">
        <v>0.24994049035943822</v>
      </c>
      <c r="AA1080" s="191">
        <v>46</v>
      </c>
      <c r="AB1080" s="191">
        <v>0.54748869316829329</v>
      </c>
      <c r="AC1080" s="191">
        <v>14</v>
      </c>
      <c r="AD1080" s="191">
        <v>0.16662699357295882</v>
      </c>
      <c r="AE1080" s="191"/>
      <c r="AF1080" s="191"/>
    </row>
    <row r="1081" spans="1:32">
      <c r="A1081" s="332">
        <v>1898</v>
      </c>
      <c r="B1081" s="338" t="s">
        <v>1063</v>
      </c>
      <c r="C1081" s="343">
        <v>85621</v>
      </c>
      <c r="D1081" s="246">
        <v>100762</v>
      </c>
      <c r="E1081" s="191">
        <v>1841</v>
      </c>
      <c r="F1081" s="191">
        <f t="shared" si="58"/>
        <v>1.8270776681685557</v>
      </c>
      <c r="G1081" s="191">
        <v>972</v>
      </c>
      <c r="H1081" s="191">
        <v>0.96464937178698318</v>
      </c>
      <c r="I1081" s="191">
        <v>869</v>
      </c>
      <c r="J1081" s="191">
        <v>0.86242829638157237</v>
      </c>
      <c r="K1081" s="191">
        <v>191</v>
      </c>
      <c r="L1081" s="191">
        <v>0.18955558643139278</v>
      </c>
      <c r="M1081" s="191">
        <v>371</v>
      </c>
      <c r="N1081" s="191">
        <v>0.36819435898453784</v>
      </c>
      <c r="O1081" s="191">
        <v>58</v>
      </c>
      <c r="P1081" s="191">
        <v>5.7561382267124511E-2</v>
      </c>
      <c r="Q1081" s="191">
        <v>47</v>
      </c>
      <c r="R1081" s="191">
        <v>9.2822691093864748E-2</v>
      </c>
      <c r="S1081" s="191">
        <v>61</v>
      </c>
      <c r="T1081" s="191">
        <v>6.0538695143010267E-2</v>
      </c>
      <c r="U1081" s="191">
        <v>53</v>
      </c>
      <c r="V1081" s="191">
        <v>5.2599194140648259E-2</v>
      </c>
      <c r="W1081" s="191">
        <v>205</v>
      </c>
      <c r="X1081" s="191">
        <v>0.20344971318552629</v>
      </c>
      <c r="Y1081" s="191">
        <v>270</v>
      </c>
      <c r="Z1081" s="191">
        <v>0.26795815882971757</v>
      </c>
      <c r="AA1081" s="191">
        <v>484</v>
      </c>
      <c r="AB1081" s="191">
        <v>0.4803398106429011</v>
      </c>
      <c r="AC1081" s="191">
        <v>101</v>
      </c>
      <c r="AD1081" s="191">
        <v>0.10023620015482027</v>
      </c>
      <c r="AE1081" s="191"/>
      <c r="AF1081" s="191"/>
    </row>
    <row r="1082" spans="1:32">
      <c r="A1082" s="332">
        <v>1898</v>
      </c>
      <c r="B1082" s="334" t="s">
        <v>860</v>
      </c>
      <c r="C1082" s="345">
        <v>5531</v>
      </c>
      <c r="D1082" s="345">
        <v>5911</v>
      </c>
      <c r="E1082" s="191"/>
      <c r="F1082" s="191">
        <f t="shared" si="58"/>
        <v>0</v>
      </c>
      <c r="G1082" s="191"/>
      <c r="H1082" s="191">
        <v>0</v>
      </c>
      <c r="I1082" s="191"/>
      <c r="J1082" s="191">
        <v>0</v>
      </c>
      <c r="K1082" s="191">
        <v>0</v>
      </c>
      <c r="L1082" s="191">
        <v>0</v>
      </c>
      <c r="M1082" s="191">
        <v>0</v>
      </c>
      <c r="N1082" s="191">
        <v>0</v>
      </c>
      <c r="O1082" s="191">
        <v>0</v>
      </c>
      <c r="P1082" s="191">
        <v>0</v>
      </c>
      <c r="Q1082" s="191">
        <v>0</v>
      </c>
      <c r="R1082" s="191">
        <v>0</v>
      </c>
      <c r="S1082" s="191">
        <v>0</v>
      </c>
      <c r="T1082" s="191">
        <v>0</v>
      </c>
      <c r="U1082" s="191">
        <v>0</v>
      </c>
      <c r="V1082" s="191">
        <v>0</v>
      </c>
      <c r="W1082" s="191">
        <v>0</v>
      </c>
      <c r="X1082" s="191">
        <v>0</v>
      </c>
      <c r="Y1082" s="191">
        <v>0</v>
      </c>
      <c r="Z1082" s="191">
        <v>0</v>
      </c>
      <c r="AA1082" s="191">
        <v>0</v>
      </c>
      <c r="AB1082" s="191">
        <v>0</v>
      </c>
      <c r="AC1082" s="191">
        <v>0</v>
      </c>
      <c r="AD1082" s="191">
        <v>0</v>
      </c>
      <c r="AE1082" s="191"/>
      <c r="AF1082" s="191"/>
    </row>
    <row r="1083" spans="1:32">
      <c r="A1083" s="332">
        <v>1898</v>
      </c>
      <c r="B1083" s="334" t="s">
        <v>898</v>
      </c>
      <c r="C1083" s="345">
        <v>6982</v>
      </c>
      <c r="D1083" s="345">
        <v>8434</v>
      </c>
      <c r="E1083" s="191">
        <v>271</v>
      </c>
      <c r="F1083" s="191">
        <f t="shared" si="58"/>
        <v>3.2131847284799617</v>
      </c>
      <c r="G1083" s="191">
        <v>142</v>
      </c>
      <c r="H1083" s="191">
        <v>1.6836613706426369</v>
      </c>
      <c r="I1083" s="191">
        <v>129</v>
      </c>
      <c r="J1083" s="191">
        <v>1.5295233578373251</v>
      </c>
      <c r="K1083" s="191">
        <v>31</v>
      </c>
      <c r="L1083" s="191">
        <v>0.36755987668958973</v>
      </c>
      <c r="M1083" s="191">
        <v>60</v>
      </c>
      <c r="N1083" s="191">
        <v>0.7114062129475931</v>
      </c>
      <c r="O1083" s="191">
        <v>11</v>
      </c>
      <c r="P1083" s="191">
        <v>0.1304244723737254</v>
      </c>
      <c r="Q1083" s="191">
        <v>5</v>
      </c>
      <c r="R1083" s="191">
        <v>0.11797486364714253</v>
      </c>
      <c r="S1083" s="191">
        <v>7</v>
      </c>
      <c r="T1083" s="191">
        <v>8.2997391510552521E-2</v>
      </c>
      <c r="U1083" s="191">
        <v>7</v>
      </c>
      <c r="V1083" s="191">
        <v>8.2997391510552521E-2</v>
      </c>
      <c r="W1083" s="191">
        <v>24</v>
      </c>
      <c r="X1083" s="191">
        <v>0.28456248517903726</v>
      </c>
      <c r="Y1083" s="191">
        <v>35</v>
      </c>
      <c r="Z1083" s="191">
        <v>0.4149869575527626</v>
      </c>
      <c r="AA1083" s="191">
        <v>75</v>
      </c>
      <c r="AB1083" s="191">
        <v>0.88925776618449126</v>
      </c>
      <c r="AC1083" s="191">
        <v>16</v>
      </c>
      <c r="AD1083" s="191">
        <v>0.18970832345269151</v>
      </c>
      <c r="AE1083" s="191"/>
      <c r="AF1083" s="191"/>
    </row>
    <row r="1084" spans="1:32">
      <c r="A1084" s="332">
        <v>1898</v>
      </c>
      <c r="B1084" s="337" t="s">
        <v>853</v>
      </c>
      <c r="C1084" s="347">
        <v>6262</v>
      </c>
      <c r="D1084" s="347">
        <v>5875</v>
      </c>
      <c r="E1084" s="191">
        <v>373</v>
      </c>
      <c r="F1084" s="191">
        <f t="shared" si="58"/>
        <v>6.3489361702127658</v>
      </c>
      <c r="G1084" s="191">
        <v>211</v>
      </c>
      <c r="H1084" s="191">
        <v>3.591489361702128</v>
      </c>
      <c r="I1084" s="191">
        <v>162</v>
      </c>
      <c r="J1084" s="191">
        <v>2.7574468085106383</v>
      </c>
      <c r="K1084" s="191">
        <v>49</v>
      </c>
      <c r="L1084" s="191">
        <v>0.83404255319148946</v>
      </c>
      <c r="M1084" s="191">
        <v>89</v>
      </c>
      <c r="N1084" s="191">
        <v>1.5148936170212766</v>
      </c>
      <c r="O1084" s="191">
        <v>12</v>
      </c>
      <c r="P1084" s="191">
        <v>0.20425531914893616</v>
      </c>
      <c r="Q1084" s="191">
        <v>13</v>
      </c>
      <c r="R1084" s="191">
        <v>0.44034042553191494</v>
      </c>
      <c r="S1084" s="191">
        <v>17</v>
      </c>
      <c r="T1084" s="191">
        <v>0.28936170212765955</v>
      </c>
      <c r="U1084" s="191">
        <v>11</v>
      </c>
      <c r="V1084" s="191">
        <v>0.18723404255319148</v>
      </c>
      <c r="W1084" s="191">
        <v>46</v>
      </c>
      <c r="X1084" s="191">
        <v>0.78297872340425534</v>
      </c>
      <c r="Y1084" s="191">
        <v>41</v>
      </c>
      <c r="Z1084" s="191">
        <v>0.69787234042553192</v>
      </c>
      <c r="AA1084" s="191">
        <v>78</v>
      </c>
      <c r="AB1084" s="191">
        <v>1.327659574468085</v>
      </c>
      <c r="AC1084" s="191">
        <v>17</v>
      </c>
      <c r="AD1084" s="191">
        <v>0.28936170212765955</v>
      </c>
      <c r="AE1084" s="191"/>
      <c r="AF1084" s="191"/>
    </row>
    <row r="1085" spans="1:32">
      <c r="A1085" s="332">
        <v>1898</v>
      </c>
      <c r="B1085" s="337" t="s">
        <v>857</v>
      </c>
      <c r="C1085" s="347">
        <v>6411</v>
      </c>
      <c r="D1085" s="347">
        <v>6788</v>
      </c>
      <c r="E1085" s="191">
        <v>271</v>
      </c>
      <c r="F1085" s="191">
        <f t="shared" si="58"/>
        <v>3.9923394225103124</v>
      </c>
      <c r="G1085" s="191">
        <v>132</v>
      </c>
      <c r="H1085" s="191">
        <v>1.9446081319976427</v>
      </c>
      <c r="I1085" s="191">
        <v>139</v>
      </c>
      <c r="J1085" s="191">
        <v>2.0477312905126692</v>
      </c>
      <c r="K1085" s="191">
        <v>32</v>
      </c>
      <c r="L1085" s="191">
        <v>0.47142015321154979</v>
      </c>
      <c r="M1085" s="191">
        <v>44</v>
      </c>
      <c r="N1085" s="191">
        <v>0.64820271066588098</v>
      </c>
      <c r="O1085" s="191">
        <v>7</v>
      </c>
      <c r="P1085" s="191">
        <v>0.10312315851502651</v>
      </c>
      <c r="Q1085" s="191">
        <v>7</v>
      </c>
      <c r="R1085" s="191">
        <v>0.20521508544490277</v>
      </c>
      <c r="S1085" s="191">
        <v>3</v>
      </c>
      <c r="T1085" s="191">
        <v>4.4195639363582798E-2</v>
      </c>
      <c r="U1085" s="191">
        <v>8</v>
      </c>
      <c r="V1085" s="191">
        <v>0.11785503830288745</v>
      </c>
      <c r="W1085" s="191">
        <v>30</v>
      </c>
      <c r="X1085" s="191">
        <v>0.44195639363582795</v>
      </c>
      <c r="Y1085" s="191">
        <v>41</v>
      </c>
      <c r="Z1085" s="191">
        <v>0.60400707130229814</v>
      </c>
      <c r="AA1085" s="191">
        <v>82</v>
      </c>
      <c r="AB1085" s="191">
        <v>1.2080141426045963</v>
      </c>
      <c r="AC1085" s="191">
        <v>17</v>
      </c>
      <c r="AD1085" s="191">
        <v>0.25044195639363587</v>
      </c>
      <c r="AE1085" s="191"/>
      <c r="AF1085" s="191"/>
    </row>
    <row r="1086" spans="1:32">
      <c r="A1086" s="332">
        <v>1898</v>
      </c>
      <c r="B1086" s="334" t="s">
        <v>862</v>
      </c>
      <c r="C1086" s="345">
        <v>7819</v>
      </c>
      <c r="D1086" s="345">
        <v>8818</v>
      </c>
      <c r="E1086" s="191"/>
      <c r="F1086" s="191">
        <f t="shared" si="58"/>
        <v>0</v>
      </c>
      <c r="G1086" s="191"/>
      <c r="H1086" s="191">
        <v>0</v>
      </c>
      <c r="I1086" s="191"/>
      <c r="J1086" s="191">
        <v>0</v>
      </c>
      <c r="K1086" s="191">
        <v>0</v>
      </c>
      <c r="L1086" s="191">
        <v>0</v>
      </c>
      <c r="M1086" s="191">
        <v>0</v>
      </c>
      <c r="N1086" s="191">
        <v>0</v>
      </c>
      <c r="O1086" s="191">
        <v>0</v>
      </c>
      <c r="P1086" s="191">
        <v>0</v>
      </c>
      <c r="Q1086" s="191">
        <v>0</v>
      </c>
      <c r="R1086" s="191">
        <v>0</v>
      </c>
      <c r="S1086" s="191">
        <v>0</v>
      </c>
      <c r="T1086" s="191">
        <v>0</v>
      </c>
      <c r="U1086" s="191">
        <v>0</v>
      </c>
      <c r="V1086" s="191">
        <v>0</v>
      </c>
      <c r="W1086" s="191">
        <v>0</v>
      </c>
      <c r="X1086" s="191">
        <v>0</v>
      </c>
      <c r="Y1086" s="191">
        <v>0</v>
      </c>
      <c r="Z1086" s="191">
        <v>0</v>
      </c>
      <c r="AA1086" s="191">
        <v>0</v>
      </c>
      <c r="AB1086" s="191">
        <v>0</v>
      </c>
      <c r="AC1086" s="191">
        <v>0</v>
      </c>
      <c r="AD1086" s="191">
        <v>0</v>
      </c>
      <c r="AE1086" s="191"/>
      <c r="AF1086" s="191"/>
    </row>
    <row r="1087" spans="1:32">
      <c r="A1087" s="332">
        <v>1898</v>
      </c>
      <c r="B1087" s="334" t="s">
        <v>1064</v>
      </c>
      <c r="C1087" s="345">
        <v>11239</v>
      </c>
      <c r="D1087" s="345">
        <v>16333</v>
      </c>
      <c r="E1087" s="191"/>
      <c r="F1087" s="191">
        <f t="shared" si="58"/>
        <v>0</v>
      </c>
      <c r="G1087" s="191"/>
      <c r="H1087" s="191">
        <v>0</v>
      </c>
      <c r="I1087" s="191"/>
      <c r="J1087" s="191">
        <v>0</v>
      </c>
      <c r="K1087" s="191">
        <v>0</v>
      </c>
      <c r="L1087" s="191">
        <v>0</v>
      </c>
      <c r="M1087" s="191">
        <v>0</v>
      </c>
      <c r="N1087" s="191">
        <v>0</v>
      </c>
      <c r="O1087" s="191">
        <v>0</v>
      </c>
      <c r="P1087" s="191">
        <v>0</v>
      </c>
      <c r="Q1087" s="191">
        <v>0</v>
      </c>
      <c r="R1087" s="191">
        <v>0</v>
      </c>
      <c r="S1087" s="191">
        <v>0</v>
      </c>
      <c r="T1087" s="191">
        <v>0</v>
      </c>
      <c r="U1087" s="191">
        <v>0</v>
      </c>
      <c r="V1087" s="191">
        <v>0</v>
      </c>
      <c r="W1087" s="191">
        <v>0</v>
      </c>
      <c r="X1087" s="191">
        <v>0</v>
      </c>
      <c r="Y1087" s="191">
        <v>0</v>
      </c>
      <c r="Z1087" s="191">
        <v>0</v>
      </c>
      <c r="AA1087" s="191">
        <v>0</v>
      </c>
      <c r="AB1087" s="191">
        <v>0</v>
      </c>
      <c r="AC1087" s="191">
        <v>0</v>
      </c>
      <c r="AD1087" s="191">
        <v>0</v>
      </c>
      <c r="AE1087" s="191"/>
      <c r="AF1087" s="191"/>
    </row>
    <row r="1088" spans="1:32">
      <c r="A1088" s="332">
        <v>1898</v>
      </c>
      <c r="B1088" s="334" t="s">
        <v>872</v>
      </c>
      <c r="C1088" s="345">
        <v>12505</v>
      </c>
      <c r="D1088" s="345">
        <v>14544</v>
      </c>
      <c r="E1088" s="191"/>
      <c r="F1088" s="191">
        <f t="shared" si="58"/>
        <v>0</v>
      </c>
      <c r="G1088" s="191"/>
      <c r="H1088" s="191">
        <v>0</v>
      </c>
      <c r="I1088" s="191"/>
      <c r="J1088" s="191">
        <v>0</v>
      </c>
      <c r="K1088" s="191">
        <v>0</v>
      </c>
      <c r="L1088" s="191">
        <v>0</v>
      </c>
      <c r="M1088" s="191">
        <v>0</v>
      </c>
      <c r="N1088" s="191">
        <v>0</v>
      </c>
      <c r="O1088" s="191">
        <v>0</v>
      </c>
      <c r="P1088" s="191">
        <v>0</v>
      </c>
      <c r="Q1088" s="191">
        <v>0</v>
      </c>
      <c r="R1088" s="191">
        <v>0</v>
      </c>
      <c r="S1088" s="191">
        <v>0</v>
      </c>
      <c r="T1088" s="191">
        <v>0</v>
      </c>
      <c r="U1088" s="191">
        <v>0</v>
      </c>
      <c r="V1088" s="191">
        <v>0</v>
      </c>
      <c r="W1088" s="191">
        <v>0</v>
      </c>
      <c r="X1088" s="191">
        <v>0</v>
      </c>
      <c r="Y1088" s="191">
        <v>0</v>
      </c>
      <c r="Z1088" s="191">
        <v>0</v>
      </c>
      <c r="AA1088" s="191">
        <v>0</v>
      </c>
      <c r="AB1088" s="191">
        <v>0</v>
      </c>
      <c r="AC1088" s="191">
        <v>0</v>
      </c>
      <c r="AD1088" s="191">
        <v>0</v>
      </c>
      <c r="AE1088" s="191"/>
      <c r="AF1088" s="191"/>
    </row>
    <row r="1089" spans="1:32">
      <c r="A1089" s="332">
        <v>1898</v>
      </c>
      <c r="B1089" s="334" t="s">
        <v>883</v>
      </c>
      <c r="C1089" s="345">
        <v>14257</v>
      </c>
      <c r="D1089" s="345">
        <v>17764</v>
      </c>
      <c r="E1089" s="191">
        <v>462</v>
      </c>
      <c r="F1089" s="191">
        <f t="shared" si="58"/>
        <v>2.6007655933348346</v>
      </c>
      <c r="G1089" s="191">
        <v>250</v>
      </c>
      <c r="H1089" s="191">
        <v>1.4073406890340014</v>
      </c>
      <c r="I1089" s="191">
        <v>212</v>
      </c>
      <c r="J1089" s="191">
        <v>1.1934249043008331</v>
      </c>
      <c r="K1089" s="191">
        <v>39</v>
      </c>
      <c r="L1089" s="191">
        <v>0.2195451474893042</v>
      </c>
      <c r="M1089" s="191">
        <v>81</v>
      </c>
      <c r="N1089" s="191">
        <v>0.45597838324701645</v>
      </c>
      <c r="O1089" s="191">
        <v>10</v>
      </c>
      <c r="P1089" s="191">
        <v>5.6293627561360055E-2</v>
      </c>
      <c r="Q1089" s="191">
        <v>12</v>
      </c>
      <c r="R1089" s="191">
        <v>0.13442918261652781</v>
      </c>
      <c r="S1089" s="191">
        <v>23</v>
      </c>
      <c r="T1089" s="191">
        <v>0.12947534339112812</v>
      </c>
      <c r="U1089" s="191">
        <v>16</v>
      </c>
      <c r="V1089" s="191">
        <v>9.0069804098176082E-2</v>
      </c>
      <c r="W1089" s="191">
        <v>52</v>
      </c>
      <c r="X1089" s="191">
        <v>0.29272686331907227</v>
      </c>
      <c r="Y1089" s="191">
        <v>71</v>
      </c>
      <c r="Z1089" s="191">
        <v>0.39968475568565637</v>
      </c>
      <c r="AA1089" s="191">
        <v>132</v>
      </c>
      <c r="AB1089" s="191">
        <v>0.74307588380995271</v>
      </c>
      <c r="AC1089" s="191">
        <v>26</v>
      </c>
      <c r="AD1089" s="191">
        <v>0.14636343165953614</v>
      </c>
      <c r="AE1089" s="191"/>
      <c r="AF1089" s="191"/>
    </row>
    <row r="1090" spans="1:32">
      <c r="A1090" s="332">
        <v>1898</v>
      </c>
      <c r="B1090" s="337" t="s">
        <v>895</v>
      </c>
      <c r="C1090" s="347">
        <v>8317</v>
      </c>
      <c r="D1090" s="347">
        <v>10025</v>
      </c>
      <c r="E1090" s="191">
        <v>464</v>
      </c>
      <c r="F1090" s="191">
        <f t="shared" si="58"/>
        <v>4.6284289276807975</v>
      </c>
      <c r="G1090" s="191">
        <v>237</v>
      </c>
      <c r="H1090" s="191">
        <v>2.3640897755610975</v>
      </c>
      <c r="I1090" s="191">
        <v>227</v>
      </c>
      <c r="J1090" s="191">
        <v>2.2643391521197009</v>
      </c>
      <c r="K1090" s="191">
        <v>40</v>
      </c>
      <c r="L1090" s="191">
        <v>0.399002493765586</v>
      </c>
      <c r="M1090" s="191">
        <v>97</v>
      </c>
      <c r="N1090" s="191">
        <v>0.96758104738154604</v>
      </c>
      <c r="O1090" s="191">
        <v>18</v>
      </c>
      <c r="P1090" s="191">
        <v>0.17955112219451372</v>
      </c>
      <c r="Q1090" s="191">
        <v>10</v>
      </c>
      <c r="R1090" s="191">
        <v>0.19850374064837903</v>
      </c>
      <c r="S1090" s="191">
        <v>11</v>
      </c>
      <c r="T1090" s="191">
        <v>0.10972568578553617</v>
      </c>
      <c r="U1090" s="191">
        <v>11</v>
      </c>
      <c r="V1090" s="191">
        <v>0.10972568578553617</v>
      </c>
      <c r="W1090" s="191">
        <v>53</v>
      </c>
      <c r="X1090" s="191">
        <v>0.52867830423940154</v>
      </c>
      <c r="Y1090" s="191">
        <v>82</v>
      </c>
      <c r="Z1090" s="191">
        <v>0.81795511221945139</v>
      </c>
      <c r="AA1090" s="191">
        <v>117</v>
      </c>
      <c r="AB1090" s="191">
        <v>1.1670822942643391</v>
      </c>
      <c r="AC1090" s="191">
        <v>25</v>
      </c>
      <c r="AD1090" s="191">
        <v>0.24937655860349126</v>
      </c>
      <c r="AE1090" s="191"/>
      <c r="AF1090" s="191"/>
    </row>
    <row r="1091" spans="1:32">
      <c r="A1091" s="332">
        <v>1898</v>
      </c>
      <c r="B1091" s="334" t="s">
        <v>899</v>
      </c>
      <c r="C1091" s="345">
        <v>6298</v>
      </c>
      <c r="D1091" s="345">
        <v>6270</v>
      </c>
      <c r="E1091" s="191"/>
      <c r="F1091" s="191">
        <f t="shared" si="58"/>
        <v>0</v>
      </c>
      <c r="G1091" s="191"/>
      <c r="H1091" s="191">
        <v>0</v>
      </c>
      <c r="I1091" s="191"/>
      <c r="J1091" s="191">
        <v>0</v>
      </c>
      <c r="K1091" s="191">
        <v>0</v>
      </c>
      <c r="L1091" s="191">
        <v>0</v>
      </c>
      <c r="M1091" s="191">
        <v>0</v>
      </c>
      <c r="N1091" s="191">
        <v>0</v>
      </c>
      <c r="O1091" s="191">
        <v>0</v>
      </c>
      <c r="P1091" s="191">
        <v>0</v>
      </c>
      <c r="Q1091" s="191">
        <v>0</v>
      </c>
      <c r="R1091" s="191">
        <v>0</v>
      </c>
      <c r="S1091" s="191">
        <v>0</v>
      </c>
      <c r="T1091" s="191">
        <v>0</v>
      </c>
      <c r="U1091" s="191">
        <v>0</v>
      </c>
      <c r="V1091" s="191">
        <v>0</v>
      </c>
      <c r="W1091" s="191">
        <v>0</v>
      </c>
      <c r="X1091" s="191">
        <v>0</v>
      </c>
      <c r="Y1091" s="191">
        <v>0</v>
      </c>
      <c r="Z1091" s="191">
        <v>0</v>
      </c>
      <c r="AA1091" s="191">
        <v>0</v>
      </c>
      <c r="AB1091" s="191">
        <v>0</v>
      </c>
      <c r="AC1091" s="191">
        <v>0</v>
      </c>
      <c r="AD1091" s="191">
        <v>0</v>
      </c>
      <c r="AE1091" s="191"/>
      <c r="AF1091" s="191"/>
    </row>
    <row r="1092" spans="1:32">
      <c r="A1092" s="332">
        <v>1898</v>
      </c>
      <c r="B1092" s="335" t="s">
        <v>1065</v>
      </c>
      <c r="C1092" s="240">
        <v>73749</v>
      </c>
      <c r="D1092" s="246">
        <v>112227</v>
      </c>
      <c r="E1092" s="191">
        <v>1668</v>
      </c>
      <c r="F1092" s="191">
        <f t="shared" si="58"/>
        <v>1.4862733566788739</v>
      </c>
      <c r="G1092" s="191">
        <v>879</v>
      </c>
      <c r="H1092" s="191">
        <v>0.78323398112753617</v>
      </c>
      <c r="I1092" s="191">
        <v>789</v>
      </c>
      <c r="J1092" s="191">
        <v>0.703039375551338</v>
      </c>
      <c r="K1092" s="191">
        <v>152</v>
      </c>
      <c r="L1092" s="191">
        <v>0.13543977830646814</v>
      </c>
      <c r="M1092" s="191">
        <v>356</v>
      </c>
      <c r="N1092" s="191">
        <v>0.3172142176125175</v>
      </c>
      <c r="O1092" s="191">
        <v>80</v>
      </c>
      <c r="P1092" s="191">
        <v>7.1284093845509544E-2</v>
      </c>
      <c r="Q1092" s="191">
        <v>54</v>
      </c>
      <c r="R1092" s="191">
        <v>9.5752359057980699E-2</v>
      </c>
      <c r="S1092" s="191">
        <v>56</v>
      </c>
      <c r="T1092" s="191">
        <v>4.9898865691856684E-2</v>
      </c>
      <c r="U1092" s="191">
        <v>37</v>
      </c>
      <c r="V1092" s="191">
        <v>3.2968893403548166E-2</v>
      </c>
      <c r="W1092" s="191">
        <v>213</v>
      </c>
      <c r="X1092" s="191">
        <v>0.18979389986366915</v>
      </c>
      <c r="Y1092" s="191">
        <v>290</v>
      </c>
      <c r="Z1092" s="191">
        <v>0.25840484018997212</v>
      </c>
      <c r="AA1092" s="191">
        <v>381</v>
      </c>
      <c r="AB1092" s="191">
        <v>0.33949049693923922</v>
      </c>
      <c r="AC1092" s="191">
        <v>49</v>
      </c>
      <c r="AD1092" s="191">
        <v>4.3661507480374596E-2</v>
      </c>
      <c r="AE1092" s="191"/>
      <c r="AF1092" s="191"/>
    </row>
    <row r="1093" spans="1:32">
      <c r="A1093" s="332">
        <v>1898</v>
      </c>
      <c r="B1093" s="334" t="s">
        <v>848</v>
      </c>
      <c r="C1093" s="345"/>
      <c r="D1093" s="345"/>
      <c r="E1093" s="191"/>
      <c r="F1093" s="191"/>
      <c r="G1093" s="191"/>
      <c r="H1093" s="191"/>
      <c r="I1093" s="191"/>
      <c r="J1093" s="191"/>
      <c r="K1093" s="191">
        <v>0</v>
      </c>
      <c r="L1093" s="191"/>
      <c r="M1093" s="191">
        <v>0</v>
      </c>
      <c r="N1093" s="191"/>
      <c r="O1093" s="191">
        <v>0</v>
      </c>
      <c r="P1093" s="191"/>
      <c r="Q1093" s="191">
        <v>0</v>
      </c>
      <c r="R1093" s="191"/>
      <c r="S1093" s="191">
        <v>0</v>
      </c>
      <c r="T1093" s="191"/>
      <c r="U1093" s="191">
        <v>0</v>
      </c>
      <c r="V1093" s="191"/>
      <c r="W1093" s="191">
        <v>0</v>
      </c>
      <c r="X1093" s="191"/>
      <c r="Y1093" s="191">
        <v>283</v>
      </c>
      <c r="Z1093" s="191"/>
      <c r="AA1093" s="191">
        <v>372</v>
      </c>
      <c r="AB1093" s="191"/>
      <c r="AC1093" s="191">
        <v>47</v>
      </c>
      <c r="AD1093" s="191"/>
      <c r="AE1093" s="191"/>
      <c r="AF1093" s="191"/>
    </row>
    <row r="1094" spans="1:32">
      <c r="A1094" s="332">
        <v>1898</v>
      </c>
      <c r="B1094" s="336" t="s">
        <v>1066</v>
      </c>
      <c r="C1094" s="346"/>
      <c r="D1094" s="346"/>
      <c r="E1094" s="191">
        <v>1614</v>
      </c>
      <c r="F1094" s="191"/>
      <c r="G1094" s="191">
        <v>851</v>
      </c>
      <c r="H1094" s="191"/>
      <c r="I1094" s="191">
        <v>763</v>
      </c>
      <c r="J1094" s="191"/>
      <c r="K1094" s="191">
        <v>146</v>
      </c>
      <c r="L1094" s="191"/>
      <c r="M1094" s="191">
        <v>342</v>
      </c>
      <c r="N1094" s="191"/>
      <c r="O1094" s="191">
        <v>77</v>
      </c>
      <c r="P1094" s="191"/>
      <c r="Q1094" s="191">
        <v>53</v>
      </c>
      <c r="R1094" s="191"/>
      <c r="S1094" s="191">
        <v>54</v>
      </c>
      <c r="T1094" s="191"/>
      <c r="U1094" s="191">
        <v>33</v>
      </c>
      <c r="V1094" s="191"/>
      <c r="W1094" s="191">
        <v>207</v>
      </c>
      <c r="X1094" s="191"/>
      <c r="Y1094" s="191">
        <v>7</v>
      </c>
      <c r="Z1094" s="191"/>
      <c r="AA1094" s="191">
        <v>9</v>
      </c>
      <c r="AB1094" s="191"/>
      <c r="AC1094" s="191">
        <v>2</v>
      </c>
      <c r="AD1094" s="191"/>
      <c r="AE1094" s="191"/>
      <c r="AF1094" s="191"/>
    </row>
    <row r="1095" spans="1:32">
      <c r="A1095" s="332">
        <v>1898</v>
      </c>
      <c r="B1095" s="336" t="s">
        <v>1067</v>
      </c>
      <c r="C1095" s="346"/>
      <c r="D1095" s="346"/>
      <c r="E1095" s="191">
        <v>54</v>
      </c>
      <c r="F1095" s="191"/>
      <c r="G1095" s="191">
        <v>28</v>
      </c>
      <c r="H1095" s="191"/>
      <c r="I1095" s="191">
        <v>26</v>
      </c>
      <c r="J1095" s="191"/>
      <c r="K1095" s="191">
        <v>6</v>
      </c>
      <c r="L1095" s="191"/>
      <c r="M1095" s="191">
        <v>14</v>
      </c>
      <c r="N1095" s="191"/>
      <c r="O1095" s="191">
        <v>3</v>
      </c>
      <c r="P1095" s="191"/>
      <c r="Q1095" s="191">
        <v>1</v>
      </c>
      <c r="R1095" s="191"/>
      <c r="S1095" s="191">
        <v>2</v>
      </c>
      <c r="T1095" s="191"/>
      <c r="U1095" s="191">
        <v>4</v>
      </c>
      <c r="V1095" s="191"/>
      <c r="W1095" s="191">
        <v>6</v>
      </c>
      <c r="X1095" s="191"/>
      <c r="Y1095" s="191">
        <v>173</v>
      </c>
      <c r="Z1095" s="191"/>
      <c r="AA1095" s="191">
        <v>283</v>
      </c>
      <c r="AB1095" s="191"/>
      <c r="AC1095" s="191">
        <v>60</v>
      </c>
      <c r="AD1095" s="191"/>
      <c r="AE1095" s="191"/>
      <c r="AF1095" s="191"/>
    </row>
    <row r="1096" spans="1:32">
      <c r="A1096" s="332">
        <v>1898</v>
      </c>
      <c r="B1096" s="333" t="s">
        <v>1068</v>
      </c>
      <c r="C1096" s="240">
        <v>61941</v>
      </c>
      <c r="D1096" s="240">
        <v>68497</v>
      </c>
      <c r="E1096" s="191">
        <v>1193</v>
      </c>
      <c r="F1096" s="191">
        <f t="shared" si="58"/>
        <v>1.7416821174649983</v>
      </c>
      <c r="G1096" s="191">
        <v>606</v>
      </c>
      <c r="H1096" s="191">
        <v>0.88471027928230439</v>
      </c>
      <c r="I1096" s="191">
        <v>587</v>
      </c>
      <c r="J1096" s="191">
        <v>0.85697183818269418</v>
      </c>
      <c r="K1096" s="191">
        <v>118</v>
      </c>
      <c r="L1096" s="191">
        <v>0.17227031840810544</v>
      </c>
      <c r="M1096" s="191">
        <v>240</v>
      </c>
      <c r="N1096" s="191">
        <v>0.3503803086266552</v>
      </c>
      <c r="O1096" s="191">
        <v>68</v>
      </c>
      <c r="P1096" s="191">
        <v>9.9274420777552302E-2</v>
      </c>
      <c r="Q1096" s="191">
        <v>50</v>
      </c>
      <c r="R1096" s="191">
        <v>0.1452618362848008</v>
      </c>
      <c r="S1096" s="191">
        <v>44</v>
      </c>
      <c r="T1096" s="191">
        <v>6.4236389914886782E-2</v>
      </c>
      <c r="U1096" s="191">
        <v>31</v>
      </c>
      <c r="V1096" s="191">
        <v>4.5257456530942958E-2</v>
      </c>
      <c r="W1096" s="191">
        <v>126</v>
      </c>
      <c r="X1096" s="191">
        <v>0.18394966202899399</v>
      </c>
      <c r="Y1096" s="191">
        <v>83</v>
      </c>
      <c r="Z1096" s="191">
        <v>0.12117319006671826</v>
      </c>
      <c r="AA1096" s="191">
        <v>91</v>
      </c>
      <c r="AB1096" s="191">
        <v>0.13285253368760674</v>
      </c>
      <c r="AC1096" s="191">
        <v>13</v>
      </c>
      <c r="AD1096" s="191">
        <v>1.8978933383943821E-2</v>
      </c>
      <c r="AE1096" s="191"/>
      <c r="AF1096" s="191"/>
    </row>
    <row r="1097" spans="1:32">
      <c r="A1097" s="332">
        <v>1898</v>
      </c>
      <c r="B1097" s="334" t="s">
        <v>846</v>
      </c>
      <c r="C1097" s="345">
        <v>21903</v>
      </c>
      <c r="D1097" s="345">
        <v>26439</v>
      </c>
      <c r="E1097" s="191">
        <v>522</v>
      </c>
      <c r="F1097" s="191">
        <f t="shared" si="58"/>
        <v>1.974356064904119</v>
      </c>
      <c r="G1097" s="191">
        <v>283</v>
      </c>
      <c r="H1097" s="191">
        <v>1.0703884413177502</v>
      </c>
      <c r="I1097" s="191">
        <v>239</v>
      </c>
      <c r="J1097" s="191">
        <v>0.90396762358636862</v>
      </c>
      <c r="K1097" s="191">
        <v>71</v>
      </c>
      <c r="L1097" s="191">
        <v>0.26854268315745677</v>
      </c>
      <c r="M1097" s="191">
        <v>127</v>
      </c>
      <c r="N1097" s="191">
        <v>0.48035099663376074</v>
      </c>
      <c r="O1097" s="191">
        <v>28</v>
      </c>
      <c r="P1097" s="191">
        <v>0.10590415673815197</v>
      </c>
      <c r="Q1097" s="191">
        <v>21</v>
      </c>
      <c r="R1097" s="191">
        <v>0.15806195393169181</v>
      </c>
      <c r="S1097" s="191">
        <v>19</v>
      </c>
      <c r="T1097" s="191">
        <v>7.1863534929460265E-2</v>
      </c>
      <c r="U1097" s="191">
        <v>12</v>
      </c>
      <c r="V1097" s="191">
        <v>4.538749574492227E-2</v>
      </c>
      <c r="W1097" s="191">
        <v>57</v>
      </c>
      <c r="X1097" s="191">
        <v>0.2155906047883808</v>
      </c>
      <c r="Y1097" s="191">
        <v>28</v>
      </c>
      <c r="Z1097" s="191">
        <v>0.10590415673815197</v>
      </c>
      <c r="AA1097" s="191">
        <v>79</v>
      </c>
      <c r="AB1097" s="191">
        <v>0.29880101365407163</v>
      </c>
      <c r="AC1097" s="191">
        <v>20</v>
      </c>
      <c r="AD1097" s="191">
        <v>7.5645826241537123E-2</v>
      </c>
      <c r="AE1097" s="191"/>
      <c r="AF1097" s="191"/>
    </row>
    <row r="1098" spans="1:32">
      <c r="A1098" s="332">
        <v>1898</v>
      </c>
      <c r="B1098" s="337" t="s">
        <v>874</v>
      </c>
      <c r="C1098" s="347">
        <v>14753</v>
      </c>
      <c r="D1098" s="347">
        <v>16115</v>
      </c>
      <c r="E1098" s="191">
        <v>280</v>
      </c>
      <c r="F1098" s="191">
        <f t="shared" si="58"/>
        <v>1.7375116351225566</v>
      </c>
      <c r="G1098" s="191">
        <v>146</v>
      </c>
      <c r="H1098" s="191">
        <v>0.90598820974247596</v>
      </c>
      <c r="I1098" s="191">
        <v>134</v>
      </c>
      <c r="J1098" s="191">
        <v>0.83152342538008062</v>
      </c>
      <c r="K1098" s="191">
        <v>20</v>
      </c>
      <c r="L1098" s="191">
        <v>0.12410797393732546</v>
      </c>
      <c r="M1098" s="191">
        <v>47</v>
      </c>
      <c r="N1098" s="191">
        <v>0.29165373875271489</v>
      </c>
      <c r="O1098" s="191">
        <v>18</v>
      </c>
      <c r="P1098" s="191">
        <v>0.11169717654359293</v>
      </c>
      <c r="Q1098" s="191">
        <v>17</v>
      </c>
      <c r="R1098" s="191">
        <v>0.20992863791498606</v>
      </c>
      <c r="S1098" s="191">
        <v>10</v>
      </c>
      <c r="T1098" s="191">
        <v>6.2053986968662732E-2</v>
      </c>
      <c r="U1098" s="191">
        <v>7</v>
      </c>
      <c r="V1098" s="191">
        <v>4.3437790878063917E-2</v>
      </c>
      <c r="W1098" s="191">
        <v>34</v>
      </c>
      <c r="X1098" s="191">
        <v>0.21098355569345331</v>
      </c>
      <c r="Y1098" s="191">
        <v>36</v>
      </c>
      <c r="Z1098" s="191">
        <v>0.22339435308718586</v>
      </c>
      <c r="AA1098" s="191">
        <v>73</v>
      </c>
      <c r="AB1098" s="191">
        <v>0.45299410487123798</v>
      </c>
      <c r="AC1098" s="191">
        <v>17</v>
      </c>
      <c r="AD1098" s="191">
        <v>0.10549177784672666</v>
      </c>
      <c r="AE1098" s="191"/>
      <c r="AF1098" s="191"/>
    </row>
    <row r="1099" spans="1:32">
      <c r="A1099" s="332">
        <v>1898</v>
      </c>
      <c r="B1099" s="334" t="s">
        <v>894</v>
      </c>
      <c r="C1099" s="345">
        <v>15701</v>
      </c>
      <c r="D1099" s="345">
        <v>16563</v>
      </c>
      <c r="E1099" s="191">
        <v>253</v>
      </c>
      <c r="F1099" s="191">
        <f t="shared" si="58"/>
        <v>1.5275010565718772</v>
      </c>
      <c r="G1099" s="191">
        <v>104</v>
      </c>
      <c r="H1099" s="191">
        <v>0.62790557266195735</v>
      </c>
      <c r="I1099" s="191">
        <v>149</v>
      </c>
      <c r="J1099" s="191">
        <v>0.89959548390991972</v>
      </c>
      <c r="K1099" s="191">
        <v>19</v>
      </c>
      <c r="L1099" s="191">
        <v>0.11471351808247299</v>
      </c>
      <c r="M1099" s="191">
        <v>43</v>
      </c>
      <c r="N1099" s="191">
        <v>0.25961480408138621</v>
      </c>
      <c r="O1099" s="191">
        <v>16</v>
      </c>
      <c r="P1099" s="191">
        <v>9.6600857332608828E-2</v>
      </c>
      <c r="Q1099" s="191">
        <v>12</v>
      </c>
      <c r="R1099" s="191">
        <v>0.14417677956891867</v>
      </c>
      <c r="S1099" s="191">
        <v>10</v>
      </c>
      <c r="T1099" s="191">
        <v>6.0375535832880523E-2</v>
      </c>
      <c r="U1099" s="191">
        <v>8</v>
      </c>
      <c r="V1099" s="191">
        <v>4.8300428666304414E-2</v>
      </c>
      <c r="W1099" s="191">
        <v>19</v>
      </c>
      <c r="X1099" s="191">
        <v>0.11471351808247299</v>
      </c>
      <c r="Y1099" s="191">
        <v>26</v>
      </c>
      <c r="Z1099" s="191">
        <v>0.15697639316548934</v>
      </c>
      <c r="AA1099" s="191">
        <v>40</v>
      </c>
      <c r="AB1099" s="191">
        <v>0.24150214333152209</v>
      </c>
      <c r="AC1099" s="191">
        <v>10</v>
      </c>
      <c r="AD1099" s="191">
        <v>6.0375535832880523E-2</v>
      </c>
      <c r="AE1099" s="191"/>
      <c r="AF1099" s="191"/>
    </row>
    <row r="1100" spans="1:32">
      <c r="A1100" s="332">
        <v>1898</v>
      </c>
      <c r="B1100" s="334" t="s">
        <v>905</v>
      </c>
      <c r="C1100" s="345">
        <v>9584</v>
      </c>
      <c r="D1100" s="345">
        <v>9380</v>
      </c>
      <c r="E1100" s="191">
        <v>138</v>
      </c>
      <c r="F1100" s="191">
        <f t="shared" si="58"/>
        <v>1.4712153518123667</v>
      </c>
      <c r="G1100" s="191">
        <v>73</v>
      </c>
      <c r="H1100" s="191">
        <v>0.7782515991471215</v>
      </c>
      <c r="I1100" s="191">
        <v>65</v>
      </c>
      <c r="J1100" s="191">
        <v>0.69296375266524524</v>
      </c>
      <c r="K1100" s="191">
        <v>8</v>
      </c>
      <c r="L1100" s="191">
        <v>8.5287846481876331E-2</v>
      </c>
      <c r="M1100" s="191">
        <v>23</v>
      </c>
      <c r="N1100" s="191">
        <v>0.24520255863539447</v>
      </c>
      <c r="O1100" s="191">
        <v>6</v>
      </c>
      <c r="P1100" s="191">
        <v>6.3965884861407252E-2</v>
      </c>
      <c r="Q1100" s="191">
        <v>0</v>
      </c>
      <c r="R1100" s="191">
        <v>0</v>
      </c>
      <c r="S1100" s="191">
        <v>5</v>
      </c>
      <c r="T1100" s="191">
        <v>5.3304904051172705E-2</v>
      </c>
      <c r="U1100" s="191">
        <v>4</v>
      </c>
      <c r="V1100" s="191">
        <v>4.2643923240938165E-2</v>
      </c>
      <c r="W1100" s="191">
        <v>16</v>
      </c>
      <c r="X1100" s="191">
        <v>0.17057569296375266</v>
      </c>
      <c r="Y1100" s="191">
        <v>99</v>
      </c>
      <c r="Z1100" s="191">
        <v>1.0554371002132195</v>
      </c>
      <c r="AA1100" s="191">
        <v>210</v>
      </c>
      <c r="AB1100" s="191">
        <v>2.2388059701492535</v>
      </c>
      <c r="AC1100" s="191">
        <v>45</v>
      </c>
      <c r="AD1100" s="191">
        <v>0.47974413646055442</v>
      </c>
      <c r="AE1100" s="191"/>
      <c r="AF1100" s="191"/>
    </row>
    <row r="1101" spans="1:32">
      <c r="A1101" s="332">
        <v>1898</v>
      </c>
      <c r="B1101" s="335" t="s">
        <v>1069</v>
      </c>
      <c r="C1101" s="246">
        <v>37783</v>
      </c>
      <c r="D1101" s="240">
        <v>41514</v>
      </c>
      <c r="E1101" s="191">
        <v>615</v>
      </c>
      <c r="F1101" s="191">
        <f t="shared" si="58"/>
        <v>1.4814279520161873</v>
      </c>
      <c r="G1101" s="191">
        <v>291</v>
      </c>
      <c r="H1101" s="191">
        <v>0.70096834802717156</v>
      </c>
      <c r="I1101" s="191">
        <v>324</v>
      </c>
      <c r="J1101" s="191">
        <v>0.7804596039890157</v>
      </c>
      <c r="K1101" s="191">
        <v>50</v>
      </c>
      <c r="L1101" s="191">
        <v>0.12044129691188515</v>
      </c>
      <c r="M1101" s="191">
        <v>72</v>
      </c>
      <c r="N1101" s="191">
        <v>0.17343546755311459</v>
      </c>
      <c r="O1101" s="191">
        <v>17</v>
      </c>
      <c r="P1101" s="191">
        <v>4.0950040950040956E-2</v>
      </c>
      <c r="Q1101" s="191">
        <v>13</v>
      </c>
      <c r="R1101" s="191">
        <v>6.2316327022209378E-2</v>
      </c>
      <c r="S1101" s="191">
        <v>15</v>
      </c>
      <c r="T1101" s="191">
        <v>3.6132389073565543E-2</v>
      </c>
      <c r="U1101" s="191">
        <v>22</v>
      </c>
      <c r="V1101" s="191">
        <v>5.2994170641229466E-2</v>
      </c>
      <c r="W1101" s="191">
        <v>72</v>
      </c>
      <c r="X1101" s="191">
        <v>0.17343546755311459</v>
      </c>
      <c r="Y1101" s="191">
        <v>8</v>
      </c>
      <c r="Z1101" s="191">
        <v>1.9270607505901625E-2</v>
      </c>
      <c r="AA1101" s="191">
        <v>24</v>
      </c>
      <c r="AB1101" s="191">
        <v>5.7811822517704878E-2</v>
      </c>
      <c r="AC1101" s="191">
        <v>4</v>
      </c>
      <c r="AD1101" s="191">
        <v>9.6353037529508124E-3</v>
      </c>
      <c r="AE1101" s="191"/>
      <c r="AF1101" s="191"/>
    </row>
    <row r="1102" spans="1:32">
      <c r="A1102" s="332">
        <v>1898</v>
      </c>
      <c r="B1102" s="334" t="s">
        <v>881</v>
      </c>
      <c r="C1102" s="345">
        <v>3556</v>
      </c>
      <c r="D1102" s="345">
        <v>3289</v>
      </c>
      <c r="E1102" s="191">
        <v>53</v>
      </c>
      <c r="F1102" s="191">
        <f t="shared" si="58"/>
        <v>1.6114320462146547</v>
      </c>
      <c r="G1102" s="191">
        <v>21</v>
      </c>
      <c r="H1102" s="191">
        <v>0.63849194283976896</v>
      </c>
      <c r="I1102" s="191">
        <v>32</v>
      </c>
      <c r="J1102" s="191">
        <v>0.97294010337488601</v>
      </c>
      <c r="K1102" s="191">
        <v>3</v>
      </c>
      <c r="L1102" s="191">
        <v>9.1213134691395567E-2</v>
      </c>
      <c r="M1102" s="191">
        <v>3</v>
      </c>
      <c r="N1102" s="191">
        <v>9.1213134691395567E-2</v>
      </c>
      <c r="O1102" s="191">
        <v>2</v>
      </c>
      <c r="P1102" s="191">
        <v>6.0808756460930376E-2</v>
      </c>
      <c r="Q1102" s="191">
        <v>3</v>
      </c>
      <c r="R1102" s="191">
        <v>0.18151413803587718</v>
      </c>
      <c r="S1102" s="191">
        <v>1</v>
      </c>
      <c r="T1102" s="191">
        <v>3.0404378230465188E-2</v>
      </c>
      <c r="U1102" s="191">
        <v>0</v>
      </c>
      <c r="V1102" s="191">
        <v>0</v>
      </c>
      <c r="W1102" s="191">
        <v>5</v>
      </c>
      <c r="X1102" s="191">
        <v>0.15202189115232592</v>
      </c>
      <c r="Y1102" s="191">
        <v>11</v>
      </c>
      <c r="Z1102" s="191">
        <v>0.33444816053511706</v>
      </c>
      <c r="AA1102" s="191">
        <v>12</v>
      </c>
      <c r="AB1102" s="191">
        <v>0.36485253876558227</v>
      </c>
      <c r="AC1102" s="191">
        <v>11</v>
      </c>
      <c r="AD1102" s="191">
        <v>0.33444816053511706</v>
      </c>
      <c r="AE1102" s="191"/>
      <c r="AF1102" s="191"/>
    </row>
    <row r="1103" spans="1:32">
      <c r="A1103" s="332">
        <v>1898</v>
      </c>
      <c r="B1103" s="334" t="s">
        <v>900</v>
      </c>
      <c r="C1103" s="345">
        <v>4375</v>
      </c>
      <c r="D1103" s="345">
        <v>3792</v>
      </c>
      <c r="E1103" s="191">
        <v>47</v>
      </c>
      <c r="F1103" s="191">
        <f t="shared" si="58"/>
        <v>1.239451476793249</v>
      </c>
      <c r="G1103" s="191">
        <v>26</v>
      </c>
      <c r="H1103" s="191">
        <v>0.68565400843881863</v>
      </c>
      <c r="I1103" s="191">
        <v>21</v>
      </c>
      <c r="J1103" s="191">
        <v>0.55379746835443033</v>
      </c>
      <c r="K1103" s="191">
        <v>2</v>
      </c>
      <c r="L1103" s="191">
        <v>5.2742616033755269E-2</v>
      </c>
      <c r="M1103" s="191">
        <v>3</v>
      </c>
      <c r="N1103" s="191">
        <v>7.9113924050632917E-2</v>
      </c>
      <c r="O1103" s="191">
        <v>1</v>
      </c>
      <c r="P1103" s="191">
        <v>2.6371308016877634E-2</v>
      </c>
      <c r="Q1103" s="191">
        <v>1</v>
      </c>
      <c r="R1103" s="191">
        <v>5.2478902953586495E-2</v>
      </c>
      <c r="S1103" s="191">
        <v>3</v>
      </c>
      <c r="T1103" s="191">
        <v>7.9113924050632917E-2</v>
      </c>
      <c r="U1103" s="191">
        <v>0</v>
      </c>
      <c r="V1103" s="191">
        <v>0</v>
      </c>
      <c r="W1103" s="191">
        <v>3</v>
      </c>
      <c r="X1103" s="191">
        <v>7.9113924050632917E-2</v>
      </c>
      <c r="Y1103" s="191">
        <v>13</v>
      </c>
      <c r="Z1103" s="191">
        <v>0.34282700421940931</v>
      </c>
      <c r="AA1103" s="191">
        <v>28</v>
      </c>
      <c r="AB1103" s="191">
        <v>0.73839662447257381</v>
      </c>
      <c r="AC1103" s="191">
        <v>5</v>
      </c>
      <c r="AD1103" s="191">
        <v>0.13185654008438819</v>
      </c>
      <c r="AE1103" s="191"/>
      <c r="AF1103" s="191"/>
    </row>
    <row r="1104" spans="1:32">
      <c r="A1104" s="332">
        <v>1898</v>
      </c>
      <c r="B1104" s="337" t="s">
        <v>885</v>
      </c>
      <c r="C1104" s="347">
        <v>3357</v>
      </c>
      <c r="D1104" s="347">
        <v>3509</v>
      </c>
      <c r="E1104" s="191">
        <v>63</v>
      </c>
      <c r="F1104" s="191">
        <f t="shared" si="58"/>
        <v>1.7953833000854944</v>
      </c>
      <c r="G1104" s="191">
        <v>27</v>
      </c>
      <c r="H1104" s="191">
        <v>0.76944998575092616</v>
      </c>
      <c r="I1104" s="191">
        <v>36</v>
      </c>
      <c r="J1104" s="191">
        <v>1.0259333143345684</v>
      </c>
      <c r="K1104" s="191">
        <v>3</v>
      </c>
      <c r="L1104" s="191">
        <v>8.5494442861214021E-2</v>
      </c>
      <c r="M1104" s="191">
        <v>4</v>
      </c>
      <c r="N1104" s="191">
        <v>0.11399259048161869</v>
      </c>
      <c r="O1104" s="191">
        <v>0</v>
      </c>
      <c r="P1104" s="191">
        <v>0</v>
      </c>
      <c r="Q1104" s="191">
        <v>1</v>
      </c>
      <c r="R1104" s="191">
        <v>5.6711313764605302E-2</v>
      </c>
      <c r="S1104" s="191">
        <v>0</v>
      </c>
      <c r="T1104" s="191">
        <v>0</v>
      </c>
      <c r="U1104" s="191">
        <v>3</v>
      </c>
      <c r="V1104" s="191">
        <v>8.5494442861214021E-2</v>
      </c>
      <c r="W1104" s="191">
        <v>6</v>
      </c>
      <c r="X1104" s="191">
        <v>0.17098888572242804</v>
      </c>
      <c r="Y1104" s="191">
        <v>52</v>
      </c>
      <c r="Z1104" s="191">
        <v>1.4819036762610431</v>
      </c>
      <c r="AA1104" s="191">
        <v>99</v>
      </c>
      <c r="AB1104" s="191">
        <v>2.8213166144200628</v>
      </c>
      <c r="AC1104" s="191">
        <v>13</v>
      </c>
      <c r="AD1104" s="191">
        <v>0.37047591906526078</v>
      </c>
      <c r="AE1104" s="191"/>
      <c r="AF1104" s="191"/>
    </row>
    <row r="1105" spans="1:32">
      <c r="A1105" s="332">
        <v>1898</v>
      </c>
      <c r="B1105" s="334" t="s">
        <v>889</v>
      </c>
      <c r="C1105" s="345">
        <v>18934</v>
      </c>
      <c r="D1105" s="345">
        <v>23821</v>
      </c>
      <c r="E1105" s="191">
        <v>333</v>
      </c>
      <c r="F1105" s="191">
        <f t="shared" si="58"/>
        <v>1.3979261995718064</v>
      </c>
      <c r="G1105" s="191">
        <v>158</v>
      </c>
      <c r="H1105" s="191">
        <v>0.66328029889593221</v>
      </c>
      <c r="I1105" s="191">
        <v>175</v>
      </c>
      <c r="J1105" s="191">
        <v>0.73464590067587421</v>
      </c>
      <c r="K1105" s="191">
        <v>34</v>
      </c>
      <c r="L1105" s="191">
        <v>0.14273120355988414</v>
      </c>
      <c r="M1105" s="191">
        <v>49</v>
      </c>
      <c r="N1105" s="191">
        <v>0.2057008521892448</v>
      </c>
      <c r="O1105" s="191">
        <v>10</v>
      </c>
      <c r="P1105" s="191">
        <v>4.19797657529071E-2</v>
      </c>
      <c r="Q1105" s="191">
        <v>5</v>
      </c>
      <c r="R1105" s="191">
        <v>4.1769866924142564E-2</v>
      </c>
      <c r="S1105" s="191">
        <v>8</v>
      </c>
      <c r="T1105" s="191">
        <v>3.358381260232568E-2</v>
      </c>
      <c r="U1105" s="191">
        <v>18</v>
      </c>
      <c r="V1105" s="191">
        <v>7.556357835523278E-2</v>
      </c>
      <c r="W1105" s="191">
        <v>45</v>
      </c>
      <c r="X1105" s="191">
        <v>0.18890894588808194</v>
      </c>
      <c r="Y1105" s="191">
        <v>5</v>
      </c>
      <c r="Z1105" s="191">
        <v>2.098988287645355E-2</v>
      </c>
      <c r="AA1105" s="191">
        <v>25</v>
      </c>
      <c r="AB1105" s="191">
        <v>0.10494941438226775</v>
      </c>
      <c r="AC1105" s="191">
        <v>8</v>
      </c>
      <c r="AD1105" s="191">
        <v>3.358381260232568E-2</v>
      </c>
      <c r="AE1105" s="191"/>
      <c r="AF1105" s="191"/>
    </row>
    <row r="1106" spans="1:32">
      <c r="A1106" s="332">
        <v>1898</v>
      </c>
      <c r="B1106" s="334" t="s">
        <v>890</v>
      </c>
      <c r="C1106" s="345">
        <v>4043</v>
      </c>
      <c r="D1106" s="345">
        <v>3352</v>
      </c>
      <c r="E1106" s="191">
        <v>52</v>
      </c>
      <c r="F1106" s="191">
        <f t="shared" si="58"/>
        <v>1.5513126491646778</v>
      </c>
      <c r="G1106" s="191">
        <v>25</v>
      </c>
      <c r="H1106" s="191">
        <v>0.74582338902147971</v>
      </c>
      <c r="I1106" s="191">
        <v>27</v>
      </c>
      <c r="J1106" s="191">
        <v>0.80548926014319822</v>
      </c>
      <c r="K1106" s="191">
        <v>4</v>
      </c>
      <c r="L1106" s="191">
        <v>0.11933174224343676</v>
      </c>
      <c r="M1106" s="191">
        <v>6</v>
      </c>
      <c r="N1106" s="191">
        <v>0.17899761336515513</v>
      </c>
      <c r="O1106" s="191">
        <v>0</v>
      </c>
      <c r="P1106" s="191">
        <v>0</v>
      </c>
      <c r="Q1106" s="191">
        <v>0</v>
      </c>
      <c r="R1106" s="191">
        <v>0</v>
      </c>
      <c r="S1106" s="191">
        <v>2</v>
      </c>
      <c r="T1106" s="191">
        <v>5.9665871121718381E-2</v>
      </c>
      <c r="U1106" s="191">
        <v>0</v>
      </c>
      <c r="V1106" s="191">
        <v>0</v>
      </c>
      <c r="W1106" s="191">
        <v>2</v>
      </c>
      <c r="X1106" s="191">
        <v>5.9665871121718381E-2</v>
      </c>
      <c r="Y1106" s="191">
        <v>10</v>
      </c>
      <c r="Z1106" s="191">
        <v>0.29832935560859186</v>
      </c>
      <c r="AA1106" s="191">
        <v>22</v>
      </c>
      <c r="AB1106" s="191">
        <v>0.65632458233890212</v>
      </c>
      <c r="AC1106" s="191">
        <v>4</v>
      </c>
      <c r="AD1106" s="191">
        <v>0.11933174224343676</v>
      </c>
      <c r="AE1106" s="191"/>
      <c r="AF1106" s="191"/>
    </row>
    <row r="1107" spans="1:32">
      <c r="A1107" s="332">
        <v>1898</v>
      </c>
      <c r="B1107" s="334" t="s">
        <v>979</v>
      </c>
      <c r="C1107" s="345">
        <v>3518</v>
      </c>
      <c r="D1107" s="345">
        <v>3751</v>
      </c>
      <c r="E1107" s="191">
        <v>67</v>
      </c>
      <c r="F1107" s="191">
        <f t="shared" si="58"/>
        <v>1.7861903492402027</v>
      </c>
      <c r="G1107" s="191">
        <v>34</v>
      </c>
      <c r="H1107" s="191">
        <v>0.90642495334577444</v>
      </c>
      <c r="I1107" s="191">
        <v>33</v>
      </c>
      <c r="J1107" s="191">
        <v>0.87976539589442826</v>
      </c>
      <c r="K1107" s="191">
        <v>4</v>
      </c>
      <c r="L1107" s="191">
        <v>0.10663822980538523</v>
      </c>
      <c r="M1107" s="191">
        <v>7</v>
      </c>
      <c r="N1107" s="191">
        <v>0.18661690215942417</v>
      </c>
      <c r="O1107" s="191">
        <v>4</v>
      </c>
      <c r="P1107" s="191">
        <v>0.10663822980538523</v>
      </c>
      <c r="Q1107" s="191">
        <v>3</v>
      </c>
      <c r="R1107" s="191">
        <v>0.15915755798453746</v>
      </c>
      <c r="S1107" s="191">
        <v>1</v>
      </c>
      <c r="T1107" s="191">
        <v>2.6659557451346308E-2</v>
      </c>
      <c r="U1107" s="191">
        <v>1</v>
      </c>
      <c r="V1107" s="191">
        <v>2.6659557451346308E-2</v>
      </c>
      <c r="W1107" s="191">
        <v>11</v>
      </c>
      <c r="X1107" s="191">
        <v>0.2932551319648094</v>
      </c>
      <c r="Y1107" s="191">
        <v>169</v>
      </c>
      <c r="Z1107" s="191">
        <v>4.505465209277526</v>
      </c>
      <c r="AA1107" s="191">
        <v>339</v>
      </c>
      <c r="AB1107" s="191">
        <v>9.037589976006398</v>
      </c>
      <c r="AC1107" s="191">
        <v>52</v>
      </c>
      <c r="AD1107" s="191">
        <v>1.3862969874700082</v>
      </c>
      <c r="AE1107" s="191"/>
      <c r="AF1107" s="191"/>
    </row>
    <row r="1108" spans="1:32">
      <c r="A1108" s="332">
        <v>1898</v>
      </c>
      <c r="B1108" s="335" t="s">
        <v>1070</v>
      </c>
      <c r="C1108" s="343">
        <v>54109</v>
      </c>
      <c r="D1108" s="246">
        <v>55281</v>
      </c>
      <c r="E1108" s="191">
        <v>993</v>
      </c>
      <c r="F1108" s="191">
        <f t="shared" si="58"/>
        <v>1.796277201931948</v>
      </c>
      <c r="G1108" s="191">
        <v>508</v>
      </c>
      <c r="H1108" s="191">
        <v>0.91894140844051309</v>
      </c>
      <c r="I1108" s="191">
        <v>485</v>
      </c>
      <c r="J1108" s="191">
        <v>0.87733579349143465</v>
      </c>
      <c r="K1108" s="191">
        <v>96</v>
      </c>
      <c r="L1108" s="191">
        <v>0.17365821891789224</v>
      </c>
      <c r="M1108" s="191">
        <v>107</v>
      </c>
      <c r="N1108" s="191">
        <v>0.19355655650223402</v>
      </c>
      <c r="O1108" s="191">
        <v>30</v>
      </c>
      <c r="P1108" s="191">
        <v>5.4268193411841317E-2</v>
      </c>
      <c r="Q1108" s="191">
        <v>34</v>
      </c>
      <c r="R1108" s="191">
        <v>0.12239286554150614</v>
      </c>
      <c r="S1108" s="191">
        <v>39</v>
      </c>
      <c r="T1108" s="191">
        <v>7.0548651435393711E-2</v>
      </c>
      <c r="U1108" s="191">
        <v>18</v>
      </c>
      <c r="V1108" s="191">
        <v>3.2560916047104795E-2</v>
      </c>
      <c r="W1108" s="191">
        <v>109</v>
      </c>
      <c r="X1108" s="191">
        <v>0.19717443606302346</v>
      </c>
      <c r="Y1108" s="191">
        <v>0</v>
      </c>
      <c r="Z1108" s="191">
        <v>0</v>
      </c>
      <c r="AA1108" s="191">
        <v>0</v>
      </c>
      <c r="AB1108" s="191">
        <v>0</v>
      </c>
      <c r="AC1108" s="191">
        <v>0</v>
      </c>
      <c r="AD1108" s="191">
        <v>0</v>
      </c>
      <c r="AE1108" s="191"/>
      <c r="AF1108" s="191"/>
    </row>
    <row r="1109" spans="1:32">
      <c r="A1109" s="332">
        <v>1898</v>
      </c>
      <c r="B1109" s="337" t="s">
        <v>864</v>
      </c>
      <c r="C1109" s="347">
        <v>23869</v>
      </c>
      <c r="D1109" s="347">
        <v>23926</v>
      </c>
      <c r="E1109" s="191">
        <v>440</v>
      </c>
      <c r="F1109" s="191">
        <f t="shared" si="58"/>
        <v>1.8390035944161165</v>
      </c>
      <c r="G1109" s="191">
        <v>215</v>
      </c>
      <c r="H1109" s="191">
        <v>0.89860402908969328</v>
      </c>
      <c r="I1109" s="191">
        <v>225</v>
      </c>
      <c r="J1109" s="191">
        <v>0.9403995653264231</v>
      </c>
      <c r="K1109" s="191">
        <v>35</v>
      </c>
      <c r="L1109" s="191">
        <v>0.14628437682855472</v>
      </c>
      <c r="M1109" s="191">
        <v>44</v>
      </c>
      <c r="N1109" s="191">
        <v>0.18390035944161165</v>
      </c>
      <c r="O1109" s="191">
        <v>14</v>
      </c>
      <c r="P1109" s="191">
        <v>5.8513750731421885E-2</v>
      </c>
      <c r="Q1109" s="191">
        <v>18</v>
      </c>
      <c r="R1109" s="191">
        <v>0.14971161079996656</v>
      </c>
      <c r="S1109" s="191">
        <v>19</v>
      </c>
      <c r="T1109" s="191">
        <v>7.9411518849786839E-2</v>
      </c>
      <c r="U1109" s="191">
        <v>4</v>
      </c>
      <c r="V1109" s="191">
        <v>1.6718214494691967E-2</v>
      </c>
      <c r="W1109" s="191">
        <v>54</v>
      </c>
      <c r="X1109" s="191">
        <v>0.22569589567834153</v>
      </c>
      <c r="Y1109" s="191">
        <v>83</v>
      </c>
      <c r="Z1109" s="191">
        <v>0.34690295076485833</v>
      </c>
      <c r="AA1109" s="191">
        <v>152</v>
      </c>
      <c r="AB1109" s="191">
        <v>0.63529215079829471</v>
      </c>
      <c r="AC1109" s="191">
        <v>17</v>
      </c>
      <c r="AD1109" s="191">
        <v>7.1052411602440871E-2</v>
      </c>
      <c r="AE1109" s="191"/>
      <c r="AF1109" s="191"/>
    </row>
    <row r="1110" spans="1:32">
      <c r="A1110" s="332">
        <v>1898</v>
      </c>
      <c r="B1110" s="334" t="s">
        <v>877</v>
      </c>
      <c r="C1110" s="345">
        <v>14187</v>
      </c>
      <c r="D1110" s="345">
        <v>14611</v>
      </c>
      <c r="E1110" s="191">
        <v>272</v>
      </c>
      <c r="F1110" s="191">
        <f t="shared" si="58"/>
        <v>1.8616111149134213</v>
      </c>
      <c r="G1110" s="191">
        <v>143</v>
      </c>
      <c r="H1110" s="191">
        <v>0.97871466703168852</v>
      </c>
      <c r="I1110" s="191">
        <v>129</v>
      </c>
      <c r="J1110" s="191">
        <v>0.88289644788173294</v>
      </c>
      <c r="K1110" s="191">
        <v>30</v>
      </c>
      <c r="L1110" s="191">
        <v>0.20532475532133326</v>
      </c>
      <c r="M1110" s="191">
        <v>19</v>
      </c>
      <c r="N1110" s="191">
        <v>0.13003901170351106</v>
      </c>
      <c r="O1110" s="191">
        <v>8</v>
      </c>
      <c r="P1110" s="191">
        <v>5.4753268085688866E-2</v>
      </c>
      <c r="Q1110" s="191">
        <v>9</v>
      </c>
      <c r="R1110" s="191">
        <v>0.12257887892683596</v>
      </c>
      <c r="S1110" s="191">
        <v>12</v>
      </c>
      <c r="T1110" s="191">
        <v>8.2129902128533286E-2</v>
      </c>
      <c r="U1110" s="191">
        <v>7</v>
      </c>
      <c r="V1110" s="191">
        <v>4.7909109574977758E-2</v>
      </c>
      <c r="W1110" s="191">
        <v>27</v>
      </c>
      <c r="X1110" s="191">
        <v>0.1847922797891999</v>
      </c>
      <c r="Y1110" s="191">
        <v>43</v>
      </c>
      <c r="Z1110" s="191">
        <v>0.29429881596057766</v>
      </c>
      <c r="AA1110" s="191">
        <v>96</v>
      </c>
      <c r="AB1110" s="191">
        <v>0.65703921702826629</v>
      </c>
      <c r="AC1110" s="191">
        <v>21</v>
      </c>
      <c r="AD1110" s="191">
        <v>0.14372732872493327</v>
      </c>
      <c r="AE1110" s="191"/>
      <c r="AF1110" s="191"/>
    </row>
    <row r="1111" spans="1:32">
      <c r="A1111" s="332">
        <v>1898</v>
      </c>
      <c r="B1111" s="334" t="s">
        <v>964</v>
      </c>
      <c r="C1111" s="345">
        <v>16053</v>
      </c>
      <c r="D1111" s="345">
        <v>16744</v>
      </c>
      <c r="E1111" s="191">
        <v>281</v>
      </c>
      <c r="F1111" s="191">
        <f t="shared" si="58"/>
        <v>1.6782130912565696</v>
      </c>
      <c r="G1111" s="191">
        <v>150</v>
      </c>
      <c r="H1111" s="191">
        <v>0.89584328714763495</v>
      </c>
      <c r="I1111" s="191">
        <v>131</v>
      </c>
      <c r="J1111" s="191">
        <v>0.78236980410893464</v>
      </c>
      <c r="K1111" s="191">
        <v>31</v>
      </c>
      <c r="L1111" s="191">
        <v>0.18514094601051123</v>
      </c>
      <c r="M1111" s="191">
        <v>44</v>
      </c>
      <c r="N1111" s="191">
        <v>0.26278069756330624</v>
      </c>
      <c r="O1111" s="191">
        <v>8</v>
      </c>
      <c r="P1111" s="191">
        <v>4.7778308647873864E-2</v>
      </c>
      <c r="Q1111" s="191">
        <v>7</v>
      </c>
      <c r="R1111" s="191">
        <v>8.3193979933110368E-2</v>
      </c>
      <c r="S1111" s="191">
        <v>8</v>
      </c>
      <c r="T1111" s="191">
        <v>4.7778308647873864E-2</v>
      </c>
      <c r="U1111" s="191">
        <v>7</v>
      </c>
      <c r="V1111" s="191">
        <v>4.1806020066889632E-2</v>
      </c>
      <c r="W1111" s="191">
        <v>28</v>
      </c>
      <c r="X1111" s="191">
        <v>0.16722408026755853</v>
      </c>
      <c r="Y1111" s="191">
        <v>43</v>
      </c>
      <c r="Z1111" s="191">
        <v>0.25680840898232205</v>
      </c>
      <c r="AA1111" s="191">
        <v>91</v>
      </c>
      <c r="AB1111" s="191">
        <v>0.54347826086956519</v>
      </c>
      <c r="AC1111" s="191">
        <v>14</v>
      </c>
      <c r="AD1111" s="191">
        <v>8.3612040133779264E-2</v>
      </c>
      <c r="AE1111" s="191"/>
      <c r="AF1111" s="191"/>
    </row>
    <row r="1112" spans="1:32">
      <c r="A1112" s="332">
        <v>1898</v>
      </c>
      <c r="B1112" s="335" t="s">
        <v>1071</v>
      </c>
      <c r="C1112" s="343">
        <v>12888</v>
      </c>
      <c r="D1112" s="240">
        <v>13499</v>
      </c>
      <c r="E1112" s="191">
        <v>319</v>
      </c>
      <c r="F1112" s="191">
        <f t="shared" si="58"/>
        <v>2.3631380102229795</v>
      </c>
      <c r="G1112" s="191">
        <v>174</v>
      </c>
      <c r="H1112" s="191">
        <v>1.2889843692125342</v>
      </c>
      <c r="I1112" s="191">
        <v>145</v>
      </c>
      <c r="J1112" s="191">
        <v>1.0741536410104451</v>
      </c>
      <c r="K1112" s="191">
        <v>38</v>
      </c>
      <c r="L1112" s="191">
        <v>0.28150233350618564</v>
      </c>
      <c r="M1112" s="191">
        <v>54</v>
      </c>
      <c r="N1112" s="191">
        <v>0.40002963182457957</v>
      </c>
      <c r="O1112" s="191">
        <v>16</v>
      </c>
      <c r="P1112" s="191">
        <v>0.11852729831839394</v>
      </c>
      <c r="Q1112" s="191">
        <v>14</v>
      </c>
      <c r="R1112" s="191">
        <v>0.20638565819690349</v>
      </c>
      <c r="S1112" s="191">
        <v>14</v>
      </c>
      <c r="T1112" s="191">
        <v>0.10371138602859471</v>
      </c>
      <c r="U1112" s="191">
        <v>4</v>
      </c>
      <c r="V1112" s="191">
        <v>2.9631824579598485E-2</v>
      </c>
      <c r="W1112" s="191">
        <v>29</v>
      </c>
      <c r="X1112" s="191">
        <v>0.21483072820208904</v>
      </c>
      <c r="Y1112" s="191">
        <v>40</v>
      </c>
      <c r="Z1112" s="191">
        <v>0.29631824579598487</v>
      </c>
      <c r="AA1112" s="191">
        <v>96</v>
      </c>
      <c r="AB1112" s="191">
        <v>0.71116378991036377</v>
      </c>
      <c r="AC1112" s="191">
        <v>14</v>
      </c>
      <c r="AD1112" s="191">
        <v>0.10371138602859471</v>
      </c>
      <c r="AE1112" s="191"/>
      <c r="AF1112" s="191"/>
    </row>
    <row r="1113" spans="1:32">
      <c r="A1113" s="332">
        <v>1898</v>
      </c>
      <c r="B1113" s="334" t="s">
        <v>844</v>
      </c>
      <c r="C1113" s="345"/>
      <c r="D1113" s="345"/>
      <c r="E1113" s="191"/>
      <c r="F1113" s="191"/>
      <c r="G1113" s="191"/>
      <c r="H1113" s="191"/>
      <c r="I1113" s="191"/>
      <c r="J1113" s="191"/>
      <c r="K1113" s="191">
        <v>0</v>
      </c>
      <c r="L1113" s="191"/>
      <c r="M1113" s="191">
        <v>0</v>
      </c>
      <c r="N1113" s="191"/>
      <c r="O1113" s="191">
        <v>0</v>
      </c>
      <c r="P1113" s="191"/>
      <c r="Q1113" s="191">
        <v>0</v>
      </c>
      <c r="R1113" s="191"/>
      <c r="S1113" s="191">
        <v>0</v>
      </c>
      <c r="T1113" s="191"/>
      <c r="U1113" s="191">
        <v>0</v>
      </c>
      <c r="V1113" s="191"/>
      <c r="W1113" s="191">
        <v>0</v>
      </c>
      <c r="X1113" s="191"/>
      <c r="Y1113" s="191">
        <v>0</v>
      </c>
      <c r="Z1113" s="191"/>
      <c r="AA1113" s="191">
        <v>0</v>
      </c>
      <c r="AB1113" s="191"/>
      <c r="AC1113" s="191">
        <v>0</v>
      </c>
      <c r="AD1113" s="191"/>
      <c r="AE1113" s="191"/>
      <c r="AF1113" s="191"/>
    </row>
    <row r="1114" spans="1:32">
      <c r="A1114" s="332">
        <v>1898</v>
      </c>
      <c r="B1114" s="335" t="s">
        <v>1072</v>
      </c>
      <c r="C1114" s="233">
        <v>228174</v>
      </c>
      <c r="D1114" s="246">
        <v>250285</v>
      </c>
      <c r="E1114" s="191">
        <v>4366</v>
      </c>
      <c r="F1114" s="191">
        <f t="shared" si="58"/>
        <v>1.7444113710370177</v>
      </c>
      <c r="G1114" s="191">
        <v>2187</v>
      </c>
      <c r="H1114" s="191">
        <v>0.87380386359550111</v>
      </c>
      <c r="I1114" s="191">
        <v>2179</v>
      </c>
      <c r="J1114" s="191">
        <v>0.87060750744151671</v>
      </c>
      <c r="K1114" s="191">
        <v>513</v>
      </c>
      <c r="L1114" s="191">
        <v>0.20496633837425335</v>
      </c>
      <c r="M1114" s="191">
        <v>560</v>
      </c>
      <c r="N1114" s="191">
        <v>0.22374493077891205</v>
      </c>
      <c r="O1114" s="191">
        <v>118</v>
      </c>
      <c r="P1114" s="191">
        <v>4.7146253271270755E-2</v>
      </c>
      <c r="Q1114" s="191">
        <v>108</v>
      </c>
      <c r="R1114" s="191">
        <v>8.5870108076792462E-2</v>
      </c>
      <c r="S1114" s="191">
        <v>127</v>
      </c>
      <c r="T1114" s="191">
        <v>5.0742153944503265E-2</v>
      </c>
      <c r="U1114" s="191">
        <v>109</v>
      </c>
      <c r="V1114" s="191">
        <v>4.3550352598038237E-2</v>
      </c>
      <c r="W1114" s="191">
        <v>468</v>
      </c>
      <c r="X1114" s="191">
        <v>0.1869868350080908</v>
      </c>
      <c r="Y1114" s="191">
        <v>738</v>
      </c>
      <c r="Z1114" s="191">
        <v>0.29486385520506619</v>
      </c>
      <c r="AA1114" s="191">
        <v>1399</v>
      </c>
      <c r="AB1114" s="191">
        <v>0.55896278242803199</v>
      </c>
      <c r="AC1114" s="191">
        <v>226</v>
      </c>
      <c r="AD1114" s="191">
        <v>9.0297061350060923E-2</v>
      </c>
      <c r="AE1114" s="191"/>
      <c r="AF1114" s="191"/>
    </row>
    <row r="1115" spans="1:32">
      <c r="A1115" s="332">
        <v>1898</v>
      </c>
      <c r="B1115" s="334" t="s">
        <v>976</v>
      </c>
      <c r="C1115" s="345">
        <v>7214</v>
      </c>
      <c r="D1115" s="345">
        <v>7301</v>
      </c>
      <c r="E1115" s="191">
        <v>149</v>
      </c>
      <c r="F1115" s="191">
        <f t="shared" si="58"/>
        <v>2.0408163265306123</v>
      </c>
      <c r="G1115" s="191">
        <v>82</v>
      </c>
      <c r="H1115" s="191">
        <v>1.1231338172853034</v>
      </c>
      <c r="I1115" s="191">
        <v>67</v>
      </c>
      <c r="J1115" s="191">
        <v>0.91768250924530881</v>
      </c>
      <c r="K1115" s="191">
        <v>16</v>
      </c>
      <c r="L1115" s="191">
        <v>0.21914806190932748</v>
      </c>
      <c r="M1115" s="191">
        <v>18</v>
      </c>
      <c r="N1115" s="191">
        <v>0.24654156964799342</v>
      </c>
      <c r="O1115" s="191">
        <v>3</v>
      </c>
      <c r="P1115" s="191">
        <v>4.1090261607998904E-2</v>
      </c>
      <c r="Q1115" s="191">
        <v>2</v>
      </c>
      <c r="R1115" s="191">
        <v>5.4513080399945214E-2</v>
      </c>
      <c r="S1115" s="191">
        <v>4</v>
      </c>
      <c r="T1115" s="191">
        <v>5.478701547733187E-2</v>
      </c>
      <c r="U1115" s="191">
        <v>2</v>
      </c>
      <c r="V1115" s="191">
        <v>2.7393507738665935E-2</v>
      </c>
      <c r="W1115" s="191">
        <v>13</v>
      </c>
      <c r="X1115" s="191">
        <v>0.17805780030132859</v>
      </c>
      <c r="Y1115" s="191">
        <v>25</v>
      </c>
      <c r="Z1115" s="191">
        <v>0.34241884673332418</v>
      </c>
      <c r="AA1115" s="191">
        <v>59</v>
      </c>
      <c r="AB1115" s="191">
        <v>0.80810847829064525</v>
      </c>
      <c r="AC1115" s="191">
        <v>7</v>
      </c>
      <c r="AD1115" s="191">
        <v>9.5877277085330767E-2</v>
      </c>
      <c r="AE1115" s="191"/>
      <c r="AF1115" s="191"/>
    </row>
    <row r="1116" spans="1:32">
      <c r="A1116" s="332">
        <v>1898</v>
      </c>
      <c r="B1116" s="334" t="s">
        <v>863</v>
      </c>
      <c r="C1116" s="345">
        <v>11246</v>
      </c>
      <c r="D1116" s="345">
        <v>12122</v>
      </c>
      <c r="E1116" s="191">
        <v>300</v>
      </c>
      <c r="F1116" s="191">
        <f t="shared" si="58"/>
        <v>2.4748391354561954</v>
      </c>
      <c r="G1116" s="191">
        <v>158</v>
      </c>
      <c r="H1116" s="191">
        <v>1.3034152780069297</v>
      </c>
      <c r="I1116" s="191">
        <v>142</v>
      </c>
      <c r="J1116" s="191">
        <v>1.1714238574492659</v>
      </c>
      <c r="K1116" s="191">
        <v>44</v>
      </c>
      <c r="L1116" s="191">
        <v>0.36297640653357532</v>
      </c>
      <c r="M1116" s="191">
        <v>35</v>
      </c>
      <c r="N1116" s="191">
        <v>0.28873123246988946</v>
      </c>
      <c r="O1116" s="191">
        <v>9</v>
      </c>
      <c r="P1116" s="191">
        <v>7.4245174063685859E-2</v>
      </c>
      <c r="Q1116" s="191">
        <v>10</v>
      </c>
      <c r="R1116" s="191">
        <v>0.16416432931859429</v>
      </c>
      <c r="S1116" s="191">
        <v>5</v>
      </c>
      <c r="T1116" s="191">
        <v>4.1247318924269923E-2</v>
      </c>
      <c r="U1116" s="191">
        <v>4</v>
      </c>
      <c r="V1116" s="191">
        <v>3.2997855139415937E-2</v>
      </c>
      <c r="W1116" s="191">
        <v>32</v>
      </c>
      <c r="X1116" s="191">
        <v>0.26398284111532749</v>
      </c>
      <c r="Y1116" s="191">
        <v>52</v>
      </c>
      <c r="Z1116" s="191">
        <v>0.42897211681240716</v>
      </c>
      <c r="AA1116" s="191">
        <v>89</v>
      </c>
      <c r="AB1116" s="191">
        <v>0.73420227685200468</v>
      </c>
      <c r="AC1116" s="191">
        <v>20</v>
      </c>
      <c r="AD1116" s="191">
        <v>0.16498927569707969</v>
      </c>
      <c r="AE1116" s="191"/>
      <c r="AF1116" s="191"/>
    </row>
    <row r="1117" spans="1:32">
      <c r="A1117" s="332">
        <v>1898</v>
      </c>
      <c r="B1117" s="334" t="s">
        <v>975</v>
      </c>
      <c r="C1117" s="345">
        <v>17543</v>
      </c>
      <c r="D1117" s="345">
        <v>18114</v>
      </c>
      <c r="E1117" s="191">
        <v>373</v>
      </c>
      <c r="F1117" s="191">
        <f t="shared" si="58"/>
        <v>2.0591807441757757</v>
      </c>
      <c r="G1117" s="191">
        <v>183</v>
      </c>
      <c r="H1117" s="191">
        <v>1.0102683007618418</v>
      </c>
      <c r="I1117" s="191">
        <v>190</v>
      </c>
      <c r="J1117" s="191">
        <v>1.0489124434139341</v>
      </c>
      <c r="K1117" s="191">
        <v>43</v>
      </c>
      <c r="L1117" s="191">
        <v>0.23738544771999556</v>
      </c>
      <c r="M1117" s="191">
        <v>52</v>
      </c>
      <c r="N1117" s="191">
        <v>0.28707077398697145</v>
      </c>
      <c r="O1117" s="191">
        <v>14</v>
      </c>
      <c r="P1117" s="191">
        <v>7.7288285304184606E-2</v>
      </c>
      <c r="Q1117" s="191">
        <v>11</v>
      </c>
      <c r="R1117" s="191">
        <v>0.12084575466490008</v>
      </c>
      <c r="S1117" s="191">
        <v>16</v>
      </c>
      <c r="T1117" s="191">
        <v>8.8329468919068121E-2</v>
      </c>
      <c r="U1117" s="191">
        <v>5</v>
      </c>
      <c r="V1117" s="191">
        <v>2.7602959037208788E-2</v>
      </c>
      <c r="W1117" s="191">
        <v>42</v>
      </c>
      <c r="X1117" s="191">
        <v>0.23186485591255385</v>
      </c>
      <c r="Y1117" s="191">
        <v>52</v>
      </c>
      <c r="Z1117" s="191">
        <v>0.28707077398697145</v>
      </c>
      <c r="AA1117" s="191">
        <v>118</v>
      </c>
      <c r="AB1117" s="191">
        <v>0.65142983327812742</v>
      </c>
      <c r="AC1117" s="191">
        <v>20</v>
      </c>
      <c r="AD1117" s="191">
        <v>0.11041183614883515</v>
      </c>
      <c r="AE1117" s="191"/>
      <c r="AF1117" s="191"/>
    </row>
    <row r="1118" spans="1:32">
      <c r="A1118" s="332">
        <v>1898</v>
      </c>
      <c r="B1118" s="337" t="s">
        <v>901</v>
      </c>
      <c r="C1118" s="347">
        <v>15613</v>
      </c>
      <c r="D1118" s="347">
        <v>16793</v>
      </c>
      <c r="E1118" s="191">
        <v>320</v>
      </c>
      <c r="F1118" s="191">
        <f t="shared" si="58"/>
        <v>1.9055558863812303</v>
      </c>
      <c r="G1118" s="191">
        <v>164</v>
      </c>
      <c r="H1118" s="191">
        <v>0.97659739177038063</v>
      </c>
      <c r="I1118" s="191">
        <v>156</v>
      </c>
      <c r="J1118" s="191">
        <v>0.92895849461084967</v>
      </c>
      <c r="K1118" s="191">
        <v>31</v>
      </c>
      <c r="L1118" s="191">
        <v>0.18460072649318168</v>
      </c>
      <c r="M1118" s="191">
        <v>52</v>
      </c>
      <c r="N1118" s="191">
        <v>0.30965283153694989</v>
      </c>
      <c r="O1118" s="191">
        <v>19</v>
      </c>
      <c r="P1118" s="191">
        <v>0.11314238075388555</v>
      </c>
      <c r="Q1118" s="191">
        <v>12</v>
      </c>
      <c r="R1118" s="191">
        <v>0.14220210802119931</v>
      </c>
      <c r="S1118" s="191">
        <v>13</v>
      </c>
      <c r="T1118" s="191">
        <v>7.7413207884237473E-2</v>
      </c>
      <c r="U1118" s="191">
        <v>8</v>
      </c>
      <c r="V1118" s="191">
        <v>4.7638897159530756E-2</v>
      </c>
      <c r="W1118" s="191">
        <v>34</v>
      </c>
      <c r="X1118" s="191">
        <v>0.20246531292800571</v>
      </c>
      <c r="Y1118" s="191">
        <v>46</v>
      </c>
      <c r="Z1118" s="191">
        <v>0.27392365866730189</v>
      </c>
      <c r="AA1118" s="191">
        <v>92</v>
      </c>
      <c r="AB1118" s="191">
        <v>0.54784731733460379</v>
      </c>
      <c r="AC1118" s="191">
        <v>13</v>
      </c>
      <c r="AD1118" s="191">
        <v>7.7413207884237473E-2</v>
      </c>
      <c r="AE1118" s="191"/>
      <c r="AF1118" s="191"/>
    </row>
    <row r="1119" spans="1:32">
      <c r="A1119" s="332">
        <v>1898</v>
      </c>
      <c r="B1119" s="337" t="s">
        <v>887</v>
      </c>
      <c r="C1119" s="347">
        <v>14747</v>
      </c>
      <c r="D1119" s="347">
        <v>19306</v>
      </c>
      <c r="E1119" s="191">
        <v>255</v>
      </c>
      <c r="F1119" s="191">
        <f t="shared" si="58"/>
        <v>1.3208329016885942</v>
      </c>
      <c r="G1119" s="191">
        <v>123</v>
      </c>
      <c r="H1119" s="191">
        <v>0.63710763493214539</v>
      </c>
      <c r="I1119" s="191">
        <v>132</v>
      </c>
      <c r="J1119" s="191">
        <v>0.68372526675644874</v>
      </c>
      <c r="K1119" s="191">
        <v>34</v>
      </c>
      <c r="L1119" s="191">
        <v>0.17611105355847922</v>
      </c>
      <c r="M1119" s="191">
        <v>52</v>
      </c>
      <c r="N1119" s="191">
        <v>0.26934631720708591</v>
      </c>
      <c r="O1119" s="191">
        <v>4</v>
      </c>
      <c r="P1119" s="191">
        <v>2.0718947477468143E-2</v>
      </c>
      <c r="Q1119" s="191">
        <v>9</v>
      </c>
      <c r="R1119" s="191">
        <v>9.2769087330363625E-2</v>
      </c>
      <c r="S1119" s="191">
        <v>11</v>
      </c>
      <c r="T1119" s="191">
        <v>5.6977105563037395E-2</v>
      </c>
      <c r="U1119" s="191">
        <v>7</v>
      </c>
      <c r="V1119" s="191">
        <v>3.6258158085569252E-2</v>
      </c>
      <c r="W1119" s="191">
        <v>25</v>
      </c>
      <c r="X1119" s="191">
        <v>0.12949342173417591</v>
      </c>
      <c r="Y1119" s="191">
        <v>43</v>
      </c>
      <c r="Z1119" s="191">
        <v>0.22272868538278254</v>
      </c>
      <c r="AA1119" s="191">
        <v>65</v>
      </c>
      <c r="AB1119" s="191">
        <v>0.33668289650885735</v>
      </c>
      <c r="AC1119" s="191">
        <v>5</v>
      </c>
      <c r="AD1119" s="191">
        <v>2.589868434683518E-2</v>
      </c>
      <c r="AE1119" s="191"/>
      <c r="AF1119" s="191"/>
    </row>
    <row r="1120" spans="1:32">
      <c r="A1120" s="332">
        <v>1898</v>
      </c>
      <c r="B1120" s="334" t="s">
        <v>896</v>
      </c>
      <c r="C1120" s="345">
        <v>47086</v>
      </c>
      <c r="D1120" s="345">
        <v>57631</v>
      </c>
      <c r="E1120" s="191">
        <v>749</v>
      </c>
      <c r="F1120" s="191">
        <f t="shared" si="58"/>
        <v>1.2996477590185838</v>
      </c>
      <c r="G1120" s="191">
        <v>398</v>
      </c>
      <c r="H1120" s="191">
        <v>0.69060054484565603</v>
      </c>
      <c r="I1120" s="191">
        <v>351</v>
      </c>
      <c r="J1120" s="191">
        <v>0.60904721417292784</v>
      </c>
      <c r="K1120" s="191">
        <v>113</v>
      </c>
      <c r="L1120" s="191">
        <v>0.19607502906421889</v>
      </c>
      <c r="M1120" s="191">
        <v>111</v>
      </c>
      <c r="N1120" s="191">
        <v>0.19260467456750707</v>
      </c>
      <c r="O1120" s="191">
        <v>15</v>
      </c>
      <c r="P1120" s="191">
        <v>2.6027658725338795E-2</v>
      </c>
      <c r="Q1120" s="191">
        <v>11</v>
      </c>
      <c r="R1120" s="191">
        <v>3.7983029966511074E-2</v>
      </c>
      <c r="S1120" s="191">
        <v>24</v>
      </c>
      <c r="T1120" s="191">
        <v>4.1644253960542069E-2</v>
      </c>
      <c r="U1120" s="191">
        <v>32</v>
      </c>
      <c r="V1120" s="191">
        <v>5.5525671947389429E-2</v>
      </c>
      <c r="W1120" s="191">
        <v>92</v>
      </c>
      <c r="X1120" s="191">
        <v>0.15963630684874458</v>
      </c>
      <c r="Y1120" s="191">
        <v>153</v>
      </c>
      <c r="Z1120" s="191">
        <v>0.2654821189984557</v>
      </c>
      <c r="AA1120" s="191">
        <v>171</v>
      </c>
      <c r="AB1120" s="191">
        <v>0.29671530946886226</v>
      </c>
      <c r="AC1120" s="191">
        <v>27</v>
      </c>
      <c r="AD1120" s="191">
        <v>4.6849785705609832E-2</v>
      </c>
      <c r="AE1120" s="191"/>
      <c r="AF1120" s="191"/>
    </row>
    <row r="1121" spans="1:32">
      <c r="A1121" s="332">
        <v>1898</v>
      </c>
      <c r="B1121" s="334" t="s">
        <v>888</v>
      </c>
      <c r="C1121" s="345">
        <v>18134</v>
      </c>
      <c r="D1121" s="345">
        <v>18828</v>
      </c>
      <c r="E1121" s="191">
        <v>356</v>
      </c>
      <c r="F1121" s="191">
        <f t="shared" si="58"/>
        <v>1.8908009347779902</v>
      </c>
      <c r="G1121" s="191">
        <v>181</v>
      </c>
      <c r="H1121" s="191">
        <v>0.96133418313150631</v>
      </c>
      <c r="I1121" s="191">
        <v>175</v>
      </c>
      <c r="J1121" s="191">
        <v>0.92946675164648396</v>
      </c>
      <c r="K1121" s="191">
        <v>47</v>
      </c>
      <c r="L1121" s="191">
        <v>0.24962821329934137</v>
      </c>
      <c r="M1121" s="191">
        <v>45</v>
      </c>
      <c r="N1121" s="191">
        <v>0.23900573613766732</v>
      </c>
      <c r="O1121" s="191">
        <v>9</v>
      </c>
      <c r="P1121" s="191">
        <v>4.780114722753346E-2</v>
      </c>
      <c r="Q1121" s="191">
        <v>12</v>
      </c>
      <c r="R1121" s="191">
        <v>0.12683237731038877</v>
      </c>
      <c r="S1121" s="191">
        <v>6</v>
      </c>
      <c r="T1121" s="191">
        <v>3.1867431485022309E-2</v>
      </c>
      <c r="U1121" s="191">
        <v>6</v>
      </c>
      <c r="V1121" s="191">
        <v>3.1867431485022309E-2</v>
      </c>
      <c r="W1121" s="191">
        <v>39</v>
      </c>
      <c r="X1121" s="191">
        <v>0.20713830465264499</v>
      </c>
      <c r="Y1121" s="191">
        <v>56</v>
      </c>
      <c r="Z1121" s="191">
        <v>0.29742936052687485</v>
      </c>
      <c r="AA1121" s="191">
        <v>114</v>
      </c>
      <c r="AB1121" s="191">
        <v>0.60548119821542379</v>
      </c>
      <c r="AC1121" s="191">
        <v>22</v>
      </c>
      <c r="AD1121" s="191">
        <v>0.11684724877841512</v>
      </c>
      <c r="AE1121" s="191"/>
      <c r="AF1121" s="191"/>
    </row>
    <row r="1122" spans="1:32">
      <c r="A1122" s="332">
        <v>1898</v>
      </c>
      <c r="B1122" s="337" t="s">
        <v>977</v>
      </c>
      <c r="C1122" s="347">
        <v>13989</v>
      </c>
      <c r="D1122" s="347">
        <v>14700</v>
      </c>
      <c r="E1122" s="191">
        <v>298</v>
      </c>
      <c r="F1122" s="191">
        <f t="shared" si="58"/>
        <v>2.0272108843537415</v>
      </c>
      <c r="G1122" s="191">
        <v>150</v>
      </c>
      <c r="H1122" s="191">
        <v>1.0204081632653061</v>
      </c>
      <c r="I1122" s="191">
        <v>148</v>
      </c>
      <c r="J1122" s="191">
        <v>1.0068027210884354</v>
      </c>
      <c r="K1122" s="191">
        <v>31</v>
      </c>
      <c r="L1122" s="191">
        <v>0.21088435374149658</v>
      </c>
      <c r="M1122" s="191">
        <v>31</v>
      </c>
      <c r="N1122" s="191">
        <v>0.21088435374149658</v>
      </c>
      <c r="O1122" s="191">
        <v>9</v>
      </c>
      <c r="P1122" s="191">
        <v>6.1224489795918366E-2</v>
      </c>
      <c r="Q1122" s="191">
        <v>4</v>
      </c>
      <c r="R1122" s="191">
        <v>5.4149659863945578E-2</v>
      </c>
      <c r="S1122" s="191">
        <v>6</v>
      </c>
      <c r="T1122" s="191">
        <v>4.0816326530612249E-2</v>
      </c>
      <c r="U1122" s="191">
        <v>4</v>
      </c>
      <c r="V1122" s="191">
        <v>2.7210884353741496E-2</v>
      </c>
      <c r="W1122" s="191">
        <v>36</v>
      </c>
      <c r="X1122" s="191">
        <v>0.24489795918367346</v>
      </c>
      <c r="Y1122" s="191">
        <v>55</v>
      </c>
      <c r="Z1122" s="191">
        <v>0.37414965986394555</v>
      </c>
      <c r="AA1122" s="191">
        <v>107</v>
      </c>
      <c r="AB1122" s="191">
        <v>0.72789115646258506</v>
      </c>
      <c r="AC1122" s="191">
        <v>15</v>
      </c>
      <c r="AD1122" s="191">
        <v>0.10204081632653061</v>
      </c>
      <c r="AE1122" s="191"/>
      <c r="AF1122" s="191"/>
    </row>
    <row r="1123" spans="1:32">
      <c r="A1123" s="332">
        <v>1898</v>
      </c>
      <c r="B1123" s="332" t="s">
        <v>1073</v>
      </c>
      <c r="C1123" s="346"/>
      <c r="D1123" s="346"/>
      <c r="E1123" s="191"/>
      <c r="F1123" s="191"/>
      <c r="G1123" s="191"/>
      <c r="H1123" s="191"/>
      <c r="I1123" s="191"/>
      <c r="J1123" s="191"/>
      <c r="K1123" s="191">
        <v>0</v>
      </c>
      <c r="L1123" s="191"/>
      <c r="M1123" s="191">
        <v>0</v>
      </c>
      <c r="N1123" s="191"/>
      <c r="O1123" s="191">
        <v>0</v>
      </c>
      <c r="P1123" s="191"/>
      <c r="Q1123" s="191">
        <v>0</v>
      </c>
      <c r="R1123" s="191"/>
      <c r="S1123" s="191">
        <v>0</v>
      </c>
      <c r="T1123" s="191"/>
      <c r="U1123" s="191">
        <v>0</v>
      </c>
      <c r="V1123" s="191"/>
      <c r="W1123" s="191">
        <v>0</v>
      </c>
      <c r="X1123" s="191"/>
      <c r="Y1123" s="191">
        <v>0</v>
      </c>
      <c r="Z1123" s="191"/>
      <c r="AA1123" s="191">
        <v>0</v>
      </c>
      <c r="AB1123" s="191"/>
      <c r="AC1123" s="191">
        <v>0</v>
      </c>
      <c r="AD1123" s="191"/>
      <c r="AE1123" s="191"/>
      <c r="AF1123" s="191"/>
    </row>
    <row r="1124" spans="1:32">
      <c r="A1124" s="332">
        <v>1898</v>
      </c>
      <c r="B1124" s="334" t="s">
        <v>978</v>
      </c>
      <c r="C1124" s="345">
        <v>11693</v>
      </c>
      <c r="D1124" s="345">
        <v>11834</v>
      </c>
      <c r="E1124" s="191">
        <v>236</v>
      </c>
      <c r="F1124" s="191">
        <f t="shared" si="58"/>
        <v>1.9942538448538112</v>
      </c>
      <c r="G1124" s="191">
        <v>114</v>
      </c>
      <c r="H1124" s="191">
        <v>0.96332600980226468</v>
      </c>
      <c r="I1124" s="191">
        <v>122</v>
      </c>
      <c r="J1124" s="191">
        <v>1.0309278350515463</v>
      </c>
      <c r="K1124" s="191">
        <v>28</v>
      </c>
      <c r="L1124" s="191">
        <v>0.23660638837248604</v>
      </c>
      <c r="M1124" s="191">
        <v>30</v>
      </c>
      <c r="N1124" s="191">
        <v>0.2535068446848065</v>
      </c>
      <c r="O1124" s="191">
        <v>5</v>
      </c>
      <c r="P1124" s="191">
        <v>4.2251140780801083E-2</v>
      </c>
      <c r="Q1124" s="191">
        <v>10</v>
      </c>
      <c r="R1124" s="191">
        <v>0.16815954030758831</v>
      </c>
      <c r="S1124" s="191">
        <v>12</v>
      </c>
      <c r="T1124" s="191">
        <v>0.10140273787392259</v>
      </c>
      <c r="U1124" s="191">
        <v>4</v>
      </c>
      <c r="V1124" s="191">
        <v>3.3800912624640862E-2</v>
      </c>
      <c r="W1124" s="191">
        <v>17</v>
      </c>
      <c r="X1124" s="191">
        <v>0.14365387865472368</v>
      </c>
      <c r="Y1124" s="191">
        <v>32</v>
      </c>
      <c r="Z1124" s="191">
        <v>0.2704073009971269</v>
      </c>
      <c r="AA1124" s="191">
        <v>89</v>
      </c>
      <c r="AB1124" s="191">
        <v>0.75207030589825918</v>
      </c>
      <c r="AC1124" s="191">
        <v>9</v>
      </c>
      <c r="AD1124" s="191">
        <v>7.6052053405441952E-2</v>
      </c>
      <c r="AE1124" s="191"/>
      <c r="AF1124" s="191"/>
    </row>
    <row r="1125" spans="1:32">
      <c r="A1125" s="332">
        <v>1898</v>
      </c>
      <c r="B1125" s="334" t="s">
        <v>880</v>
      </c>
      <c r="C1125" s="345">
        <v>11990</v>
      </c>
      <c r="D1125" s="345">
        <v>11148</v>
      </c>
      <c r="E1125" s="191">
        <v>201</v>
      </c>
      <c r="F1125" s="191">
        <f t="shared" si="58"/>
        <v>1.8030139935414424</v>
      </c>
      <c r="G1125" s="191">
        <v>96</v>
      </c>
      <c r="H1125" s="191">
        <v>0.86114101184068881</v>
      </c>
      <c r="I1125" s="191">
        <v>105</v>
      </c>
      <c r="J1125" s="191">
        <v>0.94187298170075351</v>
      </c>
      <c r="K1125" s="191">
        <v>18</v>
      </c>
      <c r="L1125" s="191">
        <v>0.16146393972012918</v>
      </c>
      <c r="M1125" s="191">
        <v>13</v>
      </c>
      <c r="N1125" s="191">
        <v>0.11661284535342661</v>
      </c>
      <c r="O1125" s="191">
        <v>5</v>
      </c>
      <c r="P1125" s="191">
        <v>4.4851094366702551E-2</v>
      </c>
      <c r="Q1125" s="191">
        <v>4</v>
      </c>
      <c r="R1125" s="191">
        <v>7.1402942231790459E-2</v>
      </c>
      <c r="S1125" s="191">
        <v>7</v>
      </c>
      <c r="T1125" s="191">
        <v>6.2791532113383577E-2</v>
      </c>
      <c r="U1125" s="191">
        <v>5</v>
      </c>
      <c r="V1125" s="191">
        <v>4.4851094366702551E-2</v>
      </c>
      <c r="W1125" s="191">
        <v>27</v>
      </c>
      <c r="X1125" s="191">
        <v>0.24219590958019377</v>
      </c>
      <c r="Y1125" s="191">
        <v>36</v>
      </c>
      <c r="Z1125" s="191">
        <v>0.32292787944025836</v>
      </c>
      <c r="AA1125" s="191">
        <v>78</v>
      </c>
      <c r="AB1125" s="191">
        <v>0.69967707212055974</v>
      </c>
      <c r="AC1125" s="191">
        <v>8</v>
      </c>
      <c r="AD1125" s="191">
        <v>7.1761750986724077E-2</v>
      </c>
      <c r="AE1125" s="191"/>
      <c r="AF1125" s="191"/>
    </row>
    <row r="1126" spans="1:32">
      <c r="A1126" s="332">
        <v>1898</v>
      </c>
      <c r="B1126" s="334" t="s">
        <v>882</v>
      </c>
      <c r="C1126" s="345">
        <v>11931</v>
      </c>
      <c r="D1126" s="345">
        <v>11612</v>
      </c>
      <c r="E1126" s="191">
        <v>209</v>
      </c>
      <c r="F1126" s="191">
        <f t="shared" si="58"/>
        <v>1.7998622115053393</v>
      </c>
      <c r="G1126" s="191">
        <v>93</v>
      </c>
      <c r="H1126" s="191">
        <v>0.80089562521529456</v>
      </c>
      <c r="I1126" s="191">
        <v>116</v>
      </c>
      <c r="J1126" s="191">
        <v>0.99896658629004476</v>
      </c>
      <c r="K1126" s="191">
        <v>13</v>
      </c>
      <c r="L1126" s="191">
        <v>0.11195315191181536</v>
      </c>
      <c r="M1126" s="191">
        <v>15</v>
      </c>
      <c r="N1126" s="191">
        <v>0.12917671374440234</v>
      </c>
      <c r="O1126" s="191">
        <v>3</v>
      </c>
      <c r="P1126" s="191">
        <v>2.5835342748880469E-2</v>
      </c>
      <c r="Q1126" s="191">
        <v>5</v>
      </c>
      <c r="R1126" s="191">
        <v>8.5687220117120225E-2</v>
      </c>
      <c r="S1126" s="191">
        <v>3</v>
      </c>
      <c r="T1126" s="191">
        <v>2.5835342748880469E-2</v>
      </c>
      <c r="U1126" s="191">
        <v>4</v>
      </c>
      <c r="V1126" s="191">
        <v>3.4447123665173961E-2</v>
      </c>
      <c r="W1126" s="191">
        <v>21</v>
      </c>
      <c r="X1126" s="191">
        <v>0.18084739924216328</v>
      </c>
      <c r="Y1126" s="191">
        <v>28</v>
      </c>
      <c r="Z1126" s="191">
        <v>0.24112986565621772</v>
      </c>
      <c r="AA1126" s="191">
        <v>95</v>
      </c>
      <c r="AB1126" s="191">
        <v>0.81811918704788145</v>
      </c>
      <c r="AC1126" s="191">
        <v>22</v>
      </c>
      <c r="AD1126" s="191">
        <v>0.18945918015845678</v>
      </c>
      <c r="AE1126" s="191"/>
      <c r="AF1126" s="191"/>
    </row>
    <row r="1127" spans="1:32">
      <c r="A1127" s="332">
        <v>1898</v>
      </c>
      <c r="B1127" s="334" t="s">
        <v>902</v>
      </c>
      <c r="C1127" s="345">
        <v>19811</v>
      </c>
      <c r="D1127" s="345">
        <v>21430</v>
      </c>
      <c r="E1127" s="191">
        <v>372</v>
      </c>
      <c r="F1127" s="191">
        <f t="shared" si="58"/>
        <v>1.735884274381708</v>
      </c>
      <c r="G1127" s="191">
        <v>185</v>
      </c>
      <c r="H1127" s="191">
        <v>0.86327578161455898</v>
      </c>
      <c r="I1127" s="191">
        <v>187</v>
      </c>
      <c r="J1127" s="191">
        <v>0.8726084927671488</v>
      </c>
      <c r="K1127" s="191">
        <v>48</v>
      </c>
      <c r="L1127" s="191">
        <v>0.22398506766215584</v>
      </c>
      <c r="M1127" s="191">
        <v>50</v>
      </c>
      <c r="N1127" s="191">
        <v>0.23331777881474566</v>
      </c>
      <c r="O1127" s="191">
        <v>6</v>
      </c>
      <c r="P1127" s="191">
        <v>2.799813345776948E-2</v>
      </c>
      <c r="Q1127" s="191">
        <v>9</v>
      </c>
      <c r="R1127" s="191">
        <v>8.3574428371441911E-2</v>
      </c>
      <c r="S1127" s="191">
        <v>9</v>
      </c>
      <c r="T1127" s="191">
        <v>4.1997200186654225E-2</v>
      </c>
      <c r="U1127" s="191">
        <v>7</v>
      </c>
      <c r="V1127" s="191">
        <v>3.2664489034064395E-2</v>
      </c>
      <c r="W1127" s="191">
        <v>39</v>
      </c>
      <c r="X1127" s="191">
        <v>0.18198786747550164</v>
      </c>
      <c r="Y1127" s="191">
        <v>72</v>
      </c>
      <c r="Z1127" s="191">
        <v>0.3359776014932338</v>
      </c>
      <c r="AA1127" s="191">
        <v>118</v>
      </c>
      <c r="AB1127" s="191">
        <v>0.55062995800279979</v>
      </c>
      <c r="AC1127" s="191">
        <v>14</v>
      </c>
      <c r="AD1127" s="191">
        <v>6.532897806812879E-2</v>
      </c>
      <c r="AE1127" s="191"/>
      <c r="AF1127" s="191"/>
    </row>
    <row r="1128" spans="1:32">
      <c r="A1128" s="332">
        <v>1898</v>
      </c>
      <c r="B1128" s="334" t="s">
        <v>907</v>
      </c>
      <c r="C1128" s="345">
        <v>17254</v>
      </c>
      <c r="D1128" s="345">
        <v>18204</v>
      </c>
      <c r="E1128" s="191">
        <v>313</v>
      </c>
      <c r="F1128" s="191">
        <f t="shared" si="58"/>
        <v>1.7194023291584266</v>
      </c>
      <c r="G1128" s="191">
        <v>144</v>
      </c>
      <c r="H1128" s="191">
        <v>0.79103493737640085</v>
      </c>
      <c r="I1128" s="191">
        <v>169</v>
      </c>
      <c r="J1128" s="191">
        <v>0.92836739178202599</v>
      </c>
      <c r="K1128" s="191">
        <v>26</v>
      </c>
      <c r="L1128" s="191">
        <v>0.14282575258185015</v>
      </c>
      <c r="M1128" s="191">
        <v>40</v>
      </c>
      <c r="N1128" s="191">
        <v>0.21973192704900021</v>
      </c>
      <c r="O1128" s="191">
        <v>8</v>
      </c>
      <c r="P1128" s="191">
        <v>4.3946385409800046E-2</v>
      </c>
      <c r="Q1128" s="191">
        <v>5</v>
      </c>
      <c r="R1128" s="191">
        <v>5.4658316853438797E-2</v>
      </c>
      <c r="S1128" s="191">
        <v>4</v>
      </c>
      <c r="T1128" s="191">
        <v>2.1973192704900023E-2</v>
      </c>
      <c r="U1128" s="191">
        <v>15</v>
      </c>
      <c r="V1128" s="191">
        <v>8.2399472643375077E-2</v>
      </c>
      <c r="W1128" s="191">
        <v>27</v>
      </c>
      <c r="X1128" s="191">
        <v>0.14831905075807514</v>
      </c>
      <c r="Y1128" s="191">
        <v>40</v>
      </c>
      <c r="Z1128" s="191">
        <v>0.21973192704900021</v>
      </c>
      <c r="AA1128" s="191">
        <v>118</v>
      </c>
      <c r="AB1128" s="191">
        <v>0.64820918479455059</v>
      </c>
      <c r="AC1128" s="191">
        <v>30</v>
      </c>
      <c r="AD1128" s="191">
        <v>0.16479894528675015</v>
      </c>
      <c r="AE1128" s="191"/>
      <c r="AF1128" s="191"/>
    </row>
    <row r="1129" spans="1:32">
      <c r="A1129" s="332">
        <v>1898</v>
      </c>
      <c r="B1129" s="334" t="s">
        <v>908</v>
      </c>
      <c r="C1129" s="345">
        <v>9923</v>
      </c>
      <c r="D1129" s="345">
        <v>11262</v>
      </c>
      <c r="E1129" s="191">
        <v>235</v>
      </c>
      <c r="F1129" s="191">
        <f t="shared" si="58"/>
        <v>2.0866631148996624</v>
      </c>
      <c r="G1129" s="191">
        <v>116</v>
      </c>
      <c r="H1129" s="191">
        <v>1.0300124311845142</v>
      </c>
      <c r="I1129" s="191">
        <v>119</v>
      </c>
      <c r="J1129" s="191">
        <v>1.0566506837151484</v>
      </c>
      <c r="K1129" s="191">
        <v>21</v>
      </c>
      <c r="L1129" s="191">
        <v>0.18646776771443793</v>
      </c>
      <c r="M1129" s="191">
        <v>16</v>
      </c>
      <c r="N1129" s="191">
        <v>0.14207068016338129</v>
      </c>
      <c r="O1129" s="191">
        <v>9</v>
      </c>
      <c r="P1129" s="191">
        <v>7.9914757591901961E-2</v>
      </c>
      <c r="Q1129" s="191">
        <v>4</v>
      </c>
      <c r="R1129" s="191">
        <v>7.0680163381282191E-2</v>
      </c>
      <c r="S1129" s="191">
        <v>7</v>
      </c>
      <c r="T1129" s="191">
        <v>6.2155922571479318E-2</v>
      </c>
      <c r="U1129" s="191">
        <v>6</v>
      </c>
      <c r="V1129" s="191">
        <v>5.3276505061267979E-2</v>
      </c>
      <c r="W1129" s="191">
        <v>24</v>
      </c>
      <c r="X1129" s="191">
        <v>0.21310602024507191</v>
      </c>
      <c r="Y1129" s="191">
        <v>48</v>
      </c>
      <c r="Z1129" s="191">
        <v>0.42621204049014383</v>
      </c>
      <c r="AA1129" s="191">
        <v>86</v>
      </c>
      <c r="AB1129" s="191">
        <v>0.76362990587817448</v>
      </c>
      <c r="AC1129" s="191">
        <v>14</v>
      </c>
      <c r="AD1129" s="191">
        <v>0.12431184514295864</v>
      </c>
      <c r="AE1129" s="191"/>
      <c r="AF1129" s="191"/>
    </row>
    <row r="1130" spans="1:32">
      <c r="A1130" s="332">
        <v>1898</v>
      </c>
      <c r="B1130" s="335" t="s">
        <v>1074</v>
      </c>
      <c r="C1130" s="343">
        <v>94810</v>
      </c>
      <c r="D1130" s="246">
        <v>104520</v>
      </c>
      <c r="E1130" s="191">
        <v>1853</v>
      </c>
      <c r="F1130" s="191">
        <f t="shared" si="58"/>
        <v>1.7728664370455414</v>
      </c>
      <c r="G1130" s="191">
        <v>941</v>
      </c>
      <c r="H1130" s="191">
        <v>0.90030616150019138</v>
      </c>
      <c r="I1130" s="191">
        <v>912</v>
      </c>
      <c r="J1130" s="191">
        <v>0.87256027554535021</v>
      </c>
      <c r="K1130" s="191">
        <v>146</v>
      </c>
      <c r="L1130" s="191">
        <v>0.13968618446230388</v>
      </c>
      <c r="M1130" s="191">
        <v>169</v>
      </c>
      <c r="N1130" s="191">
        <v>0.1616915422885572</v>
      </c>
      <c r="O1130" s="191">
        <v>51</v>
      </c>
      <c r="P1130" s="191">
        <v>4.8794489092996558E-2</v>
      </c>
      <c r="Q1130" s="191">
        <v>51</v>
      </c>
      <c r="R1130" s="191">
        <v>9.7101033295063144E-2</v>
      </c>
      <c r="S1130" s="191">
        <v>63</v>
      </c>
      <c r="T1130" s="191">
        <v>6.027554535017221E-2</v>
      </c>
      <c r="U1130" s="191">
        <v>38</v>
      </c>
      <c r="V1130" s="191">
        <v>3.6356678147722921E-2</v>
      </c>
      <c r="W1130" s="191">
        <v>208</v>
      </c>
      <c r="X1130" s="191">
        <v>0.19900497512437809</v>
      </c>
      <c r="Y1130" s="191">
        <v>317</v>
      </c>
      <c r="Z1130" s="191">
        <v>0.30329123612705705</v>
      </c>
      <c r="AA1130" s="191">
        <v>644</v>
      </c>
      <c r="AB1130" s="191">
        <v>0.61615001913509382</v>
      </c>
      <c r="AC1130" s="191">
        <v>166</v>
      </c>
      <c r="AD1130" s="191">
        <v>0.15882127822426328</v>
      </c>
      <c r="AE1130" s="191"/>
      <c r="AF1130" s="191"/>
    </row>
    <row r="1131" spans="1:32">
      <c r="A1131" s="332">
        <v>1898</v>
      </c>
      <c r="B1131" s="334" t="s">
        <v>969</v>
      </c>
      <c r="C1131" s="345">
        <v>6209</v>
      </c>
      <c r="D1131" s="345">
        <v>7841</v>
      </c>
      <c r="E1131" s="191">
        <v>113</v>
      </c>
      <c r="F1131" s="191">
        <f t="shared" si="58"/>
        <v>1.4411427113888535</v>
      </c>
      <c r="G1131" s="191">
        <v>70</v>
      </c>
      <c r="H1131" s="191">
        <v>0.89274327254176766</v>
      </c>
      <c r="I1131" s="191">
        <v>43</v>
      </c>
      <c r="J1131" s="191">
        <v>0.54839943884708586</v>
      </c>
      <c r="K1131" s="191">
        <v>7</v>
      </c>
      <c r="L1131" s="191">
        <v>8.9274327254176764E-2</v>
      </c>
      <c r="M1131" s="191">
        <v>6</v>
      </c>
      <c r="N1131" s="191">
        <v>7.652085193215151E-2</v>
      </c>
      <c r="O1131" s="191">
        <v>5</v>
      </c>
      <c r="P1131" s="191">
        <v>6.3767376610126256E-2</v>
      </c>
      <c r="Q1131" s="191">
        <v>1</v>
      </c>
      <c r="R1131" s="191">
        <v>2.5379415890830252E-2</v>
      </c>
      <c r="S1131" s="191">
        <v>1</v>
      </c>
      <c r="T1131" s="191">
        <v>1.2753475322025252E-2</v>
      </c>
      <c r="U1131" s="191">
        <v>1</v>
      </c>
      <c r="V1131" s="191">
        <v>1.2753475322025252E-2</v>
      </c>
      <c r="W1131" s="191">
        <v>12</v>
      </c>
      <c r="X1131" s="191">
        <v>0.15304170386430302</v>
      </c>
      <c r="Y1131" s="191">
        <v>18</v>
      </c>
      <c r="Z1131" s="191">
        <v>0.22956255579645451</v>
      </c>
      <c r="AA1131" s="191">
        <v>55</v>
      </c>
      <c r="AB1131" s="191">
        <v>0.7014411427113888</v>
      </c>
      <c r="AC1131" s="191">
        <v>7</v>
      </c>
      <c r="AD1131" s="191">
        <v>8.9274327254176764E-2</v>
      </c>
      <c r="AE1131" s="191"/>
      <c r="AF1131" s="191"/>
    </row>
    <row r="1132" spans="1:32">
      <c r="A1132" s="332">
        <v>1898</v>
      </c>
      <c r="B1132" s="334" t="s">
        <v>991</v>
      </c>
      <c r="C1132" s="345">
        <v>4107</v>
      </c>
      <c r="D1132" s="345">
        <v>4301</v>
      </c>
      <c r="E1132" s="191">
        <v>95</v>
      </c>
      <c r="F1132" s="191">
        <f t="shared" si="58"/>
        <v>2.2087886538014416</v>
      </c>
      <c r="G1132" s="191">
        <v>54</v>
      </c>
      <c r="H1132" s="191">
        <v>1.2555219716345036</v>
      </c>
      <c r="I1132" s="191">
        <v>41</v>
      </c>
      <c r="J1132" s="191">
        <v>0.95326668216693788</v>
      </c>
      <c r="K1132" s="191">
        <v>8</v>
      </c>
      <c r="L1132" s="191">
        <v>0.1860032550569635</v>
      </c>
      <c r="M1132" s="191">
        <v>9</v>
      </c>
      <c r="N1132" s="191">
        <v>0.20925366193908393</v>
      </c>
      <c r="O1132" s="191">
        <v>5</v>
      </c>
      <c r="P1132" s="191">
        <v>0.1162520344106022</v>
      </c>
      <c r="Q1132" s="191">
        <v>2</v>
      </c>
      <c r="R1132" s="191">
        <v>9.2536619390839334E-2</v>
      </c>
      <c r="S1132" s="191">
        <v>4</v>
      </c>
      <c r="T1132" s="191">
        <v>9.3001627528481748E-2</v>
      </c>
      <c r="U1132" s="191">
        <v>1</v>
      </c>
      <c r="V1132" s="191">
        <v>2.3250406882120437E-2</v>
      </c>
      <c r="W1132" s="191">
        <v>8</v>
      </c>
      <c r="X1132" s="191">
        <v>0.1860032550569635</v>
      </c>
      <c r="Y1132" s="191">
        <v>13</v>
      </c>
      <c r="Z1132" s="191">
        <v>0.30225528946756569</v>
      </c>
      <c r="AA1132" s="191">
        <v>36</v>
      </c>
      <c r="AB1132" s="191">
        <v>0.83701464775633572</v>
      </c>
      <c r="AC1132" s="191">
        <v>9</v>
      </c>
      <c r="AD1132" s="191">
        <v>0.20925366193908393</v>
      </c>
      <c r="AE1132" s="191"/>
      <c r="AF1132" s="191"/>
    </row>
    <row r="1133" spans="1:32">
      <c r="A1133" s="332">
        <v>1898</v>
      </c>
      <c r="B1133" s="337" t="s">
        <v>985</v>
      </c>
      <c r="C1133" s="347">
        <v>10540</v>
      </c>
      <c r="D1133" s="347">
        <v>10494</v>
      </c>
      <c r="E1133" s="191">
        <v>206</v>
      </c>
      <c r="F1133" s="191">
        <f t="shared" si="58"/>
        <v>1.9630264913283779</v>
      </c>
      <c r="G1133" s="191">
        <v>109</v>
      </c>
      <c r="H1133" s="191">
        <v>1.0386887745378313</v>
      </c>
      <c r="I1133" s="191">
        <v>97</v>
      </c>
      <c r="J1133" s="191">
        <v>0.92433771679054699</v>
      </c>
      <c r="K1133" s="191">
        <v>20</v>
      </c>
      <c r="L1133" s="191">
        <v>0.1905850962454736</v>
      </c>
      <c r="M1133" s="191">
        <v>18</v>
      </c>
      <c r="N1133" s="191">
        <v>0.17152658662092624</v>
      </c>
      <c r="O1133" s="191">
        <v>5</v>
      </c>
      <c r="P1133" s="191">
        <v>4.7646274061368399E-2</v>
      </c>
      <c r="Q1133" s="191">
        <v>4</v>
      </c>
      <c r="R1133" s="191">
        <v>7.5852868305698484E-2</v>
      </c>
      <c r="S1133" s="191">
        <v>5</v>
      </c>
      <c r="T1133" s="191">
        <v>4.7646274061368399E-2</v>
      </c>
      <c r="U1133" s="191">
        <v>3</v>
      </c>
      <c r="V1133" s="191">
        <v>2.8587764436821039E-2</v>
      </c>
      <c r="W1133" s="191">
        <v>26</v>
      </c>
      <c r="X1133" s="191">
        <v>0.24776062511911567</v>
      </c>
      <c r="Y1133" s="191">
        <v>32</v>
      </c>
      <c r="Z1133" s="191">
        <v>0.30493615399275775</v>
      </c>
      <c r="AA1133" s="191">
        <v>72</v>
      </c>
      <c r="AB1133" s="191">
        <v>0.68610634648370494</v>
      </c>
      <c r="AC1133" s="191">
        <v>21</v>
      </c>
      <c r="AD1133" s="191">
        <v>0.2001143510577473</v>
      </c>
      <c r="AE1133" s="191"/>
      <c r="AF1133" s="191"/>
    </row>
    <row r="1134" spans="1:32">
      <c r="A1134" s="332">
        <v>1898</v>
      </c>
      <c r="B1134" s="334" t="s">
        <v>1075</v>
      </c>
      <c r="C1134" s="345">
        <v>6500</v>
      </c>
      <c r="D1134" s="345">
        <v>6446</v>
      </c>
      <c r="E1134" s="191">
        <v>125</v>
      </c>
      <c r="F1134" s="191">
        <f t="shared" si="58"/>
        <v>1.9391870927707104</v>
      </c>
      <c r="G1134" s="191">
        <v>54</v>
      </c>
      <c r="H1134" s="191">
        <v>0.83772882407694682</v>
      </c>
      <c r="I1134" s="191">
        <v>71</v>
      </c>
      <c r="J1134" s="191">
        <v>1.1014582686937635</v>
      </c>
      <c r="K1134" s="191">
        <v>8</v>
      </c>
      <c r="L1134" s="191">
        <v>0.12410797393732546</v>
      </c>
      <c r="M1134" s="191">
        <v>4</v>
      </c>
      <c r="N1134" s="191">
        <v>6.2053986968662732E-2</v>
      </c>
      <c r="O1134" s="191">
        <v>3</v>
      </c>
      <c r="P1134" s="191">
        <v>4.6540490226497054E-2</v>
      </c>
      <c r="Q1134" s="191">
        <v>4</v>
      </c>
      <c r="R1134" s="191">
        <v>0.12348743406763883</v>
      </c>
      <c r="S1134" s="191">
        <v>7</v>
      </c>
      <c r="T1134" s="191">
        <v>0.10859447719515979</v>
      </c>
      <c r="U1134" s="191">
        <v>3</v>
      </c>
      <c r="V1134" s="191">
        <v>4.6540490226497054E-2</v>
      </c>
      <c r="W1134" s="191">
        <v>13</v>
      </c>
      <c r="X1134" s="191">
        <v>0.20167545764815392</v>
      </c>
      <c r="Y1134" s="191">
        <v>22</v>
      </c>
      <c r="Z1134" s="191">
        <v>0.34129692832764508</v>
      </c>
      <c r="AA1134" s="191">
        <v>49</v>
      </c>
      <c r="AB1134" s="191">
        <v>0.76016134036611849</v>
      </c>
      <c r="AC1134" s="191">
        <v>12</v>
      </c>
      <c r="AD1134" s="191">
        <v>0.18616196090598822</v>
      </c>
      <c r="AE1134" s="191"/>
      <c r="AF1134" s="191"/>
    </row>
    <row r="1135" spans="1:32">
      <c r="A1135" s="332">
        <v>1898</v>
      </c>
      <c r="B1135" s="334" t="s">
        <v>986</v>
      </c>
      <c r="C1135" s="345">
        <v>2822</v>
      </c>
      <c r="D1135" s="345">
        <v>2601</v>
      </c>
      <c r="E1135" s="191">
        <v>34</v>
      </c>
      <c r="F1135" s="191">
        <f t="shared" si="58"/>
        <v>1.3071895424836601</v>
      </c>
      <c r="G1135" s="191">
        <v>13</v>
      </c>
      <c r="H1135" s="191">
        <v>0.49980776624375239</v>
      </c>
      <c r="I1135" s="191">
        <v>21</v>
      </c>
      <c r="J1135" s="191">
        <v>0.8073817762399077</v>
      </c>
      <c r="K1135" s="191">
        <v>0</v>
      </c>
      <c r="L1135" s="191">
        <v>0</v>
      </c>
      <c r="M1135" s="191">
        <v>2</v>
      </c>
      <c r="N1135" s="191">
        <v>7.689350249903884E-2</v>
      </c>
      <c r="O1135" s="191">
        <v>0</v>
      </c>
      <c r="P1135" s="191">
        <v>0</v>
      </c>
      <c r="Q1135" s="191">
        <v>1</v>
      </c>
      <c r="R1135" s="191">
        <v>7.6509034986543642E-2</v>
      </c>
      <c r="S1135" s="191">
        <v>2</v>
      </c>
      <c r="T1135" s="191">
        <v>7.689350249903884E-2</v>
      </c>
      <c r="U1135" s="191">
        <v>0</v>
      </c>
      <c r="V1135" s="191">
        <v>0</v>
      </c>
      <c r="W1135" s="191">
        <v>2</v>
      </c>
      <c r="X1135" s="191">
        <v>7.689350249903884E-2</v>
      </c>
      <c r="Y1135" s="191">
        <v>10</v>
      </c>
      <c r="Z1135" s="191">
        <v>0.38446751249519417</v>
      </c>
      <c r="AA1135" s="191">
        <v>16</v>
      </c>
      <c r="AB1135" s="191">
        <v>0.61514801999231072</v>
      </c>
      <c r="AC1135" s="191">
        <v>1</v>
      </c>
      <c r="AD1135" s="191">
        <v>3.844675124951942E-2</v>
      </c>
      <c r="AE1135" s="191"/>
      <c r="AF1135" s="191"/>
    </row>
    <row r="1136" spans="1:32">
      <c r="A1136" s="332">
        <v>1898</v>
      </c>
      <c r="B1136" s="337" t="s">
        <v>987</v>
      </c>
      <c r="C1136" s="347">
        <v>5219</v>
      </c>
      <c r="D1136" s="347">
        <v>5939</v>
      </c>
      <c r="E1136" s="191">
        <v>112</v>
      </c>
      <c r="F1136" s="191">
        <f t="shared" si="58"/>
        <v>1.8858393668967841</v>
      </c>
      <c r="G1136" s="191">
        <v>47</v>
      </c>
      <c r="H1136" s="191">
        <v>0.79137902003704319</v>
      </c>
      <c r="I1136" s="191">
        <v>65</v>
      </c>
      <c r="J1136" s="191">
        <v>1.0944603468597407</v>
      </c>
      <c r="K1136" s="191">
        <v>6</v>
      </c>
      <c r="L1136" s="191">
        <v>0.10102710894089914</v>
      </c>
      <c r="M1136" s="191">
        <v>10</v>
      </c>
      <c r="N1136" s="191">
        <v>0.16837851490149855</v>
      </c>
      <c r="O1136" s="191">
        <v>2</v>
      </c>
      <c r="P1136" s="191">
        <v>3.3675702980299711E-2</v>
      </c>
      <c r="Q1136" s="191">
        <v>2</v>
      </c>
      <c r="R1136" s="191">
        <v>6.7014648930796422E-2</v>
      </c>
      <c r="S1136" s="191">
        <v>4</v>
      </c>
      <c r="T1136" s="191">
        <v>6.7351405960599423E-2</v>
      </c>
      <c r="U1136" s="191">
        <v>4</v>
      </c>
      <c r="V1136" s="191">
        <v>6.7351405960599423E-2</v>
      </c>
      <c r="W1136" s="191">
        <v>11</v>
      </c>
      <c r="X1136" s="191">
        <v>0.18521636639164843</v>
      </c>
      <c r="Y1136" s="191">
        <v>16</v>
      </c>
      <c r="Z1136" s="191">
        <v>0.26940562384239769</v>
      </c>
      <c r="AA1136" s="191">
        <v>43</v>
      </c>
      <c r="AB1136" s="191">
        <v>0.72402761407644389</v>
      </c>
      <c r="AC1136" s="191">
        <v>14</v>
      </c>
      <c r="AD1136" s="191">
        <v>0.23572992086209801</v>
      </c>
      <c r="AE1136" s="191"/>
      <c r="AF1136" s="191"/>
    </row>
    <row r="1137" spans="1:32">
      <c r="A1137" s="332">
        <v>1898</v>
      </c>
      <c r="B1137" s="334" t="s">
        <v>970</v>
      </c>
      <c r="C1137" s="345">
        <v>6257</v>
      </c>
      <c r="D1137" s="345">
        <v>6283</v>
      </c>
      <c r="E1137" s="191">
        <v>137</v>
      </c>
      <c r="F1137" s="191">
        <f t="shared" si="58"/>
        <v>2.180487028489575</v>
      </c>
      <c r="G1137" s="191">
        <v>65</v>
      </c>
      <c r="H1137" s="191">
        <v>1.034537641254178</v>
      </c>
      <c r="I1137" s="191">
        <v>72</v>
      </c>
      <c r="J1137" s="191">
        <v>1.1459493872353972</v>
      </c>
      <c r="K1137" s="191">
        <v>14</v>
      </c>
      <c r="L1137" s="191">
        <v>0.22282349196243831</v>
      </c>
      <c r="M1137" s="191">
        <v>15</v>
      </c>
      <c r="N1137" s="191">
        <v>0.23873945567404103</v>
      </c>
      <c r="O1137" s="191">
        <v>3</v>
      </c>
      <c r="P1137" s="191">
        <v>4.7747891134808214E-2</v>
      </c>
      <c r="Q1137" s="191">
        <v>3</v>
      </c>
      <c r="R1137" s="191">
        <v>9.5018303358268344E-2</v>
      </c>
      <c r="S1137" s="191">
        <v>3</v>
      </c>
      <c r="T1137" s="191">
        <v>4.7747891134808214E-2</v>
      </c>
      <c r="U1137" s="191">
        <v>1</v>
      </c>
      <c r="V1137" s="191">
        <v>1.591596371160274E-2</v>
      </c>
      <c r="W1137" s="191">
        <v>10</v>
      </c>
      <c r="X1137" s="191">
        <v>0.15915963711602737</v>
      </c>
      <c r="Y1137" s="191">
        <v>26</v>
      </c>
      <c r="Z1137" s="191">
        <v>0.41381505650167116</v>
      </c>
      <c r="AA1137" s="191">
        <v>49</v>
      </c>
      <c r="AB1137" s="191">
        <v>0.77988222186853406</v>
      </c>
      <c r="AC1137" s="191">
        <v>13</v>
      </c>
      <c r="AD1137" s="191">
        <v>0.20690752825083558</v>
      </c>
      <c r="AE1137" s="191"/>
      <c r="AF1137" s="191"/>
    </row>
    <row r="1138" spans="1:32">
      <c r="A1138" s="332">
        <v>1898</v>
      </c>
      <c r="B1138" s="334" t="s">
        <v>972</v>
      </c>
      <c r="C1138" s="345">
        <v>9585</v>
      </c>
      <c r="D1138" s="345">
        <v>13258</v>
      </c>
      <c r="E1138" s="191">
        <v>184</v>
      </c>
      <c r="F1138" s="191">
        <f t="shared" si="58"/>
        <v>1.3878413033640065</v>
      </c>
      <c r="G1138" s="191">
        <v>105</v>
      </c>
      <c r="H1138" s="191">
        <v>0.791974656810982</v>
      </c>
      <c r="I1138" s="191">
        <v>79</v>
      </c>
      <c r="J1138" s="191">
        <v>0.59586664655302457</v>
      </c>
      <c r="K1138" s="191">
        <v>14</v>
      </c>
      <c r="L1138" s="191">
        <v>0.10559662090813093</v>
      </c>
      <c r="M1138" s="191">
        <v>18</v>
      </c>
      <c r="N1138" s="191">
        <v>0.13576708402473978</v>
      </c>
      <c r="O1138" s="191">
        <v>3</v>
      </c>
      <c r="P1138" s="191">
        <v>2.2627847337456632E-2</v>
      </c>
      <c r="Q1138" s="191">
        <v>4</v>
      </c>
      <c r="R1138" s="191">
        <v>6.0039221602051586E-2</v>
      </c>
      <c r="S1138" s="191">
        <v>2</v>
      </c>
      <c r="T1138" s="191">
        <v>1.5085231558304419E-2</v>
      </c>
      <c r="U1138" s="191">
        <v>4</v>
      </c>
      <c r="V1138" s="191">
        <v>3.0170463116608839E-2</v>
      </c>
      <c r="W1138" s="191">
        <v>30</v>
      </c>
      <c r="X1138" s="191">
        <v>0.2262784733745663</v>
      </c>
      <c r="Y1138" s="191">
        <v>34</v>
      </c>
      <c r="Z1138" s="191">
        <v>0.25644893649117517</v>
      </c>
      <c r="AA1138" s="191">
        <v>58</v>
      </c>
      <c r="AB1138" s="191">
        <v>0.43747171519082823</v>
      </c>
      <c r="AC1138" s="191">
        <v>17</v>
      </c>
      <c r="AD1138" s="191">
        <v>0.12822446824558759</v>
      </c>
      <c r="AE1138" s="191"/>
      <c r="AF1138" s="191"/>
    </row>
    <row r="1139" spans="1:32">
      <c r="A1139" s="332">
        <v>1898</v>
      </c>
      <c r="B1139" s="334" t="s">
        <v>974</v>
      </c>
      <c r="C1139" s="345">
        <v>12192</v>
      </c>
      <c r="D1139" s="345">
        <v>11519</v>
      </c>
      <c r="E1139" s="191">
        <v>229</v>
      </c>
      <c r="F1139" s="191">
        <f t="shared" ref="F1139:F1202" si="59">E1139/D1139*100</f>
        <v>1.9880197933848425</v>
      </c>
      <c r="G1139" s="191">
        <v>116</v>
      </c>
      <c r="H1139" s="191">
        <v>1.0070318604045492</v>
      </c>
      <c r="I1139" s="191">
        <v>113</v>
      </c>
      <c r="J1139" s="191">
        <v>0.98098793298029341</v>
      </c>
      <c r="K1139" s="191">
        <v>16</v>
      </c>
      <c r="L1139" s="191">
        <v>0.13890094626269642</v>
      </c>
      <c r="M1139" s="191">
        <v>29</v>
      </c>
      <c r="N1139" s="191">
        <v>0.25175796510113729</v>
      </c>
      <c r="O1139" s="191">
        <v>10</v>
      </c>
      <c r="P1139" s="191">
        <v>8.6813091414185251E-2</v>
      </c>
      <c r="Q1139" s="191">
        <v>9</v>
      </c>
      <c r="R1139" s="191">
        <v>0.15548224672280581</v>
      </c>
      <c r="S1139" s="191">
        <v>13</v>
      </c>
      <c r="T1139" s="191">
        <v>0.11285701883844083</v>
      </c>
      <c r="U1139" s="191">
        <v>9</v>
      </c>
      <c r="V1139" s="191">
        <v>7.8131782272766737E-2</v>
      </c>
      <c r="W1139" s="191">
        <v>22</v>
      </c>
      <c r="X1139" s="191">
        <v>0.19098880111120756</v>
      </c>
      <c r="Y1139" s="191">
        <v>31</v>
      </c>
      <c r="Z1139" s="191">
        <v>0.26912058338397432</v>
      </c>
      <c r="AA1139" s="191">
        <v>75</v>
      </c>
      <c r="AB1139" s="191">
        <v>0.65109818560638943</v>
      </c>
      <c r="AC1139" s="191">
        <v>15</v>
      </c>
      <c r="AD1139" s="191">
        <v>0.13021963712127788</v>
      </c>
      <c r="AE1139" s="191"/>
      <c r="AF1139" s="191"/>
    </row>
    <row r="1140" spans="1:32">
      <c r="A1140" s="332">
        <v>1898</v>
      </c>
      <c r="B1140" s="334" t="s">
        <v>988</v>
      </c>
      <c r="C1140" s="345">
        <v>5931</v>
      </c>
      <c r="D1140" s="345">
        <v>7183</v>
      </c>
      <c r="E1140" s="191">
        <v>119</v>
      </c>
      <c r="F1140" s="191">
        <f t="shared" si="59"/>
        <v>1.6566894055408603</v>
      </c>
      <c r="G1140" s="191">
        <v>67</v>
      </c>
      <c r="H1140" s="191">
        <v>0.93275790059863561</v>
      </c>
      <c r="I1140" s="191">
        <v>52</v>
      </c>
      <c r="J1140" s="191">
        <v>0.72393150494222469</v>
      </c>
      <c r="K1140" s="191">
        <v>10</v>
      </c>
      <c r="L1140" s="191">
        <v>0.13921759710427398</v>
      </c>
      <c r="M1140" s="191">
        <v>15</v>
      </c>
      <c r="N1140" s="191">
        <v>0.20882639565641095</v>
      </c>
      <c r="O1140" s="191">
        <v>3</v>
      </c>
      <c r="P1140" s="191">
        <v>4.1765279131282196E-2</v>
      </c>
      <c r="Q1140" s="191">
        <v>7</v>
      </c>
      <c r="R1140" s="191">
        <v>0.19393011276625366</v>
      </c>
      <c r="S1140" s="191">
        <v>1</v>
      </c>
      <c r="T1140" s="191">
        <v>1.3921759710427398E-2</v>
      </c>
      <c r="U1140" s="191">
        <v>3</v>
      </c>
      <c r="V1140" s="191">
        <v>4.1765279131282196E-2</v>
      </c>
      <c r="W1140" s="191">
        <v>17</v>
      </c>
      <c r="X1140" s="191">
        <v>0.23666991507726576</v>
      </c>
      <c r="Y1140" s="191">
        <v>21</v>
      </c>
      <c r="Z1140" s="191">
        <v>0.29235695391897537</v>
      </c>
      <c r="AA1140" s="191">
        <v>27</v>
      </c>
      <c r="AB1140" s="191">
        <v>0.37588751218153976</v>
      </c>
      <c r="AC1140" s="191">
        <v>15</v>
      </c>
      <c r="AD1140" s="191">
        <v>0.20882639565641095</v>
      </c>
      <c r="AE1140" s="191"/>
      <c r="AF1140" s="191"/>
    </row>
    <row r="1141" spans="1:32">
      <c r="A1141" s="332">
        <v>1898</v>
      </c>
      <c r="B1141" s="334" t="s">
        <v>971</v>
      </c>
      <c r="C1141" s="345">
        <v>6028</v>
      </c>
      <c r="D1141" s="345">
        <v>6027</v>
      </c>
      <c r="E1141" s="191">
        <v>120</v>
      </c>
      <c r="F1141" s="191">
        <f t="shared" si="59"/>
        <v>1.9910403185664509</v>
      </c>
      <c r="G1141" s="191">
        <v>53</v>
      </c>
      <c r="H1141" s="191">
        <v>0.87937614070018255</v>
      </c>
      <c r="I1141" s="191">
        <v>67</v>
      </c>
      <c r="J1141" s="191">
        <v>1.1116641778662684</v>
      </c>
      <c r="K1141" s="191">
        <v>11</v>
      </c>
      <c r="L1141" s="191">
        <v>0.18251202920192466</v>
      </c>
      <c r="M1141" s="191">
        <v>11</v>
      </c>
      <c r="N1141" s="191">
        <v>0.18251202920192466</v>
      </c>
      <c r="O1141" s="191">
        <v>1</v>
      </c>
      <c r="P1141" s="191">
        <v>1.6592002654720425E-2</v>
      </c>
      <c r="Q1141" s="191">
        <v>3</v>
      </c>
      <c r="R1141" s="191">
        <v>9.9054255848680939E-2</v>
      </c>
      <c r="S1141" s="191">
        <v>3</v>
      </c>
      <c r="T1141" s="191">
        <v>4.9776007964161276E-2</v>
      </c>
      <c r="U1141" s="191">
        <v>1</v>
      </c>
      <c r="V1141" s="191">
        <v>1.6592002654720425E-2</v>
      </c>
      <c r="W1141" s="191">
        <v>13</v>
      </c>
      <c r="X1141" s="191">
        <v>0.21569603451136554</v>
      </c>
      <c r="Y1141" s="191">
        <v>13</v>
      </c>
      <c r="Z1141" s="191">
        <v>0.21569603451136554</v>
      </c>
      <c r="AA1141" s="191">
        <v>48</v>
      </c>
      <c r="AB1141" s="191">
        <v>0.79641612742658041</v>
      </c>
      <c r="AC1141" s="191">
        <v>16</v>
      </c>
      <c r="AD1141" s="191">
        <v>0.2654720424755268</v>
      </c>
      <c r="AE1141" s="191"/>
      <c r="AF1141" s="191"/>
    </row>
    <row r="1142" spans="1:32">
      <c r="A1142" s="332">
        <v>1898</v>
      </c>
      <c r="B1142" s="334" t="s">
        <v>1076</v>
      </c>
      <c r="C1142" s="345">
        <v>1490</v>
      </c>
      <c r="D1142" s="345">
        <v>1505</v>
      </c>
      <c r="E1142" s="191">
        <v>20</v>
      </c>
      <c r="F1142" s="191">
        <f t="shared" si="59"/>
        <v>1.3289036544850499</v>
      </c>
      <c r="G1142" s="191">
        <v>9</v>
      </c>
      <c r="H1142" s="191">
        <v>0.59800664451827246</v>
      </c>
      <c r="I1142" s="191">
        <v>11</v>
      </c>
      <c r="J1142" s="191">
        <v>0.73089700996677742</v>
      </c>
      <c r="K1142" s="191">
        <v>0</v>
      </c>
      <c r="L1142" s="191">
        <v>0</v>
      </c>
      <c r="M1142" s="191">
        <v>2</v>
      </c>
      <c r="N1142" s="191">
        <v>0.13289036544850499</v>
      </c>
      <c r="O1142" s="191">
        <v>1</v>
      </c>
      <c r="P1142" s="191">
        <v>6.6445182724252497E-2</v>
      </c>
      <c r="Q1142" s="191">
        <v>1</v>
      </c>
      <c r="R1142" s="191">
        <v>0.13222591362126246</v>
      </c>
      <c r="S1142" s="191">
        <v>0</v>
      </c>
      <c r="T1142" s="191">
        <v>0</v>
      </c>
      <c r="U1142" s="191">
        <v>1</v>
      </c>
      <c r="V1142" s="191">
        <v>6.6445182724252497E-2</v>
      </c>
      <c r="W1142" s="191">
        <v>2</v>
      </c>
      <c r="X1142" s="191">
        <v>0.13289036544850499</v>
      </c>
      <c r="Y1142" s="191">
        <v>3</v>
      </c>
      <c r="Z1142" s="191">
        <v>0.19933554817275745</v>
      </c>
      <c r="AA1142" s="191">
        <v>8</v>
      </c>
      <c r="AB1142" s="191">
        <v>0.53156146179401997</v>
      </c>
      <c r="AC1142" s="191">
        <v>2</v>
      </c>
      <c r="AD1142" s="191">
        <v>0.13289036544850499</v>
      </c>
      <c r="AE1142" s="191"/>
      <c r="AF1142" s="191"/>
    </row>
    <row r="1143" spans="1:32">
      <c r="A1143" s="332">
        <v>1898</v>
      </c>
      <c r="B1143" s="334" t="s">
        <v>973</v>
      </c>
      <c r="C1143" s="345">
        <v>12124</v>
      </c>
      <c r="D1143" s="345">
        <v>15206</v>
      </c>
      <c r="E1143" s="191">
        <v>243</v>
      </c>
      <c r="F1143" s="191">
        <f t="shared" si="59"/>
        <v>1.5980533999736948</v>
      </c>
      <c r="G1143" s="191">
        <v>126</v>
      </c>
      <c r="H1143" s="191">
        <v>0.82862028146784161</v>
      </c>
      <c r="I1143" s="191">
        <v>117</v>
      </c>
      <c r="J1143" s="191">
        <v>0.76943311850585294</v>
      </c>
      <c r="K1143" s="191">
        <v>16</v>
      </c>
      <c r="L1143" s="191">
        <v>0.10522162304353545</v>
      </c>
      <c r="M1143" s="191">
        <v>19</v>
      </c>
      <c r="N1143" s="191">
        <v>0.12495067736419835</v>
      </c>
      <c r="O1143" s="191">
        <v>7</v>
      </c>
      <c r="P1143" s="191">
        <v>4.6034460081546762E-2</v>
      </c>
      <c r="Q1143" s="191">
        <v>6</v>
      </c>
      <c r="R1143" s="191">
        <v>7.8521636196238323E-2</v>
      </c>
      <c r="S1143" s="191">
        <v>10</v>
      </c>
      <c r="T1143" s="191">
        <v>6.576351440220965E-2</v>
      </c>
      <c r="U1143" s="191">
        <v>5</v>
      </c>
      <c r="V1143" s="191">
        <v>3.2881757201104825E-2</v>
      </c>
      <c r="W1143" s="191">
        <v>34</v>
      </c>
      <c r="X1143" s="191">
        <v>0.22359594896751281</v>
      </c>
      <c r="Y1143" s="191">
        <v>62</v>
      </c>
      <c r="Z1143" s="191">
        <v>0.40773378929369991</v>
      </c>
      <c r="AA1143" s="191">
        <v>69</v>
      </c>
      <c r="AB1143" s="191">
        <v>0.45376824937524662</v>
      </c>
      <c r="AC1143" s="191">
        <v>15</v>
      </c>
      <c r="AD1143" s="191">
        <v>9.8645271603314474E-2</v>
      </c>
      <c r="AE1143" s="191"/>
      <c r="AF1143" s="191"/>
    </row>
    <row r="1144" spans="1:32">
      <c r="A1144" s="332">
        <v>1898</v>
      </c>
      <c r="B1144" s="334" t="s">
        <v>990</v>
      </c>
      <c r="C1144" s="345">
        <v>5806</v>
      </c>
      <c r="D1144" s="345">
        <v>5917</v>
      </c>
      <c r="E1144" s="191">
        <v>116</v>
      </c>
      <c r="F1144" s="191">
        <f t="shared" si="59"/>
        <v>1.9604529322291704</v>
      </c>
      <c r="G1144" s="191">
        <v>53</v>
      </c>
      <c r="H1144" s="191">
        <v>0.89572418455298297</v>
      </c>
      <c r="I1144" s="191">
        <v>63</v>
      </c>
      <c r="J1144" s="191">
        <v>1.0647287476761873</v>
      </c>
      <c r="K1144" s="191">
        <v>16</v>
      </c>
      <c r="L1144" s="191">
        <v>0.2704073009971269</v>
      </c>
      <c r="M1144" s="191">
        <v>11</v>
      </c>
      <c r="N1144" s="191">
        <v>0.18590501943552476</v>
      </c>
      <c r="O1144" s="191">
        <v>3</v>
      </c>
      <c r="P1144" s="191">
        <v>5.0701368936961297E-2</v>
      </c>
      <c r="Q1144" s="191">
        <v>4</v>
      </c>
      <c r="R1144" s="191">
        <v>0.13452763224607064</v>
      </c>
      <c r="S1144" s="191">
        <v>8</v>
      </c>
      <c r="T1144" s="191">
        <v>0.13520365049856345</v>
      </c>
      <c r="U1144" s="191">
        <v>2</v>
      </c>
      <c r="V1144" s="191">
        <v>3.3800912624640862E-2</v>
      </c>
      <c r="W1144" s="191">
        <v>8</v>
      </c>
      <c r="X1144" s="191">
        <v>0.13520365049856345</v>
      </c>
      <c r="Y1144" s="191">
        <v>16</v>
      </c>
      <c r="Z1144" s="191">
        <v>0.2704073009971269</v>
      </c>
      <c r="AA1144" s="191">
        <v>39</v>
      </c>
      <c r="AB1144" s="191">
        <v>0.65911779618049693</v>
      </c>
      <c r="AC1144" s="191">
        <v>9</v>
      </c>
      <c r="AD1144" s="191">
        <v>0.1521041068108839</v>
      </c>
      <c r="AE1144" s="191"/>
      <c r="AF1144" s="191"/>
    </row>
    <row r="1145" spans="1:32">
      <c r="A1145" s="332">
        <v>1898</v>
      </c>
      <c r="B1145" s="334" t="s">
        <v>1077</v>
      </c>
      <c r="C1145" s="345">
        <v>1814</v>
      </c>
      <c r="D1145" s="345">
        <v>1754</v>
      </c>
      <c r="E1145" s="191"/>
      <c r="F1145" s="191">
        <f t="shared" si="59"/>
        <v>0</v>
      </c>
      <c r="G1145" s="191"/>
      <c r="H1145" s="191">
        <v>0</v>
      </c>
      <c r="I1145" s="191"/>
      <c r="J1145" s="191">
        <v>0</v>
      </c>
      <c r="K1145" s="191">
        <v>0</v>
      </c>
      <c r="L1145" s="191">
        <v>0</v>
      </c>
      <c r="M1145" s="191">
        <v>0</v>
      </c>
      <c r="N1145" s="191">
        <v>0</v>
      </c>
      <c r="O1145" s="191">
        <v>0</v>
      </c>
      <c r="P1145" s="191">
        <v>0</v>
      </c>
      <c r="Q1145" s="191">
        <v>0</v>
      </c>
      <c r="R1145" s="191">
        <v>0</v>
      </c>
      <c r="S1145" s="191">
        <v>0</v>
      </c>
      <c r="T1145" s="191">
        <v>0</v>
      </c>
      <c r="U1145" s="191">
        <v>0</v>
      </c>
      <c r="V1145" s="191">
        <v>0</v>
      </c>
      <c r="W1145" s="191">
        <v>0</v>
      </c>
      <c r="X1145" s="191">
        <v>0</v>
      </c>
      <c r="Y1145" s="191">
        <v>0</v>
      </c>
      <c r="Z1145" s="191">
        <v>0</v>
      </c>
      <c r="AA1145" s="191">
        <v>0</v>
      </c>
      <c r="AB1145" s="191">
        <v>0</v>
      </c>
      <c r="AC1145" s="191">
        <v>0</v>
      </c>
      <c r="AD1145" s="191">
        <v>0</v>
      </c>
      <c r="AE1145" s="191"/>
      <c r="AF1145" s="191"/>
    </row>
    <row r="1146" spans="1:32">
      <c r="A1146" s="332">
        <v>1898</v>
      </c>
      <c r="B1146" s="334" t="s">
        <v>1078</v>
      </c>
      <c r="C1146" s="345">
        <v>1149</v>
      </c>
      <c r="D1146" s="345">
        <v>1199</v>
      </c>
      <c r="E1146" s="191"/>
      <c r="F1146" s="191">
        <f t="shared" si="59"/>
        <v>0</v>
      </c>
      <c r="G1146" s="191"/>
      <c r="H1146" s="191">
        <v>0</v>
      </c>
      <c r="I1146" s="191"/>
      <c r="J1146" s="191">
        <v>0</v>
      </c>
      <c r="K1146" s="191">
        <v>0</v>
      </c>
      <c r="L1146" s="191">
        <v>0</v>
      </c>
      <c r="M1146" s="191">
        <v>0</v>
      </c>
      <c r="N1146" s="191">
        <v>0</v>
      </c>
      <c r="O1146" s="191">
        <v>0</v>
      </c>
      <c r="P1146" s="191">
        <v>0</v>
      </c>
      <c r="Q1146" s="191">
        <v>0</v>
      </c>
      <c r="R1146" s="191">
        <v>0</v>
      </c>
      <c r="S1146" s="191">
        <v>0</v>
      </c>
      <c r="T1146" s="191">
        <v>0</v>
      </c>
      <c r="U1146" s="191">
        <v>0</v>
      </c>
      <c r="V1146" s="191">
        <v>0</v>
      </c>
      <c r="W1146" s="191">
        <v>0</v>
      </c>
      <c r="X1146" s="191">
        <v>0</v>
      </c>
      <c r="Y1146" s="191">
        <v>0</v>
      </c>
      <c r="Z1146" s="191">
        <v>0</v>
      </c>
      <c r="AA1146" s="191">
        <v>0</v>
      </c>
      <c r="AB1146" s="191">
        <v>0</v>
      </c>
      <c r="AC1146" s="191">
        <v>0</v>
      </c>
      <c r="AD1146" s="191">
        <v>0</v>
      </c>
      <c r="AE1146" s="191"/>
      <c r="AF1146" s="191"/>
    </row>
    <row r="1147" spans="1:32">
      <c r="A1147" s="332">
        <v>1898</v>
      </c>
      <c r="B1147" s="334" t="s">
        <v>1079</v>
      </c>
      <c r="C1147" s="345">
        <v>1449</v>
      </c>
      <c r="D1147" s="345">
        <v>1448</v>
      </c>
      <c r="E1147" s="191"/>
      <c r="F1147" s="191">
        <f t="shared" si="59"/>
        <v>0</v>
      </c>
      <c r="G1147" s="191"/>
      <c r="H1147" s="191">
        <v>0</v>
      </c>
      <c r="I1147" s="191"/>
      <c r="J1147" s="191">
        <v>0</v>
      </c>
      <c r="K1147" s="191">
        <v>0</v>
      </c>
      <c r="L1147" s="191">
        <v>0</v>
      </c>
      <c r="M1147" s="191">
        <v>0</v>
      </c>
      <c r="N1147" s="191">
        <v>0</v>
      </c>
      <c r="O1147" s="191">
        <v>0</v>
      </c>
      <c r="P1147" s="191">
        <v>0</v>
      </c>
      <c r="Q1147" s="191">
        <v>0</v>
      </c>
      <c r="R1147" s="191">
        <v>0</v>
      </c>
      <c r="S1147" s="191">
        <v>0</v>
      </c>
      <c r="T1147" s="191">
        <v>0</v>
      </c>
      <c r="U1147" s="191">
        <v>0</v>
      </c>
      <c r="V1147" s="191">
        <v>0</v>
      </c>
      <c r="W1147" s="191">
        <v>0</v>
      </c>
      <c r="X1147" s="191">
        <v>0</v>
      </c>
      <c r="Y1147" s="191">
        <v>0</v>
      </c>
      <c r="Z1147" s="191">
        <v>0</v>
      </c>
      <c r="AA1147" s="191">
        <v>0</v>
      </c>
      <c r="AB1147" s="191">
        <v>0</v>
      </c>
      <c r="AC1147" s="191">
        <v>0</v>
      </c>
      <c r="AD1147" s="191">
        <v>0</v>
      </c>
      <c r="AE1147" s="191"/>
      <c r="AF1147" s="191"/>
    </row>
    <row r="1148" spans="1:32">
      <c r="A1148" s="332">
        <v>1898</v>
      </c>
      <c r="B1148" s="334" t="s">
        <v>1080</v>
      </c>
      <c r="C1148" s="345">
        <v>1910</v>
      </c>
      <c r="D1148" s="345">
        <v>1884</v>
      </c>
      <c r="E1148" s="191"/>
      <c r="F1148" s="191">
        <f t="shared" si="59"/>
        <v>0</v>
      </c>
      <c r="G1148" s="191"/>
      <c r="H1148" s="191">
        <v>0</v>
      </c>
      <c r="I1148" s="191"/>
      <c r="J1148" s="191">
        <v>0</v>
      </c>
      <c r="K1148" s="191">
        <v>0</v>
      </c>
      <c r="L1148" s="191">
        <v>0</v>
      </c>
      <c r="M1148" s="191">
        <v>0</v>
      </c>
      <c r="N1148" s="191">
        <v>0</v>
      </c>
      <c r="O1148" s="191">
        <v>0</v>
      </c>
      <c r="P1148" s="191">
        <v>0</v>
      </c>
      <c r="Q1148" s="191">
        <v>0</v>
      </c>
      <c r="R1148" s="191">
        <v>0</v>
      </c>
      <c r="S1148" s="191">
        <v>0</v>
      </c>
      <c r="T1148" s="191">
        <v>0</v>
      </c>
      <c r="U1148" s="191">
        <v>0</v>
      </c>
      <c r="V1148" s="191">
        <v>0</v>
      </c>
      <c r="W1148" s="191">
        <v>0</v>
      </c>
      <c r="X1148" s="191">
        <v>0</v>
      </c>
      <c r="Y1148" s="191">
        <v>0</v>
      </c>
      <c r="Z1148" s="191">
        <v>0</v>
      </c>
      <c r="AA1148" s="191">
        <v>0</v>
      </c>
      <c r="AB1148" s="191">
        <v>0</v>
      </c>
      <c r="AC1148" s="191">
        <v>0</v>
      </c>
      <c r="AD1148" s="191">
        <v>0</v>
      </c>
      <c r="AE1148" s="191"/>
      <c r="AF1148" s="191"/>
    </row>
    <row r="1149" spans="1:32">
      <c r="A1149" s="332">
        <v>1898</v>
      </c>
      <c r="B1149" s="334" t="s">
        <v>1081</v>
      </c>
      <c r="C1149" s="345">
        <v>2958</v>
      </c>
      <c r="D1149" s="345">
        <v>3102</v>
      </c>
      <c r="E1149" s="191"/>
      <c r="F1149" s="191">
        <f t="shared" si="59"/>
        <v>0</v>
      </c>
      <c r="G1149" s="191"/>
      <c r="H1149" s="191">
        <v>0</v>
      </c>
      <c r="I1149" s="191"/>
      <c r="J1149" s="191">
        <v>0</v>
      </c>
      <c r="K1149" s="191">
        <v>0</v>
      </c>
      <c r="L1149" s="191">
        <v>0</v>
      </c>
      <c r="M1149" s="191">
        <v>0</v>
      </c>
      <c r="N1149" s="191">
        <v>0</v>
      </c>
      <c r="O1149" s="191">
        <v>0</v>
      </c>
      <c r="P1149" s="191">
        <v>0</v>
      </c>
      <c r="Q1149" s="191">
        <v>0</v>
      </c>
      <c r="R1149" s="191">
        <v>0</v>
      </c>
      <c r="S1149" s="191">
        <v>0</v>
      </c>
      <c r="T1149" s="191">
        <v>0</v>
      </c>
      <c r="U1149" s="191">
        <v>0</v>
      </c>
      <c r="V1149" s="191">
        <v>0</v>
      </c>
      <c r="W1149" s="191">
        <v>0</v>
      </c>
      <c r="X1149" s="191">
        <v>0</v>
      </c>
      <c r="Y1149" s="191">
        <v>0</v>
      </c>
      <c r="Z1149" s="191">
        <v>0</v>
      </c>
      <c r="AA1149" s="191">
        <v>0</v>
      </c>
      <c r="AB1149" s="191">
        <v>0</v>
      </c>
      <c r="AC1149" s="191">
        <v>0</v>
      </c>
      <c r="AD1149" s="191">
        <v>0</v>
      </c>
      <c r="AE1149" s="191"/>
      <c r="AF1149" s="191"/>
    </row>
    <row r="1150" spans="1:32">
      <c r="A1150" s="332">
        <v>1898</v>
      </c>
      <c r="B1150" s="334" t="s">
        <v>1082</v>
      </c>
      <c r="C1150" s="345">
        <v>2669</v>
      </c>
      <c r="D1150" s="345">
        <v>2695</v>
      </c>
      <c r="E1150" s="191"/>
      <c r="F1150" s="191">
        <f t="shared" si="59"/>
        <v>0</v>
      </c>
      <c r="G1150" s="191"/>
      <c r="H1150" s="191">
        <v>0</v>
      </c>
      <c r="I1150" s="191"/>
      <c r="J1150" s="191">
        <v>0</v>
      </c>
      <c r="K1150" s="191">
        <v>0</v>
      </c>
      <c r="L1150" s="191">
        <v>0</v>
      </c>
      <c r="M1150" s="191">
        <v>0</v>
      </c>
      <c r="N1150" s="191">
        <v>0</v>
      </c>
      <c r="O1150" s="191">
        <v>0</v>
      </c>
      <c r="P1150" s="191">
        <v>0</v>
      </c>
      <c r="Q1150" s="191">
        <v>0</v>
      </c>
      <c r="R1150" s="191">
        <v>0</v>
      </c>
      <c r="S1150" s="191">
        <v>0</v>
      </c>
      <c r="T1150" s="191">
        <v>0</v>
      </c>
      <c r="U1150" s="191">
        <v>0</v>
      </c>
      <c r="V1150" s="191">
        <v>0</v>
      </c>
      <c r="W1150" s="191">
        <v>0</v>
      </c>
      <c r="X1150" s="191">
        <v>0</v>
      </c>
      <c r="Y1150" s="191">
        <v>0</v>
      </c>
      <c r="Z1150" s="191">
        <v>0</v>
      </c>
      <c r="AA1150" s="191">
        <v>0</v>
      </c>
      <c r="AB1150" s="191">
        <v>0</v>
      </c>
      <c r="AC1150" s="191">
        <v>0</v>
      </c>
      <c r="AD1150" s="191">
        <v>0</v>
      </c>
      <c r="AE1150" s="191"/>
      <c r="AF1150" s="191"/>
    </row>
    <row r="1151" spans="1:32">
      <c r="A1151" s="332">
        <v>1898</v>
      </c>
      <c r="B1151" s="334" t="s">
        <v>1083</v>
      </c>
      <c r="C1151" s="345">
        <v>1513</v>
      </c>
      <c r="D1151" s="345">
        <v>1856</v>
      </c>
      <c r="E1151" s="191"/>
      <c r="F1151" s="191">
        <f t="shared" si="59"/>
        <v>0</v>
      </c>
      <c r="G1151" s="191"/>
      <c r="H1151" s="191">
        <v>0</v>
      </c>
      <c r="I1151" s="191"/>
      <c r="J1151" s="191">
        <v>0</v>
      </c>
      <c r="K1151" s="191">
        <v>0</v>
      </c>
      <c r="L1151" s="191">
        <v>0</v>
      </c>
      <c r="M1151" s="191">
        <v>0</v>
      </c>
      <c r="N1151" s="191">
        <v>0</v>
      </c>
      <c r="O1151" s="191">
        <v>0</v>
      </c>
      <c r="P1151" s="191">
        <v>0</v>
      </c>
      <c r="Q1151" s="191">
        <v>0</v>
      </c>
      <c r="R1151" s="191">
        <v>0</v>
      </c>
      <c r="S1151" s="191">
        <v>0</v>
      </c>
      <c r="T1151" s="191">
        <v>0</v>
      </c>
      <c r="U1151" s="191">
        <v>0</v>
      </c>
      <c r="V1151" s="191">
        <v>0</v>
      </c>
      <c r="W1151" s="191">
        <v>0</v>
      </c>
      <c r="X1151" s="191">
        <v>0</v>
      </c>
      <c r="Y1151" s="191">
        <v>0</v>
      </c>
      <c r="Z1151" s="191">
        <v>0</v>
      </c>
      <c r="AA1151" s="191">
        <v>0</v>
      </c>
      <c r="AB1151" s="191">
        <v>0</v>
      </c>
      <c r="AC1151" s="191">
        <v>0</v>
      </c>
      <c r="AD1151" s="191">
        <v>0</v>
      </c>
      <c r="AE1151" s="191"/>
      <c r="AF1151" s="191"/>
    </row>
    <row r="1152" spans="1:32">
      <c r="A1152" s="332">
        <v>1898</v>
      </c>
      <c r="B1152" s="334" t="s">
        <v>1084</v>
      </c>
      <c r="C1152" s="345">
        <v>221</v>
      </c>
      <c r="D1152" s="345">
        <v>204</v>
      </c>
      <c r="E1152" s="191"/>
      <c r="F1152" s="191">
        <f t="shared" si="59"/>
        <v>0</v>
      </c>
      <c r="G1152" s="191"/>
      <c r="H1152" s="191">
        <v>0</v>
      </c>
      <c r="I1152" s="191"/>
      <c r="J1152" s="191">
        <v>0</v>
      </c>
      <c r="K1152" s="191">
        <v>0</v>
      </c>
      <c r="L1152" s="191">
        <v>0</v>
      </c>
      <c r="M1152" s="191">
        <v>0</v>
      </c>
      <c r="N1152" s="191">
        <v>0</v>
      </c>
      <c r="O1152" s="191">
        <v>0</v>
      </c>
      <c r="P1152" s="191">
        <v>0</v>
      </c>
      <c r="Q1152" s="191">
        <v>0</v>
      </c>
      <c r="R1152" s="191">
        <v>0</v>
      </c>
      <c r="S1152" s="191">
        <v>0</v>
      </c>
      <c r="T1152" s="191">
        <v>0</v>
      </c>
      <c r="U1152" s="191">
        <v>0</v>
      </c>
      <c r="V1152" s="191">
        <v>0</v>
      </c>
      <c r="W1152" s="191">
        <v>0</v>
      </c>
      <c r="X1152" s="191">
        <v>0</v>
      </c>
      <c r="Y1152" s="191">
        <v>0</v>
      </c>
      <c r="Z1152" s="191">
        <v>0</v>
      </c>
      <c r="AA1152" s="191">
        <v>0</v>
      </c>
      <c r="AB1152" s="191">
        <v>0</v>
      </c>
      <c r="AC1152" s="191">
        <v>0</v>
      </c>
      <c r="AD1152" s="191">
        <v>0</v>
      </c>
      <c r="AE1152" s="191"/>
      <c r="AF1152" s="191"/>
    </row>
    <row r="1153" spans="1:32">
      <c r="A1153" s="332">
        <v>1898</v>
      </c>
      <c r="B1153" s="334" t="s">
        <v>1085</v>
      </c>
      <c r="C1153" s="345">
        <v>1171</v>
      </c>
      <c r="D1153" s="345">
        <v>1300</v>
      </c>
      <c r="E1153" s="191"/>
      <c r="F1153" s="191">
        <f t="shared" si="59"/>
        <v>0</v>
      </c>
      <c r="G1153" s="191"/>
      <c r="H1153" s="191">
        <v>0</v>
      </c>
      <c r="I1153" s="191"/>
      <c r="J1153" s="191">
        <v>0</v>
      </c>
      <c r="K1153" s="191">
        <v>0</v>
      </c>
      <c r="L1153" s="191">
        <v>0</v>
      </c>
      <c r="M1153" s="191">
        <v>0</v>
      </c>
      <c r="N1153" s="191">
        <v>0</v>
      </c>
      <c r="O1153" s="191">
        <v>0</v>
      </c>
      <c r="P1153" s="191">
        <v>0</v>
      </c>
      <c r="Q1153" s="191">
        <v>0</v>
      </c>
      <c r="R1153" s="191">
        <v>0</v>
      </c>
      <c r="S1153" s="191">
        <v>0</v>
      </c>
      <c r="T1153" s="191">
        <v>0</v>
      </c>
      <c r="U1153" s="191">
        <v>0</v>
      </c>
      <c r="V1153" s="191">
        <v>0</v>
      </c>
      <c r="W1153" s="191">
        <v>0</v>
      </c>
      <c r="X1153" s="191">
        <v>0</v>
      </c>
      <c r="Y1153" s="191">
        <v>0</v>
      </c>
      <c r="Z1153" s="191">
        <v>0</v>
      </c>
      <c r="AA1153" s="191">
        <v>0</v>
      </c>
      <c r="AB1153" s="191">
        <v>0</v>
      </c>
      <c r="AC1153" s="191">
        <v>0</v>
      </c>
      <c r="AD1153" s="191">
        <v>0</v>
      </c>
      <c r="AE1153" s="191"/>
      <c r="AF1153" s="191"/>
    </row>
    <row r="1154" spans="1:32">
      <c r="A1154" s="332">
        <v>1898</v>
      </c>
      <c r="B1154" s="334" t="s">
        <v>1086</v>
      </c>
      <c r="C1154" s="345">
        <v>1064</v>
      </c>
      <c r="D1154" s="345">
        <v>2364</v>
      </c>
      <c r="E1154" s="191"/>
      <c r="F1154" s="191">
        <f t="shared" si="59"/>
        <v>0</v>
      </c>
      <c r="G1154" s="191"/>
      <c r="H1154" s="191">
        <v>0</v>
      </c>
      <c r="I1154" s="191"/>
      <c r="J1154" s="191">
        <v>0</v>
      </c>
      <c r="K1154" s="191">
        <v>0</v>
      </c>
      <c r="L1154" s="191">
        <v>0</v>
      </c>
      <c r="M1154" s="191">
        <v>0</v>
      </c>
      <c r="N1154" s="191">
        <v>0</v>
      </c>
      <c r="O1154" s="191">
        <v>0</v>
      </c>
      <c r="P1154" s="191">
        <v>0</v>
      </c>
      <c r="Q1154" s="191">
        <v>0</v>
      </c>
      <c r="R1154" s="191">
        <v>0</v>
      </c>
      <c r="S1154" s="191">
        <v>0</v>
      </c>
      <c r="T1154" s="191">
        <v>0</v>
      </c>
      <c r="U1154" s="191">
        <v>0</v>
      </c>
      <c r="V1154" s="191">
        <v>0</v>
      </c>
      <c r="W1154" s="191">
        <v>0</v>
      </c>
      <c r="X1154" s="191">
        <v>0</v>
      </c>
      <c r="Y1154" s="191">
        <v>0</v>
      </c>
      <c r="Z1154" s="191">
        <v>0</v>
      </c>
      <c r="AA1154" s="191">
        <v>0</v>
      </c>
      <c r="AB1154" s="191">
        <v>0</v>
      </c>
      <c r="AC1154" s="191">
        <v>0</v>
      </c>
      <c r="AD1154" s="191">
        <v>0</v>
      </c>
      <c r="AE1154" s="191"/>
      <c r="AF1154" s="191"/>
    </row>
    <row r="1155" spans="1:32">
      <c r="A1155" s="332">
        <v>1898</v>
      </c>
      <c r="B1155" s="334" t="s">
        <v>1087</v>
      </c>
      <c r="C1155" s="345">
        <v>9259</v>
      </c>
      <c r="D1155" s="345">
        <v>11532</v>
      </c>
      <c r="E1155" s="191"/>
      <c r="F1155" s="191">
        <f t="shared" si="59"/>
        <v>0</v>
      </c>
      <c r="G1155" s="191"/>
      <c r="H1155" s="191">
        <v>0</v>
      </c>
      <c r="I1155" s="191"/>
      <c r="J1155" s="191">
        <v>0</v>
      </c>
      <c r="K1155" s="191">
        <v>0</v>
      </c>
      <c r="L1155" s="191">
        <v>0</v>
      </c>
      <c r="M1155" s="191">
        <v>0</v>
      </c>
      <c r="N1155" s="191">
        <v>0</v>
      </c>
      <c r="O1155" s="191">
        <v>0</v>
      </c>
      <c r="P1155" s="191">
        <v>0</v>
      </c>
      <c r="Q1155" s="191">
        <v>0</v>
      </c>
      <c r="R1155" s="191">
        <v>0</v>
      </c>
      <c r="S1155" s="191">
        <v>0</v>
      </c>
      <c r="T1155" s="191">
        <v>0</v>
      </c>
      <c r="U1155" s="191">
        <v>0</v>
      </c>
      <c r="V1155" s="191">
        <v>0</v>
      </c>
      <c r="W1155" s="191">
        <v>0</v>
      </c>
      <c r="X1155" s="191">
        <v>0</v>
      </c>
      <c r="Y1155" s="191">
        <v>0</v>
      </c>
      <c r="Z1155" s="191">
        <v>0</v>
      </c>
      <c r="AA1155" s="191">
        <v>0</v>
      </c>
      <c r="AB1155" s="191">
        <v>0</v>
      </c>
      <c r="AC1155" s="191">
        <v>0</v>
      </c>
      <c r="AD1155" s="191">
        <v>0</v>
      </c>
      <c r="AE1155" s="191"/>
      <c r="AF1155" s="191"/>
    </row>
    <row r="1156" spans="1:32">
      <c r="A1156" s="332">
        <v>1898</v>
      </c>
      <c r="B1156" s="334" t="s">
        <v>1088</v>
      </c>
      <c r="C1156" s="345">
        <v>1359</v>
      </c>
      <c r="D1156" s="345">
        <v>1292</v>
      </c>
      <c r="E1156" s="191"/>
      <c r="F1156" s="191">
        <f t="shared" si="59"/>
        <v>0</v>
      </c>
      <c r="G1156" s="191"/>
      <c r="H1156" s="191">
        <v>0</v>
      </c>
      <c r="I1156" s="191"/>
      <c r="J1156" s="191">
        <v>0</v>
      </c>
      <c r="K1156" s="191">
        <v>0</v>
      </c>
      <c r="L1156" s="191">
        <v>0</v>
      </c>
      <c r="M1156" s="191">
        <v>0</v>
      </c>
      <c r="N1156" s="191">
        <v>0</v>
      </c>
      <c r="O1156" s="191">
        <v>0</v>
      </c>
      <c r="P1156" s="191">
        <v>0</v>
      </c>
      <c r="Q1156" s="191">
        <v>0</v>
      </c>
      <c r="R1156" s="191">
        <v>0</v>
      </c>
      <c r="S1156" s="191">
        <v>0</v>
      </c>
      <c r="T1156" s="191">
        <v>0</v>
      </c>
      <c r="U1156" s="191">
        <v>0</v>
      </c>
      <c r="V1156" s="191">
        <v>0</v>
      </c>
      <c r="W1156" s="191">
        <v>0</v>
      </c>
      <c r="X1156" s="191">
        <v>0</v>
      </c>
      <c r="Y1156" s="191">
        <v>0</v>
      </c>
      <c r="Z1156" s="191">
        <v>0</v>
      </c>
      <c r="AA1156" s="191">
        <v>0</v>
      </c>
      <c r="AB1156" s="191">
        <v>0</v>
      </c>
      <c r="AC1156" s="191">
        <v>0</v>
      </c>
      <c r="AD1156" s="191">
        <v>0</v>
      </c>
      <c r="AE1156" s="191"/>
      <c r="AF1156" s="191"/>
    </row>
    <row r="1157" spans="1:32">
      <c r="A1157" s="332">
        <v>1898</v>
      </c>
      <c r="B1157" s="334" t="s">
        <v>1089</v>
      </c>
      <c r="C1157" s="345">
        <v>3891</v>
      </c>
      <c r="D1157" s="345">
        <v>8089</v>
      </c>
      <c r="E1157" s="191"/>
      <c r="F1157" s="191">
        <f t="shared" si="59"/>
        <v>0</v>
      </c>
      <c r="G1157" s="191"/>
      <c r="H1157" s="191">
        <v>0</v>
      </c>
      <c r="I1157" s="191"/>
      <c r="J1157" s="191">
        <v>0</v>
      </c>
      <c r="K1157" s="191">
        <v>0</v>
      </c>
      <c r="L1157" s="191">
        <v>0</v>
      </c>
      <c r="M1157" s="191">
        <v>0</v>
      </c>
      <c r="N1157" s="191">
        <v>0</v>
      </c>
      <c r="O1157" s="191">
        <v>0</v>
      </c>
      <c r="P1157" s="191">
        <v>0</v>
      </c>
      <c r="Q1157" s="191">
        <v>0</v>
      </c>
      <c r="R1157" s="191">
        <v>0</v>
      </c>
      <c r="S1157" s="191">
        <v>0</v>
      </c>
      <c r="T1157" s="191">
        <v>0</v>
      </c>
      <c r="U1157" s="191">
        <v>0</v>
      </c>
      <c r="V1157" s="191">
        <v>0</v>
      </c>
      <c r="W1157" s="191">
        <v>0</v>
      </c>
      <c r="X1157" s="191">
        <v>0</v>
      </c>
      <c r="Y1157" s="191">
        <v>0</v>
      </c>
      <c r="Z1157" s="191">
        <v>0</v>
      </c>
      <c r="AA1157" s="191">
        <v>0</v>
      </c>
      <c r="AB1157" s="191">
        <v>0</v>
      </c>
      <c r="AC1157" s="191">
        <v>0</v>
      </c>
      <c r="AD1157" s="191">
        <v>0</v>
      </c>
      <c r="AE1157" s="191"/>
      <c r="AF1157" s="191"/>
    </row>
    <row r="1158" spans="1:32">
      <c r="A1158" s="332">
        <v>1898</v>
      </c>
      <c r="B1158" s="334" t="s">
        <v>1090</v>
      </c>
      <c r="C1158" s="345">
        <v>5806</v>
      </c>
      <c r="D1158" s="345">
        <v>5917</v>
      </c>
      <c r="E1158" s="191"/>
      <c r="F1158" s="191">
        <f t="shared" si="59"/>
        <v>0</v>
      </c>
      <c r="G1158" s="191"/>
      <c r="H1158" s="191">
        <v>0</v>
      </c>
      <c r="I1158" s="191"/>
      <c r="J1158" s="191">
        <v>0</v>
      </c>
      <c r="K1158" s="191">
        <v>0</v>
      </c>
      <c r="L1158" s="191">
        <v>0</v>
      </c>
      <c r="M1158" s="191">
        <v>0</v>
      </c>
      <c r="N1158" s="191">
        <v>0</v>
      </c>
      <c r="O1158" s="191">
        <v>0</v>
      </c>
      <c r="P1158" s="191">
        <v>0</v>
      </c>
      <c r="Q1158" s="191">
        <v>0</v>
      </c>
      <c r="R1158" s="191">
        <v>0</v>
      </c>
      <c r="S1158" s="191">
        <v>0</v>
      </c>
      <c r="T1158" s="191">
        <v>0</v>
      </c>
      <c r="U1158" s="191">
        <v>0</v>
      </c>
      <c r="V1158" s="191">
        <v>0</v>
      </c>
      <c r="W1158" s="191">
        <v>0</v>
      </c>
      <c r="X1158" s="191">
        <v>0</v>
      </c>
      <c r="Y1158" s="191">
        <v>0</v>
      </c>
      <c r="Z1158" s="191">
        <v>0</v>
      </c>
      <c r="AA1158" s="191">
        <v>0</v>
      </c>
      <c r="AB1158" s="191">
        <v>0</v>
      </c>
      <c r="AC1158" s="191">
        <v>0</v>
      </c>
      <c r="AD1158" s="191">
        <v>0</v>
      </c>
      <c r="AE1158" s="191"/>
      <c r="AF1158" s="191"/>
    </row>
    <row r="1159" spans="1:32">
      <c r="A1159" s="332">
        <v>1898</v>
      </c>
      <c r="B1159" s="334" t="s">
        <v>1091</v>
      </c>
      <c r="C1159" s="345">
        <v>2736</v>
      </c>
      <c r="D1159" s="345">
        <v>2680</v>
      </c>
      <c r="E1159" s="191"/>
      <c r="F1159" s="191">
        <f t="shared" si="59"/>
        <v>0</v>
      </c>
      <c r="G1159" s="191"/>
      <c r="H1159" s="191">
        <v>0</v>
      </c>
      <c r="I1159" s="191"/>
      <c r="J1159" s="191">
        <v>0</v>
      </c>
      <c r="K1159" s="191">
        <v>0</v>
      </c>
      <c r="L1159" s="191">
        <v>0</v>
      </c>
      <c r="M1159" s="191">
        <v>0</v>
      </c>
      <c r="N1159" s="191">
        <v>0</v>
      </c>
      <c r="O1159" s="191">
        <v>0</v>
      </c>
      <c r="P1159" s="191">
        <v>0</v>
      </c>
      <c r="Q1159" s="191">
        <v>0</v>
      </c>
      <c r="R1159" s="191">
        <v>0</v>
      </c>
      <c r="S1159" s="191">
        <v>0</v>
      </c>
      <c r="T1159" s="191">
        <v>0</v>
      </c>
      <c r="U1159" s="191">
        <v>0</v>
      </c>
      <c r="V1159" s="191">
        <v>0</v>
      </c>
      <c r="W1159" s="191">
        <v>0</v>
      </c>
      <c r="X1159" s="191">
        <v>0</v>
      </c>
      <c r="Y1159" s="191">
        <v>0</v>
      </c>
      <c r="Z1159" s="191">
        <v>0</v>
      </c>
      <c r="AA1159" s="191">
        <v>0</v>
      </c>
      <c r="AB1159" s="191">
        <v>0</v>
      </c>
      <c r="AC1159" s="191">
        <v>0</v>
      </c>
      <c r="AD1159" s="191">
        <v>0</v>
      </c>
      <c r="AE1159" s="191"/>
      <c r="AF1159" s="191"/>
    </row>
    <row r="1160" spans="1:32">
      <c r="A1160" s="332">
        <v>1898</v>
      </c>
      <c r="B1160" s="334" t="s">
        <v>1092</v>
      </c>
      <c r="C1160" s="345">
        <v>5000</v>
      </c>
      <c r="D1160" s="345">
        <v>4891</v>
      </c>
      <c r="E1160" s="191"/>
      <c r="F1160" s="191">
        <f t="shared" si="59"/>
        <v>0</v>
      </c>
      <c r="G1160" s="191"/>
      <c r="H1160" s="191">
        <v>0</v>
      </c>
      <c r="I1160" s="191"/>
      <c r="J1160" s="191">
        <v>0</v>
      </c>
      <c r="K1160" s="191">
        <v>0</v>
      </c>
      <c r="L1160" s="191">
        <v>0</v>
      </c>
      <c r="M1160" s="191">
        <v>0</v>
      </c>
      <c r="N1160" s="191">
        <v>0</v>
      </c>
      <c r="O1160" s="191">
        <v>0</v>
      </c>
      <c r="P1160" s="191">
        <v>0</v>
      </c>
      <c r="Q1160" s="191">
        <v>0</v>
      </c>
      <c r="R1160" s="191">
        <v>0</v>
      </c>
      <c r="S1160" s="191">
        <v>0</v>
      </c>
      <c r="T1160" s="191">
        <v>0</v>
      </c>
      <c r="U1160" s="191">
        <v>0</v>
      </c>
      <c r="V1160" s="191">
        <v>0</v>
      </c>
      <c r="W1160" s="191">
        <v>0</v>
      </c>
      <c r="X1160" s="191">
        <v>0</v>
      </c>
      <c r="Y1160" s="191">
        <v>0</v>
      </c>
      <c r="Z1160" s="191">
        <v>0</v>
      </c>
      <c r="AA1160" s="191">
        <v>0</v>
      </c>
      <c r="AB1160" s="191">
        <v>0</v>
      </c>
      <c r="AC1160" s="191">
        <v>0</v>
      </c>
      <c r="AD1160" s="191">
        <v>0</v>
      </c>
      <c r="AE1160" s="191"/>
      <c r="AF1160" s="191"/>
    </row>
    <row r="1161" spans="1:32">
      <c r="A1161" s="332">
        <v>1898</v>
      </c>
      <c r="B1161" s="334" t="s">
        <v>1093</v>
      </c>
      <c r="C1161" s="345">
        <v>4904</v>
      </c>
      <c r="D1161" s="345">
        <v>5095</v>
      </c>
      <c r="E1161" s="191"/>
      <c r="F1161" s="191">
        <f t="shared" si="59"/>
        <v>0</v>
      </c>
      <c r="G1161" s="191"/>
      <c r="H1161" s="191">
        <v>0</v>
      </c>
      <c r="I1161" s="191"/>
      <c r="J1161" s="191">
        <v>0</v>
      </c>
      <c r="K1161" s="191">
        <v>0</v>
      </c>
      <c r="L1161" s="191">
        <v>0</v>
      </c>
      <c r="M1161" s="191">
        <v>0</v>
      </c>
      <c r="N1161" s="191">
        <v>0</v>
      </c>
      <c r="O1161" s="191">
        <v>0</v>
      </c>
      <c r="P1161" s="191">
        <v>0</v>
      </c>
      <c r="Q1161" s="191">
        <v>0</v>
      </c>
      <c r="R1161" s="191">
        <v>0</v>
      </c>
      <c r="S1161" s="191">
        <v>0</v>
      </c>
      <c r="T1161" s="191">
        <v>0</v>
      </c>
      <c r="U1161" s="191">
        <v>0</v>
      </c>
      <c r="V1161" s="191">
        <v>0</v>
      </c>
      <c r="W1161" s="191">
        <v>0</v>
      </c>
      <c r="X1161" s="191">
        <v>0</v>
      </c>
      <c r="Y1161" s="191">
        <v>0</v>
      </c>
      <c r="Z1161" s="191">
        <v>0</v>
      </c>
      <c r="AA1161" s="191">
        <v>0</v>
      </c>
      <c r="AB1161" s="191">
        <v>0</v>
      </c>
      <c r="AC1161" s="191">
        <v>0</v>
      </c>
      <c r="AD1161" s="191">
        <v>0</v>
      </c>
      <c r="AE1161" s="191"/>
      <c r="AF1161" s="191"/>
    </row>
    <row r="1162" spans="1:32">
      <c r="A1162" s="332">
        <v>1898</v>
      </c>
      <c r="B1162" s="334" t="s">
        <v>1094</v>
      </c>
      <c r="C1162" s="345">
        <v>1587</v>
      </c>
      <c r="D1162" s="345">
        <v>1392</v>
      </c>
      <c r="E1162" s="191"/>
      <c r="F1162" s="191">
        <f t="shared" si="59"/>
        <v>0</v>
      </c>
      <c r="G1162" s="191"/>
      <c r="H1162" s="191">
        <v>0</v>
      </c>
      <c r="I1162" s="191"/>
      <c r="J1162" s="191">
        <v>0</v>
      </c>
      <c r="K1162" s="191">
        <v>0</v>
      </c>
      <c r="L1162" s="191">
        <v>0</v>
      </c>
      <c r="M1162" s="191">
        <v>0</v>
      </c>
      <c r="N1162" s="191">
        <v>0</v>
      </c>
      <c r="O1162" s="191">
        <v>0</v>
      </c>
      <c r="P1162" s="191">
        <v>0</v>
      </c>
      <c r="Q1162" s="191">
        <v>0</v>
      </c>
      <c r="R1162" s="191">
        <v>0</v>
      </c>
      <c r="S1162" s="191">
        <v>0</v>
      </c>
      <c r="T1162" s="191">
        <v>0</v>
      </c>
      <c r="U1162" s="191">
        <v>0</v>
      </c>
      <c r="V1162" s="191">
        <v>0</v>
      </c>
      <c r="W1162" s="191">
        <v>0</v>
      </c>
      <c r="X1162" s="191">
        <v>0</v>
      </c>
      <c r="Y1162" s="191">
        <v>0</v>
      </c>
      <c r="Z1162" s="191">
        <v>0</v>
      </c>
      <c r="AA1162" s="191">
        <v>0</v>
      </c>
      <c r="AB1162" s="191">
        <v>0</v>
      </c>
      <c r="AC1162" s="191">
        <v>0</v>
      </c>
      <c r="AD1162" s="191">
        <v>0</v>
      </c>
      <c r="AE1162" s="191"/>
      <c r="AF1162" s="191"/>
    </row>
    <row r="1163" spans="1:32">
      <c r="A1163" s="332">
        <v>1898</v>
      </c>
      <c r="B1163" s="334" t="s">
        <v>1095</v>
      </c>
      <c r="C1163" s="345">
        <v>1529</v>
      </c>
      <c r="D1163" s="345">
        <v>1555</v>
      </c>
      <c r="E1163" s="191"/>
      <c r="F1163" s="191">
        <f t="shared" si="59"/>
        <v>0</v>
      </c>
      <c r="G1163" s="191"/>
      <c r="H1163" s="191">
        <v>0</v>
      </c>
      <c r="I1163" s="191"/>
      <c r="J1163" s="191">
        <v>0</v>
      </c>
      <c r="K1163" s="191">
        <v>0</v>
      </c>
      <c r="L1163" s="191">
        <v>0</v>
      </c>
      <c r="M1163" s="191">
        <v>0</v>
      </c>
      <c r="N1163" s="191">
        <v>0</v>
      </c>
      <c r="O1163" s="191">
        <v>0</v>
      </c>
      <c r="P1163" s="191">
        <v>0</v>
      </c>
      <c r="Q1163" s="191">
        <v>0</v>
      </c>
      <c r="R1163" s="191">
        <v>0</v>
      </c>
      <c r="S1163" s="191">
        <v>0</v>
      </c>
      <c r="T1163" s="191">
        <v>0</v>
      </c>
      <c r="U1163" s="191">
        <v>0</v>
      </c>
      <c r="V1163" s="191">
        <v>0</v>
      </c>
      <c r="W1163" s="191">
        <v>0</v>
      </c>
      <c r="X1163" s="191">
        <v>0</v>
      </c>
      <c r="Y1163" s="191">
        <v>0</v>
      </c>
      <c r="Z1163" s="191">
        <v>0</v>
      </c>
      <c r="AA1163" s="191">
        <v>0</v>
      </c>
      <c r="AB1163" s="191">
        <v>0</v>
      </c>
      <c r="AC1163" s="191">
        <v>0</v>
      </c>
      <c r="AD1163" s="191">
        <v>0</v>
      </c>
      <c r="AE1163" s="191"/>
      <c r="AF1163" s="191"/>
    </row>
    <row r="1164" spans="1:32">
      <c r="A1164" s="332">
        <v>1898</v>
      </c>
      <c r="B1164" s="334" t="s">
        <v>1096</v>
      </c>
      <c r="C1164" s="345">
        <v>1345</v>
      </c>
      <c r="D1164" s="345">
        <v>1031</v>
      </c>
      <c r="E1164" s="191"/>
      <c r="F1164" s="191">
        <f t="shared" si="59"/>
        <v>0</v>
      </c>
      <c r="G1164" s="191"/>
      <c r="H1164" s="191">
        <v>0</v>
      </c>
      <c r="I1164" s="191"/>
      <c r="J1164" s="191">
        <v>0</v>
      </c>
      <c r="K1164" s="191">
        <v>0</v>
      </c>
      <c r="L1164" s="191">
        <v>0</v>
      </c>
      <c r="M1164" s="191">
        <v>0</v>
      </c>
      <c r="N1164" s="191">
        <v>0</v>
      </c>
      <c r="O1164" s="191">
        <v>0</v>
      </c>
      <c r="P1164" s="191">
        <v>0</v>
      </c>
      <c r="Q1164" s="191">
        <v>0</v>
      </c>
      <c r="R1164" s="191">
        <v>0</v>
      </c>
      <c r="S1164" s="191">
        <v>0</v>
      </c>
      <c r="T1164" s="191">
        <v>0</v>
      </c>
      <c r="U1164" s="191">
        <v>0</v>
      </c>
      <c r="V1164" s="191">
        <v>0</v>
      </c>
      <c r="W1164" s="191">
        <v>0</v>
      </c>
      <c r="X1164" s="191">
        <v>0</v>
      </c>
      <c r="Y1164" s="191">
        <v>0</v>
      </c>
      <c r="Z1164" s="191">
        <v>0</v>
      </c>
      <c r="AA1164" s="191">
        <v>0</v>
      </c>
      <c r="AB1164" s="191">
        <v>0</v>
      </c>
      <c r="AC1164" s="191">
        <v>0</v>
      </c>
      <c r="AD1164" s="191">
        <v>0</v>
      </c>
      <c r="AE1164" s="191"/>
      <c r="AF1164" s="191"/>
    </row>
    <row r="1165" spans="1:32">
      <c r="A1165" s="332">
        <v>1898</v>
      </c>
      <c r="B1165" s="334" t="s">
        <v>1097</v>
      </c>
      <c r="C1165" s="345">
        <v>3633</v>
      </c>
      <c r="D1165" s="345">
        <v>3533</v>
      </c>
      <c r="E1165" s="191"/>
      <c r="F1165" s="191">
        <f t="shared" si="59"/>
        <v>0</v>
      </c>
      <c r="G1165" s="191"/>
      <c r="H1165" s="191">
        <v>0</v>
      </c>
      <c r="I1165" s="191"/>
      <c r="J1165" s="191">
        <v>0</v>
      </c>
      <c r="K1165" s="191">
        <v>0</v>
      </c>
      <c r="L1165" s="191">
        <v>0</v>
      </c>
      <c r="M1165" s="191">
        <v>0</v>
      </c>
      <c r="N1165" s="191">
        <v>0</v>
      </c>
      <c r="O1165" s="191">
        <v>0</v>
      </c>
      <c r="P1165" s="191">
        <v>0</v>
      </c>
      <c r="Q1165" s="191">
        <v>0</v>
      </c>
      <c r="R1165" s="191">
        <v>0</v>
      </c>
      <c r="S1165" s="191">
        <v>0</v>
      </c>
      <c r="T1165" s="191">
        <v>0</v>
      </c>
      <c r="U1165" s="191">
        <v>0</v>
      </c>
      <c r="V1165" s="191">
        <v>0</v>
      </c>
      <c r="W1165" s="191">
        <v>0</v>
      </c>
      <c r="X1165" s="191">
        <v>0</v>
      </c>
      <c r="Y1165" s="191">
        <v>0</v>
      </c>
      <c r="Z1165" s="191">
        <v>0</v>
      </c>
      <c r="AA1165" s="191">
        <v>0</v>
      </c>
      <c r="AB1165" s="191">
        <v>0</v>
      </c>
      <c r="AC1165" s="191">
        <v>0</v>
      </c>
      <c r="AD1165" s="191">
        <v>0</v>
      </c>
      <c r="AE1165" s="191"/>
      <c r="AF1165" s="191"/>
    </row>
    <row r="1166" spans="1:32">
      <c r="A1166" s="332">
        <v>1898</v>
      </c>
      <c r="B1166" s="334" t="s">
        <v>1098</v>
      </c>
      <c r="C1166" s="345">
        <v>1233</v>
      </c>
      <c r="D1166" s="345">
        <v>1191</v>
      </c>
      <c r="E1166" s="191"/>
      <c r="F1166" s="191">
        <f t="shared" si="59"/>
        <v>0</v>
      </c>
      <c r="G1166" s="191"/>
      <c r="H1166" s="191">
        <v>0</v>
      </c>
      <c r="I1166" s="191"/>
      <c r="J1166" s="191">
        <v>0</v>
      </c>
      <c r="K1166" s="191">
        <v>0</v>
      </c>
      <c r="L1166" s="191">
        <v>0</v>
      </c>
      <c r="M1166" s="191">
        <v>0</v>
      </c>
      <c r="N1166" s="191">
        <v>0</v>
      </c>
      <c r="O1166" s="191">
        <v>0</v>
      </c>
      <c r="P1166" s="191">
        <v>0</v>
      </c>
      <c r="Q1166" s="191">
        <v>0</v>
      </c>
      <c r="R1166" s="191">
        <v>0</v>
      </c>
      <c r="S1166" s="191">
        <v>0</v>
      </c>
      <c r="T1166" s="191">
        <v>0</v>
      </c>
      <c r="U1166" s="191">
        <v>0</v>
      </c>
      <c r="V1166" s="191">
        <v>0</v>
      </c>
      <c r="W1166" s="191">
        <v>0</v>
      </c>
      <c r="X1166" s="191">
        <v>0</v>
      </c>
      <c r="Y1166" s="191">
        <v>0</v>
      </c>
      <c r="Z1166" s="191">
        <v>0</v>
      </c>
      <c r="AA1166" s="191">
        <v>0</v>
      </c>
      <c r="AB1166" s="191">
        <v>0</v>
      </c>
      <c r="AC1166" s="191">
        <v>0</v>
      </c>
      <c r="AD1166" s="191">
        <v>0</v>
      </c>
      <c r="AE1166" s="191"/>
      <c r="AF1166" s="191"/>
    </row>
    <row r="1167" spans="1:32">
      <c r="A1167" s="332">
        <v>1898</v>
      </c>
      <c r="B1167" s="334" t="s">
        <v>1099</v>
      </c>
      <c r="C1167" s="345">
        <v>3000</v>
      </c>
      <c r="D1167" s="345">
        <v>2946</v>
      </c>
      <c r="E1167" s="191"/>
      <c r="F1167" s="191">
        <f t="shared" si="59"/>
        <v>0</v>
      </c>
      <c r="G1167" s="191"/>
      <c r="H1167" s="191">
        <v>0</v>
      </c>
      <c r="I1167" s="191"/>
      <c r="J1167" s="191">
        <v>0</v>
      </c>
      <c r="K1167" s="191">
        <v>0</v>
      </c>
      <c r="L1167" s="191">
        <v>0</v>
      </c>
      <c r="M1167" s="191">
        <v>0</v>
      </c>
      <c r="N1167" s="191">
        <v>0</v>
      </c>
      <c r="O1167" s="191">
        <v>0</v>
      </c>
      <c r="P1167" s="191">
        <v>0</v>
      </c>
      <c r="Q1167" s="191">
        <v>0</v>
      </c>
      <c r="R1167" s="191">
        <v>0</v>
      </c>
      <c r="S1167" s="191">
        <v>0</v>
      </c>
      <c r="T1167" s="191">
        <v>0</v>
      </c>
      <c r="U1167" s="191">
        <v>0</v>
      </c>
      <c r="V1167" s="191">
        <v>0</v>
      </c>
      <c r="W1167" s="191">
        <v>0</v>
      </c>
      <c r="X1167" s="191">
        <v>0</v>
      </c>
      <c r="Y1167" s="191">
        <v>0</v>
      </c>
      <c r="Z1167" s="191">
        <v>0</v>
      </c>
      <c r="AA1167" s="191">
        <v>0</v>
      </c>
      <c r="AB1167" s="191">
        <v>0</v>
      </c>
      <c r="AC1167" s="191">
        <v>0</v>
      </c>
      <c r="AD1167" s="191">
        <v>0</v>
      </c>
      <c r="AE1167" s="191"/>
      <c r="AF1167" s="191"/>
    </row>
    <row r="1168" spans="1:32">
      <c r="A1168" s="332">
        <v>1898</v>
      </c>
      <c r="B1168" s="334" t="s">
        <v>1100</v>
      </c>
      <c r="C1168" s="345">
        <v>4117</v>
      </c>
      <c r="D1168" s="345">
        <v>5429</v>
      </c>
      <c r="E1168" s="191"/>
      <c r="F1168" s="191">
        <f t="shared" si="59"/>
        <v>0</v>
      </c>
      <c r="G1168" s="191"/>
      <c r="H1168" s="191">
        <v>0</v>
      </c>
      <c r="I1168" s="191"/>
      <c r="J1168" s="191">
        <v>0</v>
      </c>
      <c r="K1168" s="191">
        <v>0</v>
      </c>
      <c r="L1168" s="191">
        <v>0</v>
      </c>
      <c r="M1168" s="191">
        <v>0</v>
      </c>
      <c r="N1168" s="191">
        <v>0</v>
      </c>
      <c r="O1168" s="191">
        <v>0</v>
      </c>
      <c r="P1168" s="191">
        <v>0</v>
      </c>
      <c r="Q1168" s="191">
        <v>0</v>
      </c>
      <c r="R1168" s="191">
        <v>0</v>
      </c>
      <c r="S1168" s="191">
        <v>0</v>
      </c>
      <c r="T1168" s="191">
        <v>0</v>
      </c>
      <c r="U1168" s="191">
        <v>0</v>
      </c>
      <c r="V1168" s="191">
        <v>0</v>
      </c>
      <c r="W1168" s="191">
        <v>0</v>
      </c>
      <c r="X1168" s="191">
        <v>0</v>
      </c>
      <c r="Y1168" s="191">
        <v>0</v>
      </c>
      <c r="Z1168" s="191">
        <v>0</v>
      </c>
      <c r="AA1168" s="191">
        <v>0</v>
      </c>
      <c r="AB1168" s="191">
        <v>0</v>
      </c>
      <c r="AC1168" s="191">
        <v>0</v>
      </c>
      <c r="AD1168" s="191">
        <v>0</v>
      </c>
      <c r="AE1168" s="191"/>
      <c r="AF1168" s="191"/>
    </row>
    <row r="1169" spans="1:32">
      <c r="A1169" s="332">
        <v>1898</v>
      </c>
      <c r="B1169" s="334" t="s">
        <v>1101</v>
      </c>
      <c r="C1169" s="345">
        <v>1477</v>
      </c>
      <c r="D1169" s="345">
        <v>1468</v>
      </c>
      <c r="E1169" s="191"/>
      <c r="F1169" s="191">
        <f t="shared" si="59"/>
        <v>0</v>
      </c>
      <c r="G1169" s="191"/>
      <c r="H1169" s="191">
        <v>0</v>
      </c>
      <c r="I1169" s="191"/>
      <c r="J1169" s="191">
        <v>0</v>
      </c>
      <c r="K1169" s="191">
        <v>0</v>
      </c>
      <c r="L1169" s="191">
        <v>0</v>
      </c>
      <c r="M1169" s="191">
        <v>0</v>
      </c>
      <c r="N1169" s="191">
        <v>0</v>
      </c>
      <c r="O1169" s="191">
        <v>0</v>
      </c>
      <c r="P1169" s="191">
        <v>0</v>
      </c>
      <c r="Q1169" s="191">
        <v>0</v>
      </c>
      <c r="R1169" s="191">
        <v>0</v>
      </c>
      <c r="S1169" s="191">
        <v>0</v>
      </c>
      <c r="T1169" s="191">
        <v>0</v>
      </c>
      <c r="U1169" s="191">
        <v>0</v>
      </c>
      <c r="V1169" s="191">
        <v>0</v>
      </c>
      <c r="W1169" s="191">
        <v>0</v>
      </c>
      <c r="X1169" s="191">
        <v>0</v>
      </c>
      <c r="Y1169" s="191">
        <v>0</v>
      </c>
      <c r="Z1169" s="191">
        <v>0</v>
      </c>
      <c r="AA1169" s="191">
        <v>0</v>
      </c>
      <c r="AB1169" s="191">
        <v>0</v>
      </c>
      <c r="AC1169" s="191">
        <v>0</v>
      </c>
      <c r="AD1169" s="191">
        <v>0</v>
      </c>
      <c r="AE1169" s="191"/>
      <c r="AF1169" s="191"/>
    </row>
    <row r="1170" spans="1:32">
      <c r="A1170" s="332">
        <v>1898</v>
      </c>
      <c r="B1170" s="334" t="s">
        <v>1102</v>
      </c>
      <c r="C1170" s="345">
        <v>2537</v>
      </c>
      <c r="D1170" s="345">
        <v>2885</v>
      </c>
      <c r="E1170" s="191"/>
      <c r="F1170" s="191">
        <f t="shared" si="59"/>
        <v>0</v>
      </c>
      <c r="G1170" s="191"/>
      <c r="H1170" s="191">
        <v>0</v>
      </c>
      <c r="I1170" s="191"/>
      <c r="J1170" s="191">
        <v>0</v>
      </c>
      <c r="K1170" s="191">
        <v>0</v>
      </c>
      <c r="L1170" s="191">
        <v>0</v>
      </c>
      <c r="M1170" s="191">
        <v>0</v>
      </c>
      <c r="N1170" s="191">
        <v>0</v>
      </c>
      <c r="O1170" s="191">
        <v>0</v>
      </c>
      <c r="P1170" s="191">
        <v>0</v>
      </c>
      <c r="Q1170" s="191">
        <v>0</v>
      </c>
      <c r="R1170" s="191">
        <v>0</v>
      </c>
      <c r="S1170" s="191">
        <v>0</v>
      </c>
      <c r="T1170" s="191">
        <v>0</v>
      </c>
      <c r="U1170" s="191">
        <v>0</v>
      </c>
      <c r="V1170" s="191">
        <v>0</v>
      </c>
      <c r="W1170" s="191">
        <v>0</v>
      </c>
      <c r="X1170" s="191">
        <v>0</v>
      </c>
      <c r="Y1170" s="191">
        <v>0</v>
      </c>
      <c r="Z1170" s="191">
        <v>0</v>
      </c>
      <c r="AA1170" s="191">
        <v>0</v>
      </c>
      <c r="AB1170" s="191">
        <v>0</v>
      </c>
      <c r="AC1170" s="191">
        <v>0</v>
      </c>
      <c r="AD1170" s="191">
        <v>0</v>
      </c>
      <c r="AE1170" s="191"/>
      <c r="AF1170" s="191"/>
    </row>
    <row r="1171" spans="1:32">
      <c r="A1171" s="332">
        <v>1898</v>
      </c>
      <c r="B1171" s="334" t="s">
        <v>1103</v>
      </c>
      <c r="C1171" s="345">
        <v>933</v>
      </c>
      <c r="D1171" s="345">
        <v>899</v>
      </c>
      <c r="E1171" s="191"/>
      <c r="F1171" s="191">
        <f t="shared" si="59"/>
        <v>0</v>
      </c>
      <c r="G1171" s="191"/>
      <c r="H1171" s="191">
        <v>0</v>
      </c>
      <c r="I1171" s="191"/>
      <c r="J1171" s="191">
        <v>0</v>
      </c>
      <c r="K1171" s="191">
        <v>0</v>
      </c>
      <c r="L1171" s="191">
        <v>0</v>
      </c>
      <c r="M1171" s="191">
        <v>0</v>
      </c>
      <c r="N1171" s="191">
        <v>0</v>
      </c>
      <c r="O1171" s="191">
        <v>0</v>
      </c>
      <c r="P1171" s="191">
        <v>0</v>
      </c>
      <c r="Q1171" s="191">
        <v>0</v>
      </c>
      <c r="R1171" s="191">
        <v>0</v>
      </c>
      <c r="S1171" s="191">
        <v>0</v>
      </c>
      <c r="T1171" s="191">
        <v>0</v>
      </c>
      <c r="U1171" s="191">
        <v>0</v>
      </c>
      <c r="V1171" s="191">
        <v>0</v>
      </c>
      <c r="W1171" s="191">
        <v>0</v>
      </c>
      <c r="X1171" s="191">
        <v>0</v>
      </c>
      <c r="Y1171" s="191">
        <v>0</v>
      </c>
      <c r="Z1171" s="191">
        <v>0</v>
      </c>
      <c r="AA1171" s="191">
        <v>0</v>
      </c>
      <c r="AB1171" s="191">
        <v>0</v>
      </c>
      <c r="AC1171" s="191">
        <v>0</v>
      </c>
      <c r="AD1171" s="191">
        <v>0</v>
      </c>
      <c r="AE1171" s="191"/>
      <c r="AF1171" s="191"/>
    </row>
    <row r="1172" spans="1:32">
      <c r="A1172" s="332">
        <v>1898</v>
      </c>
      <c r="B1172" s="334" t="s">
        <v>1104</v>
      </c>
      <c r="C1172" s="345">
        <v>2003</v>
      </c>
      <c r="D1172" s="345">
        <v>1866</v>
      </c>
      <c r="E1172" s="191"/>
      <c r="F1172" s="191">
        <f t="shared" si="59"/>
        <v>0</v>
      </c>
      <c r="G1172" s="191"/>
      <c r="H1172" s="191">
        <v>0</v>
      </c>
      <c r="I1172" s="191"/>
      <c r="J1172" s="191">
        <v>0</v>
      </c>
      <c r="K1172" s="191">
        <v>0</v>
      </c>
      <c r="L1172" s="191">
        <v>0</v>
      </c>
      <c r="M1172" s="191">
        <v>0</v>
      </c>
      <c r="N1172" s="191">
        <v>0</v>
      </c>
      <c r="O1172" s="191">
        <v>0</v>
      </c>
      <c r="P1172" s="191">
        <v>0</v>
      </c>
      <c r="Q1172" s="191">
        <v>0</v>
      </c>
      <c r="R1172" s="191">
        <v>0</v>
      </c>
      <c r="S1172" s="191">
        <v>0</v>
      </c>
      <c r="T1172" s="191">
        <v>0</v>
      </c>
      <c r="U1172" s="191">
        <v>0</v>
      </c>
      <c r="V1172" s="191">
        <v>0</v>
      </c>
      <c r="W1172" s="191">
        <v>0</v>
      </c>
      <c r="X1172" s="191">
        <v>0</v>
      </c>
      <c r="Y1172" s="191">
        <v>0</v>
      </c>
      <c r="Z1172" s="191">
        <v>0</v>
      </c>
      <c r="AA1172" s="191">
        <v>0</v>
      </c>
      <c r="AB1172" s="191">
        <v>0</v>
      </c>
      <c r="AC1172" s="191">
        <v>0</v>
      </c>
      <c r="AD1172" s="191">
        <v>0</v>
      </c>
      <c r="AE1172" s="191"/>
      <c r="AF1172" s="191"/>
    </row>
    <row r="1173" spans="1:32">
      <c r="A1173" s="332">
        <v>1898</v>
      </c>
      <c r="B1173" s="334" t="s">
        <v>1105</v>
      </c>
      <c r="C1173" s="345">
        <v>679</v>
      </c>
      <c r="D1173" s="345">
        <v>585</v>
      </c>
      <c r="E1173" s="191"/>
      <c r="F1173" s="191">
        <f t="shared" si="59"/>
        <v>0</v>
      </c>
      <c r="G1173" s="191"/>
      <c r="H1173" s="191">
        <v>0</v>
      </c>
      <c r="I1173" s="191"/>
      <c r="J1173" s="191">
        <v>0</v>
      </c>
      <c r="K1173" s="191">
        <v>0</v>
      </c>
      <c r="L1173" s="191">
        <v>0</v>
      </c>
      <c r="M1173" s="191">
        <v>0</v>
      </c>
      <c r="N1173" s="191">
        <v>0</v>
      </c>
      <c r="O1173" s="191">
        <v>0</v>
      </c>
      <c r="P1173" s="191">
        <v>0</v>
      </c>
      <c r="Q1173" s="191">
        <v>0</v>
      </c>
      <c r="R1173" s="191">
        <v>0</v>
      </c>
      <c r="S1173" s="191">
        <v>0</v>
      </c>
      <c r="T1173" s="191">
        <v>0</v>
      </c>
      <c r="U1173" s="191">
        <v>0</v>
      </c>
      <c r="V1173" s="191">
        <v>0</v>
      </c>
      <c r="W1173" s="191">
        <v>0</v>
      </c>
      <c r="X1173" s="191">
        <v>0</v>
      </c>
      <c r="Y1173" s="191">
        <v>0</v>
      </c>
      <c r="Z1173" s="191">
        <v>0</v>
      </c>
      <c r="AA1173" s="191">
        <v>0</v>
      </c>
      <c r="AB1173" s="191">
        <v>0</v>
      </c>
      <c r="AC1173" s="191">
        <v>0</v>
      </c>
      <c r="AD1173" s="191">
        <v>0</v>
      </c>
      <c r="AE1173" s="191"/>
      <c r="AF1173" s="191"/>
    </row>
    <row r="1174" spans="1:32">
      <c r="A1174" s="332">
        <v>1898</v>
      </c>
      <c r="B1174" s="334" t="s">
        <v>1106</v>
      </c>
      <c r="C1174" s="345">
        <v>1668</v>
      </c>
      <c r="D1174" s="345">
        <v>1498</v>
      </c>
      <c r="E1174" s="191"/>
      <c r="F1174" s="191">
        <f t="shared" si="59"/>
        <v>0</v>
      </c>
      <c r="G1174" s="191"/>
      <c r="H1174" s="191">
        <v>0</v>
      </c>
      <c r="I1174" s="191"/>
      <c r="J1174" s="191">
        <v>0</v>
      </c>
      <c r="K1174" s="191">
        <v>0</v>
      </c>
      <c r="L1174" s="191">
        <v>0</v>
      </c>
      <c r="M1174" s="191">
        <v>0</v>
      </c>
      <c r="N1174" s="191">
        <v>0</v>
      </c>
      <c r="O1174" s="191">
        <v>0</v>
      </c>
      <c r="P1174" s="191">
        <v>0</v>
      </c>
      <c r="Q1174" s="191">
        <v>0</v>
      </c>
      <c r="R1174" s="191">
        <v>0</v>
      </c>
      <c r="S1174" s="191">
        <v>0</v>
      </c>
      <c r="T1174" s="191">
        <v>0</v>
      </c>
      <c r="U1174" s="191">
        <v>0</v>
      </c>
      <c r="V1174" s="191">
        <v>0</v>
      </c>
      <c r="W1174" s="191">
        <v>0</v>
      </c>
      <c r="X1174" s="191">
        <v>0</v>
      </c>
      <c r="Y1174" s="191">
        <v>0</v>
      </c>
      <c r="Z1174" s="191">
        <v>0</v>
      </c>
      <c r="AA1174" s="191">
        <v>0</v>
      </c>
      <c r="AB1174" s="191">
        <v>0</v>
      </c>
      <c r="AC1174" s="191">
        <v>0</v>
      </c>
      <c r="AD1174" s="191">
        <v>0</v>
      </c>
      <c r="AE1174" s="191"/>
      <c r="AF1174" s="191"/>
    </row>
    <row r="1175" spans="1:32">
      <c r="A1175" s="332">
        <v>1898</v>
      </c>
      <c r="B1175" s="334" t="s">
        <v>1107</v>
      </c>
      <c r="C1175" s="345">
        <v>1506</v>
      </c>
      <c r="D1175" s="345">
        <v>2382</v>
      </c>
      <c r="E1175" s="191"/>
      <c r="F1175" s="191">
        <f t="shared" si="59"/>
        <v>0</v>
      </c>
      <c r="G1175" s="191"/>
      <c r="H1175" s="191">
        <v>0</v>
      </c>
      <c r="I1175" s="191"/>
      <c r="J1175" s="191">
        <v>0</v>
      </c>
      <c r="K1175" s="191">
        <v>0</v>
      </c>
      <c r="L1175" s="191">
        <v>0</v>
      </c>
      <c r="M1175" s="191">
        <v>0</v>
      </c>
      <c r="N1175" s="191">
        <v>0</v>
      </c>
      <c r="O1175" s="191">
        <v>0</v>
      </c>
      <c r="P1175" s="191">
        <v>0</v>
      </c>
      <c r="Q1175" s="191">
        <v>0</v>
      </c>
      <c r="R1175" s="191">
        <v>0</v>
      </c>
      <c r="S1175" s="191">
        <v>0</v>
      </c>
      <c r="T1175" s="191">
        <v>0</v>
      </c>
      <c r="U1175" s="191">
        <v>0</v>
      </c>
      <c r="V1175" s="191">
        <v>0</v>
      </c>
      <c r="W1175" s="191">
        <v>0</v>
      </c>
      <c r="X1175" s="191">
        <v>0</v>
      </c>
      <c r="Y1175" s="191">
        <v>0</v>
      </c>
      <c r="Z1175" s="191">
        <v>0</v>
      </c>
      <c r="AA1175" s="191">
        <v>0</v>
      </c>
      <c r="AB1175" s="191">
        <v>0</v>
      </c>
      <c r="AC1175" s="191">
        <v>0</v>
      </c>
      <c r="AD1175" s="191">
        <v>0</v>
      </c>
      <c r="AE1175" s="191"/>
      <c r="AF1175" s="191"/>
    </row>
    <row r="1176" spans="1:32">
      <c r="A1176" s="332">
        <v>1898</v>
      </c>
      <c r="B1176" s="334" t="s">
        <v>1108</v>
      </c>
      <c r="C1176" s="345">
        <v>2583</v>
      </c>
      <c r="D1176" s="345">
        <v>2283</v>
      </c>
      <c r="E1176" s="191"/>
      <c r="F1176" s="191">
        <f t="shared" si="59"/>
        <v>0</v>
      </c>
      <c r="G1176" s="191"/>
      <c r="H1176" s="191">
        <v>0</v>
      </c>
      <c r="I1176" s="191"/>
      <c r="J1176" s="191">
        <v>0</v>
      </c>
      <c r="K1176" s="191">
        <v>0</v>
      </c>
      <c r="L1176" s="191">
        <v>0</v>
      </c>
      <c r="M1176" s="191">
        <v>0</v>
      </c>
      <c r="N1176" s="191">
        <v>0</v>
      </c>
      <c r="O1176" s="191">
        <v>0</v>
      </c>
      <c r="P1176" s="191">
        <v>0</v>
      </c>
      <c r="Q1176" s="191">
        <v>0</v>
      </c>
      <c r="R1176" s="191">
        <v>0</v>
      </c>
      <c r="S1176" s="191">
        <v>0</v>
      </c>
      <c r="T1176" s="191">
        <v>0</v>
      </c>
      <c r="U1176" s="191">
        <v>0</v>
      </c>
      <c r="V1176" s="191">
        <v>0</v>
      </c>
      <c r="W1176" s="191">
        <v>0</v>
      </c>
      <c r="X1176" s="191">
        <v>0</v>
      </c>
      <c r="Y1176" s="191">
        <v>0</v>
      </c>
      <c r="Z1176" s="191">
        <v>0</v>
      </c>
      <c r="AA1176" s="191">
        <v>0</v>
      </c>
      <c r="AB1176" s="191">
        <v>0</v>
      </c>
      <c r="AC1176" s="191">
        <v>0</v>
      </c>
      <c r="AD1176" s="191">
        <v>0</v>
      </c>
      <c r="AE1176" s="191"/>
      <c r="AF1176" s="191"/>
    </row>
    <row r="1177" spans="1:32">
      <c r="A1177" s="332">
        <v>1898</v>
      </c>
      <c r="B1177" s="334" t="s">
        <v>1109</v>
      </c>
      <c r="C1177" s="345">
        <v>1609</v>
      </c>
      <c r="D1177" s="345">
        <v>1399</v>
      </c>
      <c r="E1177" s="191"/>
      <c r="F1177" s="191">
        <f t="shared" si="59"/>
        <v>0</v>
      </c>
      <c r="G1177" s="191"/>
      <c r="H1177" s="191">
        <v>0</v>
      </c>
      <c r="I1177" s="191"/>
      <c r="J1177" s="191">
        <v>0</v>
      </c>
      <c r="K1177" s="191">
        <v>0</v>
      </c>
      <c r="L1177" s="191">
        <v>0</v>
      </c>
      <c r="M1177" s="191">
        <v>0</v>
      </c>
      <c r="N1177" s="191">
        <v>0</v>
      </c>
      <c r="O1177" s="191">
        <v>0</v>
      </c>
      <c r="P1177" s="191">
        <v>0</v>
      </c>
      <c r="Q1177" s="191">
        <v>0</v>
      </c>
      <c r="R1177" s="191">
        <v>0</v>
      </c>
      <c r="S1177" s="191">
        <v>0</v>
      </c>
      <c r="T1177" s="191">
        <v>0</v>
      </c>
      <c r="U1177" s="191">
        <v>0</v>
      </c>
      <c r="V1177" s="191">
        <v>0</v>
      </c>
      <c r="W1177" s="191">
        <v>0</v>
      </c>
      <c r="X1177" s="191">
        <v>0</v>
      </c>
      <c r="Y1177" s="191">
        <v>0</v>
      </c>
      <c r="Z1177" s="191">
        <v>0</v>
      </c>
      <c r="AA1177" s="191">
        <v>0</v>
      </c>
      <c r="AB1177" s="191">
        <v>0</v>
      </c>
      <c r="AC1177" s="191">
        <v>0</v>
      </c>
      <c r="AD1177" s="191">
        <v>0</v>
      </c>
      <c r="AE1177" s="191"/>
      <c r="AF1177" s="191"/>
    </row>
    <row r="1178" spans="1:32">
      <c r="A1178" s="332">
        <v>1898</v>
      </c>
      <c r="B1178" s="334" t="s">
        <v>1110</v>
      </c>
      <c r="C1178" s="345">
        <v>2394</v>
      </c>
      <c r="D1178" s="345">
        <v>2486</v>
      </c>
      <c r="E1178" s="191"/>
      <c r="F1178" s="191">
        <f t="shared" si="59"/>
        <v>0</v>
      </c>
      <c r="G1178" s="191"/>
      <c r="H1178" s="191">
        <v>0</v>
      </c>
      <c r="I1178" s="191"/>
      <c r="J1178" s="191">
        <v>0</v>
      </c>
      <c r="K1178" s="191">
        <v>0</v>
      </c>
      <c r="L1178" s="191">
        <v>0</v>
      </c>
      <c r="M1178" s="191">
        <v>0</v>
      </c>
      <c r="N1178" s="191">
        <v>0</v>
      </c>
      <c r="O1178" s="191">
        <v>0</v>
      </c>
      <c r="P1178" s="191">
        <v>0</v>
      </c>
      <c r="Q1178" s="191">
        <v>0</v>
      </c>
      <c r="R1178" s="191">
        <v>0</v>
      </c>
      <c r="S1178" s="191">
        <v>0</v>
      </c>
      <c r="T1178" s="191">
        <v>0</v>
      </c>
      <c r="U1178" s="191">
        <v>0</v>
      </c>
      <c r="V1178" s="191">
        <v>0</v>
      </c>
      <c r="W1178" s="191">
        <v>0</v>
      </c>
      <c r="X1178" s="191">
        <v>0</v>
      </c>
      <c r="Y1178" s="191">
        <v>0</v>
      </c>
      <c r="Z1178" s="191">
        <v>0</v>
      </c>
      <c r="AA1178" s="191">
        <v>0</v>
      </c>
      <c r="AB1178" s="191">
        <v>0</v>
      </c>
      <c r="AC1178" s="191">
        <v>0</v>
      </c>
      <c r="AD1178" s="191">
        <v>0</v>
      </c>
      <c r="AE1178" s="191"/>
      <c r="AF1178" s="191"/>
    </row>
    <row r="1179" spans="1:32">
      <c r="A1179" s="332">
        <v>1898</v>
      </c>
      <c r="B1179" s="334" t="s">
        <v>1111</v>
      </c>
      <c r="C1179" s="345">
        <v>2386</v>
      </c>
      <c r="D1179" s="345">
        <v>2329</v>
      </c>
      <c r="E1179" s="191"/>
      <c r="F1179" s="191">
        <f t="shared" si="59"/>
        <v>0</v>
      </c>
      <c r="G1179" s="191"/>
      <c r="H1179" s="191">
        <v>0</v>
      </c>
      <c r="I1179" s="191"/>
      <c r="J1179" s="191">
        <v>0</v>
      </c>
      <c r="K1179" s="191">
        <v>0</v>
      </c>
      <c r="L1179" s="191">
        <v>0</v>
      </c>
      <c r="M1179" s="191">
        <v>0</v>
      </c>
      <c r="N1179" s="191">
        <v>0</v>
      </c>
      <c r="O1179" s="191">
        <v>0</v>
      </c>
      <c r="P1179" s="191">
        <v>0</v>
      </c>
      <c r="Q1179" s="191">
        <v>0</v>
      </c>
      <c r="R1179" s="191">
        <v>0</v>
      </c>
      <c r="S1179" s="191">
        <v>0</v>
      </c>
      <c r="T1179" s="191">
        <v>0</v>
      </c>
      <c r="U1179" s="191">
        <v>0</v>
      </c>
      <c r="V1179" s="191">
        <v>0</v>
      </c>
      <c r="W1179" s="191">
        <v>0</v>
      </c>
      <c r="X1179" s="191">
        <v>0</v>
      </c>
      <c r="Y1179" s="191">
        <v>0</v>
      </c>
      <c r="Z1179" s="191">
        <v>0</v>
      </c>
      <c r="AA1179" s="191">
        <v>0</v>
      </c>
      <c r="AB1179" s="191">
        <v>0</v>
      </c>
      <c r="AC1179" s="191">
        <v>0</v>
      </c>
      <c r="AD1179" s="191">
        <v>0</v>
      </c>
      <c r="AE1179" s="191"/>
      <c r="AF1179" s="191"/>
    </row>
    <row r="1180" spans="1:32">
      <c r="A1180" s="332">
        <v>1898</v>
      </c>
      <c r="B1180" s="334" t="s">
        <v>1112</v>
      </c>
      <c r="C1180" s="345">
        <v>2461</v>
      </c>
      <c r="D1180" s="345">
        <v>2321</v>
      </c>
      <c r="E1180" s="191"/>
      <c r="F1180" s="191">
        <f t="shared" si="59"/>
        <v>0</v>
      </c>
      <c r="G1180" s="191"/>
      <c r="H1180" s="191">
        <v>0</v>
      </c>
      <c r="I1180" s="191"/>
      <c r="J1180" s="191">
        <v>0</v>
      </c>
      <c r="K1180" s="191">
        <v>0</v>
      </c>
      <c r="L1180" s="191">
        <v>0</v>
      </c>
      <c r="M1180" s="191">
        <v>0</v>
      </c>
      <c r="N1180" s="191">
        <v>0</v>
      </c>
      <c r="O1180" s="191">
        <v>0</v>
      </c>
      <c r="P1180" s="191">
        <v>0</v>
      </c>
      <c r="Q1180" s="191">
        <v>0</v>
      </c>
      <c r="R1180" s="191">
        <v>0</v>
      </c>
      <c r="S1180" s="191">
        <v>0</v>
      </c>
      <c r="T1180" s="191">
        <v>0</v>
      </c>
      <c r="U1180" s="191">
        <v>0</v>
      </c>
      <c r="V1180" s="191">
        <v>0</v>
      </c>
      <c r="W1180" s="191">
        <v>0</v>
      </c>
      <c r="X1180" s="191">
        <v>0</v>
      </c>
      <c r="Y1180" s="191">
        <v>0</v>
      </c>
      <c r="Z1180" s="191">
        <v>0</v>
      </c>
      <c r="AA1180" s="191">
        <v>0</v>
      </c>
      <c r="AB1180" s="191">
        <v>0</v>
      </c>
      <c r="AC1180" s="191">
        <v>0</v>
      </c>
      <c r="AD1180" s="191">
        <v>0</v>
      </c>
      <c r="AE1180" s="191"/>
      <c r="AF1180" s="191"/>
    </row>
    <row r="1181" spans="1:32">
      <c r="A1181" s="332">
        <v>1898</v>
      </c>
      <c r="B1181" s="334" t="s">
        <v>1113</v>
      </c>
      <c r="C1181" s="345">
        <v>3085</v>
      </c>
      <c r="D1181" s="345">
        <v>3181</v>
      </c>
      <c r="E1181" s="191"/>
      <c r="F1181" s="191">
        <f t="shared" si="59"/>
        <v>0</v>
      </c>
      <c r="G1181" s="191"/>
      <c r="H1181" s="191">
        <v>0</v>
      </c>
      <c r="I1181" s="191"/>
      <c r="J1181" s="191">
        <v>0</v>
      </c>
      <c r="K1181" s="191">
        <v>0</v>
      </c>
      <c r="L1181" s="191">
        <v>0</v>
      </c>
      <c r="M1181" s="191">
        <v>0</v>
      </c>
      <c r="N1181" s="191">
        <v>0</v>
      </c>
      <c r="O1181" s="191">
        <v>0</v>
      </c>
      <c r="P1181" s="191">
        <v>0</v>
      </c>
      <c r="Q1181" s="191">
        <v>0</v>
      </c>
      <c r="R1181" s="191">
        <v>0</v>
      </c>
      <c r="S1181" s="191">
        <v>0</v>
      </c>
      <c r="T1181" s="191">
        <v>0</v>
      </c>
      <c r="U1181" s="191">
        <v>0</v>
      </c>
      <c r="V1181" s="191">
        <v>0</v>
      </c>
      <c r="W1181" s="191">
        <v>0</v>
      </c>
      <c r="X1181" s="191">
        <v>0</v>
      </c>
      <c r="Y1181" s="191">
        <v>0</v>
      </c>
      <c r="Z1181" s="191">
        <v>0</v>
      </c>
      <c r="AA1181" s="191">
        <v>0</v>
      </c>
      <c r="AB1181" s="191">
        <v>0</v>
      </c>
      <c r="AC1181" s="191">
        <v>0</v>
      </c>
      <c r="AD1181" s="191">
        <v>0</v>
      </c>
      <c r="AE1181" s="191"/>
      <c r="AF1181" s="191"/>
    </row>
    <row r="1182" spans="1:32">
      <c r="A1182" s="332">
        <v>1898</v>
      </c>
      <c r="B1182" s="334" t="s">
        <v>1114</v>
      </c>
      <c r="C1182" s="345">
        <v>2682</v>
      </c>
      <c r="D1182" s="345">
        <v>3054</v>
      </c>
      <c r="E1182" s="191"/>
      <c r="F1182" s="191">
        <f t="shared" si="59"/>
        <v>0</v>
      </c>
      <c r="G1182" s="191"/>
      <c r="H1182" s="191">
        <v>0</v>
      </c>
      <c r="I1182" s="191"/>
      <c r="J1182" s="191">
        <v>0</v>
      </c>
      <c r="K1182" s="191">
        <v>0</v>
      </c>
      <c r="L1182" s="191">
        <v>0</v>
      </c>
      <c r="M1182" s="191">
        <v>0</v>
      </c>
      <c r="N1182" s="191">
        <v>0</v>
      </c>
      <c r="O1182" s="191">
        <v>0</v>
      </c>
      <c r="P1182" s="191">
        <v>0</v>
      </c>
      <c r="Q1182" s="191">
        <v>0</v>
      </c>
      <c r="R1182" s="191">
        <v>0</v>
      </c>
      <c r="S1182" s="191">
        <v>0</v>
      </c>
      <c r="T1182" s="191">
        <v>0</v>
      </c>
      <c r="U1182" s="191">
        <v>0</v>
      </c>
      <c r="V1182" s="191">
        <v>0</v>
      </c>
      <c r="W1182" s="191">
        <v>0</v>
      </c>
      <c r="X1182" s="191">
        <v>0</v>
      </c>
      <c r="Y1182" s="191">
        <v>0</v>
      </c>
      <c r="Z1182" s="191">
        <v>0</v>
      </c>
      <c r="AA1182" s="191">
        <v>0</v>
      </c>
      <c r="AB1182" s="191">
        <v>0</v>
      </c>
      <c r="AC1182" s="191">
        <v>0</v>
      </c>
      <c r="AD1182" s="191">
        <v>0</v>
      </c>
      <c r="AE1182" s="191"/>
      <c r="AF1182" s="191"/>
    </row>
    <row r="1183" spans="1:32">
      <c r="A1183" s="332">
        <v>1898</v>
      </c>
      <c r="B1183" s="334" t="s">
        <v>1115</v>
      </c>
      <c r="C1183" s="345">
        <v>1490</v>
      </c>
      <c r="D1183" s="345">
        <v>1505</v>
      </c>
      <c r="E1183" s="191"/>
      <c r="F1183" s="191">
        <f t="shared" si="59"/>
        <v>0</v>
      </c>
      <c r="G1183" s="191"/>
      <c r="H1183" s="191">
        <v>0</v>
      </c>
      <c r="I1183" s="191"/>
      <c r="J1183" s="191">
        <v>0</v>
      </c>
      <c r="K1183" s="191">
        <v>0</v>
      </c>
      <c r="L1183" s="191">
        <v>0</v>
      </c>
      <c r="M1183" s="191">
        <v>0</v>
      </c>
      <c r="N1183" s="191">
        <v>0</v>
      </c>
      <c r="O1183" s="191">
        <v>0</v>
      </c>
      <c r="P1183" s="191">
        <v>0</v>
      </c>
      <c r="Q1183" s="191">
        <v>0</v>
      </c>
      <c r="R1183" s="191">
        <v>0</v>
      </c>
      <c r="S1183" s="191">
        <v>0</v>
      </c>
      <c r="T1183" s="191">
        <v>0</v>
      </c>
      <c r="U1183" s="191">
        <v>0</v>
      </c>
      <c r="V1183" s="191">
        <v>0</v>
      </c>
      <c r="W1183" s="191">
        <v>0</v>
      </c>
      <c r="X1183" s="191">
        <v>0</v>
      </c>
      <c r="Y1183" s="191">
        <v>0</v>
      </c>
      <c r="Z1183" s="191">
        <v>0</v>
      </c>
      <c r="AA1183" s="191">
        <v>0</v>
      </c>
      <c r="AB1183" s="191">
        <v>0</v>
      </c>
      <c r="AC1183" s="191">
        <v>0</v>
      </c>
      <c r="AD1183" s="191">
        <v>0</v>
      </c>
      <c r="AE1183" s="191"/>
      <c r="AF1183" s="191"/>
    </row>
    <row r="1184" spans="1:32">
      <c r="A1184" s="332">
        <v>1898</v>
      </c>
      <c r="B1184" s="334" t="s">
        <v>1116</v>
      </c>
      <c r="C1184" s="345">
        <v>2141</v>
      </c>
      <c r="D1184" s="345">
        <v>2538</v>
      </c>
      <c r="E1184" s="191"/>
      <c r="F1184" s="191">
        <f t="shared" si="59"/>
        <v>0</v>
      </c>
      <c r="G1184" s="191"/>
      <c r="H1184" s="191">
        <v>0</v>
      </c>
      <c r="I1184" s="191"/>
      <c r="J1184" s="191">
        <v>0</v>
      </c>
      <c r="K1184" s="191">
        <v>0</v>
      </c>
      <c r="L1184" s="191">
        <v>0</v>
      </c>
      <c r="M1184" s="191">
        <v>0</v>
      </c>
      <c r="N1184" s="191">
        <v>0</v>
      </c>
      <c r="O1184" s="191">
        <v>0</v>
      </c>
      <c r="P1184" s="191">
        <v>0</v>
      </c>
      <c r="Q1184" s="191">
        <v>0</v>
      </c>
      <c r="R1184" s="191">
        <v>0</v>
      </c>
      <c r="S1184" s="191">
        <v>0</v>
      </c>
      <c r="T1184" s="191">
        <v>0</v>
      </c>
      <c r="U1184" s="191">
        <v>0</v>
      </c>
      <c r="V1184" s="191">
        <v>0</v>
      </c>
      <c r="W1184" s="191">
        <v>0</v>
      </c>
      <c r="X1184" s="191">
        <v>0</v>
      </c>
      <c r="Y1184" s="191">
        <v>0</v>
      </c>
      <c r="Z1184" s="191">
        <v>0</v>
      </c>
      <c r="AA1184" s="191">
        <v>0</v>
      </c>
      <c r="AB1184" s="191">
        <v>0</v>
      </c>
      <c r="AC1184" s="191">
        <v>0</v>
      </c>
      <c r="AD1184" s="191">
        <v>0</v>
      </c>
      <c r="AE1184" s="191"/>
      <c r="AF1184" s="191"/>
    </row>
    <row r="1185" spans="1:32">
      <c r="A1185" s="332">
        <v>1898</v>
      </c>
      <c r="B1185" s="334" t="s">
        <v>1117</v>
      </c>
      <c r="C1185" s="345">
        <v>3806</v>
      </c>
      <c r="D1185" s="345">
        <v>4103</v>
      </c>
      <c r="E1185" s="191"/>
      <c r="F1185" s="191">
        <f t="shared" si="59"/>
        <v>0</v>
      </c>
      <c r="G1185" s="191"/>
      <c r="H1185" s="191">
        <v>0</v>
      </c>
      <c r="I1185" s="191"/>
      <c r="J1185" s="191">
        <v>0</v>
      </c>
      <c r="K1185" s="191">
        <v>0</v>
      </c>
      <c r="L1185" s="191">
        <v>0</v>
      </c>
      <c r="M1185" s="191">
        <v>0</v>
      </c>
      <c r="N1185" s="191">
        <v>0</v>
      </c>
      <c r="O1185" s="191">
        <v>0</v>
      </c>
      <c r="P1185" s="191">
        <v>0</v>
      </c>
      <c r="Q1185" s="191">
        <v>0</v>
      </c>
      <c r="R1185" s="191">
        <v>0</v>
      </c>
      <c r="S1185" s="191">
        <v>0</v>
      </c>
      <c r="T1185" s="191">
        <v>0</v>
      </c>
      <c r="U1185" s="191">
        <v>0</v>
      </c>
      <c r="V1185" s="191">
        <v>0</v>
      </c>
      <c r="W1185" s="191">
        <v>0</v>
      </c>
      <c r="X1185" s="191">
        <v>0</v>
      </c>
      <c r="Y1185" s="191">
        <v>0</v>
      </c>
      <c r="Z1185" s="191">
        <v>0</v>
      </c>
      <c r="AA1185" s="191">
        <v>0</v>
      </c>
      <c r="AB1185" s="191">
        <v>0</v>
      </c>
      <c r="AC1185" s="191">
        <v>0</v>
      </c>
      <c r="AD1185" s="191">
        <v>0</v>
      </c>
      <c r="AE1185" s="191"/>
      <c r="AF1185" s="191"/>
    </row>
    <row r="1186" spans="1:32">
      <c r="A1186" s="332">
        <v>1898</v>
      </c>
      <c r="B1186" s="335" t="s">
        <v>1118</v>
      </c>
      <c r="C1186" s="240">
        <v>193580</v>
      </c>
      <c r="D1186" s="246">
        <v>206498</v>
      </c>
      <c r="E1186" s="191">
        <v>3728</v>
      </c>
      <c r="F1186" s="191">
        <f t="shared" si="59"/>
        <v>1.8053443616887332</v>
      </c>
      <c r="G1186" s="191">
        <v>1885</v>
      </c>
      <c r="H1186" s="191">
        <v>0.91284177086460883</v>
      </c>
      <c r="I1186" s="191">
        <v>1843</v>
      </c>
      <c r="J1186" s="191">
        <v>0.8925025908241242</v>
      </c>
      <c r="K1186" s="191">
        <v>320</v>
      </c>
      <c r="L1186" s="191">
        <v>0.15496518126083544</v>
      </c>
      <c r="M1186" s="191">
        <v>432</v>
      </c>
      <c r="N1186" s="191">
        <v>0.20920299470212786</v>
      </c>
      <c r="O1186" s="191">
        <v>111</v>
      </c>
      <c r="P1186" s="191">
        <v>5.3753547249852297E-2</v>
      </c>
      <c r="Q1186" s="191">
        <v>95</v>
      </c>
      <c r="R1186" s="191">
        <v>9.1550523491752939E-2</v>
      </c>
      <c r="S1186" s="191">
        <v>86</v>
      </c>
      <c r="T1186" s="191">
        <v>4.1646892463849533E-2</v>
      </c>
      <c r="U1186" s="191">
        <v>71</v>
      </c>
      <c r="V1186" s="191">
        <v>3.438289959224787E-2</v>
      </c>
      <c r="W1186" s="191">
        <v>382</v>
      </c>
      <c r="X1186" s="191">
        <v>0.18498968513012232</v>
      </c>
      <c r="Y1186" s="191">
        <v>645</v>
      </c>
      <c r="Z1186" s="191">
        <v>0.31235169347887143</v>
      </c>
      <c r="AA1186" s="191">
        <v>1330</v>
      </c>
      <c r="AB1186" s="191">
        <v>0.64407403461534729</v>
      </c>
      <c r="AC1186" s="191">
        <v>256</v>
      </c>
      <c r="AD1186" s="191">
        <v>0.12397214500866836</v>
      </c>
      <c r="AE1186" s="191"/>
      <c r="AF1186" s="191"/>
    </row>
    <row r="1187" spans="1:32">
      <c r="A1187" s="332">
        <v>1898</v>
      </c>
      <c r="B1187" s="337" t="s">
        <v>841</v>
      </c>
      <c r="C1187" s="347">
        <v>20891</v>
      </c>
      <c r="D1187" s="347">
        <v>23345</v>
      </c>
      <c r="E1187" s="191">
        <v>429</v>
      </c>
      <c r="F1187" s="191">
        <f t="shared" si="59"/>
        <v>1.8376526022702935</v>
      </c>
      <c r="G1187" s="191">
        <v>199</v>
      </c>
      <c r="H1187" s="191">
        <v>0.85243092739344606</v>
      </c>
      <c r="I1187" s="191">
        <v>230</v>
      </c>
      <c r="J1187" s="191">
        <v>0.98522167487684731</v>
      </c>
      <c r="K1187" s="191">
        <v>32</v>
      </c>
      <c r="L1187" s="191">
        <v>0.13707431998286571</v>
      </c>
      <c r="M1187" s="191">
        <v>44</v>
      </c>
      <c r="N1187" s="191">
        <v>0.18847718997644036</v>
      </c>
      <c r="O1187" s="191">
        <v>17</v>
      </c>
      <c r="P1187" s="191">
        <v>7.2820732490897405E-2</v>
      </c>
      <c r="Q1187" s="191">
        <v>13</v>
      </c>
      <c r="R1187" s="191">
        <v>0.110816020561148</v>
      </c>
      <c r="S1187" s="191">
        <v>13</v>
      </c>
      <c r="T1187" s="191">
        <v>5.5686442493039202E-2</v>
      </c>
      <c r="U1187" s="191">
        <v>9</v>
      </c>
      <c r="V1187" s="191">
        <v>3.8552152495180986E-2</v>
      </c>
      <c r="W1187" s="191">
        <v>58</v>
      </c>
      <c r="X1187" s="191">
        <v>0.2484472049689441</v>
      </c>
      <c r="Y1187" s="191">
        <v>76</v>
      </c>
      <c r="Z1187" s="191">
        <v>0.32555150995930604</v>
      </c>
      <c r="AA1187" s="191">
        <v>141</v>
      </c>
      <c r="AB1187" s="191">
        <v>0.60398372242450205</v>
      </c>
      <c r="AC1187" s="191">
        <v>26</v>
      </c>
      <c r="AD1187" s="191">
        <v>0.1113728849860784</v>
      </c>
      <c r="AE1187" s="191"/>
      <c r="AF1187" s="191"/>
    </row>
    <row r="1188" spans="1:32">
      <c r="A1188" s="332">
        <v>1898</v>
      </c>
      <c r="B1188" s="334" t="s">
        <v>847</v>
      </c>
      <c r="C1188" s="345">
        <v>23033</v>
      </c>
      <c r="D1188" s="345">
        <v>28086</v>
      </c>
      <c r="E1188" s="191">
        <v>506</v>
      </c>
      <c r="F1188" s="191">
        <f t="shared" si="59"/>
        <v>1.8016093427330342</v>
      </c>
      <c r="G1188" s="191">
        <v>265</v>
      </c>
      <c r="H1188" s="191">
        <v>0.94353058463291317</v>
      </c>
      <c r="I1188" s="191">
        <v>241</v>
      </c>
      <c r="J1188" s="191">
        <v>0.85807875810012102</v>
      </c>
      <c r="K1188" s="191">
        <v>58</v>
      </c>
      <c r="L1188" s="191">
        <v>0.206508580787581</v>
      </c>
      <c r="M1188" s="191">
        <v>69</v>
      </c>
      <c r="N1188" s="191">
        <v>0.24567400128177741</v>
      </c>
      <c r="O1188" s="191">
        <v>17</v>
      </c>
      <c r="P1188" s="191">
        <v>6.052837712739443E-2</v>
      </c>
      <c r="Q1188" s="191">
        <v>11</v>
      </c>
      <c r="R1188" s="191">
        <v>7.7939186783450826E-2</v>
      </c>
      <c r="S1188" s="191">
        <v>10</v>
      </c>
      <c r="T1188" s="191">
        <v>3.5604927721996721E-2</v>
      </c>
      <c r="U1188" s="191">
        <v>8</v>
      </c>
      <c r="V1188" s="191">
        <v>2.8483942177597379E-2</v>
      </c>
      <c r="W1188" s="191">
        <v>57</v>
      </c>
      <c r="X1188" s="191">
        <v>0.20294808801538133</v>
      </c>
      <c r="Y1188" s="191">
        <v>91</v>
      </c>
      <c r="Z1188" s="191">
        <v>0.32400484227017018</v>
      </c>
      <c r="AA1188" s="191">
        <v>162</v>
      </c>
      <c r="AB1188" s="191">
        <v>0.57679982909634697</v>
      </c>
      <c r="AC1188" s="191">
        <v>23</v>
      </c>
      <c r="AD1188" s="191">
        <v>8.1891333760592461E-2</v>
      </c>
      <c r="AE1188" s="191"/>
      <c r="AF1188" s="191"/>
    </row>
    <row r="1189" spans="1:32">
      <c r="A1189" s="332">
        <v>1898</v>
      </c>
      <c r="B1189" s="334" t="s">
        <v>850</v>
      </c>
      <c r="C1189" s="345">
        <v>17572</v>
      </c>
      <c r="D1189" s="345">
        <v>18729</v>
      </c>
      <c r="E1189" s="191">
        <v>362</v>
      </c>
      <c r="F1189" s="191">
        <f t="shared" si="59"/>
        <v>1.932831437877089</v>
      </c>
      <c r="G1189" s="191">
        <v>178</v>
      </c>
      <c r="H1189" s="191">
        <v>0.95039777884564047</v>
      </c>
      <c r="I1189" s="191">
        <v>184</v>
      </c>
      <c r="J1189" s="191">
        <v>0.98243365903144864</v>
      </c>
      <c r="K1189" s="191">
        <v>41</v>
      </c>
      <c r="L1189" s="191">
        <v>0.2189118479363554</v>
      </c>
      <c r="M1189" s="191">
        <v>40</v>
      </c>
      <c r="N1189" s="191">
        <v>0.21357253457205405</v>
      </c>
      <c r="O1189" s="191">
        <v>9</v>
      </c>
      <c r="P1189" s="191">
        <v>4.8053820278712162E-2</v>
      </c>
      <c r="Q1189" s="191">
        <v>11</v>
      </c>
      <c r="R1189" s="191">
        <v>0.11687756954455657</v>
      </c>
      <c r="S1189" s="191">
        <v>12</v>
      </c>
      <c r="T1189" s="191">
        <v>6.4071760371616215E-2</v>
      </c>
      <c r="U1189" s="191">
        <v>11</v>
      </c>
      <c r="V1189" s="191">
        <v>5.8732447007314857E-2</v>
      </c>
      <c r="W1189" s="191">
        <v>32</v>
      </c>
      <c r="X1189" s="191">
        <v>0.17085802765764321</v>
      </c>
      <c r="Y1189" s="191">
        <v>56</v>
      </c>
      <c r="Z1189" s="191">
        <v>0.29900154840087567</v>
      </c>
      <c r="AA1189" s="191">
        <v>124</v>
      </c>
      <c r="AB1189" s="191">
        <v>0.66207485717336756</v>
      </c>
      <c r="AC1189" s="191">
        <v>26</v>
      </c>
      <c r="AD1189" s="191">
        <v>0.13882214747183513</v>
      </c>
      <c r="AE1189" s="191"/>
      <c r="AF1189" s="191"/>
    </row>
    <row r="1190" spans="1:32">
      <c r="A1190" s="332">
        <v>1898</v>
      </c>
      <c r="B1190" s="334" t="s">
        <v>852</v>
      </c>
      <c r="C1190" s="345">
        <v>16453</v>
      </c>
      <c r="D1190" s="345">
        <v>17039</v>
      </c>
      <c r="E1190" s="191">
        <v>370</v>
      </c>
      <c r="F1190" s="191">
        <f t="shared" si="59"/>
        <v>2.1714889371441988</v>
      </c>
      <c r="G1190" s="191">
        <v>208</v>
      </c>
      <c r="H1190" s="191">
        <v>1.220728916016198</v>
      </c>
      <c r="I1190" s="191">
        <v>162</v>
      </c>
      <c r="J1190" s="191">
        <v>0.95076002112800051</v>
      </c>
      <c r="K1190" s="191">
        <v>27</v>
      </c>
      <c r="L1190" s="191">
        <v>0.15846000352133341</v>
      </c>
      <c r="M1190" s="191">
        <v>28</v>
      </c>
      <c r="N1190" s="191">
        <v>0.16432889254064204</v>
      </c>
      <c r="O1190" s="191">
        <v>8</v>
      </c>
      <c r="P1190" s="191">
        <v>4.6951112154469163E-2</v>
      </c>
      <c r="Q1190" s="191">
        <v>10</v>
      </c>
      <c r="R1190" s="191">
        <v>0.11679089148424203</v>
      </c>
      <c r="S1190" s="191">
        <v>7</v>
      </c>
      <c r="T1190" s="191">
        <v>4.1082223135160509E-2</v>
      </c>
      <c r="U1190" s="191">
        <v>5</v>
      </c>
      <c r="V1190" s="191">
        <v>2.9344445096543222E-2</v>
      </c>
      <c r="W1190" s="191">
        <v>41</v>
      </c>
      <c r="X1190" s="191">
        <v>0.24062444979165445</v>
      </c>
      <c r="Y1190" s="191">
        <v>70</v>
      </c>
      <c r="Z1190" s="191">
        <v>0.41082223135160517</v>
      </c>
      <c r="AA1190" s="191">
        <v>140</v>
      </c>
      <c r="AB1190" s="191">
        <v>0.82164446270321034</v>
      </c>
      <c r="AC1190" s="191">
        <v>34</v>
      </c>
      <c r="AD1190" s="191">
        <v>0.1995422266564939</v>
      </c>
      <c r="AE1190" s="191"/>
      <c r="AF1190" s="191"/>
    </row>
    <row r="1191" spans="1:32">
      <c r="A1191" s="332">
        <v>1898</v>
      </c>
      <c r="B1191" s="334" t="s">
        <v>869</v>
      </c>
      <c r="C1191" s="345">
        <v>19418</v>
      </c>
      <c r="D1191" s="345">
        <v>19940</v>
      </c>
      <c r="E1191" s="191">
        <v>332</v>
      </c>
      <c r="F1191" s="191">
        <f t="shared" si="59"/>
        <v>1.6649949849548646</v>
      </c>
      <c r="G1191" s="191">
        <v>160</v>
      </c>
      <c r="H1191" s="191">
        <v>0.80240722166499501</v>
      </c>
      <c r="I1191" s="191">
        <v>172</v>
      </c>
      <c r="J1191" s="191">
        <v>0.86258776328986952</v>
      </c>
      <c r="K1191" s="191">
        <v>16</v>
      </c>
      <c r="L1191" s="191">
        <v>8.0240722166499495E-2</v>
      </c>
      <c r="M1191" s="191">
        <v>31</v>
      </c>
      <c r="N1191" s="191">
        <v>0.15546639919759278</v>
      </c>
      <c r="O1191" s="191">
        <v>3</v>
      </c>
      <c r="P1191" s="191">
        <v>1.5045135406218657E-2</v>
      </c>
      <c r="Q1191" s="191">
        <v>9</v>
      </c>
      <c r="R1191" s="191">
        <v>8.981945837512538E-2</v>
      </c>
      <c r="S1191" s="191">
        <v>8</v>
      </c>
      <c r="T1191" s="191">
        <v>4.0120361083249748E-2</v>
      </c>
      <c r="U1191" s="191">
        <v>6</v>
      </c>
      <c r="V1191" s="191">
        <v>3.0090270812437314E-2</v>
      </c>
      <c r="W1191" s="191">
        <v>31</v>
      </c>
      <c r="X1191" s="191">
        <v>0.15546639919759278</v>
      </c>
      <c r="Y1191" s="191">
        <v>53</v>
      </c>
      <c r="Z1191" s="191">
        <v>0.26579739217652959</v>
      </c>
      <c r="AA1191" s="191">
        <v>148</v>
      </c>
      <c r="AB1191" s="191">
        <v>0.74222668004012038</v>
      </c>
      <c r="AC1191" s="191">
        <v>27</v>
      </c>
      <c r="AD1191" s="191">
        <v>0.13540621865596791</v>
      </c>
      <c r="AE1191" s="191"/>
      <c r="AF1191" s="191"/>
    </row>
    <row r="1192" spans="1:32">
      <c r="A1192" s="332">
        <v>1898</v>
      </c>
      <c r="B1192" s="334" t="s">
        <v>871</v>
      </c>
      <c r="C1192" s="345">
        <v>13666</v>
      </c>
      <c r="D1192" s="345">
        <v>13415</v>
      </c>
      <c r="E1192" s="191">
        <v>291</v>
      </c>
      <c r="F1192" s="191">
        <f t="shared" si="59"/>
        <v>2.1692135669027208</v>
      </c>
      <c r="G1192" s="191">
        <v>143</v>
      </c>
      <c r="H1192" s="191">
        <v>1.0659709280655982</v>
      </c>
      <c r="I1192" s="191">
        <v>148</v>
      </c>
      <c r="J1192" s="191">
        <v>1.1032426388371226</v>
      </c>
      <c r="K1192" s="191">
        <v>33</v>
      </c>
      <c r="L1192" s="191">
        <v>0.24599329109206114</v>
      </c>
      <c r="M1192" s="191">
        <v>49</v>
      </c>
      <c r="N1192" s="191">
        <v>0.36526276556093928</v>
      </c>
      <c r="O1192" s="191">
        <v>9</v>
      </c>
      <c r="P1192" s="191">
        <v>6.708907938874395E-2</v>
      </c>
      <c r="Q1192" s="191">
        <v>7</v>
      </c>
      <c r="R1192" s="191">
        <v>0.10383898620946702</v>
      </c>
      <c r="S1192" s="191">
        <v>5</v>
      </c>
      <c r="T1192" s="191">
        <v>3.7271710771524413E-2</v>
      </c>
      <c r="U1192" s="191">
        <v>6</v>
      </c>
      <c r="V1192" s="191">
        <v>4.4726052925829297E-2</v>
      </c>
      <c r="W1192" s="191">
        <v>27</v>
      </c>
      <c r="X1192" s="191">
        <v>0.20126723816623182</v>
      </c>
      <c r="Y1192" s="191">
        <v>40</v>
      </c>
      <c r="Z1192" s="191">
        <v>0.29817368617219531</v>
      </c>
      <c r="AA1192" s="191">
        <v>92</v>
      </c>
      <c r="AB1192" s="191">
        <v>0.68579947819604925</v>
      </c>
      <c r="AC1192" s="191">
        <v>23</v>
      </c>
      <c r="AD1192" s="191">
        <v>0.17144986954901231</v>
      </c>
      <c r="AE1192" s="191"/>
      <c r="AF1192" s="191"/>
    </row>
    <row r="1193" spans="1:32">
      <c r="A1193" s="332">
        <v>1898</v>
      </c>
      <c r="B1193" s="337" t="s">
        <v>873</v>
      </c>
      <c r="C1193" s="347">
        <v>17384</v>
      </c>
      <c r="D1193" s="347">
        <v>18269</v>
      </c>
      <c r="E1193" s="191">
        <v>326</v>
      </c>
      <c r="F1193" s="191">
        <f t="shared" si="59"/>
        <v>1.7844435929717006</v>
      </c>
      <c r="G1193" s="191">
        <v>165</v>
      </c>
      <c r="H1193" s="191">
        <v>0.90316930319119826</v>
      </c>
      <c r="I1193" s="191">
        <v>161</v>
      </c>
      <c r="J1193" s="191">
        <v>0.88127428978050248</v>
      </c>
      <c r="K1193" s="191">
        <v>16</v>
      </c>
      <c r="L1193" s="191">
        <v>8.7580053642782846E-2</v>
      </c>
      <c r="M1193" s="191">
        <v>37</v>
      </c>
      <c r="N1193" s="191">
        <v>0.20252887404893535</v>
      </c>
      <c r="O1193" s="191">
        <v>10</v>
      </c>
      <c r="P1193" s="191">
        <v>5.4737533526739282E-2</v>
      </c>
      <c r="Q1193" s="191">
        <v>10</v>
      </c>
      <c r="R1193" s="191">
        <v>0.10892769171821118</v>
      </c>
      <c r="S1193" s="191">
        <v>10</v>
      </c>
      <c r="T1193" s="191">
        <v>5.4737533526739282E-2</v>
      </c>
      <c r="U1193" s="191">
        <v>7</v>
      </c>
      <c r="V1193" s="191">
        <v>3.83162734687175E-2</v>
      </c>
      <c r="W1193" s="191">
        <v>33</v>
      </c>
      <c r="X1193" s="191">
        <v>0.18063386063823964</v>
      </c>
      <c r="Y1193" s="191">
        <v>62</v>
      </c>
      <c r="Z1193" s="191">
        <v>0.33937270786578355</v>
      </c>
      <c r="AA1193" s="191">
        <v>118</v>
      </c>
      <c r="AB1193" s="191">
        <v>0.64590289561552361</v>
      </c>
      <c r="AC1193" s="191">
        <v>23</v>
      </c>
      <c r="AD1193" s="191">
        <v>0.12589632711150037</v>
      </c>
      <c r="AE1193" s="191"/>
      <c r="AF1193" s="191"/>
    </row>
    <row r="1194" spans="1:32">
      <c r="A1194" s="332">
        <v>1898</v>
      </c>
      <c r="B1194" s="337" t="s">
        <v>879</v>
      </c>
      <c r="C1194" s="347">
        <v>13753</v>
      </c>
      <c r="D1194" s="347">
        <v>13411</v>
      </c>
      <c r="E1194" s="191">
        <v>246</v>
      </c>
      <c r="F1194" s="191">
        <f t="shared" si="59"/>
        <v>1.8343151144582805</v>
      </c>
      <c r="G1194" s="191">
        <v>120</v>
      </c>
      <c r="H1194" s="191">
        <v>0.89478786071135641</v>
      </c>
      <c r="I1194" s="191">
        <v>126</v>
      </c>
      <c r="J1194" s="191">
        <v>0.93952725374692425</v>
      </c>
      <c r="K1194" s="191">
        <v>22</v>
      </c>
      <c r="L1194" s="191">
        <v>0.16404444113041533</v>
      </c>
      <c r="M1194" s="191">
        <v>28</v>
      </c>
      <c r="N1194" s="191">
        <v>0.20878383416598315</v>
      </c>
      <c r="O1194" s="191">
        <v>5</v>
      </c>
      <c r="P1194" s="191">
        <v>3.728282752963985E-2</v>
      </c>
      <c r="Q1194" s="191">
        <v>3</v>
      </c>
      <c r="R1194" s="191">
        <v>4.4515696070389979E-2</v>
      </c>
      <c r="S1194" s="191">
        <v>3</v>
      </c>
      <c r="T1194" s="191">
        <v>2.2369696517783907E-2</v>
      </c>
      <c r="U1194" s="191">
        <v>3</v>
      </c>
      <c r="V1194" s="191">
        <v>2.2369696517783907E-2</v>
      </c>
      <c r="W1194" s="191">
        <v>19</v>
      </c>
      <c r="X1194" s="191">
        <v>0.14167474461263141</v>
      </c>
      <c r="Y1194" s="191">
        <v>49</v>
      </c>
      <c r="Z1194" s="191">
        <v>0.36537170979047051</v>
      </c>
      <c r="AA1194" s="191">
        <v>95</v>
      </c>
      <c r="AB1194" s="191">
        <v>0.70837372306315705</v>
      </c>
      <c r="AC1194" s="191">
        <v>19</v>
      </c>
      <c r="AD1194" s="191">
        <v>0.14167474461263141</v>
      </c>
      <c r="AE1194" s="191"/>
      <c r="AF1194" s="191"/>
    </row>
    <row r="1195" spans="1:32">
      <c r="A1195" s="332">
        <v>1898</v>
      </c>
      <c r="B1195" s="334" t="s">
        <v>886</v>
      </c>
      <c r="C1195" s="345">
        <v>11458</v>
      </c>
      <c r="D1195" s="345">
        <v>12683</v>
      </c>
      <c r="E1195" s="191">
        <v>212</v>
      </c>
      <c r="F1195" s="191">
        <f t="shared" si="59"/>
        <v>1.6715288181029724</v>
      </c>
      <c r="G1195" s="191">
        <v>112</v>
      </c>
      <c r="H1195" s="191">
        <v>0.88307182843175902</v>
      </c>
      <c r="I1195" s="191">
        <v>100</v>
      </c>
      <c r="J1195" s="191">
        <v>0.78845698967121347</v>
      </c>
      <c r="K1195" s="191">
        <v>20</v>
      </c>
      <c r="L1195" s="191">
        <v>0.15769139793424269</v>
      </c>
      <c r="M1195" s="191">
        <v>28</v>
      </c>
      <c r="N1195" s="191">
        <v>0.22076795710793976</v>
      </c>
      <c r="O1195" s="191">
        <v>10</v>
      </c>
      <c r="P1195" s="191">
        <v>7.8845698967121347E-2</v>
      </c>
      <c r="Q1195" s="191">
        <v>3</v>
      </c>
      <c r="R1195" s="191">
        <v>4.7070882283371446E-2</v>
      </c>
      <c r="S1195" s="191">
        <v>6</v>
      </c>
      <c r="T1195" s="191">
        <v>4.730741938027281E-2</v>
      </c>
      <c r="U1195" s="191">
        <v>6</v>
      </c>
      <c r="V1195" s="191">
        <v>4.730741938027281E-2</v>
      </c>
      <c r="W1195" s="191">
        <v>14</v>
      </c>
      <c r="X1195" s="191">
        <v>0.11038397855396988</v>
      </c>
      <c r="Y1195" s="191">
        <v>36</v>
      </c>
      <c r="Z1195" s="191">
        <v>0.28384451628163682</v>
      </c>
      <c r="AA1195" s="191">
        <v>78</v>
      </c>
      <c r="AB1195" s="191">
        <v>0.61499645194354646</v>
      </c>
      <c r="AC1195" s="191">
        <v>11</v>
      </c>
      <c r="AD1195" s="191">
        <v>8.6730268863833476E-2</v>
      </c>
      <c r="AE1195" s="191"/>
      <c r="AF1195" s="191"/>
    </row>
    <row r="1196" spans="1:32">
      <c r="A1196" s="332">
        <v>1898</v>
      </c>
      <c r="B1196" s="334" t="s">
        <v>910</v>
      </c>
      <c r="C1196" s="345">
        <v>27167</v>
      </c>
      <c r="D1196" s="345">
        <v>28705</v>
      </c>
      <c r="E1196" s="191">
        <v>448</v>
      </c>
      <c r="F1196" s="191">
        <f t="shared" si="59"/>
        <v>1.5607037101550254</v>
      </c>
      <c r="G1196" s="191">
        <v>224</v>
      </c>
      <c r="H1196" s="191">
        <v>0.7803518550775127</v>
      </c>
      <c r="I1196" s="191">
        <v>224</v>
      </c>
      <c r="J1196" s="191">
        <v>0.7803518550775127</v>
      </c>
      <c r="K1196" s="191">
        <v>35</v>
      </c>
      <c r="L1196" s="191">
        <v>0.12192997735586135</v>
      </c>
      <c r="M1196" s="191">
        <v>54</v>
      </c>
      <c r="N1196" s="191">
        <v>0.18812053649190036</v>
      </c>
      <c r="O1196" s="191">
        <v>15</v>
      </c>
      <c r="P1196" s="191">
        <v>5.2255704581083438E-2</v>
      </c>
      <c r="Q1196" s="191">
        <v>13</v>
      </c>
      <c r="R1196" s="191">
        <v>9.0123671834175231E-2</v>
      </c>
      <c r="S1196" s="191">
        <v>11</v>
      </c>
      <c r="T1196" s="191">
        <v>3.8320850026127853E-2</v>
      </c>
      <c r="U1196" s="191">
        <v>6</v>
      </c>
      <c r="V1196" s="191">
        <v>2.0902281832433374E-2</v>
      </c>
      <c r="W1196" s="191">
        <v>48</v>
      </c>
      <c r="X1196" s="191">
        <v>0.16721825465946699</v>
      </c>
      <c r="Y1196" s="191">
        <v>82</v>
      </c>
      <c r="Z1196" s="191">
        <v>0.28566451837658946</v>
      </c>
      <c r="AA1196" s="191">
        <v>165</v>
      </c>
      <c r="AB1196" s="191">
        <v>0.57481275039191781</v>
      </c>
      <c r="AC1196" s="191">
        <v>19</v>
      </c>
      <c r="AD1196" s="191">
        <v>6.6190559136039023E-2</v>
      </c>
      <c r="AE1196" s="191"/>
      <c r="AF1196" s="191"/>
    </row>
    <row r="1197" spans="1:32">
      <c r="A1197" s="332">
        <v>1898</v>
      </c>
      <c r="B1197" s="334" t="s">
        <v>912</v>
      </c>
      <c r="C1197" s="345">
        <v>12785</v>
      </c>
      <c r="D1197" s="345">
        <v>12876</v>
      </c>
      <c r="E1197" s="191">
        <v>206</v>
      </c>
      <c r="F1197" s="191">
        <f t="shared" si="59"/>
        <v>1.5998757378067723</v>
      </c>
      <c r="G1197" s="191">
        <v>111</v>
      </c>
      <c r="H1197" s="191">
        <v>0.86206896551724133</v>
      </c>
      <c r="I1197" s="191">
        <v>95</v>
      </c>
      <c r="J1197" s="191">
        <v>0.73780677228953095</v>
      </c>
      <c r="K1197" s="191">
        <v>20</v>
      </c>
      <c r="L1197" s="191">
        <v>0.15532774153463808</v>
      </c>
      <c r="M1197" s="191">
        <v>24</v>
      </c>
      <c r="N1197" s="191">
        <v>0.1863932898415657</v>
      </c>
      <c r="O1197" s="191">
        <v>8</v>
      </c>
      <c r="P1197" s="191">
        <v>6.2131096613855234E-2</v>
      </c>
      <c r="Q1197" s="191">
        <v>5</v>
      </c>
      <c r="R1197" s="191">
        <v>7.7275551413482441E-2</v>
      </c>
      <c r="S1197" s="191">
        <v>1</v>
      </c>
      <c r="T1197" s="191">
        <v>7.7663870767319043E-3</v>
      </c>
      <c r="U1197" s="191">
        <v>4</v>
      </c>
      <c r="V1197" s="191">
        <v>3.1065548306927617E-2</v>
      </c>
      <c r="W1197" s="191">
        <v>22</v>
      </c>
      <c r="X1197" s="191">
        <v>0.1708605156881019</v>
      </c>
      <c r="Y1197" s="191">
        <v>30</v>
      </c>
      <c r="Z1197" s="191">
        <v>0.23299161230195711</v>
      </c>
      <c r="AA1197" s="191">
        <v>67</v>
      </c>
      <c r="AB1197" s="191">
        <v>0.52034793414103764</v>
      </c>
      <c r="AC1197" s="191">
        <v>25</v>
      </c>
      <c r="AD1197" s="191">
        <v>0.19415967691829761</v>
      </c>
      <c r="AE1197" s="191"/>
      <c r="AF1197" s="191"/>
    </row>
    <row r="1198" spans="1:32">
      <c r="A1198" s="332">
        <v>1898</v>
      </c>
      <c r="B1198" s="335" t="s">
        <v>1119</v>
      </c>
      <c r="C1198" s="343">
        <v>104678</v>
      </c>
      <c r="D1198" s="240">
        <v>113221</v>
      </c>
      <c r="E1198" s="191">
        <v>1890</v>
      </c>
      <c r="F1198" s="191">
        <f t="shared" si="59"/>
        <v>1.6693016313228111</v>
      </c>
      <c r="G1198" s="191">
        <v>973</v>
      </c>
      <c r="H1198" s="191">
        <v>0.85938121019952141</v>
      </c>
      <c r="I1198" s="191">
        <v>917</v>
      </c>
      <c r="J1198" s="191">
        <v>0.80992042112328977</v>
      </c>
      <c r="K1198" s="191">
        <v>164</v>
      </c>
      <c r="L1198" s="191">
        <v>0.14484945372324923</v>
      </c>
      <c r="M1198" s="191">
        <v>240</v>
      </c>
      <c r="N1198" s="191">
        <v>0.21197481032670618</v>
      </c>
      <c r="O1198" s="191">
        <v>42</v>
      </c>
      <c r="P1198" s="191">
        <v>3.7095591807173575E-2</v>
      </c>
      <c r="Q1198" s="191">
        <v>44</v>
      </c>
      <c r="R1198" s="191">
        <v>7.7335476634193309E-2</v>
      </c>
      <c r="S1198" s="191">
        <v>49</v>
      </c>
      <c r="T1198" s="191">
        <v>4.3278190441702516E-2</v>
      </c>
      <c r="U1198" s="191">
        <v>34</v>
      </c>
      <c r="V1198" s="191">
        <v>3.0029764796283376E-2</v>
      </c>
      <c r="W1198" s="191">
        <v>188</v>
      </c>
      <c r="X1198" s="191">
        <v>0.16604693475591983</v>
      </c>
      <c r="Y1198" s="191">
        <v>334</v>
      </c>
      <c r="Z1198" s="191">
        <v>0.29499827770466608</v>
      </c>
      <c r="AA1198" s="191">
        <v>642</v>
      </c>
      <c r="AB1198" s="191">
        <v>0.56703261762393897</v>
      </c>
      <c r="AC1198" s="191">
        <v>153</v>
      </c>
      <c r="AD1198" s="191">
        <v>0.13513394158327519</v>
      </c>
      <c r="AE1198" s="191"/>
      <c r="AF1198" s="191"/>
    </row>
    <row r="1199" spans="1:32">
      <c r="A1199" s="332">
        <v>1898</v>
      </c>
      <c r="B1199" s="334" t="s">
        <v>845</v>
      </c>
      <c r="C1199" s="345">
        <v>14718</v>
      </c>
      <c r="D1199" s="345">
        <v>18433</v>
      </c>
      <c r="E1199" s="191">
        <v>294</v>
      </c>
      <c r="F1199" s="191">
        <f t="shared" si="59"/>
        <v>1.5949655509141216</v>
      </c>
      <c r="G1199" s="191">
        <v>150</v>
      </c>
      <c r="H1199" s="191">
        <v>0.81375793413985786</v>
      </c>
      <c r="I1199" s="191">
        <v>144</v>
      </c>
      <c r="J1199" s="191">
        <v>0.78120761677426354</v>
      </c>
      <c r="K1199" s="191">
        <v>31</v>
      </c>
      <c r="L1199" s="191">
        <v>0.16817663972223729</v>
      </c>
      <c r="M1199" s="191">
        <v>48</v>
      </c>
      <c r="N1199" s="191">
        <v>0.26040253892475451</v>
      </c>
      <c r="O1199" s="191">
        <v>3</v>
      </c>
      <c r="P1199" s="191">
        <v>1.6275158682797157E-2</v>
      </c>
      <c r="Q1199" s="191">
        <v>11</v>
      </c>
      <c r="R1199" s="191">
        <v>0.11875440785547658</v>
      </c>
      <c r="S1199" s="191">
        <v>5</v>
      </c>
      <c r="T1199" s="191">
        <v>2.7125264471328594E-2</v>
      </c>
      <c r="U1199" s="191">
        <v>4</v>
      </c>
      <c r="V1199" s="191">
        <v>2.1700211577062874E-2</v>
      </c>
      <c r="W1199" s="191">
        <v>35</v>
      </c>
      <c r="X1199" s="191">
        <v>0.18987685129930018</v>
      </c>
      <c r="Y1199" s="191">
        <v>45</v>
      </c>
      <c r="Z1199" s="191">
        <v>0.24412738024195735</v>
      </c>
      <c r="AA1199" s="191">
        <v>91</v>
      </c>
      <c r="AB1199" s="191">
        <v>0.49367981337818045</v>
      </c>
      <c r="AC1199" s="191">
        <v>21</v>
      </c>
      <c r="AD1199" s="191">
        <v>0.11392611077958011</v>
      </c>
      <c r="AE1199" s="191"/>
      <c r="AF1199" s="191"/>
    </row>
    <row r="1200" spans="1:32">
      <c r="A1200" s="332">
        <v>1898</v>
      </c>
      <c r="B1200" s="334" t="s">
        <v>849</v>
      </c>
      <c r="C1200" s="345">
        <v>14687</v>
      </c>
      <c r="D1200" s="345">
        <v>15226</v>
      </c>
      <c r="E1200" s="191">
        <v>247</v>
      </c>
      <c r="F1200" s="191">
        <f t="shared" si="59"/>
        <v>1.6222251412058322</v>
      </c>
      <c r="G1200" s="191">
        <v>110</v>
      </c>
      <c r="H1200" s="191">
        <v>0.72244844345199</v>
      </c>
      <c r="I1200" s="191">
        <v>137</v>
      </c>
      <c r="J1200" s="191">
        <v>0.89977669775384206</v>
      </c>
      <c r="K1200" s="191">
        <v>23</v>
      </c>
      <c r="L1200" s="191">
        <v>0.15105740181268881</v>
      </c>
      <c r="M1200" s="191">
        <v>23</v>
      </c>
      <c r="N1200" s="191">
        <v>0.15105740181268881</v>
      </c>
      <c r="O1200" s="191">
        <v>4</v>
      </c>
      <c r="P1200" s="191">
        <v>2.627085248916327E-2</v>
      </c>
      <c r="Q1200" s="191">
        <v>6</v>
      </c>
      <c r="R1200" s="191">
        <v>7.841849468015237E-2</v>
      </c>
      <c r="S1200" s="191">
        <v>8</v>
      </c>
      <c r="T1200" s="191">
        <v>5.2541704978326539E-2</v>
      </c>
      <c r="U1200" s="191">
        <v>3</v>
      </c>
      <c r="V1200" s="191">
        <v>1.9703139366872457E-2</v>
      </c>
      <c r="W1200" s="191">
        <v>18</v>
      </c>
      <c r="X1200" s="191">
        <v>0.11821883620123472</v>
      </c>
      <c r="Y1200" s="191">
        <v>62</v>
      </c>
      <c r="Z1200" s="191">
        <v>0.40719821358203073</v>
      </c>
      <c r="AA1200" s="191">
        <v>90</v>
      </c>
      <c r="AB1200" s="191">
        <v>0.59109418100617372</v>
      </c>
      <c r="AC1200" s="191">
        <v>10</v>
      </c>
      <c r="AD1200" s="191">
        <v>6.5677131222908178E-2</v>
      </c>
      <c r="AE1200" s="191"/>
      <c r="AF1200" s="191"/>
    </row>
    <row r="1201" spans="1:32">
      <c r="A1201" s="332">
        <v>1898</v>
      </c>
      <c r="B1201" s="334" t="s">
        <v>982</v>
      </c>
      <c r="C1201" s="345">
        <v>3766</v>
      </c>
      <c r="D1201" s="345">
        <v>3761</v>
      </c>
      <c r="E1201" s="191">
        <v>84</v>
      </c>
      <c r="F1201" s="191">
        <f t="shared" si="59"/>
        <v>2.2334485509173092</v>
      </c>
      <c r="G1201" s="191">
        <v>49</v>
      </c>
      <c r="H1201" s="191">
        <v>1.302844988035097</v>
      </c>
      <c r="I1201" s="191">
        <v>35</v>
      </c>
      <c r="J1201" s="191">
        <v>0.93060356288221213</v>
      </c>
      <c r="K1201" s="191">
        <v>4</v>
      </c>
      <c r="L1201" s="191">
        <v>0.10635469290082426</v>
      </c>
      <c r="M1201" s="191">
        <v>6</v>
      </c>
      <c r="N1201" s="191">
        <v>0.15953203935123636</v>
      </c>
      <c r="O1201" s="191">
        <v>0</v>
      </c>
      <c r="P1201" s="191">
        <v>0</v>
      </c>
      <c r="Q1201" s="191">
        <v>0</v>
      </c>
      <c r="R1201" s="191">
        <v>0</v>
      </c>
      <c r="S1201" s="191">
        <v>0</v>
      </c>
      <c r="T1201" s="191">
        <v>0</v>
      </c>
      <c r="U1201" s="191">
        <v>1</v>
      </c>
      <c r="V1201" s="191">
        <v>2.6588673225206066E-2</v>
      </c>
      <c r="W1201" s="191">
        <v>8</v>
      </c>
      <c r="X1201" s="191">
        <v>0.21270938580164853</v>
      </c>
      <c r="Y1201" s="191">
        <v>7</v>
      </c>
      <c r="Z1201" s="191">
        <v>0.18612071257644244</v>
      </c>
      <c r="AA1201" s="191">
        <v>47</v>
      </c>
      <c r="AB1201" s="191">
        <v>1.249667641584685</v>
      </c>
      <c r="AC1201" s="191">
        <v>11</v>
      </c>
      <c r="AD1201" s="191">
        <v>0.29247540547726669</v>
      </c>
      <c r="AE1201" s="191"/>
      <c r="AF1201" s="191"/>
    </row>
    <row r="1202" spans="1:32">
      <c r="A1202" s="332">
        <v>1898</v>
      </c>
      <c r="B1202" s="334" t="s">
        <v>859</v>
      </c>
      <c r="C1202" s="345">
        <v>15310</v>
      </c>
      <c r="D1202" s="345">
        <v>17131</v>
      </c>
      <c r="E1202" s="191">
        <v>251</v>
      </c>
      <c r="F1202" s="191">
        <f t="shared" si="59"/>
        <v>1.465180082890666</v>
      </c>
      <c r="G1202" s="191">
        <v>122</v>
      </c>
      <c r="H1202" s="191">
        <v>0.71215924347673809</v>
      </c>
      <c r="I1202" s="191">
        <v>129</v>
      </c>
      <c r="J1202" s="191">
        <v>0.75302083941392794</v>
      </c>
      <c r="K1202" s="191">
        <v>18</v>
      </c>
      <c r="L1202" s="191">
        <v>0.10507267526705971</v>
      </c>
      <c r="M1202" s="191">
        <v>26</v>
      </c>
      <c r="N1202" s="191">
        <v>0.15177164205241958</v>
      </c>
      <c r="O1202" s="191">
        <v>4</v>
      </c>
      <c r="P1202" s="191">
        <v>2.3349483392679934E-2</v>
      </c>
      <c r="Q1202" s="191">
        <v>8</v>
      </c>
      <c r="R1202" s="191">
        <v>9.2930943902866145E-2</v>
      </c>
      <c r="S1202" s="191">
        <v>4</v>
      </c>
      <c r="T1202" s="191">
        <v>2.3349483392679934E-2</v>
      </c>
      <c r="U1202" s="191">
        <v>5</v>
      </c>
      <c r="V1202" s="191">
        <v>2.9186854240849922E-2</v>
      </c>
      <c r="W1202" s="191">
        <v>32</v>
      </c>
      <c r="X1202" s="191">
        <v>0.18679586714143948</v>
      </c>
      <c r="Y1202" s="191">
        <v>53</v>
      </c>
      <c r="Z1202" s="191">
        <v>0.30938065495300915</v>
      </c>
      <c r="AA1202" s="191">
        <v>83</v>
      </c>
      <c r="AB1202" s="191">
        <v>0.48450178039810865</v>
      </c>
      <c r="AC1202" s="191">
        <v>18</v>
      </c>
      <c r="AD1202" s="191">
        <v>0.10507267526705971</v>
      </c>
      <c r="AE1202" s="191"/>
      <c r="AF1202" s="191"/>
    </row>
    <row r="1203" spans="1:32">
      <c r="A1203" s="332">
        <v>1898</v>
      </c>
      <c r="B1203" s="334" t="s">
        <v>868</v>
      </c>
      <c r="C1203" s="345">
        <v>16161</v>
      </c>
      <c r="D1203" s="345">
        <v>17658</v>
      </c>
      <c r="E1203" s="191">
        <v>276</v>
      </c>
      <c r="F1203" s="191">
        <f t="shared" ref="F1203:F1266" si="60">E1203/D1203*100</f>
        <v>1.5630309208290858</v>
      </c>
      <c r="G1203" s="191">
        <v>142</v>
      </c>
      <c r="H1203" s="191">
        <v>0.80416808245554416</v>
      </c>
      <c r="I1203" s="191">
        <v>134</v>
      </c>
      <c r="J1203" s="191">
        <v>0.75886283837354174</v>
      </c>
      <c r="K1203" s="191">
        <v>28</v>
      </c>
      <c r="L1203" s="191">
        <v>0.15856835428700872</v>
      </c>
      <c r="M1203" s="191">
        <v>55</v>
      </c>
      <c r="N1203" s="191">
        <v>0.31147355306376712</v>
      </c>
      <c r="O1203" s="191">
        <v>10</v>
      </c>
      <c r="P1203" s="191">
        <v>5.663155510250311E-2</v>
      </c>
      <c r="Q1203" s="191">
        <v>6</v>
      </c>
      <c r="R1203" s="191">
        <v>6.7618076792388723E-2</v>
      </c>
      <c r="S1203" s="191">
        <v>11</v>
      </c>
      <c r="T1203" s="191">
        <v>6.2294710612753428E-2</v>
      </c>
      <c r="U1203" s="191">
        <v>5</v>
      </c>
      <c r="V1203" s="191">
        <v>2.8315777551251555E-2</v>
      </c>
      <c r="W1203" s="191">
        <v>27</v>
      </c>
      <c r="X1203" s="191">
        <v>0.1529051987767584</v>
      </c>
      <c r="Y1203" s="191">
        <v>41</v>
      </c>
      <c r="Z1203" s="191">
        <v>0.23218937592026276</v>
      </c>
      <c r="AA1203" s="191">
        <v>73</v>
      </c>
      <c r="AB1203" s="191">
        <v>0.41341035224827272</v>
      </c>
      <c r="AC1203" s="191">
        <v>20</v>
      </c>
      <c r="AD1203" s="191">
        <v>0.11326311020500622</v>
      </c>
      <c r="AE1203" s="191"/>
      <c r="AF1203" s="191"/>
    </row>
    <row r="1204" spans="1:32">
      <c r="A1204" s="332">
        <v>1898</v>
      </c>
      <c r="B1204" s="334" t="s">
        <v>878</v>
      </c>
      <c r="C1204" s="345">
        <v>15024</v>
      </c>
      <c r="D1204" s="345">
        <v>15938</v>
      </c>
      <c r="E1204" s="191">
        <v>279</v>
      </c>
      <c r="F1204" s="191">
        <f t="shared" si="60"/>
        <v>1.7505333166018322</v>
      </c>
      <c r="G1204" s="191">
        <v>159</v>
      </c>
      <c r="H1204" s="191">
        <v>0.99761576107416228</v>
      </c>
      <c r="I1204" s="191">
        <v>120</v>
      </c>
      <c r="J1204" s="191">
        <v>0.7529175555276697</v>
      </c>
      <c r="K1204" s="191">
        <v>26</v>
      </c>
      <c r="L1204" s="191">
        <v>0.16313213703099511</v>
      </c>
      <c r="M1204" s="191">
        <v>31</v>
      </c>
      <c r="N1204" s="191">
        <v>0.19450370184464802</v>
      </c>
      <c r="O1204" s="191">
        <v>7</v>
      </c>
      <c r="P1204" s="191">
        <v>4.3920190739114066E-2</v>
      </c>
      <c r="Q1204" s="191">
        <v>5</v>
      </c>
      <c r="R1204" s="191">
        <v>6.2429413979169276E-2</v>
      </c>
      <c r="S1204" s="191">
        <v>6</v>
      </c>
      <c r="T1204" s="191">
        <v>3.7645877776383486E-2</v>
      </c>
      <c r="U1204" s="191">
        <v>5</v>
      </c>
      <c r="V1204" s="191">
        <v>3.1371564813652907E-2</v>
      </c>
      <c r="W1204" s="191">
        <v>26</v>
      </c>
      <c r="X1204" s="191">
        <v>0.16313213703099511</v>
      </c>
      <c r="Y1204" s="191">
        <v>50</v>
      </c>
      <c r="Z1204" s="191">
        <v>0.31371564813652902</v>
      </c>
      <c r="AA1204" s="191">
        <v>88</v>
      </c>
      <c r="AB1204" s="191">
        <v>0.55213954072029114</v>
      </c>
      <c r="AC1204" s="191">
        <v>35</v>
      </c>
      <c r="AD1204" s="191">
        <v>0.21960095369557034</v>
      </c>
      <c r="AE1204" s="191"/>
      <c r="AF1204" s="191"/>
    </row>
    <row r="1205" spans="1:32">
      <c r="A1205" s="332">
        <v>1898</v>
      </c>
      <c r="B1205" s="334" t="s">
        <v>897</v>
      </c>
      <c r="C1205" s="345">
        <v>11169</v>
      </c>
      <c r="D1205" s="345">
        <v>11171</v>
      </c>
      <c r="E1205" s="191">
        <v>188</v>
      </c>
      <c r="F1205" s="191">
        <f t="shared" si="60"/>
        <v>1.6829290126219678</v>
      </c>
      <c r="G1205" s="191">
        <v>93</v>
      </c>
      <c r="H1205" s="191">
        <v>0.83251275624384569</v>
      </c>
      <c r="I1205" s="191">
        <v>95</v>
      </c>
      <c r="J1205" s="191">
        <v>0.8504162563781219</v>
      </c>
      <c r="K1205" s="191">
        <v>16</v>
      </c>
      <c r="L1205" s="191">
        <v>0.14322800107421002</v>
      </c>
      <c r="M1205" s="191">
        <v>24</v>
      </c>
      <c r="N1205" s="191">
        <v>0.214842001611315</v>
      </c>
      <c r="O1205" s="191">
        <v>5</v>
      </c>
      <c r="P1205" s="191">
        <v>4.4758750335690628E-2</v>
      </c>
      <c r="Q1205" s="191">
        <v>6</v>
      </c>
      <c r="R1205" s="191">
        <v>0.10688389580162921</v>
      </c>
      <c r="S1205" s="191">
        <v>9</v>
      </c>
      <c r="T1205" s="191">
        <v>8.0565750604243119E-2</v>
      </c>
      <c r="U1205" s="191">
        <v>4</v>
      </c>
      <c r="V1205" s="191">
        <v>3.5807000268552505E-2</v>
      </c>
      <c r="W1205" s="191">
        <v>19</v>
      </c>
      <c r="X1205" s="191">
        <v>0.1700832512756244</v>
      </c>
      <c r="Y1205" s="191">
        <v>23</v>
      </c>
      <c r="Z1205" s="191">
        <v>0.20589025154417687</v>
      </c>
      <c r="AA1205" s="191">
        <v>66</v>
      </c>
      <c r="AB1205" s="191">
        <v>0.5908155044311163</v>
      </c>
      <c r="AC1205" s="191">
        <v>16</v>
      </c>
      <c r="AD1205" s="191">
        <v>0.14322800107421002</v>
      </c>
      <c r="AE1205" s="191"/>
      <c r="AF1205" s="191"/>
    </row>
    <row r="1206" spans="1:32">
      <c r="A1206" s="332">
        <v>1898</v>
      </c>
      <c r="B1206" s="334" t="s">
        <v>906</v>
      </c>
      <c r="C1206" s="345">
        <v>13843</v>
      </c>
      <c r="D1206" s="345">
        <v>13903</v>
      </c>
      <c r="E1206" s="191">
        <v>271</v>
      </c>
      <c r="F1206" s="191">
        <f t="shared" si="60"/>
        <v>1.94921959289362</v>
      </c>
      <c r="G1206" s="191">
        <v>148</v>
      </c>
      <c r="H1206" s="191">
        <v>1.0645184492555564</v>
      </c>
      <c r="I1206" s="191">
        <v>123</v>
      </c>
      <c r="J1206" s="191">
        <v>0.88470114363806363</v>
      </c>
      <c r="K1206" s="191">
        <v>18</v>
      </c>
      <c r="L1206" s="191">
        <v>0.1294684600445947</v>
      </c>
      <c r="M1206" s="191">
        <v>27</v>
      </c>
      <c r="N1206" s="191">
        <v>0.19420269006689203</v>
      </c>
      <c r="O1206" s="191">
        <v>9</v>
      </c>
      <c r="P1206" s="191">
        <v>6.4734230022297348E-2</v>
      </c>
      <c r="Q1206" s="191">
        <v>2</v>
      </c>
      <c r="R1206" s="191">
        <v>2.8626915054304824E-2</v>
      </c>
      <c r="S1206" s="191">
        <v>6</v>
      </c>
      <c r="T1206" s="191">
        <v>4.315615334819823E-2</v>
      </c>
      <c r="U1206" s="191">
        <v>7</v>
      </c>
      <c r="V1206" s="191">
        <v>5.0348845572897934E-2</v>
      </c>
      <c r="W1206" s="191">
        <v>23</v>
      </c>
      <c r="X1206" s="191">
        <v>0.16543192116809322</v>
      </c>
      <c r="Y1206" s="191">
        <v>53</v>
      </c>
      <c r="Z1206" s="191">
        <v>0.38121268790908436</v>
      </c>
      <c r="AA1206" s="191">
        <v>104</v>
      </c>
      <c r="AB1206" s="191">
        <v>0.74803999136876942</v>
      </c>
      <c r="AC1206" s="191">
        <v>22</v>
      </c>
      <c r="AD1206" s="191">
        <v>0.15823922894339351</v>
      </c>
      <c r="AE1206" s="191"/>
      <c r="AF1206" s="191"/>
    </row>
    <row r="1207" spans="1:32">
      <c r="A1207" s="332">
        <v>1898</v>
      </c>
      <c r="B1207" s="335" t="s">
        <v>1120</v>
      </c>
      <c r="C1207" s="233">
        <v>126751</v>
      </c>
      <c r="D1207" s="240">
        <v>138638</v>
      </c>
      <c r="E1207" s="191">
        <v>3038</v>
      </c>
      <c r="F1207" s="191">
        <f t="shared" si="60"/>
        <v>2.1913183975533403</v>
      </c>
      <c r="G1207" s="191">
        <v>1449</v>
      </c>
      <c r="H1207" s="191">
        <v>1.0451679914597729</v>
      </c>
      <c r="I1207" s="191">
        <v>1589</v>
      </c>
      <c r="J1207" s="191">
        <v>1.1461504060935674</v>
      </c>
      <c r="K1207" s="191">
        <v>307</v>
      </c>
      <c r="L1207" s="191">
        <v>0.2214400092326779</v>
      </c>
      <c r="M1207" s="191">
        <v>482</v>
      </c>
      <c r="N1207" s="191">
        <v>0.34766802752492104</v>
      </c>
      <c r="O1207" s="191">
        <v>137</v>
      </c>
      <c r="P1207" s="191">
        <v>9.8818505748784605E-2</v>
      </c>
      <c r="Q1207" s="191">
        <v>113</v>
      </c>
      <c r="R1207" s="191">
        <v>0.16219939699072405</v>
      </c>
      <c r="S1207" s="191">
        <v>125</v>
      </c>
      <c r="T1207" s="191">
        <v>9.0162870208745083E-2</v>
      </c>
      <c r="U1207" s="191">
        <v>72</v>
      </c>
      <c r="V1207" s="191">
        <v>5.1933813240237166E-2</v>
      </c>
      <c r="W1207" s="191">
        <v>307</v>
      </c>
      <c r="X1207" s="191">
        <v>0.2214400092326779</v>
      </c>
      <c r="Y1207" s="191">
        <v>380</v>
      </c>
      <c r="Z1207" s="191">
        <v>0.27409512543458503</v>
      </c>
      <c r="AA1207" s="191">
        <v>900</v>
      </c>
      <c r="AB1207" s="191">
        <v>0.6491726655029646</v>
      </c>
      <c r="AC1207" s="191">
        <v>215</v>
      </c>
      <c r="AD1207" s="191">
        <v>0.15508013675904153</v>
      </c>
      <c r="AE1207" s="191"/>
      <c r="AF1207" s="191"/>
    </row>
    <row r="1208" spans="1:32">
      <c r="A1208" s="332">
        <v>1898</v>
      </c>
      <c r="B1208" s="334" t="s">
        <v>913</v>
      </c>
      <c r="C1208" s="345">
        <v>14910</v>
      </c>
      <c r="D1208" s="345">
        <v>17742</v>
      </c>
      <c r="E1208" s="191">
        <v>413</v>
      </c>
      <c r="F1208" s="191">
        <f t="shared" si="60"/>
        <v>2.3278097170555743</v>
      </c>
      <c r="G1208" s="191">
        <v>207</v>
      </c>
      <c r="H1208" s="191">
        <v>1.1667230300980724</v>
      </c>
      <c r="I1208" s="191">
        <v>206</v>
      </c>
      <c r="J1208" s="191">
        <v>1.1610866869575021</v>
      </c>
      <c r="K1208" s="191">
        <v>64</v>
      </c>
      <c r="L1208" s="191">
        <v>0.3607259609965055</v>
      </c>
      <c r="M1208" s="191">
        <v>83</v>
      </c>
      <c r="N1208" s="191">
        <v>0.46781648066734305</v>
      </c>
      <c r="O1208" s="191">
        <v>22</v>
      </c>
      <c r="P1208" s="191">
        <v>0.12399954909254876</v>
      </c>
      <c r="Q1208" s="191">
        <v>21</v>
      </c>
      <c r="R1208" s="191">
        <v>0.23554277984443694</v>
      </c>
      <c r="S1208" s="191">
        <v>23</v>
      </c>
      <c r="T1208" s="191">
        <v>0.12963589223311917</v>
      </c>
      <c r="U1208" s="191">
        <v>7</v>
      </c>
      <c r="V1208" s="191">
        <v>3.9454401983992783E-2</v>
      </c>
      <c r="W1208" s="191">
        <v>39</v>
      </c>
      <c r="X1208" s="191">
        <v>0.2198173824822455</v>
      </c>
      <c r="Y1208" s="191">
        <v>46</v>
      </c>
      <c r="Z1208" s="191">
        <v>0.25927178446623833</v>
      </c>
      <c r="AA1208" s="191">
        <v>89</v>
      </c>
      <c r="AB1208" s="191">
        <v>0.50163453951076542</v>
      </c>
      <c r="AC1208" s="191">
        <v>19</v>
      </c>
      <c r="AD1208" s="191">
        <v>0.10709051967083755</v>
      </c>
      <c r="AE1208" s="191"/>
      <c r="AF1208" s="191"/>
    </row>
    <row r="1209" spans="1:32">
      <c r="A1209" s="332">
        <v>1898</v>
      </c>
      <c r="B1209" s="334" t="s">
        <v>914</v>
      </c>
      <c r="C1209" s="345">
        <v>7011</v>
      </c>
      <c r="D1209" s="345">
        <v>6363</v>
      </c>
      <c r="E1209" s="191">
        <v>150</v>
      </c>
      <c r="F1209" s="191">
        <f t="shared" si="60"/>
        <v>2.3573785950023574</v>
      </c>
      <c r="G1209" s="191">
        <v>69</v>
      </c>
      <c r="H1209" s="191">
        <v>1.0843941537010844</v>
      </c>
      <c r="I1209" s="191">
        <v>81</v>
      </c>
      <c r="J1209" s="191">
        <v>1.272984441301273</v>
      </c>
      <c r="K1209" s="191">
        <v>7</v>
      </c>
      <c r="L1209" s="191">
        <v>0.11001100110011</v>
      </c>
      <c r="M1209" s="191">
        <v>10</v>
      </c>
      <c r="N1209" s="191">
        <v>0.15715857300015718</v>
      </c>
      <c r="O1209" s="191">
        <v>2</v>
      </c>
      <c r="P1209" s="191">
        <v>3.1431714600031434E-2</v>
      </c>
      <c r="Q1209" s="191">
        <v>3</v>
      </c>
      <c r="R1209" s="191">
        <v>9.3823668081093825E-2</v>
      </c>
      <c r="S1209" s="191">
        <v>6</v>
      </c>
      <c r="T1209" s="191">
        <v>9.4295143800094294E-2</v>
      </c>
      <c r="U1209" s="191">
        <v>4</v>
      </c>
      <c r="V1209" s="191">
        <v>6.2863429200062867E-2</v>
      </c>
      <c r="W1209" s="191">
        <v>14</v>
      </c>
      <c r="X1209" s="191">
        <v>0.22002200220022</v>
      </c>
      <c r="Y1209" s="191">
        <v>24</v>
      </c>
      <c r="Z1209" s="191">
        <v>0.37718057520037718</v>
      </c>
      <c r="AA1209" s="191">
        <v>55</v>
      </c>
      <c r="AB1209" s="191">
        <v>0.86437215150086433</v>
      </c>
      <c r="AC1209" s="191">
        <v>25</v>
      </c>
      <c r="AD1209" s="191">
        <v>0.39289643250039291</v>
      </c>
      <c r="AE1209" s="191"/>
      <c r="AF1209" s="191"/>
    </row>
    <row r="1210" spans="1:32">
      <c r="A1210" s="332">
        <v>1898</v>
      </c>
      <c r="B1210" s="334" t="s">
        <v>915</v>
      </c>
      <c r="C1210" s="345">
        <v>9627</v>
      </c>
      <c r="D1210" s="345">
        <v>9397</v>
      </c>
      <c r="E1210" s="191">
        <v>226</v>
      </c>
      <c r="F1210" s="191">
        <f t="shared" si="60"/>
        <v>2.4050228796424391</v>
      </c>
      <c r="G1210" s="191">
        <v>105</v>
      </c>
      <c r="H1210" s="191">
        <v>1.1173778865595403</v>
      </c>
      <c r="I1210" s="191">
        <v>121</v>
      </c>
      <c r="J1210" s="191">
        <v>1.2876449930828988</v>
      </c>
      <c r="K1210" s="191">
        <v>24</v>
      </c>
      <c r="L1210" s="191">
        <v>0.25540065978503779</v>
      </c>
      <c r="M1210" s="191">
        <v>28</v>
      </c>
      <c r="N1210" s="191">
        <v>0.29796743641587742</v>
      </c>
      <c r="O1210" s="191">
        <v>13</v>
      </c>
      <c r="P1210" s="191">
        <v>0.1383420240502288</v>
      </c>
      <c r="Q1210" s="191">
        <v>3</v>
      </c>
      <c r="R1210" s="191">
        <v>6.3530914121528143E-2</v>
      </c>
      <c r="S1210" s="191">
        <v>10</v>
      </c>
      <c r="T1210" s="191">
        <v>0.10641694157709908</v>
      </c>
      <c r="U1210" s="191">
        <v>6</v>
      </c>
      <c r="V1210" s="191">
        <v>6.3850164946259447E-2</v>
      </c>
      <c r="W1210" s="191">
        <v>26</v>
      </c>
      <c r="X1210" s="191">
        <v>0.2766840481004576</v>
      </c>
      <c r="Y1210" s="191">
        <v>33</v>
      </c>
      <c r="Z1210" s="191">
        <v>0.35117590720442693</v>
      </c>
      <c r="AA1210" s="191">
        <v>61</v>
      </c>
      <c r="AB1210" s="191">
        <v>0.64914334362030435</v>
      </c>
      <c r="AC1210" s="191">
        <v>22</v>
      </c>
      <c r="AD1210" s="191">
        <v>0.23411727146961797</v>
      </c>
      <c r="AE1210" s="191"/>
      <c r="AF1210" s="191"/>
    </row>
    <row r="1211" spans="1:32">
      <c r="A1211" s="332">
        <v>1898</v>
      </c>
      <c r="B1211" s="334" t="s">
        <v>916</v>
      </c>
      <c r="C1211" s="345">
        <v>23240</v>
      </c>
      <c r="D1211" s="345">
        <v>24594</v>
      </c>
      <c r="E1211" s="191">
        <v>540</v>
      </c>
      <c r="F1211" s="191">
        <f t="shared" si="60"/>
        <v>2.1956574774335205</v>
      </c>
      <c r="G1211" s="191">
        <v>249</v>
      </c>
      <c r="H1211" s="191">
        <v>1.0124420590387899</v>
      </c>
      <c r="I1211" s="191">
        <v>291</v>
      </c>
      <c r="J1211" s="191">
        <v>1.1832154183947305</v>
      </c>
      <c r="K1211" s="191">
        <v>49</v>
      </c>
      <c r="L1211" s="191">
        <v>0.19923558591526386</v>
      </c>
      <c r="M1211" s="191">
        <v>61</v>
      </c>
      <c r="N1211" s="191">
        <v>0.24802797430267545</v>
      </c>
      <c r="O1211" s="191">
        <v>23</v>
      </c>
      <c r="P1211" s="191">
        <v>9.3518744409205504E-2</v>
      </c>
      <c r="Q1211" s="191">
        <v>16</v>
      </c>
      <c r="R1211" s="191">
        <v>0.12946247052126536</v>
      </c>
      <c r="S1211" s="191">
        <v>26</v>
      </c>
      <c r="T1211" s="191">
        <v>0.10571684150605838</v>
      </c>
      <c r="U1211" s="191">
        <v>11</v>
      </c>
      <c r="V1211" s="191">
        <v>4.4726356021793937E-2</v>
      </c>
      <c r="W1211" s="191">
        <v>52</v>
      </c>
      <c r="X1211" s="191">
        <v>0.21143368301211676</v>
      </c>
      <c r="Y1211" s="191">
        <v>85</v>
      </c>
      <c r="Z1211" s="191">
        <v>0.34561275107749861</v>
      </c>
      <c r="AA1211" s="191">
        <v>173</v>
      </c>
      <c r="AB1211" s="191">
        <v>0.70342359925185005</v>
      </c>
      <c r="AC1211" s="191">
        <v>44</v>
      </c>
      <c r="AD1211" s="191">
        <v>0.17890542408717575</v>
      </c>
      <c r="AE1211" s="191"/>
      <c r="AF1211" s="191"/>
    </row>
    <row r="1212" spans="1:32">
      <c r="A1212" s="332">
        <v>1898</v>
      </c>
      <c r="B1212" s="334" t="s">
        <v>917</v>
      </c>
      <c r="C1212" s="345">
        <v>40350</v>
      </c>
      <c r="D1212" s="345">
        <v>45031</v>
      </c>
      <c r="E1212" s="191">
        <v>986</v>
      </c>
      <c r="F1212" s="191">
        <f t="shared" si="60"/>
        <v>2.1896027181275124</v>
      </c>
      <c r="G1212" s="191">
        <v>474</v>
      </c>
      <c r="H1212" s="191">
        <v>1.0526082032377695</v>
      </c>
      <c r="I1212" s="191">
        <v>512</v>
      </c>
      <c r="J1212" s="191">
        <v>1.1369945148897427</v>
      </c>
      <c r="K1212" s="191">
        <v>91</v>
      </c>
      <c r="L1212" s="191">
        <v>0.20208300948235661</v>
      </c>
      <c r="M1212" s="191">
        <v>182</v>
      </c>
      <c r="N1212" s="191">
        <v>0.40416601896471321</v>
      </c>
      <c r="O1212" s="191">
        <v>46</v>
      </c>
      <c r="P1212" s="191">
        <v>0.10215185094712531</v>
      </c>
      <c r="Q1212" s="191">
        <v>34</v>
      </c>
      <c r="R1212" s="191">
        <v>0.15025204858874996</v>
      </c>
      <c r="S1212" s="191">
        <v>32</v>
      </c>
      <c r="T1212" s="191">
        <v>7.1062157180608918E-2</v>
      </c>
      <c r="U1212" s="191">
        <v>22</v>
      </c>
      <c r="V1212" s="191">
        <v>4.8855233061668633E-2</v>
      </c>
      <c r="W1212" s="191">
        <v>107</v>
      </c>
      <c r="X1212" s="191">
        <v>0.23761408807266107</v>
      </c>
      <c r="Y1212" s="191">
        <v>106</v>
      </c>
      <c r="Z1212" s="191">
        <v>0.235393395660767</v>
      </c>
      <c r="AA1212" s="191">
        <v>308</v>
      </c>
      <c r="AB1212" s="191">
        <v>0.6839732628633608</v>
      </c>
      <c r="AC1212" s="191">
        <v>58</v>
      </c>
      <c r="AD1212" s="191">
        <v>0.12880015988985366</v>
      </c>
      <c r="AE1212" s="191"/>
      <c r="AF1212" s="191"/>
    </row>
    <row r="1213" spans="1:32">
      <c r="A1213" s="332">
        <v>1898</v>
      </c>
      <c r="B1213" s="334" t="s">
        <v>918</v>
      </c>
      <c r="C1213" s="345">
        <v>20801</v>
      </c>
      <c r="D1213" s="345">
        <v>24292</v>
      </c>
      <c r="E1213" s="191">
        <v>476</v>
      </c>
      <c r="F1213" s="191">
        <f t="shared" si="60"/>
        <v>1.9594928371480322</v>
      </c>
      <c r="G1213" s="191">
        <v>230</v>
      </c>
      <c r="H1213" s="191">
        <v>0.94681376584883925</v>
      </c>
      <c r="I1213" s="191">
        <v>246</v>
      </c>
      <c r="J1213" s="191">
        <v>1.0126790712991931</v>
      </c>
      <c r="K1213" s="191">
        <v>57</v>
      </c>
      <c r="L1213" s="191">
        <v>0.23464515066688621</v>
      </c>
      <c r="M1213" s="191">
        <v>86</v>
      </c>
      <c r="N1213" s="191">
        <v>0.35402601679565288</v>
      </c>
      <c r="O1213" s="191">
        <v>21</v>
      </c>
      <c r="P1213" s="191">
        <v>8.6448213403589658E-2</v>
      </c>
      <c r="Q1213" s="191">
        <v>24</v>
      </c>
      <c r="R1213" s="191">
        <v>0.19660793676930674</v>
      </c>
      <c r="S1213" s="191">
        <v>21</v>
      </c>
      <c r="T1213" s="191">
        <v>8.6448213403589658E-2</v>
      </c>
      <c r="U1213" s="191">
        <v>17</v>
      </c>
      <c r="V1213" s="191">
        <v>6.9981887041001153E-2</v>
      </c>
      <c r="W1213" s="191">
        <v>41</v>
      </c>
      <c r="X1213" s="191">
        <v>0.16877984521653219</v>
      </c>
      <c r="Y1213" s="191">
        <v>59</v>
      </c>
      <c r="Z1213" s="191">
        <v>0.24287831384818048</v>
      </c>
      <c r="AA1213" s="191">
        <v>133</v>
      </c>
      <c r="AB1213" s="191">
        <v>0.54750535155606783</v>
      </c>
      <c r="AC1213" s="191">
        <v>17</v>
      </c>
      <c r="AD1213" s="191">
        <v>6.9981887041001153E-2</v>
      </c>
      <c r="AE1213" s="191"/>
      <c r="AF1213" s="191"/>
    </row>
    <row r="1214" spans="1:32">
      <c r="A1214" s="332">
        <v>1898</v>
      </c>
      <c r="B1214" s="334" t="s">
        <v>919</v>
      </c>
      <c r="C1214" s="345">
        <v>4719</v>
      </c>
      <c r="D1214" s="345">
        <v>6024</v>
      </c>
      <c r="E1214" s="191">
        <v>131</v>
      </c>
      <c r="F1214" s="191">
        <f t="shared" si="60"/>
        <v>2.1746347941567068</v>
      </c>
      <c r="G1214" s="191">
        <v>65</v>
      </c>
      <c r="H1214" s="191">
        <v>1.0790172642762286</v>
      </c>
      <c r="I1214" s="191">
        <v>66</v>
      </c>
      <c r="J1214" s="191">
        <v>1.0956175298804782</v>
      </c>
      <c r="K1214" s="191">
        <v>14</v>
      </c>
      <c r="L1214" s="191">
        <v>0.23240371845949537</v>
      </c>
      <c r="M1214" s="191">
        <v>25</v>
      </c>
      <c r="N1214" s="191">
        <v>0.41500664010624166</v>
      </c>
      <c r="O1214" s="191">
        <v>9</v>
      </c>
      <c r="P1214" s="191">
        <v>0.14940239043824702</v>
      </c>
      <c r="Q1214" s="191">
        <v>11</v>
      </c>
      <c r="R1214" s="191">
        <v>0.36337981407702519</v>
      </c>
      <c r="S1214" s="191">
        <v>4</v>
      </c>
      <c r="T1214" s="191">
        <v>6.6401062416998669E-2</v>
      </c>
      <c r="U1214" s="191">
        <v>3</v>
      </c>
      <c r="V1214" s="191">
        <v>4.9800796812749001E-2</v>
      </c>
      <c r="W1214" s="191">
        <v>13</v>
      </c>
      <c r="X1214" s="191">
        <v>0.21580345285524566</v>
      </c>
      <c r="Y1214" s="191">
        <v>14</v>
      </c>
      <c r="Z1214" s="191">
        <v>0.23240371845949537</v>
      </c>
      <c r="AA1214" s="191">
        <v>31</v>
      </c>
      <c r="AB1214" s="191">
        <v>0.51460823373173969</v>
      </c>
      <c r="AC1214" s="191">
        <v>7</v>
      </c>
      <c r="AD1214" s="191">
        <v>0.11620185922974768</v>
      </c>
      <c r="AE1214" s="191"/>
      <c r="AF1214" s="191"/>
    </row>
    <row r="1215" spans="1:32">
      <c r="A1215" s="332">
        <v>1898</v>
      </c>
      <c r="B1215" s="334" t="s">
        <v>920</v>
      </c>
      <c r="C1215" s="345">
        <v>6093</v>
      </c>
      <c r="D1215" s="345">
        <v>5195</v>
      </c>
      <c r="E1215" s="191">
        <v>116</v>
      </c>
      <c r="F1215" s="191">
        <f t="shared" si="60"/>
        <v>2.2329162656400383</v>
      </c>
      <c r="G1215" s="191">
        <v>50</v>
      </c>
      <c r="H1215" s="191">
        <v>0.96246390760346479</v>
      </c>
      <c r="I1215" s="191">
        <v>66</v>
      </c>
      <c r="J1215" s="191">
        <v>1.2704523580365736</v>
      </c>
      <c r="K1215" s="191">
        <v>1</v>
      </c>
      <c r="L1215" s="191">
        <v>1.9249278152069296E-2</v>
      </c>
      <c r="M1215" s="191">
        <v>7</v>
      </c>
      <c r="N1215" s="191">
        <v>0.13474494706448509</v>
      </c>
      <c r="O1215" s="191">
        <v>1</v>
      </c>
      <c r="P1215" s="191">
        <v>1.9249278152069296E-2</v>
      </c>
      <c r="Q1215" s="191">
        <v>1</v>
      </c>
      <c r="R1215" s="191">
        <v>3.8306063522617902E-2</v>
      </c>
      <c r="S1215" s="191">
        <v>3</v>
      </c>
      <c r="T1215" s="191">
        <v>5.7747834456207896E-2</v>
      </c>
      <c r="U1215" s="191">
        <v>2</v>
      </c>
      <c r="V1215" s="191">
        <v>3.8498556304138593E-2</v>
      </c>
      <c r="W1215" s="191">
        <v>15</v>
      </c>
      <c r="X1215" s="191">
        <v>0.28873917228103946</v>
      </c>
      <c r="Y1215" s="191">
        <v>13</v>
      </c>
      <c r="Z1215" s="191">
        <v>0.25024061597690089</v>
      </c>
      <c r="AA1215" s="191">
        <v>50</v>
      </c>
      <c r="AB1215" s="191">
        <v>0.96246390760346479</v>
      </c>
      <c r="AC1215" s="191">
        <v>23</v>
      </c>
      <c r="AD1215" s="191">
        <v>0.44273339749759388</v>
      </c>
      <c r="AE1215" s="191"/>
      <c r="AF1215" s="191"/>
    </row>
    <row r="1216" spans="1:32">
      <c r="A1216" s="332">
        <v>1898</v>
      </c>
      <c r="B1216" s="335" t="s">
        <v>1121</v>
      </c>
      <c r="C1216" s="343">
        <v>247655</v>
      </c>
      <c r="D1216" s="240">
        <v>281379</v>
      </c>
      <c r="E1216" s="191">
        <v>4925</v>
      </c>
      <c r="F1216" s="191">
        <f t="shared" si="60"/>
        <v>1.7503083030361184</v>
      </c>
      <c r="G1216" s="191">
        <v>2528</v>
      </c>
      <c r="H1216" s="191">
        <v>0.89843236346706756</v>
      </c>
      <c r="I1216" s="191">
        <v>2397</v>
      </c>
      <c r="J1216" s="191">
        <v>0.85187593956905105</v>
      </c>
      <c r="K1216" s="191">
        <v>369</v>
      </c>
      <c r="L1216" s="191">
        <v>0.13113985052189397</v>
      </c>
      <c r="M1216" s="191">
        <v>751</v>
      </c>
      <c r="N1216" s="191">
        <v>0.26689980417870557</v>
      </c>
      <c r="O1216" s="191">
        <v>172</v>
      </c>
      <c r="P1216" s="191">
        <v>6.1127518400449221E-2</v>
      </c>
      <c r="Q1216" s="191">
        <v>117</v>
      </c>
      <c r="R1216" s="191">
        <v>8.2746047146375526E-2</v>
      </c>
      <c r="S1216" s="191">
        <v>176</v>
      </c>
      <c r="T1216" s="191">
        <v>6.2549088595808502E-2</v>
      </c>
      <c r="U1216" s="191">
        <v>135</v>
      </c>
      <c r="V1216" s="191">
        <v>4.7977994093375838E-2</v>
      </c>
      <c r="W1216" s="191">
        <v>585</v>
      </c>
      <c r="X1216" s="191">
        <v>0.2079046410712953</v>
      </c>
      <c r="Y1216" s="191">
        <v>830</v>
      </c>
      <c r="Z1216" s="191">
        <v>0.29497581553705143</v>
      </c>
      <c r="AA1216" s="191">
        <v>1478</v>
      </c>
      <c r="AB1216" s="191">
        <v>0.52527018718525553</v>
      </c>
      <c r="AC1216" s="191">
        <v>312</v>
      </c>
      <c r="AD1216" s="191">
        <v>0.11088247523802416</v>
      </c>
      <c r="AE1216" s="191"/>
      <c r="AF1216" s="191"/>
    </row>
    <row r="1217" spans="1:32">
      <c r="A1217" s="332">
        <v>1898</v>
      </c>
      <c r="B1217" s="334" t="s">
        <v>921</v>
      </c>
      <c r="C1217" s="345">
        <v>18648</v>
      </c>
      <c r="D1217" s="345">
        <v>21222</v>
      </c>
      <c r="E1217" s="191">
        <v>384</v>
      </c>
      <c r="F1217" s="191">
        <f t="shared" si="60"/>
        <v>1.8094430308170766</v>
      </c>
      <c r="G1217" s="191">
        <v>199</v>
      </c>
      <c r="H1217" s="191">
        <v>0.93770615399114132</v>
      </c>
      <c r="I1217" s="191">
        <v>185</v>
      </c>
      <c r="J1217" s="191">
        <v>0.87173687682593537</v>
      </c>
      <c r="K1217" s="191">
        <v>35</v>
      </c>
      <c r="L1217" s="191">
        <v>0.1649231929130148</v>
      </c>
      <c r="M1217" s="191">
        <v>53</v>
      </c>
      <c r="N1217" s="191">
        <v>0.24974083498256527</v>
      </c>
      <c r="O1217" s="191">
        <v>5</v>
      </c>
      <c r="P1217" s="191">
        <v>2.3560456130430684E-2</v>
      </c>
      <c r="Q1217" s="191">
        <v>11</v>
      </c>
      <c r="R1217" s="191">
        <v>0.10314767693902553</v>
      </c>
      <c r="S1217" s="191">
        <v>15</v>
      </c>
      <c r="T1217" s="191">
        <v>7.0681368391292063E-2</v>
      </c>
      <c r="U1217" s="191">
        <v>12</v>
      </c>
      <c r="V1217" s="191">
        <v>5.6545094713033643E-2</v>
      </c>
      <c r="W1217" s="191">
        <v>50</v>
      </c>
      <c r="X1217" s="191">
        <v>0.23560456130430682</v>
      </c>
      <c r="Y1217" s="191">
        <v>40</v>
      </c>
      <c r="Z1217" s="191">
        <v>0.18848364904344547</v>
      </c>
      <c r="AA1217" s="191">
        <v>133</v>
      </c>
      <c r="AB1217" s="191">
        <v>0.62670813306945616</v>
      </c>
      <c r="AC1217" s="191">
        <v>30</v>
      </c>
      <c r="AD1217" s="191">
        <v>0.14136273678258413</v>
      </c>
      <c r="AE1217" s="191"/>
      <c r="AF1217" s="191"/>
    </row>
    <row r="1218" spans="1:32">
      <c r="A1218" s="332">
        <v>1898</v>
      </c>
      <c r="B1218" s="334" t="s">
        <v>922</v>
      </c>
      <c r="C1218" s="345">
        <v>8487</v>
      </c>
      <c r="D1218" s="345">
        <v>8277</v>
      </c>
      <c r="E1218" s="191">
        <v>158</v>
      </c>
      <c r="F1218" s="191">
        <f t="shared" si="60"/>
        <v>1.9089041923402199</v>
      </c>
      <c r="G1218" s="191">
        <v>91</v>
      </c>
      <c r="H1218" s="191">
        <v>1.0994321614111393</v>
      </c>
      <c r="I1218" s="191">
        <v>67</v>
      </c>
      <c r="J1218" s="191">
        <v>0.8094720309290806</v>
      </c>
      <c r="K1218" s="191">
        <v>14</v>
      </c>
      <c r="L1218" s="191">
        <v>0.1691434094478676</v>
      </c>
      <c r="M1218" s="191">
        <v>28</v>
      </c>
      <c r="N1218" s="191">
        <v>0.3382868188957352</v>
      </c>
      <c r="O1218" s="191">
        <v>4</v>
      </c>
      <c r="P1218" s="191">
        <v>4.8326688413676454E-2</v>
      </c>
      <c r="Q1218" s="191">
        <v>3</v>
      </c>
      <c r="R1218" s="191">
        <v>7.2127582457412104E-2</v>
      </c>
      <c r="S1218" s="191">
        <v>7</v>
      </c>
      <c r="T1218" s="191">
        <v>8.4571704723933799E-2</v>
      </c>
      <c r="U1218" s="191">
        <v>3</v>
      </c>
      <c r="V1218" s="191">
        <v>3.6245016310257339E-2</v>
      </c>
      <c r="W1218" s="191">
        <v>10</v>
      </c>
      <c r="X1218" s="191">
        <v>0.12081672103419112</v>
      </c>
      <c r="Y1218" s="191">
        <v>30</v>
      </c>
      <c r="Z1218" s="191">
        <v>0.36245016310257339</v>
      </c>
      <c r="AA1218" s="191">
        <v>50</v>
      </c>
      <c r="AB1218" s="191">
        <v>0.60408360517095572</v>
      </c>
      <c r="AC1218" s="191">
        <v>9</v>
      </c>
      <c r="AD1218" s="191">
        <v>0.10873504893077202</v>
      </c>
      <c r="AE1218" s="191"/>
      <c r="AF1218" s="191"/>
    </row>
    <row r="1219" spans="1:32">
      <c r="A1219" s="332">
        <v>1898</v>
      </c>
      <c r="B1219" s="334" t="s">
        <v>923</v>
      </c>
      <c r="C1219" s="345">
        <v>5305</v>
      </c>
      <c r="D1219" s="345">
        <v>5487</v>
      </c>
      <c r="E1219" s="191">
        <v>99</v>
      </c>
      <c r="F1219" s="191">
        <f t="shared" si="60"/>
        <v>1.8042646254784036</v>
      </c>
      <c r="G1219" s="191">
        <v>48</v>
      </c>
      <c r="H1219" s="191">
        <v>0.87479496992892281</v>
      </c>
      <c r="I1219" s="191">
        <v>51</v>
      </c>
      <c r="J1219" s="191">
        <v>0.92946965554948058</v>
      </c>
      <c r="K1219" s="191">
        <v>10</v>
      </c>
      <c r="L1219" s="191">
        <v>0.18224895206852559</v>
      </c>
      <c r="M1219" s="191">
        <v>9</v>
      </c>
      <c r="N1219" s="191">
        <v>0.16402405686167304</v>
      </c>
      <c r="O1219" s="191">
        <v>4</v>
      </c>
      <c r="P1219" s="191">
        <v>7.2899580827410243E-2</v>
      </c>
      <c r="Q1219" s="191">
        <v>4</v>
      </c>
      <c r="R1219" s="191">
        <v>0.14507016584654639</v>
      </c>
      <c r="S1219" s="191">
        <v>3</v>
      </c>
      <c r="T1219" s="191">
        <v>5.4674685620557675E-2</v>
      </c>
      <c r="U1219" s="191">
        <v>3</v>
      </c>
      <c r="V1219" s="191">
        <v>5.4674685620557675E-2</v>
      </c>
      <c r="W1219" s="191">
        <v>11</v>
      </c>
      <c r="X1219" s="191">
        <v>0.20047384727537818</v>
      </c>
      <c r="Y1219" s="191">
        <v>14</v>
      </c>
      <c r="Z1219" s="191">
        <v>0.25514853289593586</v>
      </c>
      <c r="AA1219" s="191">
        <v>34</v>
      </c>
      <c r="AB1219" s="191">
        <v>0.61964643703298705</v>
      </c>
      <c r="AC1219" s="191">
        <v>7</v>
      </c>
      <c r="AD1219" s="191">
        <v>0.12757426644796793</v>
      </c>
      <c r="AE1219" s="191"/>
      <c r="AF1219" s="191"/>
    </row>
    <row r="1220" spans="1:32">
      <c r="A1220" s="332">
        <v>1898</v>
      </c>
      <c r="B1220" s="334" t="s">
        <v>931</v>
      </c>
      <c r="C1220" s="345">
        <v>11571</v>
      </c>
      <c r="D1220" s="345">
        <v>11771</v>
      </c>
      <c r="E1220" s="191">
        <v>210</v>
      </c>
      <c r="F1220" s="191">
        <f t="shared" si="60"/>
        <v>1.7840455356384333</v>
      </c>
      <c r="G1220" s="191">
        <v>95</v>
      </c>
      <c r="H1220" s="191">
        <v>0.80706821850310084</v>
      </c>
      <c r="I1220" s="191">
        <v>115</v>
      </c>
      <c r="J1220" s="191">
        <v>0.97697731713533265</v>
      </c>
      <c r="K1220" s="191">
        <v>10</v>
      </c>
      <c r="L1220" s="191">
        <v>8.4954549316115874E-2</v>
      </c>
      <c r="M1220" s="191">
        <v>23</v>
      </c>
      <c r="N1220" s="191">
        <v>0.19539546342706651</v>
      </c>
      <c r="O1220" s="191">
        <v>8</v>
      </c>
      <c r="P1220" s="191">
        <v>6.7963639452892702E-2</v>
      </c>
      <c r="Q1220" s="191">
        <v>5</v>
      </c>
      <c r="R1220" s="191">
        <v>8.4529776569535295E-2</v>
      </c>
      <c r="S1220" s="191">
        <v>7</v>
      </c>
      <c r="T1220" s="191">
        <v>5.9468184521281109E-2</v>
      </c>
      <c r="U1220" s="191">
        <v>6</v>
      </c>
      <c r="V1220" s="191">
        <v>5.0972729589669523E-2</v>
      </c>
      <c r="W1220" s="191">
        <v>23</v>
      </c>
      <c r="X1220" s="191">
        <v>0.19539546342706651</v>
      </c>
      <c r="Y1220" s="191">
        <v>33</v>
      </c>
      <c r="Z1220" s="191">
        <v>0.28035001274318239</v>
      </c>
      <c r="AA1220" s="191">
        <v>71</v>
      </c>
      <c r="AB1220" s="191">
        <v>0.60317730014442272</v>
      </c>
      <c r="AC1220" s="191">
        <v>24</v>
      </c>
      <c r="AD1220" s="191">
        <v>0.20389091835867809</v>
      </c>
      <c r="AE1220" s="191"/>
      <c r="AF1220" s="191"/>
    </row>
    <row r="1221" spans="1:32">
      <c r="A1221" s="332">
        <v>1898</v>
      </c>
      <c r="B1221" s="334" t="s">
        <v>924</v>
      </c>
      <c r="C1221" s="345">
        <v>10170</v>
      </c>
      <c r="D1221" s="345">
        <v>9941</v>
      </c>
      <c r="E1221" s="191">
        <v>186</v>
      </c>
      <c r="F1221" s="191">
        <f t="shared" si="60"/>
        <v>1.8710391308721457</v>
      </c>
      <c r="G1221" s="191">
        <v>92</v>
      </c>
      <c r="H1221" s="191">
        <v>0.92546021527009359</v>
      </c>
      <c r="I1221" s="191">
        <v>94</v>
      </c>
      <c r="J1221" s="191">
        <v>0.94557891560205198</v>
      </c>
      <c r="K1221" s="191">
        <v>7</v>
      </c>
      <c r="L1221" s="191">
        <v>7.0415451161854936E-2</v>
      </c>
      <c r="M1221" s="191">
        <v>23</v>
      </c>
      <c r="N1221" s="191">
        <v>0.2313650538175234</v>
      </c>
      <c r="O1221" s="191">
        <v>7</v>
      </c>
      <c r="P1221" s="191">
        <v>7.0415451161854936E-2</v>
      </c>
      <c r="Q1221" s="191">
        <v>0</v>
      </c>
      <c r="R1221" s="191">
        <v>0</v>
      </c>
      <c r="S1221" s="191">
        <v>5</v>
      </c>
      <c r="T1221" s="191">
        <v>5.0296750829896389E-2</v>
      </c>
      <c r="U1221" s="191">
        <v>2</v>
      </c>
      <c r="V1221" s="191">
        <v>2.0118700331958554E-2</v>
      </c>
      <c r="W1221" s="191">
        <v>18</v>
      </c>
      <c r="X1221" s="191">
        <v>0.18106830298762699</v>
      </c>
      <c r="Y1221" s="191">
        <v>37</v>
      </c>
      <c r="Z1221" s="191">
        <v>0.3721959561412333</v>
      </c>
      <c r="AA1221" s="191">
        <v>76</v>
      </c>
      <c r="AB1221" s="191">
        <v>0.7645106126144251</v>
      </c>
      <c r="AC1221" s="191">
        <v>11</v>
      </c>
      <c r="AD1221" s="191">
        <v>0.11065285182577204</v>
      </c>
      <c r="AE1221" s="191"/>
      <c r="AF1221" s="191"/>
    </row>
    <row r="1222" spans="1:32">
      <c r="A1222" s="332">
        <v>1898</v>
      </c>
      <c r="B1222" s="334" t="s">
        <v>934</v>
      </c>
      <c r="C1222" s="345">
        <v>13841</v>
      </c>
      <c r="D1222" s="345">
        <v>13550</v>
      </c>
      <c r="E1222" s="191">
        <v>226</v>
      </c>
      <c r="F1222" s="191">
        <f t="shared" si="60"/>
        <v>1.6678966789667897</v>
      </c>
      <c r="G1222" s="191">
        <v>115</v>
      </c>
      <c r="H1222" s="191">
        <v>0.84870848708487079</v>
      </c>
      <c r="I1222" s="191">
        <v>111</v>
      </c>
      <c r="J1222" s="191">
        <v>0.81918819188191894</v>
      </c>
      <c r="K1222" s="191">
        <v>15</v>
      </c>
      <c r="L1222" s="191">
        <v>0.11070110701107011</v>
      </c>
      <c r="M1222" s="191">
        <v>48</v>
      </c>
      <c r="N1222" s="191">
        <v>0.35424354243542439</v>
      </c>
      <c r="O1222" s="191">
        <v>8</v>
      </c>
      <c r="P1222" s="191">
        <v>5.9040590405904064E-2</v>
      </c>
      <c r="Q1222" s="191">
        <v>6</v>
      </c>
      <c r="R1222" s="191">
        <v>8.8118081180811811E-2</v>
      </c>
      <c r="S1222" s="191">
        <v>10</v>
      </c>
      <c r="T1222" s="191">
        <v>7.3800738007380073E-2</v>
      </c>
      <c r="U1222" s="191">
        <v>5</v>
      </c>
      <c r="V1222" s="191">
        <v>3.6900369003690037E-2</v>
      </c>
      <c r="W1222" s="191">
        <v>28</v>
      </c>
      <c r="X1222" s="191">
        <v>0.20664206642066421</v>
      </c>
      <c r="Y1222" s="191">
        <v>37</v>
      </c>
      <c r="Z1222" s="191">
        <v>0.27306273062730629</v>
      </c>
      <c r="AA1222" s="191">
        <v>56</v>
      </c>
      <c r="AB1222" s="191">
        <v>0.41328413284132842</v>
      </c>
      <c r="AC1222" s="191">
        <v>13</v>
      </c>
      <c r="AD1222" s="191">
        <v>9.5940959409594101E-2</v>
      </c>
      <c r="AE1222" s="191"/>
      <c r="AF1222" s="191"/>
    </row>
    <row r="1223" spans="1:32">
      <c r="A1223" s="332">
        <v>1898</v>
      </c>
      <c r="B1223" s="334" t="s">
        <v>943</v>
      </c>
      <c r="C1223" s="345">
        <v>41076</v>
      </c>
      <c r="D1223" s="345">
        <v>56365</v>
      </c>
      <c r="E1223" s="191">
        <v>885</v>
      </c>
      <c r="F1223" s="191">
        <f t="shared" si="60"/>
        <v>1.5701233034684645</v>
      </c>
      <c r="G1223" s="191">
        <v>438</v>
      </c>
      <c r="H1223" s="191">
        <v>0.77707797391998579</v>
      </c>
      <c r="I1223" s="191">
        <v>447</v>
      </c>
      <c r="J1223" s="191">
        <v>0.79304532954847862</v>
      </c>
      <c r="K1223" s="191">
        <v>55</v>
      </c>
      <c r="L1223" s="191">
        <v>9.757828439634525E-2</v>
      </c>
      <c r="M1223" s="191">
        <v>143</v>
      </c>
      <c r="N1223" s="191">
        <v>0.25370353943049767</v>
      </c>
      <c r="O1223" s="191">
        <v>38</v>
      </c>
      <c r="P1223" s="191">
        <v>6.7417723764747625E-2</v>
      </c>
      <c r="Q1223" s="191">
        <v>25</v>
      </c>
      <c r="R1223" s="191">
        <v>8.8263993613057742E-2</v>
      </c>
      <c r="S1223" s="191">
        <v>24</v>
      </c>
      <c r="T1223" s="191">
        <v>4.2579615009314294E-2</v>
      </c>
      <c r="U1223" s="191">
        <v>29</v>
      </c>
      <c r="V1223" s="191">
        <v>5.1450368136254768E-2</v>
      </c>
      <c r="W1223" s="191">
        <v>135</v>
      </c>
      <c r="X1223" s="191">
        <v>0.23951033442739289</v>
      </c>
      <c r="Y1223" s="191">
        <v>182</v>
      </c>
      <c r="Z1223" s="191">
        <v>0.32289541382063336</v>
      </c>
      <c r="AA1223" s="191">
        <v>218</v>
      </c>
      <c r="AB1223" s="191">
        <v>0.38676483633460479</v>
      </c>
      <c r="AC1223" s="191">
        <v>36</v>
      </c>
      <c r="AD1223" s="191">
        <v>6.386942251397143E-2</v>
      </c>
      <c r="AE1223" s="191"/>
      <c r="AF1223" s="191"/>
    </row>
    <row r="1224" spans="1:32">
      <c r="A1224" s="332">
        <v>1898</v>
      </c>
      <c r="B1224" s="334" t="s">
        <v>941</v>
      </c>
      <c r="C1224" s="345">
        <v>5527</v>
      </c>
      <c r="D1224" s="345">
        <v>6307</v>
      </c>
      <c r="E1224" s="191">
        <v>132</v>
      </c>
      <c r="F1224" s="191">
        <f t="shared" si="60"/>
        <v>2.0929126367528141</v>
      </c>
      <c r="G1224" s="191">
        <v>65</v>
      </c>
      <c r="H1224" s="191">
        <v>1.0306009196131283</v>
      </c>
      <c r="I1224" s="191">
        <v>67</v>
      </c>
      <c r="J1224" s="191">
        <v>1.0623117171396861</v>
      </c>
      <c r="K1224" s="191">
        <v>3</v>
      </c>
      <c r="L1224" s="191">
        <v>4.7566196289836687E-2</v>
      </c>
      <c r="M1224" s="191">
        <v>13</v>
      </c>
      <c r="N1224" s="191">
        <v>0.20612018392262565</v>
      </c>
      <c r="O1224" s="191">
        <v>6</v>
      </c>
      <c r="P1224" s="191">
        <v>9.5132392579673375E-2</v>
      </c>
      <c r="Q1224" s="191">
        <v>2</v>
      </c>
      <c r="R1224" s="191">
        <v>6.3104487077850005E-2</v>
      </c>
      <c r="S1224" s="191">
        <v>3</v>
      </c>
      <c r="T1224" s="191">
        <v>4.7566196289836687E-2</v>
      </c>
      <c r="U1224" s="191">
        <v>8</v>
      </c>
      <c r="V1224" s="191">
        <v>0.12684319010623119</v>
      </c>
      <c r="W1224" s="191">
        <v>15</v>
      </c>
      <c r="X1224" s="191">
        <v>0.23783098144918347</v>
      </c>
      <c r="Y1224" s="191">
        <v>15</v>
      </c>
      <c r="Z1224" s="191">
        <v>0.23783098144918347</v>
      </c>
      <c r="AA1224" s="191">
        <v>57</v>
      </c>
      <c r="AB1224" s="191">
        <v>0.90375772950689703</v>
      </c>
      <c r="AC1224" s="191">
        <v>10</v>
      </c>
      <c r="AD1224" s="191">
        <v>0.15855398763278897</v>
      </c>
      <c r="AE1224" s="191"/>
      <c r="AF1224" s="191"/>
    </row>
    <row r="1225" spans="1:32">
      <c r="A1225" s="332">
        <v>1898</v>
      </c>
      <c r="B1225" s="334" t="s">
        <v>944</v>
      </c>
      <c r="C1225" s="345">
        <v>9837</v>
      </c>
      <c r="D1225" s="345">
        <v>10472</v>
      </c>
      <c r="E1225" s="191">
        <v>195</v>
      </c>
      <c r="F1225" s="191">
        <f t="shared" si="60"/>
        <v>1.8621084797555385</v>
      </c>
      <c r="G1225" s="191">
        <v>114</v>
      </c>
      <c r="H1225" s="191">
        <v>1.0886172650878534</v>
      </c>
      <c r="I1225" s="191">
        <v>81</v>
      </c>
      <c r="J1225" s="191">
        <v>0.77349121466768533</v>
      </c>
      <c r="K1225" s="191">
        <v>17</v>
      </c>
      <c r="L1225" s="191">
        <v>0.16233766233766234</v>
      </c>
      <c r="M1225" s="191">
        <v>42</v>
      </c>
      <c r="N1225" s="191">
        <v>0.40106951871657759</v>
      </c>
      <c r="O1225" s="191">
        <v>4</v>
      </c>
      <c r="P1225" s="191">
        <v>3.819709702062643E-2</v>
      </c>
      <c r="Q1225" s="191">
        <v>6</v>
      </c>
      <c r="R1225" s="191">
        <v>0.1140183346065699</v>
      </c>
      <c r="S1225" s="191">
        <v>5</v>
      </c>
      <c r="T1225" s="191">
        <v>4.7746371275783045E-2</v>
      </c>
      <c r="U1225" s="191">
        <v>4</v>
      </c>
      <c r="V1225" s="191">
        <v>3.819709702062643E-2</v>
      </c>
      <c r="W1225" s="191">
        <v>18</v>
      </c>
      <c r="X1225" s="191">
        <v>0.17188693659281895</v>
      </c>
      <c r="Y1225" s="191">
        <v>31</v>
      </c>
      <c r="Z1225" s="191">
        <v>0.29602750190985483</v>
      </c>
      <c r="AA1225" s="191">
        <v>54</v>
      </c>
      <c r="AB1225" s="191">
        <v>0.51566080977845685</v>
      </c>
      <c r="AC1225" s="191">
        <v>14</v>
      </c>
      <c r="AD1225" s="191">
        <v>0.13368983957219249</v>
      </c>
      <c r="AE1225" s="191"/>
      <c r="AF1225" s="191"/>
    </row>
    <row r="1226" spans="1:32">
      <c r="A1226" s="332">
        <v>1898</v>
      </c>
      <c r="B1226" s="337" t="s">
        <v>947</v>
      </c>
      <c r="C1226" s="347">
        <v>14396</v>
      </c>
      <c r="D1226" s="347">
        <v>15466</v>
      </c>
      <c r="E1226" s="191">
        <v>273</v>
      </c>
      <c r="F1226" s="191">
        <f t="shared" si="60"/>
        <v>1.7651622914780809</v>
      </c>
      <c r="G1226" s="191">
        <v>143</v>
      </c>
      <c r="H1226" s="191">
        <v>0.92460881934566153</v>
      </c>
      <c r="I1226" s="191">
        <v>130</v>
      </c>
      <c r="J1226" s="191">
        <v>0.8405534721324196</v>
      </c>
      <c r="K1226" s="191">
        <v>16</v>
      </c>
      <c r="L1226" s="191">
        <v>0.10345273503168241</v>
      </c>
      <c r="M1226" s="191">
        <v>33</v>
      </c>
      <c r="N1226" s="191">
        <v>0.21337126600284498</v>
      </c>
      <c r="O1226" s="191">
        <v>14</v>
      </c>
      <c r="P1226" s="191">
        <v>9.0521143152722097E-2</v>
      </c>
      <c r="Q1226" s="191">
        <v>5</v>
      </c>
      <c r="R1226" s="191">
        <v>6.4334669597827493E-2</v>
      </c>
      <c r="S1226" s="191">
        <v>10</v>
      </c>
      <c r="T1226" s="191">
        <v>6.4657959394801498E-2</v>
      </c>
      <c r="U1226" s="191">
        <v>2</v>
      </c>
      <c r="V1226" s="191">
        <v>1.2931591878960301E-2</v>
      </c>
      <c r="W1226" s="191">
        <v>34</v>
      </c>
      <c r="X1226" s="191">
        <v>0.21983706194232508</v>
      </c>
      <c r="Y1226" s="191">
        <v>39</v>
      </c>
      <c r="Z1226" s="191">
        <v>0.25216604163972584</v>
      </c>
      <c r="AA1226" s="191">
        <v>94</v>
      </c>
      <c r="AB1226" s="191">
        <v>0.60778481831113407</v>
      </c>
      <c r="AC1226" s="191">
        <v>26</v>
      </c>
      <c r="AD1226" s="191">
        <v>0.16811069442648391</v>
      </c>
      <c r="AE1226" s="191"/>
      <c r="AF1226" s="191"/>
    </row>
    <row r="1227" spans="1:32">
      <c r="A1227" s="332">
        <v>1898</v>
      </c>
      <c r="B1227" s="337" t="s">
        <v>948</v>
      </c>
      <c r="C1227" s="347">
        <v>11356</v>
      </c>
      <c r="D1227" s="347">
        <v>11176</v>
      </c>
      <c r="E1227" s="191">
        <v>217</v>
      </c>
      <c r="F1227" s="191">
        <f t="shared" si="60"/>
        <v>1.941660701503221</v>
      </c>
      <c r="G1227" s="191">
        <v>117</v>
      </c>
      <c r="H1227" s="191">
        <v>1.0468861846814603</v>
      </c>
      <c r="I1227" s="191">
        <v>100</v>
      </c>
      <c r="J1227" s="191">
        <v>0.89477451682176101</v>
      </c>
      <c r="K1227" s="191">
        <v>21</v>
      </c>
      <c r="L1227" s="191">
        <v>0.18790264853256977</v>
      </c>
      <c r="M1227" s="191">
        <v>32</v>
      </c>
      <c r="N1227" s="191">
        <v>0.28632784538296346</v>
      </c>
      <c r="O1227" s="191">
        <v>4</v>
      </c>
      <c r="P1227" s="191">
        <v>3.5790980672870433E-2</v>
      </c>
      <c r="Q1227" s="191">
        <v>9</v>
      </c>
      <c r="R1227" s="191">
        <v>0.16025411596277739</v>
      </c>
      <c r="S1227" s="191">
        <v>8</v>
      </c>
      <c r="T1227" s="191">
        <v>7.1581961345740866E-2</v>
      </c>
      <c r="U1227" s="191">
        <v>4</v>
      </c>
      <c r="V1227" s="191">
        <v>3.5790980672870433E-2</v>
      </c>
      <c r="W1227" s="191">
        <v>17</v>
      </c>
      <c r="X1227" s="191">
        <v>0.15211166785969935</v>
      </c>
      <c r="Y1227" s="191">
        <v>29</v>
      </c>
      <c r="Z1227" s="191">
        <v>0.25948460987831068</v>
      </c>
      <c r="AA1227" s="191">
        <v>84</v>
      </c>
      <c r="AB1227" s="191">
        <v>0.75161059413027909</v>
      </c>
      <c r="AC1227" s="191">
        <v>9</v>
      </c>
      <c r="AD1227" s="191">
        <v>8.0529706513958493E-2</v>
      </c>
      <c r="AE1227" s="191"/>
      <c r="AF1227" s="191"/>
    </row>
    <row r="1228" spans="1:32">
      <c r="A1228" s="332">
        <v>1898</v>
      </c>
      <c r="B1228" s="334" t="s">
        <v>951</v>
      </c>
      <c r="C1228" s="345">
        <v>13524</v>
      </c>
      <c r="D1228" s="345">
        <v>14471</v>
      </c>
      <c r="E1228" s="191">
        <v>265</v>
      </c>
      <c r="F1228" s="191">
        <f t="shared" si="60"/>
        <v>1.831248704305162</v>
      </c>
      <c r="G1228" s="191">
        <v>123</v>
      </c>
      <c r="H1228" s="191">
        <v>0.84997581369635822</v>
      </c>
      <c r="I1228" s="191">
        <v>142</v>
      </c>
      <c r="J1228" s="191">
        <v>0.98127289060880374</v>
      </c>
      <c r="K1228" s="191">
        <v>15</v>
      </c>
      <c r="L1228" s="191">
        <v>0.10365558703614125</v>
      </c>
      <c r="M1228" s="191">
        <v>31</v>
      </c>
      <c r="N1228" s="191">
        <v>0.21422154654135861</v>
      </c>
      <c r="O1228" s="191">
        <v>14</v>
      </c>
      <c r="P1228" s="191">
        <v>9.6745214567065169E-2</v>
      </c>
      <c r="Q1228" s="191">
        <v>6</v>
      </c>
      <c r="R1228" s="191">
        <v>8.2509847280768434E-2</v>
      </c>
      <c r="S1228" s="191">
        <v>10</v>
      </c>
      <c r="T1228" s="191">
        <v>6.9103724690760829E-2</v>
      </c>
      <c r="U1228" s="191">
        <v>9</v>
      </c>
      <c r="V1228" s="191">
        <v>6.2193352221684754E-2</v>
      </c>
      <c r="W1228" s="191">
        <v>36</v>
      </c>
      <c r="X1228" s="191">
        <v>0.24877340888673902</v>
      </c>
      <c r="Y1228" s="191">
        <v>54</v>
      </c>
      <c r="Z1228" s="191">
        <v>0.37316011333010846</v>
      </c>
      <c r="AA1228" s="191">
        <v>74</v>
      </c>
      <c r="AB1228" s="191">
        <v>0.51136756271163009</v>
      </c>
      <c r="AC1228" s="191">
        <v>16</v>
      </c>
      <c r="AD1228" s="191">
        <v>0.11056595950521733</v>
      </c>
      <c r="AE1228" s="191"/>
      <c r="AF1228" s="191"/>
    </row>
    <row r="1229" spans="1:32">
      <c r="A1229" s="332">
        <v>1898</v>
      </c>
      <c r="B1229" s="334" t="s">
        <v>927</v>
      </c>
      <c r="C1229" s="345">
        <v>13803</v>
      </c>
      <c r="D1229" s="345">
        <v>15248</v>
      </c>
      <c r="E1229" s="191">
        <v>279</v>
      </c>
      <c r="F1229" s="191">
        <f t="shared" si="60"/>
        <v>1.8297481636935991</v>
      </c>
      <c r="G1229" s="191">
        <v>158</v>
      </c>
      <c r="H1229" s="191">
        <v>1.0362014690451207</v>
      </c>
      <c r="I1229" s="191">
        <v>121</v>
      </c>
      <c r="J1229" s="191">
        <v>0.79354669464847849</v>
      </c>
      <c r="K1229" s="191">
        <v>24</v>
      </c>
      <c r="L1229" s="191">
        <v>0.15739769150052466</v>
      </c>
      <c r="M1229" s="191">
        <v>36</v>
      </c>
      <c r="N1229" s="191">
        <v>0.236096537250787</v>
      </c>
      <c r="O1229" s="191">
        <v>9</v>
      </c>
      <c r="P1229" s="191">
        <v>5.9024134312696749E-2</v>
      </c>
      <c r="Q1229" s="191">
        <v>5</v>
      </c>
      <c r="R1229" s="191">
        <v>6.5254459601259182E-2</v>
      </c>
      <c r="S1229" s="191">
        <v>7</v>
      </c>
      <c r="T1229" s="191">
        <v>4.5907660020986354E-2</v>
      </c>
      <c r="U1229" s="191">
        <v>8</v>
      </c>
      <c r="V1229" s="191">
        <v>5.2465897166841552E-2</v>
      </c>
      <c r="W1229" s="191">
        <v>24</v>
      </c>
      <c r="X1229" s="191">
        <v>0.15739769150052466</v>
      </c>
      <c r="Y1229" s="191">
        <v>40</v>
      </c>
      <c r="Z1229" s="191">
        <v>0.26232948583420773</v>
      </c>
      <c r="AA1229" s="191">
        <v>98</v>
      </c>
      <c r="AB1229" s="191">
        <v>0.64270724029380899</v>
      </c>
      <c r="AC1229" s="191">
        <v>28</v>
      </c>
      <c r="AD1229" s="191">
        <v>0.18363064008394542</v>
      </c>
      <c r="AE1229" s="191"/>
      <c r="AF1229" s="191"/>
    </row>
    <row r="1230" spans="1:32">
      <c r="A1230" s="332">
        <v>1898</v>
      </c>
      <c r="B1230" s="334" t="s">
        <v>983</v>
      </c>
      <c r="C1230" s="345">
        <v>6583</v>
      </c>
      <c r="D1230" s="345">
        <v>6652</v>
      </c>
      <c r="E1230" s="191">
        <v>129</v>
      </c>
      <c r="F1230" s="191">
        <f t="shared" si="60"/>
        <v>1.9392663860493085</v>
      </c>
      <c r="G1230" s="191">
        <v>59</v>
      </c>
      <c r="H1230" s="191">
        <v>0.88695129284425744</v>
      </c>
      <c r="I1230" s="191">
        <v>70</v>
      </c>
      <c r="J1230" s="191">
        <v>1.0523150932050511</v>
      </c>
      <c r="K1230" s="191">
        <v>16</v>
      </c>
      <c r="L1230" s="191">
        <v>0.24052916416115455</v>
      </c>
      <c r="M1230" s="191">
        <v>18</v>
      </c>
      <c r="N1230" s="191">
        <v>0.27059530968129886</v>
      </c>
      <c r="O1230" s="191">
        <v>4</v>
      </c>
      <c r="P1230" s="191">
        <v>6.0132291040288638E-2</v>
      </c>
      <c r="Q1230" s="191">
        <v>2</v>
      </c>
      <c r="R1230" s="191">
        <v>5.9831629585087198E-2</v>
      </c>
      <c r="S1230" s="191">
        <v>7</v>
      </c>
      <c r="T1230" s="191">
        <v>0.10523150932050512</v>
      </c>
      <c r="U1230" s="191">
        <v>6</v>
      </c>
      <c r="V1230" s="191">
        <v>9.0198436560432957E-2</v>
      </c>
      <c r="W1230" s="191">
        <v>8</v>
      </c>
      <c r="X1230" s="191">
        <v>0.12026458208057728</v>
      </c>
      <c r="Y1230" s="191">
        <v>23</v>
      </c>
      <c r="Z1230" s="191">
        <v>0.34576067348165967</v>
      </c>
      <c r="AA1230" s="191">
        <v>36</v>
      </c>
      <c r="AB1230" s="191">
        <v>0.54119061936259771</v>
      </c>
      <c r="AC1230" s="191">
        <v>9</v>
      </c>
      <c r="AD1230" s="191">
        <v>0.13529765484064943</v>
      </c>
      <c r="AE1230" s="191"/>
      <c r="AF1230" s="191"/>
    </row>
    <row r="1231" spans="1:32">
      <c r="A1231" s="332">
        <v>1898</v>
      </c>
      <c r="B1231" s="334" t="s">
        <v>952</v>
      </c>
      <c r="C1231" s="345">
        <v>10872</v>
      </c>
      <c r="D1231" s="345">
        <v>12453</v>
      </c>
      <c r="E1231" s="191">
        <v>216</v>
      </c>
      <c r="F1231" s="191">
        <f t="shared" si="60"/>
        <v>1.7345218019754278</v>
      </c>
      <c r="G1231" s="191">
        <v>119</v>
      </c>
      <c r="H1231" s="191">
        <v>0.9555930297920181</v>
      </c>
      <c r="I1231" s="191">
        <v>97</v>
      </c>
      <c r="J1231" s="191">
        <v>0.77892877218340961</v>
      </c>
      <c r="K1231" s="191">
        <v>24</v>
      </c>
      <c r="L1231" s="191">
        <v>0.19272464466393641</v>
      </c>
      <c r="M1231" s="191">
        <v>47</v>
      </c>
      <c r="N1231" s="191">
        <v>0.37741909580020883</v>
      </c>
      <c r="O1231" s="191">
        <v>9</v>
      </c>
      <c r="P1231" s="191">
        <v>7.2271741748976145E-2</v>
      </c>
      <c r="Q1231" s="191">
        <v>3</v>
      </c>
      <c r="R1231" s="191">
        <v>4.7940255360154178E-2</v>
      </c>
      <c r="S1231" s="191">
        <v>7</v>
      </c>
      <c r="T1231" s="191">
        <v>5.6211354693648116E-2</v>
      </c>
      <c r="U1231" s="191">
        <v>3</v>
      </c>
      <c r="V1231" s="191">
        <v>2.4090580582992051E-2</v>
      </c>
      <c r="W1231" s="191">
        <v>13</v>
      </c>
      <c r="X1231" s="191">
        <v>0.1043925158596322</v>
      </c>
      <c r="Y1231" s="191">
        <v>37</v>
      </c>
      <c r="Z1231" s="191">
        <v>0.29711716052356862</v>
      </c>
      <c r="AA1231" s="191">
        <v>57</v>
      </c>
      <c r="AB1231" s="191">
        <v>0.45772103107684897</v>
      </c>
      <c r="AC1231" s="191">
        <v>16</v>
      </c>
      <c r="AD1231" s="191">
        <v>0.12848309644262426</v>
      </c>
      <c r="AE1231" s="191"/>
      <c r="AF1231" s="191"/>
    </row>
    <row r="1232" spans="1:32">
      <c r="A1232" s="332">
        <v>1898</v>
      </c>
      <c r="B1232" s="334" t="s">
        <v>961</v>
      </c>
      <c r="C1232" s="345">
        <v>4613</v>
      </c>
      <c r="D1232" s="345">
        <v>4986</v>
      </c>
      <c r="E1232" s="191">
        <v>75</v>
      </c>
      <c r="F1232" s="191">
        <f t="shared" si="60"/>
        <v>1.5042117930204573</v>
      </c>
      <c r="G1232" s="191">
        <v>34</v>
      </c>
      <c r="H1232" s="191">
        <v>0.68190934616927401</v>
      </c>
      <c r="I1232" s="191">
        <v>41</v>
      </c>
      <c r="J1232" s="191">
        <v>0.82230244685118326</v>
      </c>
      <c r="K1232" s="191">
        <v>11</v>
      </c>
      <c r="L1232" s="191">
        <v>0.22061772964300039</v>
      </c>
      <c r="M1232" s="191">
        <v>9</v>
      </c>
      <c r="N1232" s="191">
        <v>0.18050541516245489</v>
      </c>
      <c r="O1232" s="191">
        <v>0</v>
      </c>
      <c r="P1232" s="191">
        <v>0</v>
      </c>
      <c r="Q1232" s="191">
        <v>1</v>
      </c>
      <c r="R1232" s="191">
        <v>3.9911752908142799E-2</v>
      </c>
      <c r="S1232" s="191">
        <v>4</v>
      </c>
      <c r="T1232" s="191">
        <v>8.0224628961091046E-2</v>
      </c>
      <c r="U1232" s="191">
        <v>2</v>
      </c>
      <c r="V1232" s="191">
        <v>4.0112314480545523E-2</v>
      </c>
      <c r="W1232" s="191">
        <v>9</v>
      </c>
      <c r="X1232" s="191">
        <v>0.18050541516245489</v>
      </c>
      <c r="Y1232" s="191">
        <v>14</v>
      </c>
      <c r="Z1232" s="191">
        <v>0.28078620136381871</v>
      </c>
      <c r="AA1232" s="191">
        <v>18</v>
      </c>
      <c r="AB1232" s="191">
        <v>0.36101083032490977</v>
      </c>
      <c r="AC1232" s="191">
        <v>7</v>
      </c>
      <c r="AD1232" s="191">
        <v>0.14039310068190936</v>
      </c>
      <c r="AE1232" s="191"/>
      <c r="AF1232" s="191"/>
    </row>
    <row r="1233" spans="1:32">
      <c r="A1233" s="332">
        <v>1898</v>
      </c>
      <c r="B1233" s="334" t="s">
        <v>954</v>
      </c>
      <c r="C1233" s="345">
        <v>6125</v>
      </c>
      <c r="D1233" s="345">
        <v>6303</v>
      </c>
      <c r="E1233" s="191">
        <v>119</v>
      </c>
      <c r="F1233" s="191">
        <f t="shared" si="60"/>
        <v>1.8879898461050295</v>
      </c>
      <c r="G1233" s="191">
        <v>61</v>
      </c>
      <c r="H1233" s="191">
        <v>0.96779311438997295</v>
      </c>
      <c r="I1233" s="191">
        <v>58</v>
      </c>
      <c r="J1233" s="191">
        <v>0.92019673171505634</v>
      </c>
      <c r="K1233" s="191">
        <v>3</v>
      </c>
      <c r="L1233" s="191">
        <v>4.7596382674916705E-2</v>
      </c>
      <c r="M1233" s="191">
        <v>13</v>
      </c>
      <c r="N1233" s="191">
        <v>0.20625099159130572</v>
      </c>
      <c r="O1233" s="191">
        <v>9</v>
      </c>
      <c r="P1233" s="191">
        <v>0.14278914802475012</v>
      </c>
      <c r="Q1233" s="191">
        <v>1</v>
      </c>
      <c r="R1233" s="191">
        <v>3.1572267174361415E-2</v>
      </c>
      <c r="S1233" s="191">
        <v>6</v>
      </c>
      <c r="T1233" s="191">
        <v>9.5192765349833411E-2</v>
      </c>
      <c r="U1233" s="191">
        <v>3</v>
      </c>
      <c r="V1233" s="191">
        <v>4.7596382674916705E-2</v>
      </c>
      <c r="W1233" s="191">
        <v>17</v>
      </c>
      <c r="X1233" s="191">
        <v>0.26971283515786137</v>
      </c>
      <c r="Y1233" s="191">
        <v>20</v>
      </c>
      <c r="Z1233" s="191">
        <v>0.31730921783277805</v>
      </c>
      <c r="AA1233" s="191">
        <v>37</v>
      </c>
      <c r="AB1233" s="191">
        <v>0.58702205299063936</v>
      </c>
      <c r="AC1233" s="191">
        <v>10</v>
      </c>
      <c r="AD1233" s="191">
        <v>0.15865460891638902</v>
      </c>
      <c r="AE1233" s="191"/>
      <c r="AF1233" s="191"/>
    </row>
    <row r="1234" spans="1:32">
      <c r="A1234" s="332">
        <v>1898</v>
      </c>
      <c r="B1234" s="334" t="s">
        <v>958</v>
      </c>
      <c r="C1234" s="345">
        <v>25664</v>
      </c>
      <c r="D1234" s="345">
        <v>33461</v>
      </c>
      <c r="E1234" s="191">
        <v>522</v>
      </c>
      <c r="F1234" s="191">
        <f t="shared" si="60"/>
        <v>1.5600251038522459</v>
      </c>
      <c r="G1234" s="191">
        <v>263</v>
      </c>
      <c r="H1234" s="191">
        <v>0.78598965960371781</v>
      </c>
      <c r="I1234" s="191">
        <v>259</v>
      </c>
      <c r="J1234" s="191">
        <v>0.7740354442485281</v>
      </c>
      <c r="K1234" s="191">
        <v>40</v>
      </c>
      <c r="L1234" s="191">
        <v>0.11954215355189624</v>
      </c>
      <c r="M1234" s="191">
        <v>88</v>
      </c>
      <c r="N1234" s="191">
        <v>0.26299273781417176</v>
      </c>
      <c r="O1234" s="191">
        <v>15</v>
      </c>
      <c r="P1234" s="191">
        <v>4.4828307581961088E-2</v>
      </c>
      <c r="Q1234" s="191">
        <v>17</v>
      </c>
      <c r="R1234" s="191">
        <v>0.10110277636651624</v>
      </c>
      <c r="S1234" s="191">
        <v>16</v>
      </c>
      <c r="T1234" s="191">
        <v>4.78168614207585E-2</v>
      </c>
      <c r="U1234" s="191">
        <v>14</v>
      </c>
      <c r="V1234" s="191">
        <v>4.1839753743163684E-2</v>
      </c>
      <c r="W1234" s="191">
        <v>86</v>
      </c>
      <c r="X1234" s="191">
        <v>0.25701563013657691</v>
      </c>
      <c r="Y1234" s="191">
        <v>101</v>
      </c>
      <c r="Z1234" s="191">
        <v>0.30184393771853801</v>
      </c>
      <c r="AA1234" s="191">
        <v>129</v>
      </c>
      <c r="AB1234" s="191">
        <v>0.38552344520486537</v>
      </c>
      <c r="AC1234" s="191">
        <v>16</v>
      </c>
      <c r="AD1234" s="191">
        <v>4.78168614207585E-2</v>
      </c>
      <c r="AE1234" s="191"/>
      <c r="AF1234" s="191"/>
    </row>
    <row r="1235" spans="1:32">
      <c r="A1235" s="332">
        <v>1898</v>
      </c>
      <c r="B1235" s="337" t="s">
        <v>928</v>
      </c>
      <c r="C1235" s="347">
        <v>16257</v>
      </c>
      <c r="D1235" s="347">
        <v>17771</v>
      </c>
      <c r="E1235" s="191">
        <v>355</v>
      </c>
      <c r="F1235" s="191">
        <f t="shared" si="60"/>
        <v>1.9976365989533511</v>
      </c>
      <c r="G1235" s="191">
        <v>194</v>
      </c>
      <c r="H1235" s="191">
        <v>1.0916661977378874</v>
      </c>
      <c r="I1235" s="191">
        <v>161</v>
      </c>
      <c r="J1235" s="191">
        <v>0.90597040121546335</v>
      </c>
      <c r="K1235" s="191">
        <v>33</v>
      </c>
      <c r="L1235" s="191">
        <v>0.18569579652242416</v>
      </c>
      <c r="M1235" s="191">
        <v>62</v>
      </c>
      <c r="N1235" s="191">
        <v>0.34888301164819085</v>
      </c>
      <c r="O1235" s="191">
        <v>10</v>
      </c>
      <c r="P1235" s="191">
        <v>5.6271453491643683E-2</v>
      </c>
      <c r="Q1235" s="191">
        <v>6</v>
      </c>
      <c r="R1235" s="191">
        <v>6.7188115469022563E-2</v>
      </c>
      <c r="S1235" s="191">
        <v>22</v>
      </c>
      <c r="T1235" s="191">
        <v>0.12379719768161612</v>
      </c>
      <c r="U1235" s="191">
        <v>12</v>
      </c>
      <c r="V1235" s="191">
        <v>6.7525744189972425E-2</v>
      </c>
      <c r="W1235" s="191">
        <v>33</v>
      </c>
      <c r="X1235" s="191">
        <v>0.18569579652242416</v>
      </c>
      <c r="Y1235" s="191">
        <v>54</v>
      </c>
      <c r="Z1235" s="191">
        <v>0.30386584885487594</v>
      </c>
      <c r="AA1235" s="191">
        <v>102</v>
      </c>
      <c r="AB1235" s="191">
        <v>0.5739688256147657</v>
      </c>
      <c r="AC1235" s="191">
        <v>21</v>
      </c>
      <c r="AD1235" s="191">
        <v>0.11817005233245176</v>
      </c>
      <c r="AE1235" s="191"/>
      <c r="AF1235" s="191"/>
    </row>
    <row r="1236" spans="1:32">
      <c r="A1236" s="332">
        <v>1898</v>
      </c>
      <c r="B1236" s="338" t="s">
        <v>1122</v>
      </c>
      <c r="C1236" s="343">
        <v>101985</v>
      </c>
      <c r="D1236" s="240">
        <v>114438</v>
      </c>
      <c r="E1236" s="191">
        <v>2256</v>
      </c>
      <c r="F1236" s="191">
        <f t="shared" si="60"/>
        <v>1.9713731452839092</v>
      </c>
      <c r="G1236" s="191">
        <v>1193</v>
      </c>
      <c r="H1236" s="191">
        <v>1.0424858875548333</v>
      </c>
      <c r="I1236" s="191">
        <v>1063</v>
      </c>
      <c r="J1236" s="191">
        <v>0.9288872577290761</v>
      </c>
      <c r="K1236" s="191">
        <v>261</v>
      </c>
      <c r="L1236" s="191">
        <v>0.22807109526555863</v>
      </c>
      <c r="M1236" s="191">
        <v>320</v>
      </c>
      <c r="N1236" s="191">
        <v>0.27962739649417151</v>
      </c>
      <c r="O1236" s="191">
        <v>116</v>
      </c>
      <c r="P1236" s="191">
        <v>0.10136493122913717</v>
      </c>
      <c r="Q1236" s="191">
        <v>139</v>
      </c>
      <c r="R1236" s="191">
        <v>0.24171166920078993</v>
      </c>
      <c r="S1236" s="191">
        <v>116</v>
      </c>
      <c r="T1236" s="191">
        <v>0.10136493122913717</v>
      </c>
      <c r="U1236" s="191">
        <v>59</v>
      </c>
      <c r="V1236" s="191">
        <v>5.1556301228612871E-2</v>
      </c>
      <c r="W1236" s="191">
        <v>227</v>
      </c>
      <c r="X1236" s="191">
        <v>0.1983606843880529</v>
      </c>
      <c r="Y1236" s="191">
        <v>309</v>
      </c>
      <c r="Z1236" s="191">
        <v>0.27001520473968438</v>
      </c>
      <c r="AA1236" s="191">
        <v>583</v>
      </c>
      <c r="AB1236" s="191">
        <v>0.50944616298781875</v>
      </c>
      <c r="AC1236" s="191">
        <v>126</v>
      </c>
      <c r="AD1236" s="191">
        <v>0.11010328736958004</v>
      </c>
      <c r="AE1236" s="191"/>
      <c r="AF1236" s="191"/>
    </row>
    <row r="1237" spans="1:32">
      <c r="A1237" s="332">
        <v>1898</v>
      </c>
      <c r="B1237" s="334" t="s">
        <v>851</v>
      </c>
      <c r="C1237" s="345">
        <v>5566</v>
      </c>
      <c r="D1237" s="345">
        <v>9941</v>
      </c>
      <c r="E1237" s="191">
        <v>146</v>
      </c>
      <c r="F1237" s="191">
        <f t="shared" si="60"/>
        <v>1.4686651242329745</v>
      </c>
      <c r="G1237" s="191">
        <v>74</v>
      </c>
      <c r="H1237" s="191">
        <v>0.74439191228246659</v>
      </c>
      <c r="I1237" s="191">
        <v>72</v>
      </c>
      <c r="J1237" s="191">
        <v>0.72427321195050798</v>
      </c>
      <c r="K1237" s="191">
        <v>12</v>
      </c>
      <c r="L1237" s="191">
        <v>0.12071220199175133</v>
      </c>
      <c r="M1237" s="191">
        <v>28</v>
      </c>
      <c r="N1237" s="191">
        <v>0.28166180464741974</v>
      </c>
      <c r="O1237" s="191">
        <v>11</v>
      </c>
      <c r="P1237" s="191">
        <v>0.11065285182577204</v>
      </c>
      <c r="Q1237" s="191">
        <v>8</v>
      </c>
      <c r="R1237" s="191">
        <v>0.16014485464239009</v>
      </c>
      <c r="S1237" s="191">
        <v>7</v>
      </c>
      <c r="T1237" s="191">
        <v>7.0415451161854936E-2</v>
      </c>
      <c r="U1237" s="191">
        <v>4</v>
      </c>
      <c r="V1237" s="191">
        <v>4.0237400663917108E-2</v>
      </c>
      <c r="W1237" s="191">
        <v>14</v>
      </c>
      <c r="X1237" s="191">
        <v>0.14083090232370987</v>
      </c>
      <c r="Y1237" s="191">
        <v>12</v>
      </c>
      <c r="Z1237" s="191">
        <v>0.12071220199175133</v>
      </c>
      <c r="AA1237" s="191">
        <v>42</v>
      </c>
      <c r="AB1237" s="191">
        <v>0.42249270697112967</v>
      </c>
      <c r="AC1237" s="191">
        <v>8</v>
      </c>
      <c r="AD1237" s="191">
        <v>8.0474801327834217E-2</v>
      </c>
      <c r="AE1237" s="191"/>
      <c r="AF1237" s="191"/>
    </row>
    <row r="1238" spans="1:32">
      <c r="A1238" s="332">
        <v>1898</v>
      </c>
      <c r="B1238" s="334" t="s">
        <v>930</v>
      </c>
      <c r="C1238" s="345">
        <v>8363</v>
      </c>
      <c r="D1238" s="345">
        <v>8928</v>
      </c>
      <c r="E1238" s="191">
        <v>179</v>
      </c>
      <c r="F1238" s="191">
        <f t="shared" si="60"/>
        <v>2.0049283154121862</v>
      </c>
      <c r="G1238" s="191">
        <v>84</v>
      </c>
      <c r="H1238" s="191">
        <v>0.94086021505376349</v>
      </c>
      <c r="I1238" s="191">
        <v>95</v>
      </c>
      <c r="J1238" s="191">
        <v>1.0640681003584229</v>
      </c>
      <c r="K1238" s="191">
        <v>17</v>
      </c>
      <c r="L1238" s="191">
        <v>0.19041218637992832</v>
      </c>
      <c r="M1238" s="191">
        <v>17</v>
      </c>
      <c r="N1238" s="191">
        <v>0.19041218637992832</v>
      </c>
      <c r="O1238" s="191">
        <v>6</v>
      </c>
      <c r="P1238" s="191">
        <v>6.7204301075268827E-2</v>
      </c>
      <c r="Q1238" s="191">
        <v>7</v>
      </c>
      <c r="R1238" s="191">
        <v>0.15602598566308246</v>
      </c>
      <c r="S1238" s="191">
        <v>16</v>
      </c>
      <c r="T1238" s="191">
        <v>0.17921146953405018</v>
      </c>
      <c r="U1238" s="191">
        <v>5</v>
      </c>
      <c r="V1238" s="191">
        <v>5.6003584229390675E-2</v>
      </c>
      <c r="W1238" s="191">
        <v>20</v>
      </c>
      <c r="X1238" s="191">
        <v>0.2240143369175627</v>
      </c>
      <c r="Y1238" s="191">
        <v>27</v>
      </c>
      <c r="Z1238" s="191">
        <v>0.30241935483870969</v>
      </c>
      <c r="AA1238" s="191">
        <v>59</v>
      </c>
      <c r="AB1238" s="191">
        <v>0.66084229390681004</v>
      </c>
      <c r="AC1238" s="191">
        <v>5</v>
      </c>
      <c r="AD1238" s="191">
        <v>5.6003584229390675E-2</v>
      </c>
      <c r="AE1238" s="191"/>
      <c r="AF1238" s="191"/>
    </row>
    <row r="1239" spans="1:32">
      <c r="A1239" s="332">
        <v>1898</v>
      </c>
      <c r="B1239" s="334" t="s">
        <v>925</v>
      </c>
      <c r="C1239" s="345">
        <v>9760</v>
      </c>
      <c r="D1239" s="345">
        <v>9399</v>
      </c>
      <c r="E1239" s="191">
        <v>175</v>
      </c>
      <c r="F1239" s="191">
        <f t="shared" si="60"/>
        <v>1.8619002021491649</v>
      </c>
      <c r="G1239" s="191">
        <v>97</v>
      </c>
      <c r="H1239" s="191">
        <v>1.0320246834769655</v>
      </c>
      <c r="I1239" s="191">
        <v>78</v>
      </c>
      <c r="J1239" s="191">
        <v>0.82987551867219922</v>
      </c>
      <c r="K1239" s="191">
        <v>11</v>
      </c>
      <c r="L1239" s="191">
        <v>0.11703372699223322</v>
      </c>
      <c r="M1239" s="191">
        <v>18</v>
      </c>
      <c r="N1239" s="191">
        <v>0.19150973507819979</v>
      </c>
      <c r="O1239" s="191">
        <v>9</v>
      </c>
      <c r="P1239" s="191">
        <v>9.5754867539099897E-2</v>
      </c>
      <c r="Q1239" s="191">
        <v>7</v>
      </c>
      <c r="R1239" s="191">
        <v>0.14820725609107352</v>
      </c>
      <c r="S1239" s="191">
        <v>4</v>
      </c>
      <c r="T1239" s="191">
        <v>4.2557718906266626E-2</v>
      </c>
      <c r="U1239" s="191">
        <v>5</v>
      </c>
      <c r="V1239" s="191">
        <v>5.3197148632833278E-2</v>
      </c>
      <c r="W1239" s="191">
        <v>16</v>
      </c>
      <c r="X1239" s="191">
        <v>0.1702308756250665</v>
      </c>
      <c r="Y1239" s="191">
        <v>35</v>
      </c>
      <c r="Z1239" s="191">
        <v>0.37238004042983297</v>
      </c>
      <c r="AA1239" s="191">
        <v>52</v>
      </c>
      <c r="AB1239" s="191">
        <v>0.55325034578146615</v>
      </c>
      <c r="AC1239" s="191">
        <v>18</v>
      </c>
      <c r="AD1239" s="191">
        <v>0.19150973507819979</v>
      </c>
      <c r="AE1239" s="191"/>
      <c r="AF1239" s="191"/>
    </row>
    <row r="1240" spans="1:32">
      <c r="A1240" s="332">
        <v>1898</v>
      </c>
      <c r="B1240" s="334" t="s">
        <v>861</v>
      </c>
      <c r="C1240" s="345">
        <v>4192</v>
      </c>
      <c r="D1240" s="345">
        <v>4204</v>
      </c>
      <c r="E1240" s="191">
        <v>82</v>
      </c>
      <c r="F1240" s="191">
        <f t="shared" si="60"/>
        <v>1.9505233111322549</v>
      </c>
      <c r="G1240" s="191">
        <v>43</v>
      </c>
      <c r="H1240" s="191">
        <v>1.0228353948620361</v>
      </c>
      <c r="I1240" s="191">
        <v>39</v>
      </c>
      <c r="J1240" s="191">
        <v>0.92768791627021885</v>
      </c>
      <c r="K1240" s="191">
        <v>8</v>
      </c>
      <c r="L1240" s="191">
        <v>0.19029495718363465</v>
      </c>
      <c r="M1240" s="191">
        <v>10</v>
      </c>
      <c r="N1240" s="191">
        <v>0.23786869647954328</v>
      </c>
      <c r="O1240" s="191">
        <v>1</v>
      </c>
      <c r="P1240" s="191">
        <v>2.3786869647954331E-2</v>
      </c>
      <c r="Q1240" s="191">
        <v>5</v>
      </c>
      <c r="R1240" s="191">
        <v>0.23667935299714557</v>
      </c>
      <c r="S1240" s="191">
        <v>3</v>
      </c>
      <c r="T1240" s="191">
        <v>7.1360608943862994E-2</v>
      </c>
      <c r="U1240" s="191">
        <v>1</v>
      </c>
      <c r="V1240" s="191">
        <v>2.3786869647954331E-2</v>
      </c>
      <c r="W1240" s="191">
        <v>7</v>
      </c>
      <c r="X1240" s="191">
        <v>0.1665080875356803</v>
      </c>
      <c r="Y1240" s="191">
        <v>7</v>
      </c>
      <c r="Z1240" s="191">
        <v>0.1665080875356803</v>
      </c>
      <c r="AA1240" s="191">
        <v>32</v>
      </c>
      <c r="AB1240" s="191">
        <v>0.7611798287345386</v>
      </c>
      <c r="AC1240" s="191">
        <v>8</v>
      </c>
      <c r="AD1240" s="191">
        <v>0.19029495718363465</v>
      </c>
      <c r="AE1240" s="191"/>
      <c r="AF1240" s="191"/>
    </row>
    <row r="1241" spans="1:32">
      <c r="A1241" s="332">
        <v>1898</v>
      </c>
      <c r="B1241" s="334" t="s">
        <v>926</v>
      </c>
      <c r="C1241" s="345">
        <v>6521</v>
      </c>
      <c r="D1241" s="345">
        <v>6943</v>
      </c>
      <c r="E1241" s="191">
        <v>114</v>
      </c>
      <c r="F1241" s="191">
        <f t="shared" si="60"/>
        <v>1.6419415238369581</v>
      </c>
      <c r="G1241" s="191">
        <v>65</v>
      </c>
      <c r="H1241" s="191">
        <v>0.93619472850352881</v>
      </c>
      <c r="I1241" s="191">
        <v>49</v>
      </c>
      <c r="J1241" s="191">
        <v>0.70574679533342943</v>
      </c>
      <c r="K1241" s="191">
        <v>13</v>
      </c>
      <c r="L1241" s="191">
        <v>0.18723894570070576</v>
      </c>
      <c r="M1241" s="191">
        <v>11</v>
      </c>
      <c r="N1241" s="191">
        <v>0.15843295405444333</v>
      </c>
      <c r="O1241" s="191">
        <v>3</v>
      </c>
      <c r="P1241" s="191">
        <v>4.3208987469393632E-2</v>
      </c>
      <c r="Q1241" s="191">
        <v>5</v>
      </c>
      <c r="R1241" s="191">
        <v>0.14330980844015553</v>
      </c>
      <c r="S1241" s="191">
        <v>3</v>
      </c>
      <c r="T1241" s="191">
        <v>4.3208987469393632E-2</v>
      </c>
      <c r="U1241" s="191">
        <v>2</v>
      </c>
      <c r="V1241" s="191">
        <v>2.8805991646262422E-2</v>
      </c>
      <c r="W1241" s="191">
        <v>12</v>
      </c>
      <c r="X1241" s="191">
        <v>0.17283594987757453</v>
      </c>
      <c r="Y1241" s="191">
        <v>23</v>
      </c>
      <c r="Z1241" s="191">
        <v>0.33126890393201786</v>
      </c>
      <c r="AA1241" s="191">
        <v>34</v>
      </c>
      <c r="AB1241" s="191">
        <v>0.48970185798646115</v>
      </c>
      <c r="AC1241" s="191">
        <v>8</v>
      </c>
      <c r="AD1241" s="191">
        <v>0.11522396658504969</v>
      </c>
      <c r="AE1241" s="191"/>
      <c r="AF1241" s="191"/>
    </row>
    <row r="1242" spans="1:32">
      <c r="A1242" s="332">
        <v>1898</v>
      </c>
      <c r="B1242" s="337" t="s">
        <v>984</v>
      </c>
      <c r="C1242" s="347">
        <v>6441</v>
      </c>
      <c r="D1242" s="347">
        <v>6673</v>
      </c>
      <c r="E1242" s="191">
        <v>139</v>
      </c>
      <c r="F1242" s="191">
        <f t="shared" si="60"/>
        <v>2.0830211299265695</v>
      </c>
      <c r="G1242" s="191">
        <v>72</v>
      </c>
      <c r="H1242" s="191">
        <v>1.0789749737749139</v>
      </c>
      <c r="I1242" s="191">
        <v>67</v>
      </c>
      <c r="J1242" s="191">
        <v>1.004046156151656</v>
      </c>
      <c r="K1242" s="191">
        <v>15</v>
      </c>
      <c r="L1242" s="191">
        <v>0.22478645286977372</v>
      </c>
      <c r="M1242" s="191">
        <v>20</v>
      </c>
      <c r="N1242" s="191">
        <v>0.29971527049303165</v>
      </c>
      <c r="O1242" s="191">
        <v>5</v>
      </c>
      <c r="P1242" s="191">
        <v>7.4928817623257912E-2</v>
      </c>
      <c r="Q1242" s="191">
        <v>4</v>
      </c>
      <c r="R1242" s="191">
        <v>0.11928667765622658</v>
      </c>
      <c r="S1242" s="191">
        <v>9</v>
      </c>
      <c r="T1242" s="191">
        <v>0.13487187172186424</v>
      </c>
      <c r="U1242" s="191">
        <v>6</v>
      </c>
      <c r="V1242" s="191">
        <v>8.9914581147909484E-2</v>
      </c>
      <c r="W1242" s="191">
        <v>13</v>
      </c>
      <c r="X1242" s="191">
        <v>0.19481492582047055</v>
      </c>
      <c r="Y1242" s="191">
        <v>23</v>
      </c>
      <c r="Z1242" s="191">
        <v>0.34467256106698635</v>
      </c>
      <c r="AA1242" s="191">
        <v>33</v>
      </c>
      <c r="AB1242" s="191">
        <v>0.49453019631350215</v>
      </c>
      <c r="AC1242" s="191">
        <v>11</v>
      </c>
      <c r="AD1242" s="191">
        <v>0.16484339877116738</v>
      </c>
      <c r="AE1242" s="191"/>
      <c r="AF1242" s="191"/>
    </row>
    <row r="1243" spans="1:32">
      <c r="A1243" s="332">
        <v>1898</v>
      </c>
      <c r="B1243" s="334" t="s">
        <v>945</v>
      </c>
      <c r="C1243" s="345">
        <v>11535</v>
      </c>
      <c r="D1243" s="345">
        <v>12645</v>
      </c>
      <c r="E1243" s="191">
        <v>256</v>
      </c>
      <c r="F1243" s="191">
        <f t="shared" si="60"/>
        <v>2.0245156188216686</v>
      </c>
      <c r="G1243" s="191">
        <v>140</v>
      </c>
      <c r="H1243" s="191">
        <v>1.1071569790431</v>
      </c>
      <c r="I1243" s="191">
        <v>116</v>
      </c>
      <c r="J1243" s="191">
        <v>0.91735863977856857</v>
      </c>
      <c r="K1243" s="191">
        <v>26</v>
      </c>
      <c r="L1243" s="191">
        <v>0.20561486753657571</v>
      </c>
      <c r="M1243" s="191">
        <v>30</v>
      </c>
      <c r="N1243" s="191">
        <v>0.23724792408066431</v>
      </c>
      <c r="O1243" s="191">
        <v>23</v>
      </c>
      <c r="P1243" s="191">
        <v>0.1818900751285093</v>
      </c>
      <c r="Q1243" s="191">
        <v>32</v>
      </c>
      <c r="R1243" s="191">
        <v>0.50359826018189002</v>
      </c>
      <c r="S1243" s="191">
        <v>15</v>
      </c>
      <c r="T1243" s="191">
        <v>0.11862396204033215</v>
      </c>
      <c r="U1243" s="191">
        <v>4</v>
      </c>
      <c r="V1243" s="191">
        <v>3.1633056544088572E-2</v>
      </c>
      <c r="W1243" s="191">
        <v>30</v>
      </c>
      <c r="X1243" s="191">
        <v>0.23724792408066431</v>
      </c>
      <c r="Y1243" s="191">
        <v>33</v>
      </c>
      <c r="Z1243" s="191">
        <v>0.26097271648873072</v>
      </c>
      <c r="AA1243" s="191">
        <v>49</v>
      </c>
      <c r="AB1243" s="191">
        <v>0.38750494266508501</v>
      </c>
      <c r="AC1243" s="191">
        <v>14</v>
      </c>
      <c r="AD1243" s="191">
        <v>0.11071569790431</v>
      </c>
      <c r="AE1243" s="191"/>
      <c r="AF1243" s="191"/>
    </row>
    <row r="1244" spans="1:32">
      <c r="A1244" s="332">
        <v>1898</v>
      </c>
      <c r="B1244" s="337" t="s">
        <v>946</v>
      </c>
      <c r="C1244" s="347">
        <v>10119</v>
      </c>
      <c r="D1244" s="347">
        <v>11166</v>
      </c>
      <c r="E1244" s="191">
        <v>235</v>
      </c>
      <c r="F1244" s="191">
        <f t="shared" si="60"/>
        <v>2.1046032598961135</v>
      </c>
      <c r="G1244" s="191">
        <v>112</v>
      </c>
      <c r="H1244" s="191">
        <v>1.0030449579079348</v>
      </c>
      <c r="I1244" s="191">
        <v>123</v>
      </c>
      <c r="J1244" s="191">
        <v>1.1015583019881785</v>
      </c>
      <c r="K1244" s="191">
        <v>31</v>
      </c>
      <c r="L1244" s="191">
        <v>0.27762851513523196</v>
      </c>
      <c r="M1244" s="191">
        <v>53</v>
      </c>
      <c r="N1244" s="191">
        <v>0.4746552032957192</v>
      </c>
      <c r="O1244" s="191">
        <v>12</v>
      </c>
      <c r="P1244" s="191">
        <v>0.10746910263299302</v>
      </c>
      <c r="Q1244" s="191">
        <v>9</v>
      </c>
      <c r="R1244" s="191">
        <v>0.16039763567974208</v>
      </c>
      <c r="S1244" s="191">
        <v>13</v>
      </c>
      <c r="T1244" s="191">
        <v>0.11642486118574244</v>
      </c>
      <c r="U1244" s="191">
        <v>5</v>
      </c>
      <c r="V1244" s="191">
        <v>4.4778792763747091E-2</v>
      </c>
      <c r="W1244" s="191">
        <v>21</v>
      </c>
      <c r="X1244" s="191">
        <v>0.18807092960773777</v>
      </c>
      <c r="Y1244" s="191">
        <v>33</v>
      </c>
      <c r="Z1244" s="191">
        <v>0.29554003224073078</v>
      </c>
      <c r="AA1244" s="191">
        <v>45</v>
      </c>
      <c r="AB1244" s="191">
        <v>0.40300913487372381</v>
      </c>
      <c r="AC1244" s="191">
        <v>13</v>
      </c>
      <c r="AD1244" s="191">
        <v>0.11642486118574244</v>
      </c>
      <c r="AE1244" s="191"/>
      <c r="AF1244" s="191"/>
    </row>
    <row r="1245" spans="1:32">
      <c r="A1245" s="332">
        <v>1898</v>
      </c>
      <c r="B1245" s="334" t="s">
        <v>989</v>
      </c>
      <c r="C1245" s="345">
        <v>5947</v>
      </c>
      <c r="D1245" s="345">
        <v>6641</v>
      </c>
      <c r="E1245" s="191">
        <v>163</v>
      </c>
      <c r="F1245" s="191">
        <f t="shared" si="60"/>
        <v>2.4544496310796569</v>
      </c>
      <c r="G1245" s="191">
        <v>94</v>
      </c>
      <c r="H1245" s="191">
        <v>1.4154494804999247</v>
      </c>
      <c r="I1245" s="191">
        <v>69</v>
      </c>
      <c r="J1245" s="191">
        <v>1.0390001505797319</v>
      </c>
      <c r="K1245" s="191">
        <v>13</v>
      </c>
      <c r="L1245" s="191">
        <v>0.19575365155850025</v>
      </c>
      <c r="M1245" s="191">
        <v>22</v>
      </c>
      <c r="N1245" s="191">
        <v>0.33127541032976959</v>
      </c>
      <c r="O1245" s="191">
        <v>9</v>
      </c>
      <c r="P1245" s="191">
        <v>0.1355217587712694</v>
      </c>
      <c r="Q1245" s="191">
        <v>15</v>
      </c>
      <c r="R1245" s="191">
        <v>0.44948049992471012</v>
      </c>
      <c r="S1245" s="191">
        <v>8</v>
      </c>
      <c r="T1245" s="191">
        <v>0.12046378557446168</v>
      </c>
      <c r="U1245" s="191">
        <v>3</v>
      </c>
      <c r="V1245" s="191">
        <v>4.5173919590423134E-2</v>
      </c>
      <c r="W1245" s="191">
        <v>19</v>
      </c>
      <c r="X1245" s="191">
        <v>0.28610149073934649</v>
      </c>
      <c r="Y1245" s="191">
        <v>21</v>
      </c>
      <c r="Z1245" s="191">
        <v>0.31621743713296191</v>
      </c>
      <c r="AA1245" s="191">
        <v>45</v>
      </c>
      <c r="AB1245" s="191">
        <v>0.67760879385634687</v>
      </c>
      <c r="AC1245" s="191">
        <v>8</v>
      </c>
      <c r="AD1245" s="191">
        <v>0.12046378557446168</v>
      </c>
      <c r="AE1245" s="191"/>
      <c r="AF1245" s="191"/>
    </row>
    <row r="1246" spans="1:32">
      <c r="A1246" s="332">
        <v>1898</v>
      </c>
      <c r="B1246" s="334" t="s">
        <v>955</v>
      </c>
      <c r="C1246" s="345">
        <v>6517</v>
      </c>
      <c r="D1246" s="345">
        <v>7578</v>
      </c>
      <c r="E1246" s="191">
        <v>135</v>
      </c>
      <c r="F1246" s="191">
        <f t="shared" si="60"/>
        <v>1.7814726840855106</v>
      </c>
      <c r="G1246" s="191">
        <v>86</v>
      </c>
      <c r="H1246" s="191">
        <v>1.1348640802322512</v>
      </c>
      <c r="I1246" s="191">
        <v>49</v>
      </c>
      <c r="J1246" s="191">
        <v>0.64660860385325936</v>
      </c>
      <c r="K1246" s="191">
        <v>17</v>
      </c>
      <c r="L1246" s="191">
        <v>0.22433359725521246</v>
      </c>
      <c r="M1246" s="191">
        <v>12</v>
      </c>
      <c r="N1246" s="191">
        <v>0.15835312747426761</v>
      </c>
      <c r="O1246" s="191">
        <v>5</v>
      </c>
      <c r="P1246" s="191">
        <v>6.5980469780944836E-2</v>
      </c>
      <c r="Q1246" s="191">
        <v>4</v>
      </c>
      <c r="R1246" s="191">
        <v>0.10504090789126419</v>
      </c>
      <c r="S1246" s="191">
        <v>6</v>
      </c>
      <c r="T1246" s="191">
        <v>7.9176563737133804E-2</v>
      </c>
      <c r="U1246" s="191">
        <v>6</v>
      </c>
      <c r="V1246" s="191">
        <v>7.9176563737133804E-2</v>
      </c>
      <c r="W1246" s="191">
        <v>19</v>
      </c>
      <c r="X1246" s="191">
        <v>0.25072578516759042</v>
      </c>
      <c r="Y1246" s="191">
        <v>18</v>
      </c>
      <c r="Z1246" s="191">
        <v>0.23752969121140144</v>
      </c>
      <c r="AA1246" s="191">
        <v>41</v>
      </c>
      <c r="AB1246" s="191">
        <v>0.54103985220374773</v>
      </c>
      <c r="AC1246" s="191">
        <v>7</v>
      </c>
      <c r="AD1246" s="191">
        <v>9.2372657693322785E-2</v>
      </c>
      <c r="AE1246" s="191"/>
      <c r="AF1246" s="191"/>
    </row>
    <row r="1247" spans="1:32">
      <c r="A1247" s="332">
        <v>1898</v>
      </c>
      <c r="B1247" s="334" t="s">
        <v>956</v>
      </c>
      <c r="C1247" s="345">
        <v>10138</v>
      </c>
      <c r="D1247" s="345">
        <v>11567</v>
      </c>
      <c r="E1247" s="191">
        <v>258</v>
      </c>
      <c r="F1247" s="191">
        <f t="shared" si="60"/>
        <v>2.2304832713754648</v>
      </c>
      <c r="G1247" s="191">
        <v>132</v>
      </c>
      <c r="H1247" s="191">
        <v>1.1411774876804703</v>
      </c>
      <c r="I1247" s="191">
        <v>126</v>
      </c>
      <c r="J1247" s="191">
        <v>1.0893057836949944</v>
      </c>
      <c r="K1247" s="191">
        <v>41</v>
      </c>
      <c r="L1247" s="191">
        <v>0.35445664390075216</v>
      </c>
      <c r="M1247" s="191">
        <v>43</v>
      </c>
      <c r="N1247" s="191">
        <v>0.37174721189591076</v>
      </c>
      <c r="O1247" s="191">
        <v>13</v>
      </c>
      <c r="P1247" s="191">
        <v>0.11238869196853116</v>
      </c>
      <c r="Q1247" s="191">
        <v>13</v>
      </c>
      <c r="R1247" s="191">
        <v>0.223653497017377</v>
      </c>
      <c r="S1247" s="191">
        <v>12</v>
      </c>
      <c r="T1247" s="191">
        <v>0.10374340797095186</v>
      </c>
      <c r="U1247" s="191">
        <v>8</v>
      </c>
      <c r="V1247" s="191">
        <v>6.9162271980634557E-2</v>
      </c>
      <c r="W1247" s="191">
        <v>22</v>
      </c>
      <c r="X1247" s="191">
        <v>0.19019624794674506</v>
      </c>
      <c r="Y1247" s="191">
        <v>28</v>
      </c>
      <c r="Z1247" s="191">
        <v>0.24206795193222097</v>
      </c>
      <c r="AA1247" s="191">
        <v>64</v>
      </c>
      <c r="AB1247" s="191">
        <v>0.55329817584507646</v>
      </c>
      <c r="AC1247" s="191">
        <v>14</v>
      </c>
      <c r="AD1247" s="191">
        <v>0.12103397596611049</v>
      </c>
      <c r="AE1247" s="191"/>
      <c r="AF1247" s="191"/>
    </row>
    <row r="1248" spans="1:32">
      <c r="A1248" s="332">
        <v>1898</v>
      </c>
      <c r="B1248" s="334" t="s">
        <v>957</v>
      </c>
      <c r="C1248" s="345">
        <v>9911</v>
      </c>
      <c r="D1248" s="345">
        <v>10871</v>
      </c>
      <c r="E1248" s="191">
        <v>210</v>
      </c>
      <c r="F1248" s="191">
        <f t="shared" si="60"/>
        <v>1.9317450096587252</v>
      </c>
      <c r="G1248" s="191">
        <v>106</v>
      </c>
      <c r="H1248" s="191">
        <v>0.97507129058964215</v>
      </c>
      <c r="I1248" s="191">
        <v>104</v>
      </c>
      <c r="J1248" s="191">
        <v>0.95667371906908283</v>
      </c>
      <c r="K1248" s="191">
        <v>27</v>
      </c>
      <c r="L1248" s="191">
        <v>0.24836721552755037</v>
      </c>
      <c r="M1248" s="191">
        <v>24</v>
      </c>
      <c r="N1248" s="191">
        <v>0.22077085824671144</v>
      </c>
      <c r="O1248" s="191">
        <v>8</v>
      </c>
      <c r="P1248" s="191">
        <v>7.3590286082237152E-2</v>
      </c>
      <c r="Q1248" s="191">
        <v>15</v>
      </c>
      <c r="R1248" s="191">
        <v>0.27458375494434734</v>
      </c>
      <c r="S1248" s="191">
        <v>13</v>
      </c>
      <c r="T1248" s="191">
        <v>0.11958421488363535</v>
      </c>
      <c r="U1248" s="191">
        <v>8</v>
      </c>
      <c r="V1248" s="191">
        <v>7.3590286082237152E-2</v>
      </c>
      <c r="W1248" s="191">
        <v>25</v>
      </c>
      <c r="X1248" s="191">
        <v>0.22996964400699105</v>
      </c>
      <c r="Y1248" s="191">
        <v>37</v>
      </c>
      <c r="Z1248" s="191">
        <v>0.3403550731303468</v>
      </c>
      <c r="AA1248" s="191">
        <v>46</v>
      </c>
      <c r="AB1248" s="191">
        <v>0.42314414497286362</v>
      </c>
      <c r="AC1248" s="191">
        <v>7</v>
      </c>
      <c r="AD1248" s="191">
        <v>6.4391500321957507E-2</v>
      </c>
      <c r="AE1248" s="191"/>
      <c r="AF1248" s="191"/>
    </row>
    <row r="1249" spans="1:32">
      <c r="A1249" s="332">
        <v>1898</v>
      </c>
      <c r="B1249" s="334" t="s">
        <v>904</v>
      </c>
      <c r="C1249" s="345">
        <v>6975</v>
      </c>
      <c r="D1249" s="345">
        <v>7882</v>
      </c>
      <c r="E1249" s="191">
        <v>164</v>
      </c>
      <c r="F1249" s="191">
        <f t="shared" si="60"/>
        <v>2.0806901801573208</v>
      </c>
      <c r="G1249" s="191">
        <v>88</v>
      </c>
      <c r="H1249" s="191">
        <v>1.1164679015478305</v>
      </c>
      <c r="I1249" s="191">
        <v>76</v>
      </c>
      <c r="J1249" s="191">
        <v>0.96422227860948995</v>
      </c>
      <c r="K1249" s="191">
        <v>30</v>
      </c>
      <c r="L1249" s="191">
        <v>0.38061405734585135</v>
      </c>
      <c r="M1249" s="191">
        <v>32</v>
      </c>
      <c r="N1249" s="191">
        <v>0.40598832783557476</v>
      </c>
      <c r="O1249" s="191">
        <v>11</v>
      </c>
      <c r="P1249" s="191">
        <v>0.13955848769347881</v>
      </c>
      <c r="Q1249" s="191">
        <v>15</v>
      </c>
      <c r="R1249" s="191">
        <v>0.3787109870591221</v>
      </c>
      <c r="S1249" s="191">
        <v>7</v>
      </c>
      <c r="T1249" s="191">
        <v>8.8809946714031973E-2</v>
      </c>
      <c r="U1249" s="191">
        <v>2</v>
      </c>
      <c r="V1249" s="191">
        <v>2.5374270489723422E-2</v>
      </c>
      <c r="W1249" s="191">
        <v>9</v>
      </c>
      <c r="X1249" s="191">
        <v>0.11418421720375541</v>
      </c>
      <c r="Y1249" s="191">
        <v>12</v>
      </c>
      <c r="Z1249" s="191">
        <v>0.15224562293834051</v>
      </c>
      <c r="AA1249" s="191">
        <v>41</v>
      </c>
      <c r="AB1249" s="191">
        <v>0.52017254503933019</v>
      </c>
      <c r="AC1249" s="191">
        <v>5</v>
      </c>
      <c r="AD1249" s="191">
        <v>6.343567622430854E-2</v>
      </c>
      <c r="AE1249" s="191"/>
      <c r="AF1249" s="191"/>
    </row>
    <row r="1250" spans="1:32">
      <c r="A1250" s="332">
        <v>1898</v>
      </c>
      <c r="B1250" s="335" t="s">
        <v>1123</v>
      </c>
      <c r="C1250" s="343">
        <v>108153</v>
      </c>
      <c r="D1250" s="246">
        <v>126279</v>
      </c>
      <c r="E1250" s="191">
        <v>2026</v>
      </c>
      <c r="F1250" s="191">
        <f t="shared" si="60"/>
        <v>1.6043839434902081</v>
      </c>
      <c r="G1250" s="191">
        <v>1026</v>
      </c>
      <c r="H1250" s="191">
        <v>0.81248663673294841</v>
      </c>
      <c r="I1250" s="191">
        <v>1000</v>
      </c>
      <c r="J1250" s="191">
        <v>0.79189730675725978</v>
      </c>
      <c r="K1250" s="191">
        <v>171</v>
      </c>
      <c r="L1250" s="191">
        <v>0.13541443945549142</v>
      </c>
      <c r="M1250" s="191">
        <v>365</v>
      </c>
      <c r="N1250" s="191">
        <v>0.28904251696639982</v>
      </c>
      <c r="O1250" s="191">
        <v>89</v>
      </c>
      <c r="P1250" s="191">
        <v>7.0478860301396121E-2</v>
      </c>
      <c r="Q1250" s="191">
        <v>54</v>
      </c>
      <c r="R1250" s="191">
        <v>8.5097284584135124E-2</v>
      </c>
      <c r="S1250" s="191">
        <v>81</v>
      </c>
      <c r="T1250" s="191">
        <v>6.4143681847338027E-2</v>
      </c>
      <c r="U1250" s="191">
        <v>54</v>
      </c>
      <c r="V1250" s="191">
        <v>4.276245456489202E-2</v>
      </c>
      <c r="W1250" s="191">
        <v>266</v>
      </c>
      <c r="X1250" s="191">
        <v>0.21064468359743108</v>
      </c>
      <c r="Y1250" s="191">
        <v>345</v>
      </c>
      <c r="Z1250" s="191">
        <v>0.2732045708312546</v>
      </c>
      <c r="AA1250" s="191">
        <v>486</v>
      </c>
      <c r="AB1250" s="191">
        <v>0.38486209108402825</v>
      </c>
      <c r="AC1250" s="191">
        <v>115</v>
      </c>
      <c r="AD1250" s="191">
        <v>9.1068190277084862E-2</v>
      </c>
      <c r="AE1250" s="191"/>
      <c r="AF1250" s="191"/>
    </row>
    <row r="1251" spans="1:32">
      <c r="A1251" s="332">
        <v>1898</v>
      </c>
      <c r="B1251" s="334" t="s">
        <v>929</v>
      </c>
      <c r="C1251" s="345">
        <v>12985</v>
      </c>
      <c r="D1251" s="345">
        <v>14563</v>
      </c>
      <c r="E1251" s="191">
        <v>234</v>
      </c>
      <c r="F1251" s="191">
        <f t="shared" si="60"/>
        <v>1.6068117832864108</v>
      </c>
      <c r="G1251" s="191">
        <v>116</v>
      </c>
      <c r="H1251" s="191">
        <v>0.79653917462061385</v>
      </c>
      <c r="I1251" s="191">
        <v>118</v>
      </c>
      <c r="J1251" s="191">
        <v>0.81027260866579687</v>
      </c>
      <c r="K1251" s="191">
        <v>8</v>
      </c>
      <c r="L1251" s="191">
        <v>5.4933736180731989E-2</v>
      </c>
      <c r="M1251" s="191">
        <v>34</v>
      </c>
      <c r="N1251" s="191">
        <v>0.23346837876811097</v>
      </c>
      <c r="O1251" s="191">
        <v>9</v>
      </c>
      <c r="P1251" s="191">
        <v>6.1800453203323488E-2</v>
      </c>
      <c r="Q1251" s="191">
        <v>6</v>
      </c>
      <c r="R1251" s="191">
        <v>8.1988601249742499E-2</v>
      </c>
      <c r="S1251" s="191">
        <v>12</v>
      </c>
      <c r="T1251" s="191">
        <v>8.2400604271097994E-2</v>
      </c>
      <c r="U1251" s="191">
        <v>9</v>
      </c>
      <c r="V1251" s="191">
        <v>6.1800453203323488E-2</v>
      </c>
      <c r="W1251" s="191">
        <v>37</v>
      </c>
      <c r="X1251" s="191">
        <v>0.25406852983588546</v>
      </c>
      <c r="Y1251" s="191">
        <v>33</v>
      </c>
      <c r="Z1251" s="191">
        <v>0.22660166174551946</v>
      </c>
      <c r="AA1251" s="191">
        <v>73</v>
      </c>
      <c r="AB1251" s="191">
        <v>0.50127034264917947</v>
      </c>
      <c r="AC1251" s="191">
        <v>13</v>
      </c>
      <c r="AD1251" s="191">
        <v>8.9267321293689486E-2</v>
      </c>
      <c r="AE1251" s="191"/>
      <c r="AF1251" s="191"/>
    </row>
    <row r="1252" spans="1:32">
      <c r="A1252" s="332">
        <v>1898</v>
      </c>
      <c r="B1252" s="337" t="s">
        <v>936</v>
      </c>
      <c r="C1252" s="347">
        <v>29174</v>
      </c>
      <c r="D1252" s="347">
        <v>38028</v>
      </c>
      <c r="E1252" s="191">
        <v>626</v>
      </c>
      <c r="F1252" s="191">
        <f t="shared" si="60"/>
        <v>1.6461554643946565</v>
      </c>
      <c r="G1252" s="191">
        <v>340</v>
      </c>
      <c r="H1252" s="191">
        <v>0.89407804775428634</v>
      </c>
      <c r="I1252" s="191">
        <v>286</v>
      </c>
      <c r="J1252" s="191">
        <v>0.7520774166403702</v>
      </c>
      <c r="K1252" s="191">
        <v>54</v>
      </c>
      <c r="L1252" s="191">
        <v>0.14200063111391606</v>
      </c>
      <c r="M1252" s="191">
        <v>132</v>
      </c>
      <c r="N1252" s="191">
        <v>0.34711265383401702</v>
      </c>
      <c r="O1252" s="191">
        <v>31</v>
      </c>
      <c r="P1252" s="191">
        <v>8.1518880824655512E-2</v>
      </c>
      <c r="Q1252" s="191">
        <v>12</v>
      </c>
      <c r="R1252" s="191">
        <v>6.2795834648153998E-2</v>
      </c>
      <c r="S1252" s="191">
        <v>26</v>
      </c>
      <c r="T1252" s="191">
        <v>6.8370674240033652E-2</v>
      </c>
      <c r="U1252" s="191">
        <v>12</v>
      </c>
      <c r="V1252" s="191">
        <v>3.1555695803092462E-2</v>
      </c>
      <c r="W1252" s="191">
        <v>91</v>
      </c>
      <c r="X1252" s="191">
        <v>0.2392973598401178</v>
      </c>
      <c r="Y1252" s="191">
        <v>121</v>
      </c>
      <c r="Z1252" s="191">
        <v>0.31818659934784893</v>
      </c>
      <c r="AA1252" s="191">
        <v>119</v>
      </c>
      <c r="AB1252" s="191">
        <v>0.3129273167140002</v>
      </c>
      <c r="AC1252" s="191">
        <v>28</v>
      </c>
      <c r="AD1252" s="191">
        <v>7.3629956873882393E-2</v>
      </c>
      <c r="AE1252" s="191"/>
      <c r="AF1252" s="191"/>
    </row>
    <row r="1253" spans="1:32">
      <c r="A1253" s="332">
        <v>1898</v>
      </c>
      <c r="B1253" s="334" t="s">
        <v>960</v>
      </c>
      <c r="C1253" s="345">
        <v>17698</v>
      </c>
      <c r="D1253" s="345">
        <v>18999</v>
      </c>
      <c r="E1253" s="191">
        <v>279</v>
      </c>
      <c r="F1253" s="191">
        <f t="shared" si="60"/>
        <v>1.4684983420180009</v>
      </c>
      <c r="G1253" s="191">
        <v>139</v>
      </c>
      <c r="H1253" s="191">
        <v>0.73161745355018681</v>
      </c>
      <c r="I1253" s="191">
        <v>140</v>
      </c>
      <c r="J1253" s="191">
        <v>0.73688088846781408</v>
      </c>
      <c r="K1253" s="191">
        <v>37</v>
      </c>
      <c r="L1253" s="191">
        <v>0.19474709195220802</v>
      </c>
      <c r="M1253" s="191">
        <v>50</v>
      </c>
      <c r="N1253" s="191">
        <v>0.26317174588136216</v>
      </c>
      <c r="O1253" s="191">
        <v>8</v>
      </c>
      <c r="P1253" s="191">
        <v>4.2107479341017946E-2</v>
      </c>
      <c r="Q1253" s="191">
        <v>11</v>
      </c>
      <c r="R1253" s="191">
        <v>0.11521659034686035</v>
      </c>
      <c r="S1253" s="191">
        <v>8</v>
      </c>
      <c r="T1253" s="191">
        <v>4.2107479341017946E-2</v>
      </c>
      <c r="U1253" s="191">
        <v>2</v>
      </c>
      <c r="V1253" s="191">
        <v>1.0526869835254487E-2</v>
      </c>
      <c r="W1253" s="191">
        <v>37</v>
      </c>
      <c r="X1253" s="191">
        <v>0.19474709195220802</v>
      </c>
      <c r="Y1253" s="191">
        <v>43</v>
      </c>
      <c r="Z1253" s="191">
        <v>0.22632770145797149</v>
      </c>
      <c r="AA1253" s="191">
        <v>64</v>
      </c>
      <c r="AB1253" s="191">
        <v>0.33685983472814357</v>
      </c>
      <c r="AC1253" s="191">
        <v>19</v>
      </c>
      <c r="AD1253" s="191">
        <v>0.10000526343491763</v>
      </c>
      <c r="AE1253" s="191"/>
      <c r="AF1253" s="191"/>
    </row>
    <row r="1254" spans="1:32">
      <c r="A1254" s="332">
        <v>1898</v>
      </c>
      <c r="B1254" s="334" t="s">
        <v>950</v>
      </c>
      <c r="C1254" s="345">
        <v>22683</v>
      </c>
      <c r="D1254" s="345">
        <v>28070</v>
      </c>
      <c r="E1254" s="191">
        <v>460</v>
      </c>
      <c r="F1254" s="191">
        <f t="shared" si="60"/>
        <v>1.6387602422515142</v>
      </c>
      <c r="G1254" s="191">
        <v>217</v>
      </c>
      <c r="H1254" s="191">
        <v>0.77306733167082298</v>
      </c>
      <c r="I1254" s="191">
        <v>243</v>
      </c>
      <c r="J1254" s="191">
        <v>0.86569291058069109</v>
      </c>
      <c r="K1254" s="191">
        <v>36</v>
      </c>
      <c r="L1254" s="191">
        <v>0.12825080156750981</v>
      </c>
      <c r="M1254" s="191">
        <v>78</v>
      </c>
      <c r="N1254" s="191">
        <v>0.27787673672960456</v>
      </c>
      <c r="O1254" s="191">
        <v>24</v>
      </c>
      <c r="P1254" s="191">
        <v>8.5500534378339862E-2</v>
      </c>
      <c r="Q1254" s="191">
        <v>12</v>
      </c>
      <c r="R1254" s="191">
        <v>8.5073031706448157E-2</v>
      </c>
      <c r="S1254" s="191">
        <v>13</v>
      </c>
      <c r="T1254" s="191">
        <v>4.631278945493409E-2</v>
      </c>
      <c r="U1254" s="191">
        <v>11</v>
      </c>
      <c r="V1254" s="191">
        <v>3.9187744923405772E-2</v>
      </c>
      <c r="W1254" s="191">
        <v>61</v>
      </c>
      <c r="X1254" s="191">
        <v>0.21731385821161381</v>
      </c>
      <c r="Y1254" s="191">
        <v>73</v>
      </c>
      <c r="Z1254" s="191">
        <v>0.26006412540078377</v>
      </c>
      <c r="AA1254" s="191">
        <v>117</v>
      </c>
      <c r="AB1254" s="191">
        <v>0.41681510509440683</v>
      </c>
      <c r="AC1254" s="191">
        <v>35</v>
      </c>
      <c r="AD1254" s="191">
        <v>0.12468827930174563</v>
      </c>
      <c r="AE1254" s="191"/>
      <c r="AF1254" s="191"/>
    </row>
    <row r="1255" spans="1:32">
      <c r="A1255" s="332">
        <v>1898</v>
      </c>
      <c r="B1255" s="334" t="s">
        <v>962</v>
      </c>
      <c r="C1255" s="345">
        <v>9064</v>
      </c>
      <c r="D1255" s="345">
        <v>9442</v>
      </c>
      <c r="E1255" s="191">
        <v>146</v>
      </c>
      <c r="F1255" s="191">
        <f t="shared" si="60"/>
        <v>1.5462825672527007</v>
      </c>
      <c r="G1255" s="191">
        <v>64</v>
      </c>
      <c r="H1255" s="191">
        <v>0.67782249523406057</v>
      </c>
      <c r="I1255" s="191">
        <v>82</v>
      </c>
      <c r="J1255" s="191">
        <v>0.86846007201864006</v>
      </c>
      <c r="K1255" s="191">
        <v>10</v>
      </c>
      <c r="L1255" s="191">
        <v>0.10590976488032197</v>
      </c>
      <c r="M1255" s="191">
        <v>18</v>
      </c>
      <c r="N1255" s="191">
        <v>0.19063757678457952</v>
      </c>
      <c r="O1255" s="191">
        <v>8</v>
      </c>
      <c r="P1255" s="191">
        <v>8.4727811904257572E-2</v>
      </c>
      <c r="Q1255" s="191">
        <v>5</v>
      </c>
      <c r="R1255" s="191">
        <v>0.10538021605592035</v>
      </c>
      <c r="S1255" s="191">
        <v>9</v>
      </c>
      <c r="T1255" s="191">
        <v>9.5318788392289758E-2</v>
      </c>
      <c r="U1255" s="191">
        <v>6</v>
      </c>
      <c r="V1255" s="191">
        <v>6.3545858928193186E-2</v>
      </c>
      <c r="W1255" s="191">
        <v>14</v>
      </c>
      <c r="X1255" s="191">
        <v>0.14827367083245074</v>
      </c>
      <c r="Y1255" s="191">
        <v>22</v>
      </c>
      <c r="Z1255" s="191">
        <v>0.23300148273670834</v>
      </c>
      <c r="AA1255" s="191">
        <v>47</v>
      </c>
      <c r="AB1255" s="191">
        <v>0.49777589493751317</v>
      </c>
      <c r="AC1255" s="191">
        <v>7</v>
      </c>
      <c r="AD1255" s="191">
        <v>7.4136835416225372E-2</v>
      </c>
      <c r="AE1255" s="191"/>
      <c r="AF1255" s="191"/>
    </row>
    <row r="1256" spans="1:32">
      <c r="A1256" s="332">
        <v>1898</v>
      </c>
      <c r="B1256" s="334" t="s">
        <v>963</v>
      </c>
      <c r="C1256" s="345">
        <v>16549</v>
      </c>
      <c r="D1256" s="345">
        <v>17177</v>
      </c>
      <c r="E1256" s="191">
        <v>281</v>
      </c>
      <c r="F1256" s="191">
        <f t="shared" si="60"/>
        <v>1.6359084822728065</v>
      </c>
      <c r="G1256" s="191">
        <v>150</v>
      </c>
      <c r="H1256" s="191">
        <v>0.87326075566164052</v>
      </c>
      <c r="I1256" s="191">
        <v>131</v>
      </c>
      <c r="J1256" s="191">
        <v>0.76264772661116609</v>
      </c>
      <c r="K1256" s="191">
        <v>26</v>
      </c>
      <c r="L1256" s="191">
        <v>0.1513651976480177</v>
      </c>
      <c r="M1256" s="191">
        <v>53</v>
      </c>
      <c r="N1256" s="191">
        <v>0.30855213366711304</v>
      </c>
      <c r="O1256" s="191">
        <v>9</v>
      </c>
      <c r="P1256" s="191">
        <v>5.2395645339698434E-2</v>
      </c>
      <c r="Q1256" s="191">
        <v>8</v>
      </c>
      <c r="R1256" s="191">
        <v>9.2682074867555447E-2</v>
      </c>
      <c r="S1256" s="191">
        <v>13</v>
      </c>
      <c r="T1256" s="191">
        <v>7.5682598824008851E-2</v>
      </c>
      <c r="U1256" s="191">
        <v>14</v>
      </c>
      <c r="V1256" s="191">
        <v>8.1504337195086457E-2</v>
      </c>
      <c r="W1256" s="191">
        <v>26</v>
      </c>
      <c r="X1256" s="191">
        <v>0.1513651976480177</v>
      </c>
      <c r="Y1256" s="191">
        <v>53</v>
      </c>
      <c r="Z1256" s="191">
        <v>0.30855213366711304</v>
      </c>
      <c r="AA1256" s="191">
        <v>66</v>
      </c>
      <c r="AB1256" s="191">
        <v>0.38423473249112183</v>
      </c>
      <c r="AC1256" s="191">
        <v>13</v>
      </c>
      <c r="AD1256" s="191">
        <v>7.5682598824008851E-2</v>
      </c>
      <c r="AE1256" s="191"/>
      <c r="AF1256" s="191"/>
    </row>
    <row r="1257" spans="1:32">
      <c r="A1257" s="332">
        <v>1898</v>
      </c>
      <c r="B1257" s="335" t="s">
        <v>1124</v>
      </c>
      <c r="C1257" s="343">
        <v>105509</v>
      </c>
      <c r="D1257" s="240">
        <v>132609</v>
      </c>
      <c r="E1257" s="191">
        <v>2366</v>
      </c>
      <c r="F1257" s="191">
        <f t="shared" si="60"/>
        <v>1.7841926264431522</v>
      </c>
      <c r="G1257" s="191">
        <v>1244</v>
      </c>
      <c r="H1257" s="191">
        <v>0.93809620764804791</v>
      </c>
      <c r="I1257" s="191">
        <v>1122</v>
      </c>
      <c r="J1257" s="191">
        <v>0.84609641879510433</v>
      </c>
      <c r="K1257" s="191">
        <v>140</v>
      </c>
      <c r="L1257" s="191">
        <v>0.10557352819190252</v>
      </c>
      <c r="M1257" s="191">
        <v>226</v>
      </c>
      <c r="N1257" s="191">
        <v>0.17042583836692834</v>
      </c>
      <c r="O1257" s="191">
        <v>73</v>
      </c>
      <c r="P1257" s="191">
        <v>5.5049053985777738E-2</v>
      </c>
      <c r="Q1257" s="191">
        <v>68</v>
      </c>
      <c r="R1257" s="191">
        <v>0.1020443559637732</v>
      </c>
      <c r="S1257" s="191">
        <v>55</v>
      </c>
      <c r="T1257" s="191">
        <v>4.1475314646818848E-2</v>
      </c>
      <c r="U1257" s="191">
        <v>61</v>
      </c>
      <c r="V1257" s="191">
        <v>4.5999894426471809E-2</v>
      </c>
      <c r="W1257" s="191">
        <v>375</v>
      </c>
      <c r="X1257" s="191">
        <v>0.28278623622831028</v>
      </c>
      <c r="Y1257" s="191">
        <v>516</v>
      </c>
      <c r="Z1257" s="191">
        <v>0.38911386105015494</v>
      </c>
      <c r="AA1257" s="191">
        <v>733</v>
      </c>
      <c r="AB1257" s="191">
        <v>0.55275282974760387</v>
      </c>
      <c r="AC1257" s="191">
        <v>119</v>
      </c>
      <c r="AD1257" s="191">
        <v>8.9737498963117127E-2</v>
      </c>
      <c r="AE1257" s="191"/>
      <c r="AF1257" s="191"/>
    </row>
    <row r="1258" spans="1:32">
      <c r="A1258" s="332">
        <v>1898</v>
      </c>
      <c r="B1258" s="336" t="s">
        <v>1125</v>
      </c>
      <c r="C1258" s="342"/>
      <c r="D1258" s="346"/>
      <c r="E1258" s="191">
        <v>1145</v>
      </c>
      <c r="F1258" s="191"/>
      <c r="G1258" s="191">
        <v>556</v>
      </c>
      <c r="H1258" s="191"/>
      <c r="I1258" s="191">
        <v>589</v>
      </c>
      <c r="J1258" s="191"/>
      <c r="K1258" s="191">
        <v>75</v>
      </c>
      <c r="L1258" s="191"/>
      <c r="M1258" s="191">
        <v>102</v>
      </c>
      <c r="N1258" s="191"/>
      <c r="O1258" s="191">
        <v>40</v>
      </c>
      <c r="P1258" s="191"/>
      <c r="Q1258" s="191">
        <v>35</v>
      </c>
      <c r="R1258" s="191"/>
      <c r="S1258" s="191">
        <v>27</v>
      </c>
      <c r="T1258" s="191"/>
      <c r="U1258" s="191">
        <v>31</v>
      </c>
      <c r="V1258" s="191"/>
      <c r="W1258" s="191">
        <v>198</v>
      </c>
      <c r="X1258" s="191"/>
      <c r="Y1258" s="191">
        <v>265</v>
      </c>
      <c r="Z1258" s="191"/>
      <c r="AA1258" s="191">
        <v>332</v>
      </c>
      <c r="AB1258" s="191"/>
      <c r="AC1258" s="191">
        <v>40</v>
      </c>
      <c r="AD1258" s="191"/>
      <c r="AE1258" s="191"/>
      <c r="AF1258" s="191"/>
    </row>
    <row r="1259" spans="1:32">
      <c r="A1259" s="332">
        <v>1898</v>
      </c>
      <c r="B1259" s="336" t="s">
        <v>1126</v>
      </c>
      <c r="C1259" s="342"/>
      <c r="D1259" s="328"/>
      <c r="E1259" s="191">
        <v>255</v>
      </c>
      <c r="F1259" s="191"/>
      <c r="G1259" s="191">
        <v>142</v>
      </c>
      <c r="H1259" s="191"/>
      <c r="I1259" s="191">
        <v>113</v>
      </c>
      <c r="J1259" s="191"/>
      <c r="K1259" s="191">
        <v>15</v>
      </c>
      <c r="L1259" s="191"/>
      <c r="M1259" s="191">
        <v>26</v>
      </c>
      <c r="N1259" s="191"/>
      <c r="O1259" s="191">
        <v>4</v>
      </c>
      <c r="P1259" s="191"/>
      <c r="Q1259" s="191">
        <v>3</v>
      </c>
      <c r="R1259" s="191"/>
      <c r="S1259" s="191">
        <v>8</v>
      </c>
      <c r="T1259" s="191"/>
      <c r="U1259" s="191">
        <v>8</v>
      </c>
      <c r="V1259" s="191"/>
      <c r="W1259" s="191">
        <v>33</v>
      </c>
      <c r="X1259" s="191"/>
      <c r="Y1259" s="191">
        <v>54</v>
      </c>
      <c r="Z1259" s="191"/>
      <c r="AA1259" s="191">
        <v>86</v>
      </c>
      <c r="AB1259" s="191"/>
      <c r="AC1259" s="191">
        <v>18</v>
      </c>
      <c r="AD1259" s="191"/>
      <c r="AE1259" s="191"/>
      <c r="AF1259" s="191"/>
    </row>
    <row r="1260" spans="1:32">
      <c r="A1260" s="332">
        <v>1898</v>
      </c>
      <c r="B1260" s="336" t="s">
        <v>1127</v>
      </c>
      <c r="C1260" s="342"/>
      <c r="D1260" s="328"/>
      <c r="E1260" s="191">
        <v>966</v>
      </c>
      <c r="F1260" s="191"/>
      <c r="G1260" s="191">
        <v>546</v>
      </c>
      <c r="H1260" s="191"/>
      <c r="I1260" s="191">
        <v>420</v>
      </c>
      <c r="J1260" s="191"/>
      <c r="K1260" s="191">
        <v>50</v>
      </c>
      <c r="L1260" s="191"/>
      <c r="M1260" s="191">
        <v>98</v>
      </c>
      <c r="N1260" s="191"/>
      <c r="O1260" s="191">
        <v>29</v>
      </c>
      <c r="P1260" s="191"/>
      <c r="Q1260" s="191">
        <v>30</v>
      </c>
      <c r="R1260" s="191"/>
      <c r="S1260" s="191">
        <v>20</v>
      </c>
      <c r="T1260" s="191"/>
      <c r="U1260" s="191">
        <v>22</v>
      </c>
      <c r="V1260" s="191"/>
      <c r="W1260" s="191">
        <v>144</v>
      </c>
      <c r="X1260" s="191"/>
      <c r="Y1260" s="191">
        <v>197</v>
      </c>
      <c r="Z1260" s="191"/>
      <c r="AA1260" s="191">
        <v>315</v>
      </c>
      <c r="AB1260" s="191"/>
      <c r="AC1260" s="191">
        <v>61</v>
      </c>
      <c r="AD1260" s="191"/>
      <c r="AE1260" s="191"/>
      <c r="AF1260" s="191"/>
    </row>
    <row r="1261" spans="1:32">
      <c r="C1261" s="341"/>
      <c r="D1261" s="191"/>
      <c r="E1261" s="191"/>
      <c r="F1261" s="191"/>
      <c r="G1261" s="191"/>
      <c r="H1261" s="191"/>
      <c r="I1261" s="191"/>
      <c r="J1261" s="191"/>
      <c r="K1261" s="191"/>
      <c r="L1261" s="191"/>
      <c r="M1261" s="191"/>
      <c r="N1261" s="191"/>
      <c r="O1261" s="191"/>
      <c r="P1261" s="191"/>
      <c r="Q1261" s="191"/>
      <c r="R1261" s="191"/>
      <c r="S1261" s="191"/>
      <c r="T1261" s="191"/>
      <c r="U1261" s="191"/>
      <c r="V1261" s="191"/>
      <c r="W1261" s="191"/>
      <c r="X1261" s="191"/>
      <c r="Y1261" s="191"/>
      <c r="Z1261" s="191"/>
      <c r="AA1261" s="191"/>
      <c r="AB1261" s="191"/>
      <c r="AC1261" s="191"/>
      <c r="AD1261" s="191"/>
      <c r="AE1261" s="191"/>
      <c r="AF1261" s="191"/>
    </row>
    <row r="1262" spans="1:32">
      <c r="A1262" s="332">
        <v>1899</v>
      </c>
      <c r="B1262" s="333" t="s">
        <v>21</v>
      </c>
      <c r="C1262" s="357">
        <f>SUM(C1263,C1276,C1307,C1313,C1314,C1321,C1322,C1323,C1324,C1325,C1333,C1344,C1348,C1353,C1360,C1364,C1366,C1382,C1438,C1450,C1459,C1468,C1488,C1502,C1509,)</f>
        <v>2917754</v>
      </c>
      <c r="D1262" s="357">
        <f>SUM(D1263,D1276,D1307,D1313,D1314,D1321,D1322,D1323,D1324,D1325,D1333,D1344,D1348,D1353,D1360,D1364,D1366,D1382,D1438,D1450,D1459,D1468,D1488,D1502,D1509,)</f>
        <v>3315443</v>
      </c>
      <c r="E1262" s="191">
        <f t="shared" ref="E1262" si="61">SUM(E1263,E1276,E1307,E1313,E1314,E1321,E1322,E1323,E1324,E1325,E1333,E1344,E1348,E1353,E1360,E1364,E1366,E1382,E1438,E1450,E1459,E1468,E1488,E1502,E1509,)</f>
        <v>57425</v>
      </c>
      <c r="F1262" s="191">
        <f t="shared" si="60"/>
        <v>1.7320460644324152</v>
      </c>
      <c r="G1262" s="191">
        <f t="shared" ref="G1262" si="62">SUM(G1263,G1276,G1307,G1313,G1314,G1321,G1322,G1323,G1324,G1325,G1333,G1344,G1348,G1353,G1360,G1364,G1366,G1382,G1438,G1450,G1459,G1468,G1488,G1502,G1509,)</f>
        <v>29563</v>
      </c>
      <c r="H1262" s="191">
        <v>0.89167571271772728</v>
      </c>
      <c r="I1262" s="191">
        <f t="shared" ref="I1262" si="63">SUM(I1263,I1276,I1307,I1313,I1314,I1321,I1322,I1323,I1324,I1325,I1333,I1344,I1348,I1353,I1360,I1364,I1366,I1382,I1438,I1450,I1459,I1468,I1488,I1502,I1509,)</f>
        <v>27862</v>
      </c>
      <c r="J1262" s="191">
        <v>0.84037035171468788</v>
      </c>
      <c r="K1262" s="191">
        <f t="shared" ref="K1262" si="64">SUM(K1263,K1276,K1307,K1313,K1314,K1321,K1322,K1323,K1324,K1325,K1333,K1344,K1348,K1353,K1360,K1364,K1366,K1382,K1438,K1450,K1459,K1468,K1488,K1502,K1509,)</f>
        <v>5230</v>
      </c>
      <c r="L1262" s="191">
        <v>0.15774664200229049</v>
      </c>
      <c r="M1262" s="191">
        <f t="shared" ref="M1262" si="65">SUM(M1263,M1276,M1307,M1313,M1314,M1321,M1322,M1323,M1324,M1325,M1333,M1344,M1348,M1353,M1360,M1364,M1366,M1382,M1438,M1450,M1459,M1468,M1488,M1502,M1509,)</f>
        <v>7646</v>
      </c>
      <c r="N1262" s="191">
        <v>0.23061774851807132</v>
      </c>
      <c r="O1262" s="191">
        <f t="shared" ref="O1262" si="66">SUM(O1263,O1276,O1307,O1313,O1314,O1321,O1322,O1323,O1324,O1325,O1333,O1344,O1348,O1353,O1360,O1364,O1366,O1382,O1438,O1450,O1459,O1468,O1488,O1502,O1509,)</f>
        <v>1795</v>
      </c>
      <c r="P1262" s="191">
        <v>5.4140577895623598E-2</v>
      </c>
      <c r="Q1262" s="191">
        <f t="shared" ref="Q1262" si="67">SUM(Q1263,Q1276,Q1307,Q1313,Q1314,Q1321,Q1322,Q1323,Q1324,Q1325,Q1333,Q1344,Q1348,Q1353,Q1360,Q1364,Q1366,Q1382,Q1438,Q1450,Q1459,Q1468,Q1488,Q1502,Q1509,)</f>
        <v>1813</v>
      </c>
      <c r="R1262" s="191">
        <v>0.10882014861965657</v>
      </c>
      <c r="S1262" s="191">
        <f t="shared" ref="S1262" si="68">SUM(S1263,S1276,S1307,S1313,S1314,S1321,S1322,S1323,S1324,S1325,S1333,S1344,S1348,S1353,S1360,S1364,S1366,S1382,S1438,S1450,S1459,S1468,S1488,S1502,S1509,)</f>
        <v>2049</v>
      </c>
      <c r="T1262" s="191">
        <v>6.1801695881968106E-2</v>
      </c>
      <c r="U1262" s="191">
        <f t="shared" ref="U1262" si="69">SUM(U1263,U1276,U1307,U1313,U1314,U1321,U1322,U1323,U1324,U1325,U1333,U1344,U1348,U1353,U1360,U1364,U1366,U1382,U1438,U1450,U1459,U1468,U1488,U1502,U1509,)</f>
        <v>1221</v>
      </c>
      <c r="V1262" s="191">
        <v>3.6827657721758451E-2</v>
      </c>
      <c r="W1262" s="191">
        <f t="shared" ref="W1262" si="70">SUM(W1263,W1276,W1307,W1313,W1314,W1321,W1322,W1323,W1324,W1325,W1333,W1344,W1348,W1353,W1360,W1364,W1366,W1382,W1438,W1450,W1459,W1468,W1488,W1502,W1509,)</f>
        <v>6677</v>
      </c>
      <c r="X1262" s="191">
        <v>0.20139088501898539</v>
      </c>
      <c r="Y1262" s="191">
        <f t="shared" ref="Y1262" si="71">SUM(Y1263,Y1276,Y1307,Y1313,Y1314,Y1321,Y1322,Y1323,Y1324,Y1325,Y1333,Y1344,Y1348,Y1353,Y1360,Y1364,Y1366,Y1382,Y1438,Y1450,Y1459,Y1468,Y1488,Y1502,Y1509,)</f>
        <v>9966</v>
      </c>
      <c r="Z1262" s="191">
        <v>0.30059331437759601</v>
      </c>
      <c r="AA1262" s="191">
        <f t="shared" ref="AA1262" si="72">SUM(AA1263,AA1276,AA1307,AA1313,AA1314,AA1321,AA1322,AA1323,AA1324,AA1325,AA1333,AA1344,AA1348,AA1353,AA1360,AA1364,AA1366,AA1382,AA1438,AA1450,AA1459,AA1468,AA1488,AA1502,AA1509,)</f>
        <v>17654</v>
      </c>
      <c r="AB1262" s="191">
        <v>0.53247786193277946</v>
      </c>
      <c r="AC1262" s="191">
        <f t="shared" ref="AC1262" si="73">SUM(AC1263,AC1276,AC1307,AC1313,AC1314,AC1321,AC1322,AC1323,AC1324,AC1325,AC1333,AC1344,AC1348,AC1353,AC1360,AC1364,AC1366,AC1382,AC1438,AC1450,AC1459,AC1468,AC1488,AC1502,AC1509,)</f>
        <v>3374</v>
      </c>
      <c r="AD1262" s="191">
        <v>0.10176618931467077</v>
      </c>
      <c r="AE1262" s="191"/>
      <c r="AF1262" s="191"/>
    </row>
    <row r="1263" spans="1:32">
      <c r="A1263" s="332">
        <v>1899</v>
      </c>
      <c r="B1263" s="333" t="s">
        <v>1052</v>
      </c>
      <c r="C1263" s="233">
        <v>337183</v>
      </c>
      <c r="D1263" s="240">
        <v>431036</v>
      </c>
      <c r="E1263" s="191">
        <v>6887</v>
      </c>
      <c r="F1263" s="191">
        <f t="shared" si="60"/>
        <v>1.5977783758201172</v>
      </c>
      <c r="G1263" s="191">
        <v>3608</v>
      </c>
      <c r="H1263" s="191">
        <v>0.83705305357325144</v>
      </c>
      <c r="I1263" s="191">
        <v>3279</v>
      </c>
      <c r="J1263" s="191">
        <v>0.76072532224686573</v>
      </c>
      <c r="K1263" s="191">
        <v>643</v>
      </c>
      <c r="L1263" s="191">
        <v>0.14917547490232833</v>
      </c>
      <c r="M1263" s="191">
        <v>956</v>
      </c>
      <c r="N1263" s="191">
        <v>0.22179121929490811</v>
      </c>
      <c r="O1263" s="191">
        <v>162</v>
      </c>
      <c r="P1263" s="191">
        <v>3.7583867704785674E-2</v>
      </c>
      <c r="Q1263" s="191">
        <v>154</v>
      </c>
      <c r="R1263" s="191">
        <v>7.109846973338653E-2</v>
      </c>
      <c r="S1263" s="191">
        <v>171</v>
      </c>
      <c r="T1263" s="191">
        <v>3.9671860355051554E-2</v>
      </c>
      <c r="U1263" s="191">
        <v>119</v>
      </c>
      <c r="V1263" s="191">
        <v>2.7607902820182075E-2</v>
      </c>
      <c r="W1263" s="191">
        <v>853</v>
      </c>
      <c r="X1263" s="191">
        <v>0.19789530340853201</v>
      </c>
      <c r="Y1263" s="191">
        <v>1360</v>
      </c>
      <c r="Z1263" s="191">
        <v>0.31551888937350941</v>
      </c>
      <c r="AA1263" s="191">
        <v>2106</v>
      </c>
      <c r="AB1263" s="191">
        <v>0.48859028016221384</v>
      </c>
      <c r="AC1263" s="191">
        <v>363</v>
      </c>
      <c r="AD1263" s="191">
        <v>8.4215703560723471E-2</v>
      </c>
      <c r="AE1263" s="191"/>
      <c r="AF1263" s="191"/>
    </row>
    <row r="1264" spans="1:32">
      <c r="A1264" s="332">
        <v>1899</v>
      </c>
      <c r="B1264" s="334" t="s">
        <v>842</v>
      </c>
      <c r="C1264" s="345">
        <v>12539</v>
      </c>
      <c r="D1264" s="345">
        <v>13268</v>
      </c>
      <c r="E1264" s="191">
        <v>240</v>
      </c>
      <c r="F1264" s="191">
        <f t="shared" si="60"/>
        <v>1.8088634308109739</v>
      </c>
      <c r="G1264" s="191">
        <v>118</v>
      </c>
      <c r="H1264" s="191">
        <v>0.88935785348206209</v>
      </c>
      <c r="I1264" s="191">
        <v>122</v>
      </c>
      <c r="J1264" s="191">
        <v>0.91950557732891169</v>
      </c>
      <c r="K1264" s="191">
        <v>13</v>
      </c>
      <c r="L1264" s="191">
        <v>9.7980102502261066E-2</v>
      </c>
      <c r="M1264" s="191">
        <v>18</v>
      </c>
      <c r="N1264" s="191">
        <v>0.13566475731082303</v>
      </c>
      <c r="O1264" s="191">
        <v>2</v>
      </c>
      <c r="P1264" s="191">
        <v>1.5073861923424782E-2</v>
      </c>
      <c r="Q1264" s="191">
        <v>6</v>
      </c>
      <c r="R1264" s="191">
        <v>8.9990955682845944E-2</v>
      </c>
      <c r="S1264" s="191">
        <v>5</v>
      </c>
      <c r="T1264" s="191">
        <v>3.7684654808561951E-2</v>
      </c>
      <c r="U1264" s="191">
        <v>2</v>
      </c>
      <c r="V1264" s="191">
        <v>1.5073861923424782E-2</v>
      </c>
      <c r="W1264" s="191">
        <v>17</v>
      </c>
      <c r="X1264" s="191">
        <v>0.12812782634911063</v>
      </c>
      <c r="Y1264" s="191">
        <v>51</v>
      </c>
      <c r="Z1264" s="191">
        <v>0.38438347904733189</v>
      </c>
      <c r="AA1264" s="191">
        <v>109</v>
      </c>
      <c r="AB1264" s="191">
        <v>0.82152547482665061</v>
      </c>
      <c r="AC1264" s="191">
        <v>17</v>
      </c>
      <c r="AD1264" s="191">
        <v>0.12812782634911063</v>
      </c>
      <c r="AE1264" s="191"/>
      <c r="AF1264" s="191"/>
    </row>
    <row r="1265" spans="1:32">
      <c r="A1265" s="332">
        <v>1899</v>
      </c>
      <c r="B1265" s="334" t="s">
        <v>843</v>
      </c>
      <c r="C1265" s="345">
        <v>16793</v>
      </c>
      <c r="D1265" s="345">
        <v>17440</v>
      </c>
      <c r="E1265" s="191">
        <v>340</v>
      </c>
      <c r="F1265" s="191">
        <f t="shared" si="60"/>
        <v>1.9495412844036699</v>
      </c>
      <c r="G1265" s="191">
        <v>167</v>
      </c>
      <c r="H1265" s="191">
        <v>0.9575688073394496</v>
      </c>
      <c r="I1265" s="191">
        <v>173</v>
      </c>
      <c r="J1265" s="191">
        <v>0.9919724770642202</v>
      </c>
      <c r="K1265" s="191">
        <v>19</v>
      </c>
      <c r="L1265" s="191">
        <v>0.10894495412844038</v>
      </c>
      <c r="M1265" s="191">
        <v>28</v>
      </c>
      <c r="N1265" s="191">
        <v>0.16055045871559634</v>
      </c>
      <c r="O1265" s="191">
        <v>7</v>
      </c>
      <c r="P1265" s="191">
        <v>4.0137614678899085E-2</v>
      </c>
      <c r="Q1265" s="191">
        <v>12</v>
      </c>
      <c r="R1265" s="191">
        <v>0.13692660550458716</v>
      </c>
      <c r="S1265" s="191">
        <v>12</v>
      </c>
      <c r="T1265" s="191">
        <v>6.8807339449541288E-2</v>
      </c>
      <c r="U1265" s="191">
        <v>11</v>
      </c>
      <c r="V1265" s="191">
        <v>6.3073394495412854E-2</v>
      </c>
      <c r="W1265" s="191">
        <v>30</v>
      </c>
      <c r="X1265" s="191">
        <v>0.17201834862385323</v>
      </c>
      <c r="Y1265" s="191">
        <v>54</v>
      </c>
      <c r="Z1265" s="191">
        <v>0.30963302752293581</v>
      </c>
      <c r="AA1265" s="191">
        <v>135</v>
      </c>
      <c r="AB1265" s="191">
        <v>0.7740825688073395</v>
      </c>
      <c r="AC1265" s="191">
        <v>32</v>
      </c>
      <c r="AD1265" s="191">
        <v>0.1834862385321101</v>
      </c>
      <c r="AE1265" s="191"/>
      <c r="AF1265" s="191"/>
    </row>
    <row r="1266" spans="1:32">
      <c r="A1266" s="332">
        <v>1899</v>
      </c>
      <c r="B1266" s="334" t="s">
        <v>854</v>
      </c>
      <c r="C1266" s="345">
        <v>20962</v>
      </c>
      <c r="D1266" s="345">
        <v>21544</v>
      </c>
      <c r="E1266" s="191">
        <v>345</v>
      </c>
      <c r="F1266" s="191">
        <f t="shared" si="60"/>
        <v>1.6013739324173784</v>
      </c>
      <c r="G1266" s="191">
        <v>166</v>
      </c>
      <c r="H1266" s="191">
        <v>0.77051615298923137</v>
      </c>
      <c r="I1266" s="191">
        <v>179</v>
      </c>
      <c r="J1266" s="191">
        <v>0.83085777942814698</v>
      </c>
      <c r="K1266" s="191">
        <v>30</v>
      </c>
      <c r="L1266" s="191">
        <v>0.13924990716672855</v>
      </c>
      <c r="M1266" s="191">
        <v>38</v>
      </c>
      <c r="N1266" s="191">
        <v>0.17638321574452284</v>
      </c>
      <c r="O1266" s="191">
        <v>6</v>
      </c>
      <c r="P1266" s="191">
        <v>2.7849981433345709E-2</v>
      </c>
      <c r="Q1266" s="191">
        <v>11</v>
      </c>
      <c r="R1266" s="191">
        <v>0.1016060155959896</v>
      </c>
      <c r="S1266" s="191">
        <v>3</v>
      </c>
      <c r="T1266" s="191">
        <v>1.3924990716672855E-2</v>
      </c>
      <c r="U1266" s="191">
        <v>12</v>
      </c>
      <c r="V1266" s="191">
        <v>5.5699962866691419E-2</v>
      </c>
      <c r="W1266" s="191">
        <v>32</v>
      </c>
      <c r="X1266" s="191">
        <v>0.14853323431117713</v>
      </c>
      <c r="Y1266" s="191">
        <v>55</v>
      </c>
      <c r="Z1266" s="191">
        <v>0.25529149647233573</v>
      </c>
      <c r="AA1266" s="191">
        <v>126</v>
      </c>
      <c r="AB1266" s="191">
        <v>0.58484961010025993</v>
      </c>
      <c r="AC1266" s="191">
        <v>32</v>
      </c>
      <c r="AD1266" s="191">
        <v>0.14853323431117713</v>
      </c>
      <c r="AE1266" s="191"/>
      <c r="AF1266" s="191"/>
    </row>
    <row r="1267" spans="1:32">
      <c r="A1267" s="332">
        <v>1899</v>
      </c>
      <c r="B1267" s="334" t="s">
        <v>855</v>
      </c>
      <c r="C1267" s="345">
        <v>12681</v>
      </c>
      <c r="D1267" s="345">
        <v>12509</v>
      </c>
      <c r="E1267" s="191">
        <v>264</v>
      </c>
      <c r="F1267" s="191">
        <f t="shared" ref="F1267:F1330" si="74">E1267/D1267*100</f>
        <v>2.1104804540730675</v>
      </c>
      <c r="G1267" s="191">
        <v>149</v>
      </c>
      <c r="H1267" s="191">
        <v>1.1911423774882084</v>
      </c>
      <c r="I1267" s="191">
        <v>115</v>
      </c>
      <c r="J1267" s="191">
        <v>0.91933807658485889</v>
      </c>
      <c r="K1267" s="191">
        <v>20</v>
      </c>
      <c r="L1267" s="191">
        <v>0.15988488288432329</v>
      </c>
      <c r="M1267" s="191">
        <v>36</v>
      </c>
      <c r="N1267" s="191">
        <v>0.28779278919178192</v>
      </c>
      <c r="O1267" s="191">
        <v>3</v>
      </c>
      <c r="P1267" s="191">
        <v>2.3982732432648493E-2</v>
      </c>
      <c r="Q1267" s="191">
        <v>7</v>
      </c>
      <c r="R1267" s="191">
        <v>0.11135982092893118</v>
      </c>
      <c r="S1267" s="191">
        <v>8</v>
      </c>
      <c r="T1267" s="191">
        <v>6.3953953153729315E-2</v>
      </c>
      <c r="U1267" s="191">
        <v>5</v>
      </c>
      <c r="V1267" s="191">
        <v>3.9971220721080822E-2</v>
      </c>
      <c r="W1267" s="191">
        <v>26</v>
      </c>
      <c r="X1267" s="191">
        <v>0.2078503477496203</v>
      </c>
      <c r="Y1267" s="191">
        <v>34</v>
      </c>
      <c r="Z1267" s="191">
        <v>0.27180430090334962</v>
      </c>
      <c r="AA1267" s="191">
        <v>103</v>
      </c>
      <c r="AB1267" s="191">
        <v>0.82340714685426497</v>
      </c>
      <c r="AC1267" s="191">
        <v>22</v>
      </c>
      <c r="AD1267" s="191">
        <v>0.17587337117275562</v>
      </c>
      <c r="AE1267" s="191"/>
      <c r="AF1267" s="191"/>
    </row>
    <row r="1268" spans="1:32">
      <c r="A1268" s="332">
        <v>1899</v>
      </c>
      <c r="B1268" s="334" t="s">
        <v>856</v>
      </c>
      <c r="C1268" s="345">
        <v>6692</v>
      </c>
      <c r="D1268" s="345">
        <v>8468</v>
      </c>
      <c r="E1268" s="191"/>
      <c r="F1268" s="191">
        <f t="shared" si="74"/>
        <v>0</v>
      </c>
      <c r="G1268" s="191"/>
      <c r="H1268" s="191">
        <v>0</v>
      </c>
      <c r="I1268" s="191"/>
      <c r="J1268" s="191">
        <v>0</v>
      </c>
      <c r="K1268" s="191">
        <v>0</v>
      </c>
      <c r="L1268" s="191">
        <v>0</v>
      </c>
      <c r="M1268" s="191">
        <v>0</v>
      </c>
      <c r="N1268" s="191">
        <v>0</v>
      </c>
      <c r="O1268" s="191">
        <v>0</v>
      </c>
      <c r="P1268" s="191">
        <v>0</v>
      </c>
      <c r="Q1268" s="191">
        <v>0</v>
      </c>
      <c r="R1268" s="191">
        <v>0</v>
      </c>
      <c r="S1268" s="191">
        <v>0</v>
      </c>
      <c r="T1268" s="191">
        <v>0</v>
      </c>
      <c r="U1268" s="191">
        <v>0</v>
      </c>
      <c r="V1268" s="191">
        <v>0</v>
      </c>
      <c r="W1268" s="191">
        <v>0</v>
      </c>
      <c r="X1268" s="191">
        <v>0</v>
      </c>
      <c r="Y1268" s="191">
        <v>0</v>
      </c>
      <c r="Z1268" s="191">
        <v>0</v>
      </c>
      <c r="AA1268" s="191">
        <v>0</v>
      </c>
      <c r="AB1268" s="191">
        <v>0</v>
      </c>
      <c r="AC1268" s="191">
        <v>0</v>
      </c>
      <c r="AD1268" s="191">
        <v>0</v>
      </c>
      <c r="AE1268" s="191"/>
      <c r="AF1268" s="191"/>
    </row>
    <row r="1269" spans="1:32">
      <c r="A1269" s="332">
        <v>1899</v>
      </c>
      <c r="B1269" s="334" t="s">
        <v>865</v>
      </c>
      <c r="C1269" s="345">
        <v>31862</v>
      </c>
      <c r="D1269" s="345">
        <v>33752</v>
      </c>
      <c r="E1269" s="191">
        <v>510</v>
      </c>
      <c r="F1269" s="191">
        <f t="shared" si="74"/>
        <v>1.511021569092202</v>
      </c>
      <c r="G1269" s="191">
        <v>267</v>
      </c>
      <c r="H1269" s="191">
        <v>0.79106423323062336</v>
      </c>
      <c r="I1269" s="191">
        <v>243</v>
      </c>
      <c r="J1269" s="191">
        <v>0.71995733586157851</v>
      </c>
      <c r="K1269" s="191">
        <v>36</v>
      </c>
      <c r="L1269" s="191">
        <v>0.10666034605356721</v>
      </c>
      <c r="M1269" s="191">
        <v>51</v>
      </c>
      <c r="N1269" s="191">
        <v>0.15110215690922019</v>
      </c>
      <c r="O1269" s="191">
        <v>13</v>
      </c>
      <c r="P1269" s="191">
        <v>3.851623607489927E-2</v>
      </c>
      <c r="Q1269" s="191">
        <v>4</v>
      </c>
      <c r="R1269" s="191">
        <v>2.3583787627399856E-2</v>
      </c>
      <c r="S1269" s="191">
        <v>10</v>
      </c>
      <c r="T1269" s="191">
        <v>2.9627873903768667E-2</v>
      </c>
      <c r="U1269" s="191">
        <v>5</v>
      </c>
      <c r="V1269" s="191">
        <v>1.4813936951884333E-2</v>
      </c>
      <c r="W1269" s="191">
        <v>66</v>
      </c>
      <c r="X1269" s="191">
        <v>0.19554396776487321</v>
      </c>
      <c r="Y1269" s="191">
        <v>105</v>
      </c>
      <c r="Z1269" s="191">
        <v>0.31109267598957097</v>
      </c>
      <c r="AA1269" s="191">
        <v>185</v>
      </c>
      <c r="AB1269" s="191">
        <v>0.54811566721972038</v>
      </c>
      <c r="AC1269" s="191">
        <v>35</v>
      </c>
      <c r="AD1269" s="191">
        <v>0.10369755866319033</v>
      </c>
      <c r="AE1269" s="191"/>
      <c r="AF1269" s="191"/>
    </row>
    <row r="1270" spans="1:32">
      <c r="A1270" s="332">
        <v>1899</v>
      </c>
      <c r="B1270" s="334" t="s">
        <v>867</v>
      </c>
      <c r="C1270" s="345">
        <v>30946</v>
      </c>
      <c r="D1270" s="345">
        <v>39576</v>
      </c>
      <c r="E1270" s="191">
        <v>613</v>
      </c>
      <c r="F1270" s="191">
        <f t="shared" si="74"/>
        <v>1.5489185364867597</v>
      </c>
      <c r="G1270" s="191">
        <v>301</v>
      </c>
      <c r="H1270" s="191">
        <v>0.76056195674145943</v>
      </c>
      <c r="I1270" s="191">
        <v>312</v>
      </c>
      <c r="J1270" s="191">
        <v>0.78835657974530016</v>
      </c>
      <c r="K1270" s="191">
        <v>59</v>
      </c>
      <c r="L1270" s="191">
        <v>0.14908025065696381</v>
      </c>
      <c r="M1270" s="191">
        <v>70</v>
      </c>
      <c r="N1270" s="191">
        <v>0.17687487366080454</v>
      </c>
      <c r="O1270" s="191">
        <v>9</v>
      </c>
      <c r="P1270" s="191">
        <v>2.2741055184960581E-2</v>
      </c>
      <c r="Q1270" s="191">
        <v>11</v>
      </c>
      <c r="R1270" s="191">
        <v>5.5311299777643014E-2</v>
      </c>
      <c r="S1270" s="191">
        <v>19</v>
      </c>
      <c r="T1270" s="191">
        <v>4.8008894279361225E-2</v>
      </c>
      <c r="U1270" s="191">
        <v>14</v>
      </c>
      <c r="V1270" s="191">
        <v>3.5374974732160905E-2</v>
      </c>
      <c r="W1270" s="191">
        <v>78</v>
      </c>
      <c r="X1270" s="191">
        <v>0.19708914493632504</v>
      </c>
      <c r="Y1270" s="191">
        <v>141</v>
      </c>
      <c r="Z1270" s="191">
        <v>0.35627653123104913</v>
      </c>
      <c r="AA1270" s="191">
        <v>180</v>
      </c>
      <c r="AB1270" s="191">
        <v>0.45482110369921169</v>
      </c>
      <c r="AC1270" s="191">
        <v>32</v>
      </c>
      <c r="AD1270" s="191">
        <v>8.085708510208206E-2</v>
      </c>
      <c r="AE1270" s="191"/>
      <c r="AF1270" s="191"/>
    </row>
    <row r="1271" spans="1:32">
      <c r="A1271" s="332">
        <v>1899</v>
      </c>
      <c r="B1271" s="334" t="s">
        <v>876</v>
      </c>
      <c r="C1271" s="345">
        <v>20519</v>
      </c>
      <c r="D1271" s="345">
        <v>22987</v>
      </c>
      <c r="E1271" s="191">
        <v>342</v>
      </c>
      <c r="F1271" s="191">
        <f t="shared" si="74"/>
        <v>1.4877974507330229</v>
      </c>
      <c r="G1271" s="191">
        <v>168</v>
      </c>
      <c r="H1271" s="191">
        <v>0.73084787053552003</v>
      </c>
      <c r="I1271" s="191">
        <v>174</v>
      </c>
      <c r="J1271" s="191">
        <v>0.75694958019750291</v>
      </c>
      <c r="K1271" s="191">
        <v>28</v>
      </c>
      <c r="L1271" s="191">
        <v>0.12180797842258667</v>
      </c>
      <c r="M1271" s="191">
        <v>17</v>
      </c>
      <c r="N1271" s="191">
        <v>7.3954844042284779E-2</v>
      </c>
      <c r="O1271" s="191">
        <v>3</v>
      </c>
      <c r="P1271" s="191">
        <v>1.3050854830991431E-2</v>
      </c>
      <c r="Q1271" s="191">
        <v>3</v>
      </c>
      <c r="R1271" s="191">
        <v>2.5971201113672949E-2</v>
      </c>
      <c r="S1271" s="191">
        <v>8</v>
      </c>
      <c r="T1271" s="191">
        <v>3.4802279549310478E-2</v>
      </c>
      <c r="U1271" s="191">
        <v>4</v>
      </c>
      <c r="V1271" s="191">
        <v>1.7401139774655239E-2</v>
      </c>
      <c r="W1271" s="191">
        <v>39</v>
      </c>
      <c r="X1271" s="191">
        <v>0.16966111280288859</v>
      </c>
      <c r="Y1271" s="191">
        <v>78</v>
      </c>
      <c r="Z1271" s="191">
        <v>0.33932222560577718</v>
      </c>
      <c r="AA1271" s="191">
        <v>141</v>
      </c>
      <c r="AB1271" s="191">
        <v>0.61339017705659715</v>
      </c>
      <c r="AC1271" s="191">
        <v>21</v>
      </c>
      <c r="AD1271" s="191">
        <v>9.1355983816940003E-2</v>
      </c>
      <c r="AE1271" s="191"/>
      <c r="AF1271" s="191"/>
    </row>
    <row r="1272" spans="1:32">
      <c r="A1272" s="332">
        <v>1899</v>
      </c>
      <c r="B1272" s="334" t="s">
        <v>884</v>
      </c>
      <c r="C1272" s="345">
        <v>17386</v>
      </c>
      <c r="D1272" s="345">
        <v>17520</v>
      </c>
      <c r="E1272" s="191">
        <v>316</v>
      </c>
      <c r="F1272" s="191">
        <f t="shared" si="74"/>
        <v>1.8036529680365299</v>
      </c>
      <c r="G1272" s="191">
        <v>157</v>
      </c>
      <c r="H1272" s="191">
        <v>0.89611872146118721</v>
      </c>
      <c r="I1272" s="191">
        <v>159</v>
      </c>
      <c r="J1272" s="191">
        <v>0.90753424657534243</v>
      </c>
      <c r="K1272" s="191">
        <v>26</v>
      </c>
      <c r="L1272" s="191">
        <v>0.14840182648401826</v>
      </c>
      <c r="M1272" s="191">
        <v>35</v>
      </c>
      <c r="N1272" s="191">
        <v>0.1997716894977169</v>
      </c>
      <c r="O1272" s="191">
        <v>6</v>
      </c>
      <c r="P1272" s="191">
        <v>3.4246575342465752E-2</v>
      </c>
      <c r="Q1272" s="191">
        <v>3</v>
      </c>
      <c r="R1272" s="191">
        <v>3.4075342465753423E-2</v>
      </c>
      <c r="S1272" s="191">
        <v>9</v>
      </c>
      <c r="T1272" s="191">
        <v>5.1369863013698627E-2</v>
      </c>
      <c r="U1272" s="191">
        <v>4</v>
      </c>
      <c r="V1272" s="191">
        <v>2.2831050228310501E-2</v>
      </c>
      <c r="W1272" s="191">
        <v>23</v>
      </c>
      <c r="X1272" s="191">
        <v>0.13127853881278539</v>
      </c>
      <c r="Y1272" s="191">
        <v>50</v>
      </c>
      <c r="Z1272" s="191">
        <v>0.28538812785388123</v>
      </c>
      <c r="AA1272" s="191">
        <v>143</v>
      </c>
      <c r="AB1272" s="191">
        <v>0.81621004566210054</v>
      </c>
      <c r="AC1272" s="191">
        <v>17</v>
      </c>
      <c r="AD1272" s="191">
        <v>9.7031963470319629E-2</v>
      </c>
      <c r="AE1272" s="191"/>
      <c r="AF1272" s="191"/>
    </row>
    <row r="1273" spans="1:32">
      <c r="A1273" s="332">
        <v>1899</v>
      </c>
      <c r="B1273" s="334" t="s">
        <v>903</v>
      </c>
      <c r="C1273" s="345">
        <v>17592</v>
      </c>
      <c r="D1273" s="345">
        <v>18682</v>
      </c>
      <c r="E1273" s="191">
        <v>303</v>
      </c>
      <c r="F1273" s="191">
        <f t="shared" si="74"/>
        <v>1.6218820254790707</v>
      </c>
      <c r="G1273" s="191">
        <v>159</v>
      </c>
      <c r="H1273" s="191">
        <v>0.85108660742961129</v>
      </c>
      <c r="I1273" s="191">
        <v>144</v>
      </c>
      <c r="J1273" s="191">
        <v>0.77079541804945939</v>
      </c>
      <c r="K1273" s="191">
        <v>21</v>
      </c>
      <c r="L1273" s="191">
        <v>0.11240766513221283</v>
      </c>
      <c r="M1273" s="191">
        <v>36</v>
      </c>
      <c r="N1273" s="191">
        <v>0.19269885451236485</v>
      </c>
      <c r="O1273" s="191">
        <v>5</v>
      </c>
      <c r="P1273" s="191">
        <v>2.6763729793384008E-2</v>
      </c>
      <c r="Q1273" s="191">
        <v>3</v>
      </c>
      <c r="R1273" s="191">
        <v>3.1955893373300501E-2</v>
      </c>
      <c r="S1273" s="191">
        <v>10</v>
      </c>
      <c r="T1273" s="191">
        <v>5.3527459586768016E-2</v>
      </c>
      <c r="U1273" s="191">
        <v>6</v>
      </c>
      <c r="V1273" s="191">
        <v>3.2116475752060808E-2</v>
      </c>
      <c r="W1273" s="191">
        <v>26</v>
      </c>
      <c r="X1273" s="191">
        <v>0.13917139492559683</v>
      </c>
      <c r="Y1273" s="191">
        <v>75</v>
      </c>
      <c r="Z1273" s="191">
        <v>0.40145594690076009</v>
      </c>
      <c r="AA1273" s="191">
        <v>102</v>
      </c>
      <c r="AB1273" s="191">
        <v>0.54598008778503371</v>
      </c>
      <c r="AC1273" s="191">
        <v>19</v>
      </c>
      <c r="AD1273" s="191">
        <v>0.10170217321485923</v>
      </c>
      <c r="AE1273" s="191"/>
      <c r="AF1273" s="191"/>
    </row>
    <row r="1274" spans="1:32">
      <c r="A1274" s="332">
        <v>1899</v>
      </c>
      <c r="B1274" s="334" t="s">
        <v>909</v>
      </c>
      <c r="C1274" s="345">
        <v>45349</v>
      </c>
      <c r="D1274" s="345">
        <v>57269</v>
      </c>
      <c r="E1274" s="191">
        <v>810</v>
      </c>
      <c r="F1274" s="191">
        <f t="shared" si="74"/>
        <v>1.4143777610923887</v>
      </c>
      <c r="G1274" s="191">
        <v>432</v>
      </c>
      <c r="H1274" s="191">
        <v>0.7543348059159406</v>
      </c>
      <c r="I1274" s="191">
        <v>378</v>
      </c>
      <c r="J1274" s="191">
        <v>0.66004295517644807</v>
      </c>
      <c r="K1274" s="191">
        <v>77</v>
      </c>
      <c r="L1274" s="191">
        <v>0.13445319457298016</v>
      </c>
      <c r="M1274" s="191">
        <v>96</v>
      </c>
      <c r="N1274" s="191">
        <v>0.16762995687020901</v>
      </c>
      <c r="O1274" s="191">
        <v>9</v>
      </c>
      <c r="P1274" s="191">
        <v>1.5715308456582096E-2</v>
      </c>
      <c r="Q1274" s="191">
        <v>21</v>
      </c>
      <c r="R1274" s="191">
        <v>7.2971415600062858E-2</v>
      </c>
      <c r="S1274" s="191">
        <v>21</v>
      </c>
      <c r="T1274" s="191">
        <v>3.6669053065358219E-2</v>
      </c>
      <c r="U1274" s="191">
        <v>19</v>
      </c>
      <c r="V1274" s="191">
        <v>3.3176762297228865E-2</v>
      </c>
      <c r="W1274" s="191">
        <v>115</v>
      </c>
      <c r="X1274" s="191">
        <v>0.20080671916743786</v>
      </c>
      <c r="Y1274" s="191">
        <v>166</v>
      </c>
      <c r="Z1274" s="191">
        <v>0.28986013375473646</v>
      </c>
      <c r="AA1274" s="191">
        <v>236</v>
      </c>
      <c r="AB1274" s="191">
        <v>0.41209031063926382</v>
      </c>
      <c r="AC1274" s="191">
        <v>50</v>
      </c>
      <c r="AD1274" s="191">
        <v>8.7307269203233853E-2</v>
      </c>
      <c r="AE1274" s="191"/>
      <c r="AF1274" s="191"/>
    </row>
    <row r="1275" spans="1:32">
      <c r="A1275" s="332">
        <v>1899</v>
      </c>
      <c r="B1275" s="334" t="s">
        <v>911</v>
      </c>
      <c r="C1275" s="345">
        <v>103862</v>
      </c>
      <c r="D1275" s="345">
        <v>168021</v>
      </c>
      <c r="E1275" s="191">
        <v>2804</v>
      </c>
      <c r="F1275" s="191">
        <f t="shared" si="74"/>
        <v>1.6688390141708476</v>
      </c>
      <c r="G1275" s="191">
        <v>1524</v>
      </c>
      <c r="H1275" s="191">
        <v>0.90702947845804993</v>
      </c>
      <c r="I1275" s="191">
        <v>1280</v>
      </c>
      <c r="J1275" s="191">
        <v>0.76180953571279786</v>
      </c>
      <c r="K1275" s="191">
        <v>314</v>
      </c>
      <c r="L1275" s="191">
        <v>0.1868814017295457</v>
      </c>
      <c r="M1275" s="191">
        <v>531</v>
      </c>
      <c r="N1275" s="191">
        <v>0.31603192458085599</v>
      </c>
      <c r="O1275" s="191">
        <v>99</v>
      </c>
      <c r="P1275" s="191">
        <v>5.8921206277786707E-2</v>
      </c>
      <c r="Q1275" s="191">
        <v>73</v>
      </c>
      <c r="R1275" s="191">
        <v>8.6459430666404796E-2</v>
      </c>
      <c r="S1275" s="191">
        <v>66</v>
      </c>
      <c r="T1275" s="191">
        <v>3.9280804185191143E-2</v>
      </c>
      <c r="U1275" s="191">
        <v>37</v>
      </c>
      <c r="V1275" s="191">
        <v>2.2021056891698063E-2</v>
      </c>
      <c r="W1275" s="191">
        <v>401</v>
      </c>
      <c r="X1275" s="191">
        <v>0.23866064361002495</v>
      </c>
      <c r="Y1275" s="191">
        <v>551</v>
      </c>
      <c r="Z1275" s="191">
        <v>0.32793519857636844</v>
      </c>
      <c r="AA1275" s="191">
        <v>646</v>
      </c>
      <c r="AB1275" s="191">
        <v>0.38447575005505263</v>
      </c>
      <c r="AC1275" s="191">
        <v>86</v>
      </c>
      <c r="AD1275" s="191">
        <v>5.1184078180703606E-2</v>
      </c>
      <c r="AE1275" s="191"/>
      <c r="AF1275" s="191"/>
    </row>
    <row r="1276" spans="1:32">
      <c r="A1276" s="332">
        <v>1899</v>
      </c>
      <c r="B1276" s="335" t="s">
        <v>1053</v>
      </c>
      <c r="C1276" s="240">
        <v>536679</v>
      </c>
      <c r="D1276" s="240">
        <v>589433</v>
      </c>
      <c r="E1276" s="191">
        <v>9976</v>
      </c>
      <c r="F1276" s="191">
        <f t="shared" si="74"/>
        <v>1.6924739537827032</v>
      </c>
      <c r="G1276" s="191">
        <v>5194</v>
      </c>
      <c r="H1276" s="191">
        <v>0.88118581755687253</v>
      </c>
      <c r="I1276" s="191">
        <v>4782</v>
      </c>
      <c r="J1276" s="191">
        <v>0.81128813622583051</v>
      </c>
      <c r="K1276" s="191">
        <v>833</v>
      </c>
      <c r="L1276" s="191">
        <v>0.14132225375912105</v>
      </c>
      <c r="M1276" s="191">
        <v>1435</v>
      </c>
      <c r="N1276" s="191">
        <v>0.24345430269428417</v>
      </c>
      <c r="O1276" s="191">
        <v>374</v>
      </c>
      <c r="P1276" s="191">
        <v>6.3450807810217613E-2</v>
      </c>
      <c r="Q1276" s="191">
        <v>364</v>
      </c>
      <c r="R1276" s="191">
        <v>0.12289098167221721</v>
      </c>
      <c r="S1276" s="191">
        <v>410</v>
      </c>
      <c r="T1276" s="191">
        <v>6.9558372198366913E-2</v>
      </c>
      <c r="U1276" s="191">
        <v>212</v>
      </c>
      <c r="V1276" s="191">
        <v>3.5966768063545811E-2</v>
      </c>
      <c r="W1276" s="191">
        <v>1182</v>
      </c>
      <c r="X1276" s="191">
        <v>0.20053169741090165</v>
      </c>
      <c r="Y1276" s="191">
        <v>1765</v>
      </c>
      <c r="Z1276" s="191">
        <v>0.29944030958565265</v>
      </c>
      <c r="AA1276" s="191">
        <v>2922</v>
      </c>
      <c r="AB1276" s="191">
        <v>0.49573064283811735</v>
      </c>
      <c r="AC1276" s="191">
        <v>479</v>
      </c>
      <c r="AD1276" s="191">
        <v>8.1264537275653054E-2</v>
      </c>
      <c r="AE1276" s="191"/>
      <c r="AF1276" s="191"/>
    </row>
    <row r="1277" spans="1:32">
      <c r="A1277" s="332">
        <v>1899</v>
      </c>
      <c r="B1277" s="334" t="s">
        <v>823</v>
      </c>
      <c r="C1277" s="345">
        <v>16788</v>
      </c>
      <c r="D1277" s="345">
        <v>17424</v>
      </c>
      <c r="E1277" s="191">
        <v>319</v>
      </c>
      <c r="F1277" s="191">
        <f t="shared" si="74"/>
        <v>1.8308080808080809</v>
      </c>
      <c r="G1277" s="191">
        <v>166</v>
      </c>
      <c r="H1277" s="191">
        <v>0.95270890725436175</v>
      </c>
      <c r="I1277" s="191">
        <v>153</v>
      </c>
      <c r="J1277" s="191">
        <v>0.87809917355371903</v>
      </c>
      <c r="K1277" s="191">
        <v>24</v>
      </c>
      <c r="L1277" s="191">
        <v>0.13774104683195593</v>
      </c>
      <c r="M1277" s="191">
        <v>39</v>
      </c>
      <c r="N1277" s="191">
        <v>0.22382920110192839</v>
      </c>
      <c r="O1277" s="191">
        <v>13</v>
      </c>
      <c r="P1277" s="191">
        <v>7.4609733700642791E-2</v>
      </c>
      <c r="Q1277" s="191">
        <v>11</v>
      </c>
      <c r="R1277" s="191">
        <v>0.12563131313131315</v>
      </c>
      <c r="S1277" s="191">
        <v>22</v>
      </c>
      <c r="T1277" s="191">
        <v>0.12626262626262627</v>
      </c>
      <c r="U1277" s="191">
        <v>8</v>
      </c>
      <c r="V1277" s="191">
        <v>4.5913682277318638E-2</v>
      </c>
      <c r="W1277" s="191">
        <v>27</v>
      </c>
      <c r="X1277" s="191">
        <v>0.15495867768595042</v>
      </c>
      <c r="Y1277" s="191">
        <v>51</v>
      </c>
      <c r="Z1277" s="191">
        <v>0.29269972451790632</v>
      </c>
      <c r="AA1277" s="191">
        <v>106</v>
      </c>
      <c r="AB1277" s="191">
        <v>0.6083562901744719</v>
      </c>
      <c r="AC1277" s="191">
        <v>18</v>
      </c>
      <c r="AD1277" s="191">
        <v>0.10330578512396695</v>
      </c>
      <c r="AE1277" s="191"/>
      <c r="AF1277" s="191"/>
    </row>
    <row r="1278" spans="1:32">
      <c r="A1278" s="332">
        <v>1899</v>
      </c>
      <c r="B1278" s="334" t="s">
        <v>824</v>
      </c>
      <c r="C1278" s="345">
        <v>26757</v>
      </c>
      <c r="D1278" s="345">
        <v>26808</v>
      </c>
      <c r="E1278" s="191">
        <v>442</v>
      </c>
      <c r="F1278" s="191">
        <f t="shared" si="74"/>
        <v>1.6487615637123247</v>
      </c>
      <c r="G1278" s="191">
        <v>233</v>
      </c>
      <c r="H1278" s="191">
        <v>0.86914353924201737</v>
      </c>
      <c r="I1278" s="191">
        <v>209</v>
      </c>
      <c r="J1278" s="191">
        <v>0.77961802447030737</v>
      </c>
      <c r="K1278" s="191">
        <v>37</v>
      </c>
      <c r="L1278" s="191">
        <v>0.13801850193971948</v>
      </c>
      <c r="M1278" s="191">
        <v>44</v>
      </c>
      <c r="N1278" s="191">
        <v>0.16413011041480155</v>
      </c>
      <c r="O1278" s="191">
        <v>11</v>
      </c>
      <c r="P1278" s="191">
        <v>4.1032527603700387E-2</v>
      </c>
      <c r="Q1278" s="191">
        <v>18</v>
      </c>
      <c r="R1278" s="191">
        <v>0.13361683079677708</v>
      </c>
      <c r="S1278" s="191">
        <v>25</v>
      </c>
      <c r="T1278" s="191">
        <v>9.3255744553864511E-2</v>
      </c>
      <c r="U1278" s="191">
        <v>10</v>
      </c>
      <c r="V1278" s="191">
        <v>3.7302297821545802E-2</v>
      </c>
      <c r="W1278" s="191">
        <v>49</v>
      </c>
      <c r="X1278" s="191">
        <v>0.18278125932557446</v>
      </c>
      <c r="Y1278" s="191">
        <v>87</v>
      </c>
      <c r="Z1278" s="191">
        <v>0.32452999104744856</v>
      </c>
      <c r="AA1278" s="191">
        <v>138</v>
      </c>
      <c r="AB1278" s="191">
        <v>0.51477170993733212</v>
      </c>
      <c r="AC1278" s="191">
        <v>23</v>
      </c>
      <c r="AD1278" s="191">
        <v>8.5795284989555354E-2</v>
      </c>
      <c r="AE1278" s="191"/>
      <c r="AF1278" s="191"/>
    </row>
    <row r="1279" spans="1:32">
      <c r="A1279" s="332">
        <v>1899</v>
      </c>
      <c r="B1279" s="334" t="s">
        <v>825</v>
      </c>
      <c r="C1279" s="345">
        <v>71697</v>
      </c>
      <c r="D1279" s="345">
        <v>92385</v>
      </c>
      <c r="E1279" s="191">
        <v>1530</v>
      </c>
      <c r="F1279" s="191">
        <f t="shared" si="74"/>
        <v>1.6561130053580126</v>
      </c>
      <c r="G1279" s="191">
        <v>762</v>
      </c>
      <c r="H1279" s="191">
        <v>0.82480922227634368</v>
      </c>
      <c r="I1279" s="191">
        <v>768</v>
      </c>
      <c r="J1279" s="191">
        <v>0.83130378308166908</v>
      </c>
      <c r="K1279" s="191">
        <v>117</v>
      </c>
      <c r="L1279" s="191">
        <v>0.12664393570384802</v>
      </c>
      <c r="M1279" s="191">
        <v>228</v>
      </c>
      <c r="N1279" s="191">
        <v>0.24679331060237053</v>
      </c>
      <c r="O1279" s="191">
        <v>67</v>
      </c>
      <c r="P1279" s="191">
        <v>7.2522595659468531E-2</v>
      </c>
      <c r="Q1279" s="191">
        <v>59</v>
      </c>
      <c r="R1279" s="191">
        <v>0.12708773069221194</v>
      </c>
      <c r="S1279" s="191">
        <v>54</v>
      </c>
      <c r="T1279" s="191">
        <v>5.8451047247929863E-2</v>
      </c>
      <c r="U1279" s="191">
        <v>28</v>
      </c>
      <c r="V1279" s="191">
        <v>3.0307950424852518E-2</v>
      </c>
      <c r="W1279" s="191">
        <v>202</v>
      </c>
      <c r="X1279" s="191">
        <v>0.2186502137792932</v>
      </c>
      <c r="Y1279" s="191">
        <v>300</v>
      </c>
      <c r="Z1279" s="191">
        <v>0.324728040266277</v>
      </c>
      <c r="AA1279" s="191">
        <v>429</v>
      </c>
      <c r="AB1279" s="191">
        <v>0.46436109758077615</v>
      </c>
      <c r="AC1279" s="191">
        <v>46</v>
      </c>
      <c r="AD1279" s="191">
        <v>4.9791632840829138E-2</v>
      </c>
      <c r="AE1279" s="191"/>
      <c r="AF1279" s="191"/>
    </row>
    <row r="1280" spans="1:32">
      <c r="A1280" s="332">
        <v>1899</v>
      </c>
      <c r="B1280" s="334" t="s">
        <v>826</v>
      </c>
      <c r="C1280" s="345">
        <v>21630</v>
      </c>
      <c r="D1280" s="345">
        <v>30117</v>
      </c>
      <c r="E1280" s="191">
        <v>334</v>
      </c>
      <c r="F1280" s="191">
        <f t="shared" si="74"/>
        <v>1.1090082013480758</v>
      </c>
      <c r="G1280" s="191">
        <v>187</v>
      </c>
      <c r="H1280" s="191">
        <v>0.62091177740146763</v>
      </c>
      <c r="I1280" s="191">
        <v>147</v>
      </c>
      <c r="J1280" s="191">
        <v>0.48809642394660824</v>
      </c>
      <c r="K1280" s="191">
        <v>32</v>
      </c>
      <c r="L1280" s="191">
        <v>0.1062522827638875</v>
      </c>
      <c r="M1280" s="191">
        <v>52</v>
      </c>
      <c r="N1280" s="191">
        <v>0.17265995949131721</v>
      </c>
      <c r="O1280" s="191">
        <v>18</v>
      </c>
      <c r="P1280" s="191">
        <v>5.976690905468672E-2</v>
      </c>
      <c r="Q1280" s="191">
        <v>18</v>
      </c>
      <c r="R1280" s="191">
        <v>0.11893614901882657</v>
      </c>
      <c r="S1280" s="191">
        <v>18</v>
      </c>
      <c r="T1280" s="191">
        <v>5.976690905468672E-2</v>
      </c>
      <c r="U1280" s="191">
        <v>8</v>
      </c>
      <c r="V1280" s="191">
        <v>2.6563070690971875E-2</v>
      </c>
      <c r="W1280" s="191">
        <v>49</v>
      </c>
      <c r="X1280" s="191">
        <v>0.16269880798220274</v>
      </c>
      <c r="Y1280" s="191">
        <v>68</v>
      </c>
      <c r="Z1280" s="191">
        <v>0.22578610087326095</v>
      </c>
      <c r="AA1280" s="191">
        <v>61</v>
      </c>
      <c r="AB1280" s="191">
        <v>0.20254341401866055</v>
      </c>
      <c r="AC1280" s="191">
        <v>10</v>
      </c>
      <c r="AD1280" s="191">
        <v>3.3203838363714849E-2</v>
      </c>
      <c r="AE1280" s="191"/>
      <c r="AF1280" s="191"/>
    </row>
    <row r="1281" spans="1:32">
      <c r="A1281" s="332">
        <v>1899</v>
      </c>
      <c r="B1281" s="334" t="s">
        <v>827</v>
      </c>
      <c r="C1281" s="345">
        <v>9712</v>
      </c>
      <c r="D1281" s="345">
        <v>10980</v>
      </c>
      <c r="E1281" s="191">
        <v>194</v>
      </c>
      <c r="F1281" s="191">
        <f t="shared" si="74"/>
        <v>1.766848816029144</v>
      </c>
      <c r="G1281" s="191">
        <v>106</v>
      </c>
      <c r="H1281" s="191">
        <v>0.96539162112932608</v>
      </c>
      <c r="I1281" s="191">
        <v>88</v>
      </c>
      <c r="J1281" s="191">
        <v>0.80145719489981782</v>
      </c>
      <c r="K1281" s="191">
        <v>12</v>
      </c>
      <c r="L1281" s="191">
        <v>0.10928961748633879</v>
      </c>
      <c r="M1281" s="191">
        <v>40</v>
      </c>
      <c r="N1281" s="191">
        <v>0.36429872495446264</v>
      </c>
      <c r="O1281" s="191">
        <v>11</v>
      </c>
      <c r="P1281" s="191">
        <v>0.10018214936247723</v>
      </c>
      <c r="Q1281" s="191">
        <v>6</v>
      </c>
      <c r="R1281" s="191">
        <v>0.1087431693989071</v>
      </c>
      <c r="S1281" s="191">
        <v>12</v>
      </c>
      <c r="T1281" s="191">
        <v>0.10928961748633879</v>
      </c>
      <c r="U1281" s="191">
        <v>6</v>
      </c>
      <c r="V1281" s="191">
        <v>5.4644808743169397E-2</v>
      </c>
      <c r="W1281" s="191">
        <v>22</v>
      </c>
      <c r="X1281" s="191">
        <v>0.20036429872495445</v>
      </c>
      <c r="Y1281" s="191">
        <v>24</v>
      </c>
      <c r="Z1281" s="191">
        <v>0.21857923497267759</v>
      </c>
      <c r="AA1281" s="191">
        <v>53</v>
      </c>
      <c r="AB1281" s="191">
        <v>0.48269581056466304</v>
      </c>
      <c r="AC1281" s="191">
        <v>8</v>
      </c>
      <c r="AD1281" s="191">
        <v>7.2859744990892539E-2</v>
      </c>
      <c r="AE1281" s="191"/>
      <c r="AF1281" s="191"/>
    </row>
    <row r="1282" spans="1:32">
      <c r="A1282" s="332">
        <v>1899</v>
      </c>
      <c r="B1282" s="334" t="s">
        <v>828</v>
      </c>
      <c r="C1282" s="345">
        <v>29498</v>
      </c>
      <c r="D1282" s="345">
        <v>30598</v>
      </c>
      <c r="E1282" s="191">
        <v>486</v>
      </c>
      <c r="F1282" s="191">
        <f t="shared" si="74"/>
        <v>1.588339107131185</v>
      </c>
      <c r="G1282" s="191">
        <v>230</v>
      </c>
      <c r="H1282" s="191">
        <v>0.7516831165435649</v>
      </c>
      <c r="I1282" s="191">
        <v>256</v>
      </c>
      <c r="J1282" s="191">
        <v>0.83665599058762008</v>
      </c>
      <c r="K1282" s="191">
        <v>51</v>
      </c>
      <c r="L1282" s="191">
        <v>0.16667756062487743</v>
      </c>
      <c r="M1282" s="191">
        <v>76</v>
      </c>
      <c r="N1282" s="191">
        <v>0.24838224720569974</v>
      </c>
      <c r="O1282" s="191">
        <v>9</v>
      </c>
      <c r="P1282" s="191">
        <v>2.9413687169096019E-2</v>
      </c>
      <c r="Q1282" s="191">
        <v>17</v>
      </c>
      <c r="R1282" s="191">
        <v>0.11056278188116871</v>
      </c>
      <c r="S1282" s="191">
        <v>16</v>
      </c>
      <c r="T1282" s="191">
        <v>5.2290999411726255E-2</v>
      </c>
      <c r="U1282" s="191">
        <v>13</v>
      </c>
      <c r="V1282" s="191">
        <v>4.2486437022027583E-2</v>
      </c>
      <c r="W1282" s="191">
        <v>64</v>
      </c>
      <c r="X1282" s="191">
        <v>0.20916399764690502</v>
      </c>
      <c r="Y1282" s="191">
        <v>79</v>
      </c>
      <c r="Z1282" s="191">
        <v>0.25818680959539841</v>
      </c>
      <c r="AA1282" s="191">
        <v>139</v>
      </c>
      <c r="AB1282" s="191">
        <v>0.45427805738937188</v>
      </c>
      <c r="AC1282" s="191">
        <v>22</v>
      </c>
      <c r="AD1282" s="191">
        <v>7.1900124191123599E-2</v>
      </c>
      <c r="AE1282" s="191"/>
      <c r="AF1282" s="191"/>
    </row>
    <row r="1283" spans="1:32">
      <c r="A1283" s="332">
        <v>1899</v>
      </c>
      <c r="B1283" s="334" t="s">
        <v>932</v>
      </c>
      <c r="C1283" s="345">
        <v>27003</v>
      </c>
      <c r="D1283" s="345">
        <v>27538</v>
      </c>
      <c r="E1283" s="191">
        <v>433</v>
      </c>
      <c r="F1283" s="191">
        <f t="shared" si="74"/>
        <v>1.5723727213305252</v>
      </c>
      <c r="G1283" s="191">
        <v>227</v>
      </c>
      <c r="H1283" s="191">
        <v>0.82431549132108362</v>
      </c>
      <c r="I1283" s="191">
        <v>206</v>
      </c>
      <c r="J1283" s="191">
        <v>0.74805723000944147</v>
      </c>
      <c r="K1283" s="191">
        <v>47</v>
      </c>
      <c r="L1283" s="191">
        <v>0.17067325150700849</v>
      </c>
      <c r="M1283" s="191">
        <v>89</v>
      </c>
      <c r="N1283" s="191">
        <v>0.32318977413029265</v>
      </c>
      <c r="O1283" s="191">
        <v>19</v>
      </c>
      <c r="P1283" s="191">
        <v>6.8995569758152367E-2</v>
      </c>
      <c r="Q1283" s="191">
        <v>17</v>
      </c>
      <c r="R1283" s="191">
        <v>0.12284842762727867</v>
      </c>
      <c r="S1283" s="191">
        <v>14</v>
      </c>
      <c r="T1283" s="191">
        <v>5.0838840874428061E-2</v>
      </c>
      <c r="U1283" s="191">
        <v>8</v>
      </c>
      <c r="V1283" s="191">
        <v>2.9050766213958894E-2</v>
      </c>
      <c r="W1283" s="191">
        <v>49</v>
      </c>
      <c r="X1283" s="191">
        <v>0.1779359430604982</v>
      </c>
      <c r="Y1283" s="191">
        <v>69</v>
      </c>
      <c r="Z1283" s="191">
        <v>0.25056285859539545</v>
      </c>
      <c r="AA1283" s="191">
        <v>98</v>
      </c>
      <c r="AB1283" s="191">
        <v>0.35587188612099641</v>
      </c>
      <c r="AC1283" s="191">
        <v>23</v>
      </c>
      <c r="AD1283" s="191">
        <v>8.3520952865131823E-2</v>
      </c>
      <c r="AE1283" s="191"/>
      <c r="AF1283" s="191"/>
    </row>
    <row r="1284" spans="1:32">
      <c r="A1284" s="332">
        <v>1899</v>
      </c>
      <c r="B1284" s="334" t="s">
        <v>933</v>
      </c>
      <c r="C1284" s="345">
        <v>16385</v>
      </c>
      <c r="D1284" s="345">
        <v>19143</v>
      </c>
      <c r="E1284" s="191">
        <v>311</v>
      </c>
      <c r="F1284" s="191">
        <f t="shared" si="74"/>
        <v>1.6246147416810321</v>
      </c>
      <c r="G1284" s="191">
        <v>163</v>
      </c>
      <c r="H1284" s="191">
        <v>0.8514861829389333</v>
      </c>
      <c r="I1284" s="191">
        <v>148</v>
      </c>
      <c r="J1284" s="191">
        <v>0.77312855874209896</v>
      </c>
      <c r="K1284" s="191">
        <v>27</v>
      </c>
      <c r="L1284" s="191">
        <v>0.14104372355430184</v>
      </c>
      <c r="M1284" s="191">
        <v>50</v>
      </c>
      <c r="N1284" s="191">
        <v>0.26119208065611449</v>
      </c>
      <c r="O1284" s="191">
        <v>13</v>
      </c>
      <c r="P1284" s="191">
        <v>6.7909940970589777E-2</v>
      </c>
      <c r="Q1284" s="191">
        <v>5</v>
      </c>
      <c r="R1284" s="191">
        <v>5.1977224050566782E-2</v>
      </c>
      <c r="S1284" s="191">
        <v>15</v>
      </c>
      <c r="T1284" s="191">
        <v>7.8357624196834355E-2</v>
      </c>
      <c r="U1284" s="191">
        <v>7</v>
      </c>
      <c r="V1284" s="191">
        <v>3.656689129185603E-2</v>
      </c>
      <c r="W1284" s="191">
        <v>37</v>
      </c>
      <c r="X1284" s="191">
        <v>0.19328213968552474</v>
      </c>
      <c r="Y1284" s="191">
        <v>60</v>
      </c>
      <c r="Z1284" s="191">
        <v>0.31343049678733742</v>
      </c>
      <c r="AA1284" s="191">
        <v>87</v>
      </c>
      <c r="AB1284" s="191">
        <v>0.4544742203416392</v>
      </c>
      <c r="AC1284" s="191">
        <v>10</v>
      </c>
      <c r="AD1284" s="191">
        <v>5.2238416131222896E-2</v>
      </c>
      <c r="AE1284" s="191"/>
      <c r="AF1284" s="191"/>
    </row>
    <row r="1285" spans="1:32">
      <c r="A1285" s="332">
        <v>1899</v>
      </c>
      <c r="B1285" s="334" t="s">
        <v>829</v>
      </c>
      <c r="C1285" s="345">
        <v>6534</v>
      </c>
      <c r="D1285" s="345">
        <v>7066</v>
      </c>
      <c r="E1285" s="191">
        <v>114</v>
      </c>
      <c r="F1285" s="191">
        <f t="shared" si="74"/>
        <v>1.613359750919898</v>
      </c>
      <c r="G1285" s="191">
        <v>65</v>
      </c>
      <c r="H1285" s="191">
        <v>0.91989810359467872</v>
      </c>
      <c r="I1285" s="191">
        <v>49</v>
      </c>
      <c r="J1285" s="191">
        <v>0.69346164732521942</v>
      </c>
      <c r="K1285" s="191">
        <v>5</v>
      </c>
      <c r="L1285" s="191">
        <v>7.0761392584206051E-2</v>
      </c>
      <c r="M1285" s="191">
        <v>14</v>
      </c>
      <c r="N1285" s="191">
        <v>0.19813189923577695</v>
      </c>
      <c r="O1285" s="191">
        <v>5</v>
      </c>
      <c r="P1285" s="191">
        <v>7.0761392584206051E-2</v>
      </c>
      <c r="Q1285" s="191">
        <v>4</v>
      </c>
      <c r="R1285" s="191">
        <v>0.11265213699405603</v>
      </c>
      <c r="S1285" s="191">
        <v>5</v>
      </c>
      <c r="T1285" s="191">
        <v>7.0761392584206051E-2</v>
      </c>
      <c r="U1285" s="191">
        <v>2</v>
      </c>
      <c r="V1285" s="191">
        <v>2.8304557033682419E-2</v>
      </c>
      <c r="W1285" s="191">
        <v>18</v>
      </c>
      <c r="X1285" s="191">
        <v>0.25474101330314181</v>
      </c>
      <c r="Y1285" s="191">
        <v>15</v>
      </c>
      <c r="Z1285" s="191">
        <v>0.21228417775261818</v>
      </c>
      <c r="AA1285" s="191">
        <v>40</v>
      </c>
      <c r="AB1285" s="191">
        <v>0.56609114067364841</v>
      </c>
      <c r="AC1285" s="191">
        <v>6</v>
      </c>
      <c r="AD1285" s="191">
        <v>8.4913671101047278E-2</v>
      </c>
      <c r="AE1285" s="191"/>
      <c r="AF1285" s="191"/>
    </row>
    <row r="1286" spans="1:32">
      <c r="A1286" s="332">
        <v>1899</v>
      </c>
      <c r="B1286" s="334" t="s">
        <v>959</v>
      </c>
      <c r="C1286" s="345">
        <v>11997</v>
      </c>
      <c r="D1286" s="345">
        <v>11854</v>
      </c>
      <c r="E1286" s="191">
        <v>201</v>
      </c>
      <c r="F1286" s="191">
        <f t="shared" si="74"/>
        <v>1.6956301670322254</v>
      </c>
      <c r="G1286" s="191">
        <v>111</v>
      </c>
      <c r="H1286" s="191">
        <v>0.93639277880884098</v>
      </c>
      <c r="I1286" s="191">
        <v>90</v>
      </c>
      <c r="J1286" s="191">
        <v>0.75923738822338449</v>
      </c>
      <c r="K1286" s="191">
        <v>31</v>
      </c>
      <c r="L1286" s="191">
        <v>0.26151510038805464</v>
      </c>
      <c r="M1286" s="191">
        <v>30</v>
      </c>
      <c r="N1286" s="191">
        <v>0.25307912940779481</v>
      </c>
      <c r="O1286" s="191">
        <v>10</v>
      </c>
      <c r="P1286" s="191">
        <v>8.4359709802598284E-2</v>
      </c>
      <c r="Q1286" s="191">
        <v>5</v>
      </c>
      <c r="R1286" s="191">
        <v>8.3937911253585296E-2</v>
      </c>
      <c r="S1286" s="191">
        <v>7</v>
      </c>
      <c r="T1286" s="191">
        <v>5.90517968618188E-2</v>
      </c>
      <c r="U1286" s="191">
        <v>5</v>
      </c>
      <c r="V1286" s="191">
        <v>4.2179854901299142E-2</v>
      </c>
      <c r="W1286" s="191">
        <v>20</v>
      </c>
      <c r="X1286" s="191">
        <v>0.16871941960519657</v>
      </c>
      <c r="Y1286" s="191">
        <v>35</v>
      </c>
      <c r="Z1286" s="191">
        <v>0.29525898430909397</v>
      </c>
      <c r="AA1286" s="191">
        <v>50</v>
      </c>
      <c r="AB1286" s="191">
        <v>0.42179854901299135</v>
      </c>
      <c r="AC1286" s="191">
        <v>8</v>
      </c>
      <c r="AD1286" s="191">
        <v>6.7487767842078619E-2</v>
      </c>
      <c r="AE1286" s="191"/>
      <c r="AF1286" s="191"/>
    </row>
    <row r="1287" spans="1:32">
      <c r="A1287" s="332">
        <v>1899</v>
      </c>
      <c r="B1287" s="334" t="s">
        <v>830</v>
      </c>
      <c r="C1287" s="345">
        <v>12973</v>
      </c>
      <c r="D1287" s="345">
        <v>13434</v>
      </c>
      <c r="E1287" s="191">
        <v>229</v>
      </c>
      <c r="F1287" s="191">
        <f t="shared" si="74"/>
        <v>1.704630043174036</v>
      </c>
      <c r="G1287" s="191">
        <v>122</v>
      </c>
      <c r="H1287" s="191">
        <v>0.9081435164507965</v>
      </c>
      <c r="I1287" s="191">
        <v>107</v>
      </c>
      <c r="J1287" s="191">
        <v>0.79648652672323961</v>
      </c>
      <c r="K1287" s="191">
        <v>17</v>
      </c>
      <c r="L1287" s="191">
        <v>0.12654458835789786</v>
      </c>
      <c r="M1287" s="191">
        <v>29</v>
      </c>
      <c r="N1287" s="191">
        <v>0.21587018013994341</v>
      </c>
      <c r="O1287" s="191">
        <v>13</v>
      </c>
      <c r="P1287" s="191">
        <v>9.6769391097216023E-2</v>
      </c>
      <c r="Q1287" s="191">
        <v>5</v>
      </c>
      <c r="R1287" s="191">
        <v>7.4065803185946105E-2</v>
      </c>
      <c r="S1287" s="191">
        <v>8</v>
      </c>
      <c r="T1287" s="191">
        <v>5.9550394521363702E-2</v>
      </c>
      <c r="U1287" s="191">
        <v>9</v>
      </c>
      <c r="V1287" s="191">
        <v>6.6994193836534169E-2</v>
      </c>
      <c r="W1287" s="191">
        <v>19</v>
      </c>
      <c r="X1287" s="191">
        <v>0.14143218698823878</v>
      </c>
      <c r="Y1287" s="191">
        <v>36</v>
      </c>
      <c r="Z1287" s="191">
        <v>0.26797677534613668</v>
      </c>
      <c r="AA1287" s="191">
        <v>78</v>
      </c>
      <c r="AB1287" s="191">
        <v>0.58061634658329608</v>
      </c>
      <c r="AC1287" s="191">
        <v>15</v>
      </c>
      <c r="AD1287" s="191">
        <v>0.11165698972755694</v>
      </c>
      <c r="AE1287" s="191"/>
      <c r="AF1287" s="191"/>
    </row>
    <row r="1288" spans="1:32">
      <c r="A1288" s="332">
        <v>1899</v>
      </c>
      <c r="B1288" s="334" t="s">
        <v>965</v>
      </c>
      <c r="C1288" s="345">
        <v>10801</v>
      </c>
      <c r="D1288" s="345">
        <v>11166</v>
      </c>
      <c r="E1288" s="191">
        <v>175</v>
      </c>
      <c r="F1288" s="191">
        <f t="shared" si="74"/>
        <v>1.5672577467311481</v>
      </c>
      <c r="G1288" s="191">
        <v>99</v>
      </c>
      <c r="H1288" s="191">
        <v>0.88662009672219233</v>
      </c>
      <c r="I1288" s="191">
        <v>76</v>
      </c>
      <c r="J1288" s="191">
        <v>0.68063765000895582</v>
      </c>
      <c r="K1288" s="191">
        <v>14</v>
      </c>
      <c r="L1288" s="191">
        <v>0.12538061973849185</v>
      </c>
      <c r="M1288" s="191">
        <v>20</v>
      </c>
      <c r="N1288" s="191">
        <v>0.17911517105498836</v>
      </c>
      <c r="O1288" s="191">
        <v>3</v>
      </c>
      <c r="P1288" s="191">
        <v>2.6867275658248254E-2</v>
      </c>
      <c r="Q1288" s="191">
        <v>4</v>
      </c>
      <c r="R1288" s="191">
        <v>7.1287838079885368E-2</v>
      </c>
      <c r="S1288" s="191">
        <v>5</v>
      </c>
      <c r="T1288" s="191">
        <v>4.4778792763747091E-2</v>
      </c>
      <c r="U1288" s="191">
        <v>2</v>
      </c>
      <c r="V1288" s="191">
        <v>1.7911517105498834E-2</v>
      </c>
      <c r="W1288" s="191">
        <v>18</v>
      </c>
      <c r="X1288" s="191">
        <v>0.16120365394948952</v>
      </c>
      <c r="Y1288" s="191">
        <v>38</v>
      </c>
      <c r="Z1288" s="191">
        <v>0.34031882500447791</v>
      </c>
      <c r="AA1288" s="191">
        <v>64</v>
      </c>
      <c r="AB1288" s="191">
        <v>0.57316854737596268</v>
      </c>
      <c r="AC1288" s="191">
        <v>7</v>
      </c>
      <c r="AD1288" s="191">
        <v>6.2690309869245925E-2</v>
      </c>
      <c r="AE1288" s="191"/>
      <c r="AF1288" s="191"/>
    </row>
    <row r="1289" spans="1:32">
      <c r="A1289" s="332">
        <v>1899</v>
      </c>
      <c r="B1289" s="334" t="s">
        <v>831</v>
      </c>
      <c r="C1289" s="345">
        <v>24120</v>
      </c>
      <c r="D1289" s="345">
        <v>26990</v>
      </c>
      <c r="E1289" s="191">
        <v>478</v>
      </c>
      <c r="F1289" s="191">
        <f t="shared" si="74"/>
        <v>1.7710263060392737</v>
      </c>
      <c r="G1289" s="191">
        <v>245</v>
      </c>
      <c r="H1289" s="191">
        <v>0.9077436087439793</v>
      </c>
      <c r="I1289" s="191">
        <v>233</v>
      </c>
      <c r="J1289" s="191">
        <v>0.8632826972952945</v>
      </c>
      <c r="K1289" s="191">
        <v>36</v>
      </c>
      <c r="L1289" s="191">
        <v>0.1333827343460541</v>
      </c>
      <c r="M1289" s="191">
        <v>75</v>
      </c>
      <c r="N1289" s="191">
        <v>0.27788069655427938</v>
      </c>
      <c r="O1289" s="191">
        <v>13</v>
      </c>
      <c r="P1289" s="191">
        <v>4.8165987402741757E-2</v>
      </c>
      <c r="Q1289" s="191">
        <v>14</v>
      </c>
      <c r="R1289" s="191">
        <v>0.10322341608002963</v>
      </c>
      <c r="S1289" s="191">
        <v>16</v>
      </c>
      <c r="T1289" s="191">
        <v>5.928121526491293E-2</v>
      </c>
      <c r="U1289" s="191">
        <v>9</v>
      </c>
      <c r="V1289" s="191">
        <v>3.3345683586513526E-2</v>
      </c>
      <c r="W1289" s="191">
        <v>67</v>
      </c>
      <c r="X1289" s="191">
        <v>0.24824008892182289</v>
      </c>
      <c r="Y1289" s="191">
        <v>85</v>
      </c>
      <c r="Z1289" s="191">
        <v>0.3149314560948499</v>
      </c>
      <c r="AA1289" s="191">
        <v>145</v>
      </c>
      <c r="AB1289" s="191">
        <v>0.53723601333827342</v>
      </c>
      <c r="AC1289" s="191">
        <v>18</v>
      </c>
      <c r="AD1289" s="191">
        <v>6.6691367173027052E-2</v>
      </c>
      <c r="AE1289" s="191"/>
      <c r="AF1289" s="191"/>
    </row>
    <row r="1290" spans="1:32">
      <c r="A1290" s="332">
        <v>1899</v>
      </c>
      <c r="B1290" s="334" t="s">
        <v>832</v>
      </c>
      <c r="C1290" s="345">
        <v>25783</v>
      </c>
      <c r="D1290" s="345">
        <v>27869</v>
      </c>
      <c r="E1290" s="191">
        <v>440</v>
      </c>
      <c r="F1290" s="191">
        <f t="shared" si="74"/>
        <v>1.5788151709785065</v>
      </c>
      <c r="G1290" s="191">
        <v>241</v>
      </c>
      <c r="H1290" s="191">
        <v>0.86476012774050015</v>
      </c>
      <c r="I1290" s="191">
        <v>199</v>
      </c>
      <c r="J1290" s="191">
        <v>0.71405504323800639</v>
      </c>
      <c r="K1290" s="191">
        <v>31</v>
      </c>
      <c r="L1290" s="191">
        <v>0.11123470522803114</v>
      </c>
      <c r="M1290" s="191">
        <v>47</v>
      </c>
      <c r="N1290" s="191">
        <v>0.16864616599088594</v>
      </c>
      <c r="O1290" s="191">
        <v>22</v>
      </c>
      <c r="P1290" s="191">
        <v>7.8940758548925336E-2</v>
      </c>
      <c r="Q1290" s="191">
        <v>22</v>
      </c>
      <c r="R1290" s="191">
        <v>0.15709210951236141</v>
      </c>
      <c r="S1290" s="191">
        <v>23</v>
      </c>
      <c r="T1290" s="191">
        <v>8.252897484660375E-2</v>
      </c>
      <c r="U1290" s="191">
        <v>9</v>
      </c>
      <c r="V1290" s="191">
        <v>3.2293946679105817E-2</v>
      </c>
      <c r="W1290" s="191">
        <v>44</v>
      </c>
      <c r="X1290" s="191">
        <v>0.15788151709785067</v>
      </c>
      <c r="Y1290" s="191">
        <v>76</v>
      </c>
      <c r="Z1290" s="191">
        <v>0.2727044386235602</v>
      </c>
      <c r="AA1290" s="191">
        <v>143</v>
      </c>
      <c r="AB1290" s="191">
        <v>0.51311493056801472</v>
      </c>
      <c r="AC1290" s="191">
        <v>23</v>
      </c>
      <c r="AD1290" s="191">
        <v>8.252897484660375E-2</v>
      </c>
      <c r="AE1290" s="191"/>
      <c r="AF1290" s="191"/>
    </row>
    <row r="1291" spans="1:32">
      <c r="A1291" s="332">
        <v>1899</v>
      </c>
      <c r="B1291" s="334" t="s">
        <v>870</v>
      </c>
      <c r="C1291" s="345">
        <v>6314</v>
      </c>
      <c r="D1291" s="345">
        <v>7766</v>
      </c>
      <c r="E1291" s="191">
        <v>127</v>
      </c>
      <c r="F1291" s="191">
        <f t="shared" si="74"/>
        <v>1.6353335050218902</v>
      </c>
      <c r="G1291" s="191">
        <v>77</v>
      </c>
      <c r="H1291" s="191">
        <v>0.99150141643059486</v>
      </c>
      <c r="I1291" s="191">
        <v>50</v>
      </c>
      <c r="J1291" s="191">
        <v>0.64383208859129537</v>
      </c>
      <c r="K1291" s="191">
        <v>19</v>
      </c>
      <c r="L1291" s="191">
        <v>0.24465619366469227</v>
      </c>
      <c r="M1291" s="191">
        <v>23</v>
      </c>
      <c r="N1291" s="191">
        <v>0.29616276075199588</v>
      </c>
      <c r="O1291" s="191">
        <v>5</v>
      </c>
      <c r="P1291" s="191">
        <v>6.4383208859129543E-2</v>
      </c>
      <c r="Q1291" s="191">
        <v>3</v>
      </c>
      <c r="R1291" s="191">
        <v>7.6873551377800678E-2</v>
      </c>
      <c r="S1291" s="191">
        <v>1</v>
      </c>
      <c r="T1291" s="191">
        <v>1.287664177182591E-2</v>
      </c>
      <c r="U1291" s="191">
        <v>2</v>
      </c>
      <c r="V1291" s="191">
        <v>2.575328354365182E-2</v>
      </c>
      <c r="W1291" s="191">
        <v>17</v>
      </c>
      <c r="X1291" s="191">
        <v>0.21890291012104046</v>
      </c>
      <c r="Y1291" s="191">
        <v>18</v>
      </c>
      <c r="Z1291" s="191">
        <v>0.23177955189286636</v>
      </c>
      <c r="AA1291" s="191">
        <v>32</v>
      </c>
      <c r="AB1291" s="191">
        <v>0.41205253669842912</v>
      </c>
      <c r="AC1291" s="191">
        <v>7</v>
      </c>
      <c r="AD1291" s="191">
        <v>9.0136492402781362E-2</v>
      </c>
      <c r="AE1291" s="191"/>
      <c r="AF1291" s="191"/>
    </row>
    <row r="1292" spans="1:32">
      <c r="A1292" s="332">
        <v>1899</v>
      </c>
      <c r="B1292" s="334" t="s">
        <v>833</v>
      </c>
      <c r="C1292" s="345">
        <v>8958</v>
      </c>
      <c r="D1292" s="345">
        <v>9053</v>
      </c>
      <c r="E1292" s="191">
        <v>170</v>
      </c>
      <c r="F1292" s="191">
        <f t="shared" si="74"/>
        <v>1.87783055340771</v>
      </c>
      <c r="G1292" s="191">
        <v>112</v>
      </c>
      <c r="H1292" s="191">
        <v>1.2371589528333149</v>
      </c>
      <c r="I1292" s="191">
        <v>58</v>
      </c>
      <c r="J1292" s="191">
        <v>0.64067160057439521</v>
      </c>
      <c r="K1292" s="191">
        <v>11</v>
      </c>
      <c r="L1292" s="191">
        <v>0.12150668286755771</v>
      </c>
      <c r="M1292" s="191">
        <v>22</v>
      </c>
      <c r="N1292" s="191">
        <v>0.24301336573511542</v>
      </c>
      <c r="O1292" s="191">
        <v>6</v>
      </c>
      <c r="P1292" s="191">
        <v>6.6276372473213288E-2</v>
      </c>
      <c r="Q1292" s="191">
        <v>2</v>
      </c>
      <c r="R1292" s="191">
        <v>4.3963327073898155E-2</v>
      </c>
      <c r="S1292" s="191">
        <v>14</v>
      </c>
      <c r="T1292" s="191">
        <v>0.15464486910416436</v>
      </c>
      <c r="U1292" s="191">
        <v>5</v>
      </c>
      <c r="V1292" s="191">
        <v>5.5230310394344423E-2</v>
      </c>
      <c r="W1292" s="191">
        <v>20</v>
      </c>
      <c r="X1292" s="191">
        <v>0.22092124157737769</v>
      </c>
      <c r="Y1292" s="191">
        <v>31</v>
      </c>
      <c r="Z1292" s="191">
        <v>0.34242792444493536</v>
      </c>
      <c r="AA1292" s="191">
        <v>49</v>
      </c>
      <c r="AB1292" s="191">
        <v>0.54125704186457524</v>
      </c>
      <c r="AC1292" s="191">
        <v>10</v>
      </c>
      <c r="AD1292" s="191">
        <v>0.11046062078868885</v>
      </c>
      <c r="AE1292" s="191"/>
      <c r="AF1292" s="191"/>
    </row>
    <row r="1293" spans="1:32">
      <c r="A1293" s="332">
        <v>1899</v>
      </c>
      <c r="B1293" s="334" t="s">
        <v>949</v>
      </c>
      <c r="C1293" s="345">
        <v>11907</v>
      </c>
      <c r="D1293" s="345">
        <v>14593</v>
      </c>
      <c r="E1293" s="191">
        <v>346</v>
      </c>
      <c r="F1293" s="191">
        <f t="shared" si="74"/>
        <v>2.3709997944219832</v>
      </c>
      <c r="G1293" s="191">
        <v>164</v>
      </c>
      <c r="H1293" s="191">
        <v>1.1238264921537724</v>
      </c>
      <c r="I1293" s="191">
        <v>182</v>
      </c>
      <c r="J1293" s="191">
        <v>1.2471733022682108</v>
      </c>
      <c r="K1293" s="191">
        <v>29</v>
      </c>
      <c r="L1293" s="191">
        <v>0.19872541629548413</v>
      </c>
      <c r="M1293" s="191">
        <v>72</v>
      </c>
      <c r="N1293" s="191">
        <v>0.49338724045775373</v>
      </c>
      <c r="O1293" s="191">
        <v>16</v>
      </c>
      <c r="P1293" s="191">
        <v>0.10964160899061194</v>
      </c>
      <c r="Q1293" s="191">
        <v>16</v>
      </c>
      <c r="R1293" s="191">
        <v>0.21818680189131778</v>
      </c>
      <c r="S1293" s="191">
        <v>17</v>
      </c>
      <c r="T1293" s="191">
        <v>0.11649420955252518</v>
      </c>
      <c r="U1293" s="191">
        <v>5</v>
      </c>
      <c r="V1293" s="191">
        <v>3.4263002809566234E-2</v>
      </c>
      <c r="W1293" s="191">
        <v>39</v>
      </c>
      <c r="X1293" s="191">
        <v>0.26725142191461659</v>
      </c>
      <c r="Y1293" s="191">
        <v>54</v>
      </c>
      <c r="Z1293" s="191">
        <v>0.3700404303433153</v>
      </c>
      <c r="AA1293" s="191">
        <v>80</v>
      </c>
      <c r="AB1293" s="191">
        <v>0.54820804495305975</v>
      </c>
      <c r="AC1293" s="191">
        <v>18</v>
      </c>
      <c r="AD1293" s="191">
        <v>0.12334681011443843</v>
      </c>
      <c r="AE1293" s="191"/>
      <c r="AF1293" s="191"/>
    </row>
    <row r="1294" spans="1:32">
      <c r="A1294" s="332">
        <v>1899</v>
      </c>
      <c r="B1294" s="334" t="s">
        <v>939</v>
      </c>
      <c r="C1294" s="345">
        <v>4473</v>
      </c>
      <c r="D1294" s="345">
        <v>4269</v>
      </c>
      <c r="E1294" s="191">
        <v>78</v>
      </c>
      <c r="F1294" s="191">
        <f t="shared" si="74"/>
        <v>1.8271257905832747</v>
      </c>
      <c r="G1294" s="191">
        <v>40</v>
      </c>
      <c r="H1294" s="191">
        <v>0.93698758491449985</v>
      </c>
      <c r="I1294" s="191">
        <v>38</v>
      </c>
      <c r="J1294" s="191">
        <v>0.89013820566877488</v>
      </c>
      <c r="K1294" s="191">
        <v>2</v>
      </c>
      <c r="L1294" s="191">
        <v>4.6849379245724992E-2</v>
      </c>
      <c r="M1294" s="191">
        <v>18</v>
      </c>
      <c r="N1294" s="191">
        <v>0.4216444132115249</v>
      </c>
      <c r="O1294" s="191">
        <v>3</v>
      </c>
      <c r="P1294" s="191">
        <v>7.0274068868587489E-2</v>
      </c>
      <c r="Q1294" s="191">
        <v>3</v>
      </c>
      <c r="R1294" s="191">
        <v>0.13984539704848911</v>
      </c>
      <c r="S1294" s="191">
        <v>4</v>
      </c>
      <c r="T1294" s="191">
        <v>9.3698758491449985E-2</v>
      </c>
      <c r="U1294" s="191">
        <v>4</v>
      </c>
      <c r="V1294" s="191">
        <v>9.3698758491449985E-2</v>
      </c>
      <c r="W1294" s="191">
        <v>7</v>
      </c>
      <c r="X1294" s="191">
        <v>0.16397282736003749</v>
      </c>
      <c r="Y1294" s="191">
        <v>17</v>
      </c>
      <c r="Z1294" s="191">
        <v>0.39821972358866242</v>
      </c>
      <c r="AA1294" s="191">
        <v>16</v>
      </c>
      <c r="AB1294" s="191">
        <v>0.37479503396579994</v>
      </c>
      <c r="AC1294" s="191">
        <v>4</v>
      </c>
      <c r="AD1294" s="191">
        <v>9.3698758491449985E-2</v>
      </c>
      <c r="AE1294" s="191"/>
      <c r="AF1294" s="191"/>
    </row>
    <row r="1295" spans="1:32">
      <c r="A1295" s="332">
        <v>1899</v>
      </c>
      <c r="B1295" s="334" t="s">
        <v>966</v>
      </c>
      <c r="C1295" s="345">
        <v>11755</v>
      </c>
      <c r="D1295" s="345">
        <v>12698</v>
      </c>
      <c r="E1295" s="191">
        <v>335</v>
      </c>
      <c r="F1295" s="191">
        <f t="shared" si="74"/>
        <v>2.6382107418491101</v>
      </c>
      <c r="G1295" s="191">
        <v>171</v>
      </c>
      <c r="H1295" s="191">
        <v>1.3466687667349189</v>
      </c>
      <c r="I1295" s="191">
        <v>164</v>
      </c>
      <c r="J1295" s="191">
        <v>1.2915419751141912</v>
      </c>
      <c r="K1295" s="191">
        <v>26</v>
      </c>
      <c r="L1295" s="191">
        <v>0.20475665459127423</v>
      </c>
      <c r="M1295" s="191">
        <v>58</v>
      </c>
      <c r="N1295" s="191">
        <v>0.45676484485745789</v>
      </c>
      <c r="O1295" s="191">
        <v>19</v>
      </c>
      <c r="P1295" s="191">
        <v>0.14962986297054653</v>
      </c>
      <c r="Q1295" s="191">
        <v>18</v>
      </c>
      <c r="R1295" s="191">
        <v>0.28209166797920932</v>
      </c>
      <c r="S1295" s="191">
        <v>9</v>
      </c>
      <c r="T1295" s="191">
        <v>7.0877303512364154E-2</v>
      </c>
      <c r="U1295" s="191">
        <v>5</v>
      </c>
      <c r="V1295" s="191">
        <v>3.9376279729091197E-2</v>
      </c>
      <c r="W1295" s="191">
        <v>42</v>
      </c>
      <c r="X1295" s="191">
        <v>0.33076074972436603</v>
      </c>
      <c r="Y1295" s="191">
        <v>56</v>
      </c>
      <c r="Z1295" s="191">
        <v>0.44101433296582138</v>
      </c>
      <c r="AA1295" s="191">
        <v>83</v>
      </c>
      <c r="AB1295" s="191">
        <v>0.65364624350291389</v>
      </c>
      <c r="AC1295" s="191">
        <v>19</v>
      </c>
      <c r="AD1295" s="191">
        <v>0.14962986297054653</v>
      </c>
      <c r="AE1295" s="191"/>
      <c r="AF1295" s="191"/>
    </row>
    <row r="1296" spans="1:32">
      <c r="A1296" s="332">
        <v>1899</v>
      </c>
      <c r="B1296" s="336" t="s">
        <v>1054</v>
      </c>
      <c r="C1296" s="345"/>
      <c r="D1296" s="345"/>
      <c r="E1296" s="191">
        <v>97</v>
      </c>
      <c r="F1296" s="191"/>
      <c r="G1296" s="191">
        <v>44</v>
      </c>
      <c r="H1296" s="191"/>
      <c r="I1296" s="191">
        <v>53</v>
      </c>
      <c r="J1296" s="191"/>
      <c r="K1296" s="191">
        <v>9</v>
      </c>
      <c r="L1296" s="191"/>
      <c r="M1296" s="191">
        <v>6</v>
      </c>
      <c r="N1296" s="191"/>
      <c r="O1296" s="191">
        <v>3</v>
      </c>
      <c r="P1296" s="191"/>
      <c r="Q1296" s="191">
        <v>2</v>
      </c>
      <c r="R1296" s="191"/>
      <c r="S1296" s="191">
        <v>5</v>
      </c>
      <c r="T1296" s="191"/>
      <c r="U1296" s="191">
        <v>0</v>
      </c>
      <c r="V1296" s="191"/>
      <c r="W1296" s="191">
        <v>14</v>
      </c>
      <c r="X1296" s="191"/>
      <c r="Y1296" s="191">
        <v>16</v>
      </c>
      <c r="Z1296" s="191"/>
      <c r="AA1296" s="191">
        <v>37</v>
      </c>
      <c r="AB1296" s="191"/>
      <c r="AC1296" s="191">
        <v>5</v>
      </c>
      <c r="AD1296" s="191"/>
      <c r="AE1296" s="191"/>
      <c r="AF1296" s="191"/>
    </row>
    <row r="1297" spans="1:32">
      <c r="A1297" s="332">
        <v>1899</v>
      </c>
      <c r="B1297" s="334" t="s">
        <v>953</v>
      </c>
      <c r="C1297" s="345">
        <v>25419</v>
      </c>
      <c r="D1297" s="345">
        <v>26578</v>
      </c>
      <c r="E1297" s="191">
        <v>580</v>
      </c>
      <c r="F1297" s="191">
        <f t="shared" si="74"/>
        <v>2.1822560012040033</v>
      </c>
      <c r="G1297" s="191">
        <v>317</v>
      </c>
      <c r="H1297" s="191">
        <v>1.1927157799683947</v>
      </c>
      <c r="I1297" s="191">
        <v>263</v>
      </c>
      <c r="J1297" s="191">
        <v>0.98954022123560836</v>
      </c>
      <c r="K1297" s="191">
        <v>48</v>
      </c>
      <c r="L1297" s="191">
        <v>0.18060049665136579</v>
      </c>
      <c r="M1297" s="191">
        <v>113</v>
      </c>
      <c r="N1297" s="191">
        <v>0.4251636692000903</v>
      </c>
      <c r="O1297" s="191">
        <v>18</v>
      </c>
      <c r="P1297" s="191">
        <v>6.7725186244262173E-2</v>
      </c>
      <c r="Q1297" s="191">
        <v>15</v>
      </c>
      <c r="R1297" s="191">
        <v>0.1123109338550681</v>
      </c>
      <c r="S1297" s="191">
        <v>20</v>
      </c>
      <c r="T1297" s="191">
        <v>7.5250206938069081E-2</v>
      </c>
      <c r="U1297" s="191">
        <v>11</v>
      </c>
      <c r="V1297" s="191">
        <v>4.1387613815937994E-2</v>
      </c>
      <c r="W1297" s="191">
        <v>73</v>
      </c>
      <c r="X1297" s="191">
        <v>0.27466325532395214</v>
      </c>
      <c r="Y1297" s="191">
        <v>110</v>
      </c>
      <c r="Z1297" s="191">
        <v>0.41387613815937996</v>
      </c>
      <c r="AA1297" s="191">
        <v>144</v>
      </c>
      <c r="AB1297" s="191">
        <v>0.54180148995409738</v>
      </c>
      <c r="AC1297" s="191">
        <v>28</v>
      </c>
      <c r="AD1297" s="191">
        <v>0.10535028971329671</v>
      </c>
      <c r="AE1297" s="191"/>
      <c r="AF1297" s="191"/>
    </row>
    <row r="1298" spans="1:32">
      <c r="A1298" s="332">
        <v>1899</v>
      </c>
      <c r="B1298" s="334" t="s">
        <v>967</v>
      </c>
      <c r="C1298" s="345">
        <v>5101</v>
      </c>
      <c r="D1298" s="345">
        <v>5019</v>
      </c>
      <c r="E1298" s="191">
        <v>102</v>
      </c>
      <c r="F1298" s="191">
        <f t="shared" si="74"/>
        <v>2.0322773460848773</v>
      </c>
      <c r="G1298" s="191">
        <v>44</v>
      </c>
      <c r="H1298" s="191">
        <v>0.87666865909543734</v>
      </c>
      <c r="I1298" s="191">
        <v>58</v>
      </c>
      <c r="J1298" s="191">
        <v>1.1556086869894402</v>
      </c>
      <c r="K1298" s="191">
        <v>8</v>
      </c>
      <c r="L1298" s="191">
        <v>0.15939430165371588</v>
      </c>
      <c r="M1298" s="191">
        <v>14</v>
      </c>
      <c r="N1298" s="191">
        <v>0.2789400278940028</v>
      </c>
      <c r="O1298" s="191">
        <v>3</v>
      </c>
      <c r="P1298" s="191">
        <v>5.9772863120143446E-2</v>
      </c>
      <c r="Q1298" s="191">
        <v>1</v>
      </c>
      <c r="R1298" s="191">
        <v>3.9649332536361825E-2</v>
      </c>
      <c r="S1298" s="191">
        <v>5</v>
      </c>
      <c r="T1298" s="191">
        <v>9.9621438533572429E-2</v>
      </c>
      <c r="U1298" s="191">
        <v>1</v>
      </c>
      <c r="V1298" s="191">
        <v>1.9924287706714484E-2</v>
      </c>
      <c r="W1298" s="191">
        <v>6</v>
      </c>
      <c r="X1298" s="191">
        <v>0.11954572624028689</v>
      </c>
      <c r="Y1298" s="191">
        <v>14</v>
      </c>
      <c r="Z1298" s="191">
        <v>0.2789400278940028</v>
      </c>
      <c r="AA1298" s="191">
        <v>41</v>
      </c>
      <c r="AB1298" s="191">
        <v>0.81689579597529394</v>
      </c>
      <c r="AC1298" s="191">
        <v>9</v>
      </c>
      <c r="AD1298" s="191">
        <v>0.17931858936043038</v>
      </c>
      <c r="AE1298" s="191"/>
      <c r="AF1298" s="191"/>
    </row>
    <row r="1299" spans="1:32">
      <c r="A1299" s="332">
        <v>1899</v>
      </c>
      <c r="B1299" s="334" t="s">
        <v>968</v>
      </c>
      <c r="C1299" s="345">
        <v>11023</v>
      </c>
      <c r="D1299" s="345">
        <v>10960</v>
      </c>
      <c r="E1299" s="191">
        <v>204</v>
      </c>
      <c r="F1299" s="191">
        <f t="shared" si="74"/>
        <v>1.8613138686131385</v>
      </c>
      <c r="G1299" s="191">
        <v>112</v>
      </c>
      <c r="H1299" s="191">
        <v>1.0218978102189782</v>
      </c>
      <c r="I1299" s="191">
        <v>92</v>
      </c>
      <c r="J1299" s="191">
        <v>0.83941605839416067</v>
      </c>
      <c r="K1299" s="191">
        <v>15</v>
      </c>
      <c r="L1299" s="191">
        <v>0.13686131386861314</v>
      </c>
      <c r="M1299" s="191">
        <v>28</v>
      </c>
      <c r="N1299" s="191">
        <v>0.25547445255474455</v>
      </c>
      <c r="O1299" s="191">
        <v>5</v>
      </c>
      <c r="P1299" s="191">
        <v>4.5620437956204379E-2</v>
      </c>
      <c r="Q1299" s="191">
        <v>13</v>
      </c>
      <c r="R1299" s="191">
        <v>0.23604014598540146</v>
      </c>
      <c r="S1299" s="191">
        <v>7</v>
      </c>
      <c r="T1299" s="191">
        <v>6.3868613138686137E-2</v>
      </c>
      <c r="U1299" s="191">
        <v>5</v>
      </c>
      <c r="V1299" s="191">
        <v>4.5620437956204379E-2</v>
      </c>
      <c r="W1299" s="191">
        <v>19</v>
      </c>
      <c r="X1299" s="191">
        <v>0.17335766423357665</v>
      </c>
      <c r="Y1299" s="191">
        <v>31</v>
      </c>
      <c r="Z1299" s="191">
        <v>0.28284671532846717</v>
      </c>
      <c r="AA1299" s="191">
        <v>70</v>
      </c>
      <c r="AB1299" s="191">
        <v>0.63868613138686137</v>
      </c>
      <c r="AC1299" s="191">
        <v>11</v>
      </c>
      <c r="AD1299" s="191">
        <v>0.10036496350364964</v>
      </c>
      <c r="AE1299" s="191"/>
      <c r="AF1299" s="191"/>
    </row>
    <row r="1300" spans="1:32">
      <c r="A1300" s="332">
        <v>1899</v>
      </c>
      <c r="B1300" s="334" t="s">
        <v>836</v>
      </c>
      <c r="C1300" s="345">
        <v>19417</v>
      </c>
      <c r="D1300" s="345">
        <v>19503</v>
      </c>
      <c r="E1300" s="191">
        <v>344</v>
      </c>
      <c r="F1300" s="191">
        <f t="shared" si="74"/>
        <v>1.7638312054555709</v>
      </c>
      <c r="G1300" s="191">
        <v>191</v>
      </c>
      <c r="H1300" s="191">
        <v>0.97933651233143626</v>
      </c>
      <c r="I1300" s="191">
        <v>153</v>
      </c>
      <c r="J1300" s="191">
        <v>0.78449469312413478</v>
      </c>
      <c r="K1300" s="191">
        <v>20</v>
      </c>
      <c r="L1300" s="191">
        <v>0.10254832589857971</v>
      </c>
      <c r="M1300" s="191">
        <v>34</v>
      </c>
      <c r="N1300" s="191">
        <v>0.17433215402758551</v>
      </c>
      <c r="O1300" s="191">
        <v>11</v>
      </c>
      <c r="P1300" s="191">
        <v>5.6401579244218847E-2</v>
      </c>
      <c r="Q1300" s="191">
        <v>8</v>
      </c>
      <c r="R1300" s="191">
        <v>8.1628467415269454E-2</v>
      </c>
      <c r="S1300" s="191">
        <v>14</v>
      </c>
      <c r="T1300" s="191">
        <v>7.1783828129005786E-2</v>
      </c>
      <c r="U1300" s="191">
        <v>9</v>
      </c>
      <c r="V1300" s="191">
        <v>4.6146746654360866E-2</v>
      </c>
      <c r="W1300" s="191">
        <v>39</v>
      </c>
      <c r="X1300" s="191">
        <v>0.19996923550223039</v>
      </c>
      <c r="Y1300" s="191">
        <v>56</v>
      </c>
      <c r="Z1300" s="191">
        <v>0.28713531251602314</v>
      </c>
      <c r="AA1300" s="191">
        <v>137</v>
      </c>
      <c r="AB1300" s="191">
        <v>0.70245603240527099</v>
      </c>
      <c r="AC1300" s="191">
        <v>16</v>
      </c>
      <c r="AD1300" s="191">
        <v>8.2038660718863773E-2</v>
      </c>
      <c r="AE1300" s="191"/>
      <c r="AF1300" s="191"/>
    </row>
    <row r="1301" spans="1:32">
      <c r="A1301" s="332">
        <v>1899</v>
      </c>
      <c r="B1301" s="334" t="s">
        <v>837</v>
      </c>
      <c r="C1301" s="345">
        <v>24813</v>
      </c>
      <c r="D1301" s="345">
        <v>25047</v>
      </c>
      <c r="E1301" s="191">
        <v>405</v>
      </c>
      <c r="F1301" s="191">
        <f t="shared" si="74"/>
        <v>1.6169601149838304</v>
      </c>
      <c r="G1301" s="191">
        <v>209</v>
      </c>
      <c r="H1301" s="191">
        <v>0.834431269213878</v>
      </c>
      <c r="I1301" s="191">
        <v>196</v>
      </c>
      <c r="J1301" s="191">
        <v>0.78252884576995252</v>
      </c>
      <c r="K1301" s="191">
        <v>38</v>
      </c>
      <c r="L1301" s="191">
        <v>0.15171477622070506</v>
      </c>
      <c r="M1301" s="191">
        <v>45</v>
      </c>
      <c r="N1301" s="191">
        <v>0.17966223499820336</v>
      </c>
      <c r="O1301" s="191">
        <v>7</v>
      </c>
      <c r="P1301" s="191">
        <v>2.7947458777498303E-2</v>
      </c>
      <c r="Q1301" s="191">
        <v>19</v>
      </c>
      <c r="R1301" s="191">
        <v>0.15095620233960155</v>
      </c>
      <c r="S1301" s="191">
        <v>21</v>
      </c>
      <c r="T1301" s="191">
        <v>8.3842376332494903E-2</v>
      </c>
      <c r="U1301" s="191">
        <v>13</v>
      </c>
      <c r="V1301" s="191">
        <v>5.190242344392542E-2</v>
      </c>
      <c r="W1301" s="191">
        <v>40</v>
      </c>
      <c r="X1301" s="191">
        <v>0.15969976444284745</v>
      </c>
      <c r="Y1301" s="191">
        <v>67</v>
      </c>
      <c r="Z1301" s="191">
        <v>0.26749710544176947</v>
      </c>
      <c r="AA1301" s="191">
        <v>132</v>
      </c>
      <c r="AB1301" s="191">
        <v>0.5270092226613966</v>
      </c>
      <c r="AC1301" s="191">
        <v>23</v>
      </c>
      <c r="AD1301" s="191">
        <v>9.1827364554637275E-2</v>
      </c>
      <c r="AE1301" s="191"/>
      <c r="AF1301" s="191"/>
    </row>
    <row r="1302" spans="1:32">
      <c r="A1302" s="332">
        <v>1899</v>
      </c>
      <c r="B1302" s="334" t="s">
        <v>834</v>
      </c>
      <c r="C1302" s="345">
        <v>9991</v>
      </c>
      <c r="D1302" s="345">
        <v>11222</v>
      </c>
      <c r="E1302" s="191">
        <v>145</v>
      </c>
      <c r="F1302" s="191">
        <f t="shared" si="74"/>
        <v>1.2921047941543398</v>
      </c>
      <c r="G1302" s="191">
        <v>74</v>
      </c>
      <c r="H1302" s="191">
        <v>0.65941899839600782</v>
      </c>
      <c r="I1302" s="191">
        <v>71</v>
      </c>
      <c r="J1302" s="191">
        <v>0.63268579575833184</v>
      </c>
      <c r="K1302" s="191">
        <v>14</v>
      </c>
      <c r="L1302" s="191">
        <v>0.12475494564248799</v>
      </c>
      <c r="M1302" s="191">
        <v>12</v>
      </c>
      <c r="N1302" s="191">
        <v>0.10693281055070397</v>
      </c>
      <c r="O1302" s="191">
        <v>2</v>
      </c>
      <c r="P1302" s="191">
        <v>1.7822135091783996E-2</v>
      </c>
      <c r="Q1302" s="191">
        <v>6</v>
      </c>
      <c r="R1302" s="191">
        <v>0.10639814649795046</v>
      </c>
      <c r="S1302" s="191">
        <v>7</v>
      </c>
      <c r="T1302" s="191">
        <v>6.2377472821243993E-2</v>
      </c>
      <c r="U1302" s="191">
        <v>2</v>
      </c>
      <c r="V1302" s="191">
        <v>1.7822135091783996E-2</v>
      </c>
      <c r="W1302" s="191">
        <v>14</v>
      </c>
      <c r="X1302" s="191">
        <v>0.12475494564248799</v>
      </c>
      <c r="Y1302" s="191">
        <v>27</v>
      </c>
      <c r="Z1302" s="191">
        <v>0.24059882373908395</v>
      </c>
      <c r="AA1302" s="191">
        <v>51</v>
      </c>
      <c r="AB1302" s="191">
        <v>0.45446444484049187</v>
      </c>
      <c r="AC1302" s="191">
        <v>10</v>
      </c>
      <c r="AD1302" s="191">
        <v>8.9110675458919972E-2</v>
      </c>
      <c r="AE1302" s="191"/>
      <c r="AF1302" s="191"/>
    </row>
    <row r="1303" spans="1:32">
      <c r="A1303" s="332">
        <v>1899</v>
      </c>
      <c r="B1303" s="334" t="s">
        <v>835</v>
      </c>
      <c r="C1303" s="345">
        <v>7278</v>
      </c>
      <c r="D1303" s="345">
        <v>7156</v>
      </c>
      <c r="E1303" s="191">
        <v>106</v>
      </c>
      <c r="F1303" s="191">
        <f t="shared" si="74"/>
        <v>1.4812744550027948</v>
      </c>
      <c r="G1303" s="191">
        <v>48</v>
      </c>
      <c r="H1303" s="191">
        <v>0.67076579094466182</v>
      </c>
      <c r="I1303" s="191">
        <v>58</v>
      </c>
      <c r="J1303" s="191">
        <v>0.81050866405813304</v>
      </c>
      <c r="K1303" s="191">
        <v>7</v>
      </c>
      <c r="L1303" s="191">
        <v>9.7820011179429844E-2</v>
      </c>
      <c r="M1303" s="191">
        <v>12</v>
      </c>
      <c r="N1303" s="191">
        <v>0.16769144773616546</v>
      </c>
      <c r="O1303" s="191">
        <v>3</v>
      </c>
      <c r="P1303" s="191">
        <v>4.1922861934041364E-2</v>
      </c>
      <c r="Q1303" s="191">
        <v>2</v>
      </c>
      <c r="R1303" s="191">
        <v>5.5617663499161543E-2</v>
      </c>
      <c r="S1303" s="191">
        <v>2</v>
      </c>
      <c r="T1303" s="191">
        <v>2.7948574622694244E-2</v>
      </c>
      <c r="U1303" s="191">
        <v>2</v>
      </c>
      <c r="V1303" s="191">
        <v>2.7948574622694244E-2</v>
      </c>
      <c r="W1303" s="191">
        <v>13</v>
      </c>
      <c r="X1303" s="191">
        <v>0.1816657350475126</v>
      </c>
      <c r="Y1303" s="191">
        <v>23</v>
      </c>
      <c r="Z1303" s="191">
        <v>0.32140860816098377</v>
      </c>
      <c r="AA1303" s="191">
        <v>33</v>
      </c>
      <c r="AB1303" s="191">
        <v>0.46115148127445504</v>
      </c>
      <c r="AC1303" s="191">
        <v>9</v>
      </c>
      <c r="AD1303" s="191">
        <v>0.12576858580212411</v>
      </c>
      <c r="AE1303" s="191"/>
      <c r="AF1303" s="191"/>
    </row>
    <row r="1304" spans="1:32">
      <c r="A1304" s="332">
        <v>1899</v>
      </c>
      <c r="B1304" s="334" t="s">
        <v>838</v>
      </c>
      <c r="C1304" s="345">
        <v>30198</v>
      </c>
      <c r="D1304" s="345">
        <v>33473</v>
      </c>
      <c r="E1304" s="191">
        <v>535</v>
      </c>
      <c r="F1304" s="191">
        <f t="shared" si="74"/>
        <v>1.5983031099692291</v>
      </c>
      <c r="G1304" s="191">
        <v>264</v>
      </c>
      <c r="H1304" s="191">
        <v>0.78869536641472238</v>
      </c>
      <c r="I1304" s="191">
        <v>271</v>
      </c>
      <c r="J1304" s="191">
        <v>0.8096077435545066</v>
      </c>
      <c r="K1304" s="191">
        <v>42</v>
      </c>
      <c r="L1304" s="191">
        <v>0.12547426283870583</v>
      </c>
      <c r="M1304" s="191">
        <v>61</v>
      </c>
      <c r="N1304" s="191">
        <v>0.1822364293609775</v>
      </c>
      <c r="O1304" s="191">
        <v>25</v>
      </c>
      <c r="P1304" s="191">
        <v>7.4687061213515371E-2</v>
      </c>
      <c r="Q1304" s="191">
        <v>18</v>
      </c>
      <c r="R1304" s="191">
        <v>0.10701162130672483</v>
      </c>
      <c r="S1304" s="191">
        <v>18</v>
      </c>
      <c r="T1304" s="191">
        <v>5.3774684073731066E-2</v>
      </c>
      <c r="U1304" s="191">
        <v>12</v>
      </c>
      <c r="V1304" s="191">
        <v>3.5849789382487375E-2</v>
      </c>
      <c r="W1304" s="191">
        <v>73</v>
      </c>
      <c r="X1304" s="191">
        <v>0.2180862187434649</v>
      </c>
      <c r="Y1304" s="191">
        <v>106</v>
      </c>
      <c r="Z1304" s="191">
        <v>0.31667313954530518</v>
      </c>
      <c r="AA1304" s="191">
        <v>155</v>
      </c>
      <c r="AB1304" s="191">
        <v>0.46305977952379529</v>
      </c>
      <c r="AC1304" s="191">
        <v>25</v>
      </c>
      <c r="AD1304" s="191">
        <v>7.4687061213515371E-2</v>
      </c>
      <c r="AE1304" s="191"/>
      <c r="AF1304" s="191"/>
    </row>
    <row r="1305" spans="1:32">
      <c r="A1305" s="332">
        <v>1899</v>
      </c>
      <c r="B1305" s="334" t="s">
        <v>839</v>
      </c>
      <c r="C1305" s="345">
        <v>24017</v>
      </c>
      <c r="D1305" s="345">
        <v>23731</v>
      </c>
      <c r="E1305" s="191">
        <v>364</v>
      </c>
      <c r="F1305" s="191">
        <f t="shared" si="74"/>
        <v>1.5338586658800726</v>
      </c>
      <c r="G1305" s="191">
        <v>190</v>
      </c>
      <c r="H1305" s="191">
        <v>0.80064051240992784</v>
      </c>
      <c r="I1305" s="191">
        <v>174</v>
      </c>
      <c r="J1305" s="191">
        <v>0.73321815347014452</v>
      </c>
      <c r="K1305" s="191">
        <v>38</v>
      </c>
      <c r="L1305" s="191">
        <v>0.16012810248198558</v>
      </c>
      <c r="M1305" s="191">
        <v>36</v>
      </c>
      <c r="N1305" s="191">
        <v>0.15170030761451267</v>
      </c>
      <c r="O1305" s="191">
        <v>12</v>
      </c>
      <c r="P1305" s="191">
        <v>5.0566769204837554E-2</v>
      </c>
      <c r="Q1305" s="191">
        <v>20</v>
      </c>
      <c r="R1305" s="191">
        <v>0.1677131178627112</v>
      </c>
      <c r="S1305" s="191">
        <v>13</v>
      </c>
      <c r="T1305" s="191">
        <v>5.4780666638574019E-2</v>
      </c>
      <c r="U1305" s="191">
        <v>9</v>
      </c>
      <c r="V1305" s="191">
        <v>3.7925076903628167E-2</v>
      </c>
      <c r="W1305" s="191">
        <v>40</v>
      </c>
      <c r="X1305" s="191">
        <v>0.1685558973494585</v>
      </c>
      <c r="Y1305" s="191">
        <v>58</v>
      </c>
      <c r="Z1305" s="191">
        <v>0.24440605115671485</v>
      </c>
      <c r="AA1305" s="191">
        <v>112</v>
      </c>
      <c r="AB1305" s="191">
        <v>0.47195651257848387</v>
      </c>
      <c r="AC1305" s="191">
        <v>26</v>
      </c>
      <c r="AD1305" s="191">
        <v>0.10956133327714804</v>
      </c>
      <c r="AE1305" s="191"/>
      <c r="AF1305" s="191"/>
    </row>
    <row r="1306" spans="1:32">
      <c r="A1306" s="332">
        <v>1899</v>
      </c>
      <c r="B1306" s="334" t="s">
        <v>840</v>
      </c>
      <c r="C1306" s="345">
        <v>17177</v>
      </c>
      <c r="D1306" s="345">
        <v>17985</v>
      </c>
      <c r="E1306" s="191">
        <v>352</v>
      </c>
      <c r="F1306" s="191">
        <f t="shared" si="74"/>
        <v>1.9571865443425076</v>
      </c>
      <c r="G1306" s="191">
        <v>180</v>
      </c>
      <c r="H1306" s="191">
        <v>1.0008340283569641</v>
      </c>
      <c r="I1306" s="191">
        <v>172</v>
      </c>
      <c r="J1306" s="191">
        <v>0.95635251598554338</v>
      </c>
      <c r="K1306" s="191">
        <v>26</v>
      </c>
      <c r="L1306" s="191">
        <v>0.14456491520711703</v>
      </c>
      <c r="M1306" s="191">
        <v>48</v>
      </c>
      <c r="N1306" s="191">
        <v>0.26688907422852376</v>
      </c>
      <c r="O1306" s="191">
        <v>9</v>
      </c>
      <c r="P1306" s="191">
        <v>5.0041701417848201E-2</v>
      </c>
      <c r="Q1306" s="191">
        <v>13</v>
      </c>
      <c r="R1306" s="191">
        <v>0.14384209063108144</v>
      </c>
      <c r="S1306" s="191">
        <v>13</v>
      </c>
      <c r="T1306" s="191">
        <v>7.2282457603558517E-2</v>
      </c>
      <c r="U1306" s="191">
        <v>3</v>
      </c>
      <c r="V1306" s="191">
        <v>1.6680567139282735E-2</v>
      </c>
      <c r="W1306" s="191">
        <v>41</v>
      </c>
      <c r="X1306" s="191">
        <v>0.22796775090353072</v>
      </c>
      <c r="Y1306" s="191">
        <v>58</v>
      </c>
      <c r="Z1306" s="191">
        <v>0.32249096469279959</v>
      </c>
      <c r="AA1306" s="191">
        <v>119</v>
      </c>
      <c r="AB1306" s="191">
        <v>0.66166249652488185</v>
      </c>
      <c r="AC1306" s="191">
        <v>22</v>
      </c>
      <c r="AD1306" s="191">
        <v>0.12232415902140673</v>
      </c>
      <c r="AE1306" s="191"/>
      <c r="AF1306" s="191"/>
    </row>
    <row r="1307" spans="1:32">
      <c r="A1307" s="332">
        <v>1899</v>
      </c>
      <c r="B1307" s="335" t="s">
        <v>1055</v>
      </c>
      <c r="C1307" s="240">
        <v>135360</v>
      </c>
      <c r="D1307" s="246">
        <v>146519</v>
      </c>
      <c r="E1307" s="191">
        <v>2640</v>
      </c>
      <c r="F1307" s="191">
        <f t="shared" si="74"/>
        <v>1.8018140991953262</v>
      </c>
      <c r="G1307" s="191">
        <v>1391</v>
      </c>
      <c r="H1307" s="191">
        <v>0.94936492878056766</v>
      </c>
      <c r="I1307" s="191">
        <v>1249</v>
      </c>
      <c r="J1307" s="191">
        <v>0.85244917041475843</v>
      </c>
      <c r="K1307" s="191">
        <v>235</v>
      </c>
      <c r="L1307" s="191">
        <v>0.1603887550420082</v>
      </c>
      <c r="M1307" s="191">
        <v>246</v>
      </c>
      <c r="N1307" s="191">
        <v>0.16789631378865541</v>
      </c>
      <c r="O1307" s="191">
        <v>41</v>
      </c>
      <c r="P1307" s="191">
        <v>2.7982718964775898E-2</v>
      </c>
      <c r="Q1307" s="191">
        <v>72</v>
      </c>
      <c r="R1307" s="191">
        <v>9.7789365201782719E-2</v>
      </c>
      <c r="S1307" s="191">
        <v>99</v>
      </c>
      <c r="T1307" s="191">
        <v>6.756802871982473E-2</v>
      </c>
      <c r="U1307" s="191">
        <v>49</v>
      </c>
      <c r="V1307" s="191">
        <v>3.3442761689610224E-2</v>
      </c>
      <c r="W1307" s="191">
        <v>266</v>
      </c>
      <c r="X1307" s="191">
        <v>0.18154642060074119</v>
      </c>
      <c r="Y1307" s="191">
        <v>530</v>
      </c>
      <c r="Z1307" s="191">
        <v>0.36172783052027385</v>
      </c>
      <c r="AA1307" s="191">
        <v>961</v>
      </c>
      <c r="AB1307" s="191">
        <v>0.65588763232072289</v>
      </c>
      <c r="AC1307" s="191">
        <v>141</v>
      </c>
      <c r="AD1307" s="191">
        <v>9.6233253025204912E-2</v>
      </c>
      <c r="AE1307" s="191"/>
      <c r="AF1307" s="191"/>
    </row>
    <row r="1308" spans="1:32">
      <c r="A1308" s="332">
        <v>1899</v>
      </c>
      <c r="B1308" s="334" t="s">
        <v>818</v>
      </c>
      <c r="C1308" s="345">
        <v>16684</v>
      </c>
      <c r="D1308" s="345">
        <v>16227</v>
      </c>
      <c r="E1308" s="191">
        <v>294</v>
      </c>
      <c r="F1308" s="191">
        <f t="shared" si="74"/>
        <v>1.8117951562211128</v>
      </c>
      <c r="G1308" s="191">
        <v>151</v>
      </c>
      <c r="H1308" s="191">
        <v>0.93054785234485737</v>
      </c>
      <c r="I1308" s="191">
        <v>143</v>
      </c>
      <c r="J1308" s="191">
        <v>0.88124730387625572</v>
      </c>
      <c r="K1308" s="191">
        <v>35</v>
      </c>
      <c r="L1308" s="191">
        <v>0.21568989955013251</v>
      </c>
      <c r="M1308" s="191">
        <v>19</v>
      </c>
      <c r="N1308" s="191">
        <v>0.11708880261292907</v>
      </c>
      <c r="O1308" s="191">
        <v>3</v>
      </c>
      <c r="P1308" s="191">
        <v>1.8487705675725642E-2</v>
      </c>
      <c r="Q1308" s="191">
        <v>3</v>
      </c>
      <c r="R1308" s="191">
        <v>3.6790534294694033E-2</v>
      </c>
      <c r="S1308" s="191">
        <v>5</v>
      </c>
      <c r="T1308" s="191">
        <v>3.081284279287607E-2</v>
      </c>
      <c r="U1308" s="191">
        <v>7</v>
      </c>
      <c r="V1308" s="191">
        <v>4.3137979910026499E-2</v>
      </c>
      <c r="W1308" s="191">
        <v>29</v>
      </c>
      <c r="X1308" s="191">
        <v>0.17871448819868122</v>
      </c>
      <c r="Y1308" s="191">
        <v>61</v>
      </c>
      <c r="Z1308" s="191">
        <v>0.37591668207308809</v>
      </c>
      <c r="AA1308" s="191">
        <v>110</v>
      </c>
      <c r="AB1308" s="191">
        <v>0.67788254144327353</v>
      </c>
      <c r="AC1308" s="191">
        <v>22</v>
      </c>
      <c r="AD1308" s="191">
        <v>0.13557650828865472</v>
      </c>
      <c r="AE1308" s="191"/>
      <c r="AF1308" s="191"/>
    </row>
    <row r="1309" spans="1:32">
      <c r="A1309" s="332">
        <v>1899</v>
      </c>
      <c r="B1309" s="334" t="s">
        <v>819</v>
      </c>
      <c r="C1309" s="345">
        <v>16234</v>
      </c>
      <c r="D1309" s="345">
        <v>17432</v>
      </c>
      <c r="E1309" s="191">
        <v>324</v>
      </c>
      <c r="F1309" s="191">
        <f t="shared" si="74"/>
        <v>1.8586507572280864</v>
      </c>
      <c r="G1309" s="191">
        <v>188</v>
      </c>
      <c r="H1309" s="191">
        <v>1.0784763653051859</v>
      </c>
      <c r="I1309" s="191">
        <v>136</v>
      </c>
      <c r="J1309" s="191">
        <v>0.78017439192290039</v>
      </c>
      <c r="K1309" s="191">
        <v>28</v>
      </c>
      <c r="L1309" s="191">
        <v>0.16062413951353832</v>
      </c>
      <c r="M1309" s="191">
        <v>26</v>
      </c>
      <c r="N1309" s="191">
        <v>0.14915098669114271</v>
      </c>
      <c r="O1309" s="191">
        <v>7</v>
      </c>
      <c r="P1309" s="191">
        <v>4.0156034878384581E-2</v>
      </c>
      <c r="Q1309" s="191">
        <v>8</v>
      </c>
      <c r="R1309" s="191">
        <v>9.1326296466268927E-2</v>
      </c>
      <c r="S1309" s="191">
        <v>8</v>
      </c>
      <c r="T1309" s="191">
        <v>4.5892611289582379E-2</v>
      </c>
      <c r="U1309" s="191">
        <v>4</v>
      </c>
      <c r="V1309" s="191">
        <v>2.2946305644791189E-2</v>
      </c>
      <c r="W1309" s="191">
        <v>30</v>
      </c>
      <c r="X1309" s="191">
        <v>0.1720972923359339</v>
      </c>
      <c r="Y1309" s="191">
        <v>65</v>
      </c>
      <c r="Z1309" s="191">
        <v>0.37287746672785682</v>
      </c>
      <c r="AA1309" s="191">
        <v>128</v>
      </c>
      <c r="AB1309" s="191">
        <v>0.73428178063331806</v>
      </c>
      <c r="AC1309" s="191">
        <v>20</v>
      </c>
      <c r="AD1309" s="191">
        <v>0.11473152822395595</v>
      </c>
      <c r="AE1309" s="191"/>
      <c r="AF1309" s="191"/>
    </row>
    <row r="1310" spans="1:32">
      <c r="A1310" s="332">
        <v>1899</v>
      </c>
      <c r="B1310" s="334" t="s">
        <v>820</v>
      </c>
      <c r="C1310" s="345">
        <v>42712</v>
      </c>
      <c r="D1310" s="345">
        <v>54339</v>
      </c>
      <c r="E1310" s="191">
        <v>892</v>
      </c>
      <c r="F1310" s="191">
        <f t="shared" si="74"/>
        <v>1.6415465871657555</v>
      </c>
      <c r="G1310" s="191">
        <v>451</v>
      </c>
      <c r="H1310" s="191">
        <v>0.8299747879055559</v>
      </c>
      <c r="I1310" s="191">
        <v>441</v>
      </c>
      <c r="J1310" s="191">
        <v>0.81157179926019984</v>
      </c>
      <c r="K1310" s="191">
        <v>89</v>
      </c>
      <c r="L1310" s="191">
        <v>0.16378659894366845</v>
      </c>
      <c r="M1310" s="191">
        <v>113</v>
      </c>
      <c r="N1310" s="191">
        <v>0.20795377169252285</v>
      </c>
      <c r="O1310" s="191">
        <v>15</v>
      </c>
      <c r="P1310" s="191">
        <v>2.7604482968034007E-2</v>
      </c>
      <c r="Q1310" s="191">
        <v>40</v>
      </c>
      <c r="R1310" s="191">
        <v>0.14648778961703379</v>
      </c>
      <c r="S1310" s="191">
        <v>54</v>
      </c>
      <c r="T1310" s="191">
        <v>9.9376138684922427E-2</v>
      </c>
      <c r="U1310" s="191">
        <v>22</v>
      </c>
      <c r="V1310" s="191">
        <v>4.0486575019783214E-2</v>
      </c>
      <c r="W1310" s="191">
        <v>105</v>
      </c>
      <c r="X1310" s="191">
        <v>0.19323138077623805</v>
      </c>
      <c r="Y1310" s="191">
        <v>166</v>
      </c>
      <c r="Z1310" s="191">
        <v>0.30548961151290971</v>
      </c>
      <c r="AA1310" s="191">
        <v>260</v>
      </c>
      <c r="AB1310" s="191">
        <v>0.47847770477925611</v>
      </c>
      <c r="AC1310" s="191">
        <v>28</v>
      </c>
      <c r="AD1310" s="191">
        <v>5.1528368206996814E-2</v>
      </c>
      <c r="AE1310" s="191"/>
      <c r="AF1310" s="191"/>
    </row>
    <row r="1311" spans="1:32">
      <c r="A1311" s="332">
        <v>1899</v>
      </c>
      <c r="B1311" s="334" t="s">
        <v>821</v>
      </c>
      <c r="C1311" s="345">
        <v>28943</v>
      </c>
      <c r="D1311" s="345">
        <v>28990</v>
      </c>
      <c r="E1311" s="191">
        <v>549</v>
      </c>
      <c r="F1311" s="191">
        <f t="shared" si="74"/>
        <v>1.893756467747499</v>
      </c>
      <c r="G1311" s="191">
        <v>299</v>
      </c>
      <c r="H1311" s="191">
        <v>1.0313901345291481</v>
      </c>
      <c r="I1311" s="191">
        <v>250</v>
      </c>
      <c r="J1311" s="191">
        <v>0.86236633321835121</v>
      </c>
      <c r="K1311" s="191">
        <v>33</v>
      </c>
      <c r="L1311" s="191">
        <v>0.11383235598482234</v>
      </c>
      <c r="M1311" s="191">
        <v>35</v>
      </c>
      <c r="N1311" s="191">
        <v>0.12073128665056915</v>
      </c>
      <c r="O1311" s="191">
        <v>10</v>
      </c>
      <c r="P1311" s="191">
        <v>3.4494653328734047E-2</v>
      </c>
      <c r="Q1311" s="191">
        <v>8</v>
      </c>
      <c r="R1311" s="191">
        <v>5.49154880993446E-2</v>
      </c>
      <c r="S1311" s="191">
        <v>19</v>
      </c>
      <c r="T1311" s="191">
        <v>6.5539841324594686E-2</v>
      </c>
      <c r="U1311" s="191">
        <v>7</v>
      </c>
      <c r="V1311" s="191">
        <v>2.4146257330113833E-2</v>
      </c>
      <c r="W1311" s="191">
        <v>59</v>
      </c>
      <c r="X1311" s="191">
        <v>0.20351845463953086</v>
      </c>
      <c r="Y1311" s="191">
        <v>115</v>
      </c>
      <c r="Z1311" s="191">
        <v>0.39668851328044147</v>
      </c>
      <c r="AA1311" s="191">
        <v>229</v>
      </c>
      <c r="AB1311" s="191">
        <v>0.78992756122800967</v>
      </c>
      <c r="AC1311" s="191">
        <v>34</v>
      </c>
      <c r="AD1311" s="191">
        <v>0.11728182131769575</v>
      </c>
      <c r="AE1311" s="191"/>
      <c r="AF1311" s="191"/>
    </row>
    <row r="1312" spans="1:32">
      <c r="A1312" s="332">
        <v>1899</v>
      </c>
      <c r="B1312" s="334" t="s">
        <v>822</v>
      </c>
      <c r="C1312" s="345">
        <v>30787</v>
      </c>
      <c r="D1312" s="345">
        <v>29531</v>
      </c>
      <c r="E1312" s="191">
        <v>581</v>
      </c>
      <c r="F1312" s="191">
        <f t="shared" si="74"/>
        <v>1.9674240628492095</v>
      </c>
      <c r="G1312" s="191">
        <v>302</v>
      </c>
      <c r="H1312" s="191">
        <v>1.0226541600352173</v>
      </c>
      <c r="I1312" s="191">
        <v>279</v>
      </c>
      <c r="J1312" s="191">
        <v>0.94476990281399209</v>
      </c>
      <c r="K1312" s="191">
        <v>50</v>
      </c>
      <c r="L1312" s="191">
        <v>0.1693136026548373</v>
      </c>
      <c r="M1312" s="191">
        <v>53</v>
      </c>
      <c r="N1312" s="191">
        <v>0.17947241881412754</v>
      </c>
      <c r="O1312" s="191">
        <v>6</v>
      </c>
      <c r="P1312" s="191">
        <v>2.0317632318580477E-2</v>
      </c>
      <c r="Q1312" s="191">
        <v>13</v>
      </c>
      <c r="R1312" s="191">
        <v>8.7602858013612811E-2</v>
      </c>
      <c r="S1312" s="191">
        <v>13</v>
      </c>
      <c r="T1312" s="191">
        <v>4.4021536690257691E-2</v>
      </c>
      <c r="U1312" s="191">
        <v>9</v>
      </c>
      <c r="V1312" s="191">
        <v>3.0476448477870711E-2</v>
      </c>
      <c r="W1312" s="191">
        <v>43</v>
      </c>
      <c r="X1312" s="191">
        <v>0.14560969828316006</v>
      </c>
      <c r="Y1312" s="191">
        <v>123</v>
      </c>
      <c r="Z1312" s="191">
        <v>0.41651146253089977</v>
      </c>
      <c r="AA1312" s="191">
        <v>234</v>
      </c>
      <c r="AB1312" s="191">
        <v>0.79238766042463848</v>
      </c>
      <c r="AC1312" s="191">
        <v>37</v>
      </c>
      <c r="AD1312" s="191">
        <v>0.12529206596457959</v>
      </c>
      <c r="AE1312" s="191"/>
      <c r="AF1312" s="191"/>
    </row>
    <row r="1313" spans="1:32">
      <c r="A1313" s="332">
        <v>1899</v>
      </c>
      <c r="B1313" s="335" t="s">
        <v>1056</v>
      </c>
      <c r="C1313" s="233">
        <v>17249</v>
      </c>
      <c r="D1313" s="246">
        <v>19700</v>
      </c>
      <c r="E1313" s="191">
        <v>405</v>
      </c>
      <c r="F1313" s="191">
        <f t="shared" si="74"/>
        <v>2.0558375634517767</v>
      </c>
      <c r="G1313" s="191">
        <v>190</v>
      </c>
      <c r="H1313" s="191">
        <v>0.96446700507614225</v>
      </c>
      <c r="I1313" s="191">
        <v>215</v>
      </c>
      <c r="J1313" s="191">
        <v>1.0913705583756346</v>
      </c>
      <c r="K1313" s="191">
        <v>38</v>
      </c>
      <c r="L1313" s="191">
        <v>0.19289340101522842</v>
      </c>
      <c r="M1313" s="191">
        <v>55</v>
      </c>
      <c r="N1313" s="191">
        <v>0.27918781725888325</v>
      </c>
      <c r="O1313" s="191">
        <v>15</v>
      </c>
      <c r="P1313" s="191">
        <v>7.6142131979695424E-2</v>
      </c>
      <c r="Q1313" s="191">
        <v>15</v>
      </c>
      <c r="R1313" s="191">
        <v>0.1515228426395939</v>
      </c>
      <c r="S1313" s="191">
        <v>22</v>
      </c>
      <c r="T1313" s="191">
        <v>0.1116751269035533</v>
      </c>
      <c r="U1313" s="191">
        <v>10</v>
      </c>
      <c r="V1313" s="191">
        <v>5.0761421319796954E-2</v>
      </c>
      <c r="W1313" s="191">
        <v>48</v>
      </c>
      <c r="X1313" s="191">
        <v>0.24365482233502539</v>
      </c>
      <c r="Y1313" s="191">
        <v>59</v>
      </c>
      <c r="Z1313" s="191">
        <v>0.29949238578680204</v>
      </c>
      <c r="AA1313" s="191">
        <v>111</v>
      </c>
      <c r="AB1313" s="191">
        <v>0.56345177664974622</v>
      </c>
      <c r="AC1313" s="191">
        <v>32</v>
      </c>
      <c r="AD1313" s="191">
        <v>0.16243654822335024</v>
      </c>
      <c r="AE1313" s="191"/>
      <c r="AF1313" s="191"/>
    </row>
    <row r="1314" spans="1:32">
      <c r="A1314" s="332">
        <v>1899</v>
      </c>
      <c r="B1314" s="335" t="s">
        <v>1057</v>
      </c>
      <c r="C1314" s="343">
        <v>50307</v>
      </c>
      <c r="D1314" s="246">
        <v>55385</v>
      </c>
      <c r="E1314" s="191">
        <v>1083</v>
      </c>
      <c r="F1314" s="191">
        <f t="shared" si="74"/>
        <v>1.9554030874785591</v>
      </c>
      <c r="G1314" s="191">
        <v>527</v>
      </c>
      <c r="H1314" s="191">
        <v>0.95152116999187508</v>
      </c>
      <c r="I1314" s="191">
        <v>556</v>
      </c>
      <c r="J1314" s="191">
        <v>1.003881917486684</v>
      </c>
      <c r="K1314" s="191">
        <v>113</v>
      </c>
      <c r="L1314" s="191">
        <v>0.2040263609280491</v>
      </c>
      <c r="M1314" s="191">
        <v>134</v>
      </c>
      <c r="N1314" s="191">
        <v>0.24194276428635914</v>
      </c>
      <c r="O1314" s="191">
        <v>30</v>
      </c>
      <c r="P1314" s="191">
        <v>5.416629051187144E-2</v>
      </c>
      <c r="Q1314" s="191">
        <v>40</v>
      </c>
      <c r="R1314" s="191">
        <v>0.14372122415816557</v>
      </c>
      <c r="S1314" s="191">
        <v>44</v>
      </c>
      <c r="T1314" s="191">
        <v>7.9443892750744788E-2</v>
      </c>
      <c r="U1314" s="191">
        <v>22</v>
      </c>
      <c r="V1314" s="191">
        <v>3.9721946375372394E-2</v>
      </c>
      <c r="W1314" s="191">
        <v>144</v>
      </c>
      <c r="X1314" s="191">
        <v>0.25999819445698291</v>
      </c>
      <c r="Y1314" s="191">
        <v>180</v>
      </c>
      <c r="Z1314" s="191">
        <v>0.3249977430712287</v>
      </c>
      <c r="AA1314" s="191">
        <v>332</v>
      </c>
      <c r="AB1314" s="191">
        <v>0.59944028166471064</v>
      </c>
      <c r="AC1314" s="191">
        <v>44</v>
      </c>
      <c r="AD1314" s="191">
        <v>7.9443892750744788E-2</v>
      </c>
      <c r="AE1314" s="191"/>
      <c r="AF1314" s="191"/>
    </row>
    <row r="1315" spans="1:32">
      <c r="A1315" s="332">
        <v>1899</v>
      </c>
      <c r="B1315" s="334" t="s">
        <v>858</v>
      </c>
      <c r="C1315" s="345">
        <v>8506</v>
      </c>
      <c r="D1315" s="345">
        <v>8496</v>
      </c>
      <c r="E1315" s="191">
        <v>174</v>
      </c>
      <c r="F1315" s="191">
        <f t="shared" si="74"/>
        <v>2.0480225988700562</v>
      </c>
      <c r="G1315" s="191">
        <v>87</v>
      </c>
      <c r="H1315" s="191">
        <v>1.0240112994350281</v>
      </c>
      <c r="I1315" s="191">
        <v>87</v>
      </c>
      <c r="J1315" s="191">
        <v>1.0240112994350281</v>
      </c>
      <c r="K1315" s="191">
        <v>16</v>
      </c>
      <c r="L1315" s="191">
        <v>0.18832391713747645</v>
      </c>
      <c r="M1315" s="191">
        <v>34</v>
      </c>
      <c r="N1315" s="191">
        <v>0.40018832391713749</v>
      </c>
      <c r="O1315" s="191">
        <v>4</v>
      </c>
      <c r="P1315" s="191">
        <v>4.7080979284369114E-2</v>
      </c>
      <c r="Q1315" s="191">
        <v>5</v>
      </c>
      <c r="R1315" s="191">
        <v>0.11711393596986816</v>
      </c>
      <c r="S1315" s="191">
        <v>3</v>
      </c>
      <c r="T1315" s="191">
        <v>3.5310734463276837E-2</v>
      </c>
      <c r="U1315" s="191">
        <v>5</v>
      </c>
      <c r="V1315" s="191">
        <v>5.885122410546139E-2</v>
      </c>
      <c r="W1315" s="191">
        <v>17</v>
      </c>
      <c r="X1315" s="191">
        <v>0.20009416195856874</v>
      </c>
      <c r="Y1315" s="191">
        <v>26</v>
      </c>
      <c r="Z1315" s="191">
        <v>0.30602636534839922</v>
      </c>
      <c r="AA1315" s="191">
        <v>56</v>
      </c>
      <c r="AB1315" s="191">
        <v>0.6591337099811676</v>
      </c>
      <c r="AC1315" s="191">
        <v>8</v>
      </c>
      <c r="AD1315" s="191">
        <v>9.4161958568738227E-2</v>
      </c>
      <c r="AE1315" s="191"/>
      <c r="AF1315" s="191"/>
    </row>
    <row r="1316" spans="1:32">
      <c r="A1316" s="332">
        <v>1899</v>
      </c>
      <c r="B1316" s="334" t="s">
        <v>980</v>
      </c>
      <c r="C1316" s="345">
        <v>1846</v>
      </c>
      <c r="D1316" s="345">
        <v>1887</v>
      </c>
      <c r="E1316" s="191">
        <v>37</v>
      </c>
      <c r="F1316" s="191">
        <f t="shared" si="74"/>
        <v>1.9607843137254901</v>
      </c>
      <c r="G1316" s="191">
        <v>14</v>
      </c>
      <c r="H1316" s="191">
        <v>0.74191838897721252</v>
      </c>
      <c r="I1316" s="191">
        <v>23</v>
      </c>
      <c r="J1316" s="191">
        <v>1.2188659247482776</v>
      </c>
      <c r="K1316" s="191">
        <v>4</v>
      </c>
      <c r="L1316" s="191">
        <v>0.21197668256491786</v>
      </c>
      <c r="M1316" s="191">
        <v>6</v>
      </c>
      <c r="N1316" s="191">
        <v>0.31796502384737679</v>
      </c>
      <c r="O1316" s="191">
        <v>1</v>
      </c>
      <c r="P1316" s="191">
        <v>5.2994170641229466E-2</v>
      </c>
      <c r="Q1316" s="191">
        <v>1</v>
      </c>
      <c r="R1316" s="191">
        <v>0.10545839957604664</v>
      </c>
      <c r="S1316" s="191">
        <v>2</v>
      </c>
      <c r="T1316" s="191">
        <v>0.10598834128245893</v>
      </c>
      <c r="U1316" s="191">
        <v>0</v>
      </c>
      <c r="V1316" s="191">
        <v>0</v>
      </c>
      <c r="W1316" s="191">
        <v>6</v>
      </c>
      <c r="X1316" s="191">
        <v>0.31796502384737679</v>
      </c>
      <c r="Y1316" s="191">
        <v>7</v>
      </c>
      <c r="Z1316" s="191">
        <v>0.37095919448860626</v>
      </c>
      <c r="AA1316" s="191">
        <v>9</v>
      </c>
      <c r="AB1316" s="191">
        <v>0.47694753577106513</v>
      </c>
      <c r="AC1316" s="191">
        <v>1</v>
      </c>
      <c r="AD1316" s="191">
        <v>5.2994170641229466E-2</v>
      </c>
      <c r="AE1316" s="191"/>
      <c r="AF1316" s="191"/>
    </row>
    <row r="1317" spans="1:32">
      <c r="A1317" s="332">
        <v>1899</v>
      </c>
      <c r="B1317" s="334" t="s">
        <v>866</v>
      </c>
      <c r="C1317" s="345">
        <v>4850</v>
      </c>
      <c r="D1317" s="345">
        <v>5005</v>
      </c>
      <c r="E1317" s="191">
        <v>110</v>
      </c>
      <c r="F1317" s="191">
        <f t="shared" si="74"/>
        <v>2.197802197802198</v>
      </c>
      <c r="G1317" s="191">
        <v>57</v>
      </c>
      <c r="H1317" s="191">
        <v>1.1388611388611389</v>
      </c>
      <c r="I1317" s="191">
        <v>53</v>
      </c>
      <c r="J1317" s="191">
        <v>1.0589410589410591</v>
      </c>
      <c r="K1317" s="191">
        <v>7</v>
      </c>
      <c r="L1317" s="191">
        <v>0.13986013986013987</v>
      </c>
      <c r="M1317" s="191">
        <v>7</v>
      </c>
      <c r="N1317" s="191">
        <v>0.13986013986013987</v>
      </c>
      <c r="O1317" s="191">
        <v>4</v>
      </c>
      <c r="P1317" s="191">
        <v>7.992007992007992E-2</v>
      </c>
      <c r="Q1317" s="191">
        <v>1</v>
      </c>
      <c r="R1317" s="191">
        <v>3.9760239760239763E-2</v>
      </c>
      <c r="S1317" s="191">
        <v>5</v>
      </c>
      <c r="T1317" s="191">
        <v>9.9900099900099903E-2</v>
      </c>
      <c r="U1317" s="191">
        <v>1</v>
      </c>
      <c r="V1317" s="191">
        <v>1.998001998001998E-2</v>
      </c>
      <c r="W1317" s="191">
        <v>16</v>
      </c>
      <c r="X1317" s="191">
        <v>0.31968031968031968</v>
      </c>
      <c r="Y1317" s="191">
        <v>27</v>
      </c>
      <c r="Z1317" s="191">
        <v>0.53946053946053951</v>
      </c>
      <c r="AA1317" s="191">
        <v>39</v>
      </c>
      <c r="AB1317" s="191">
        <v>0.77922077922077926</v>
      </c>
      <c r="AC1317" s="191">
        <v>3</v>
      </c>
      <c r="AD1317" s="191">
        <v>5.9940059940059937E-2</v>
      </c>
      <c r="AE1317" s="191"/>
      <c r="AF1317" s="191"/>
    </row>
    <row r="1318" spans="1:32">
      <c r="A1318" s="332">
        <v>1899</v>
      </c>
      <c r="B1318" s="334" t="s">
        <v>981</v>
      </c>
      <c r="C1318" s="345">
        <v>2924</v>
      </c>
      <c r="D1318" s="345">
        <v>3562</v>
      </c>
      <c r="E1318" s="191">
        <v>57</v>
      </c>
      <c r="F1318" s="191">
        <f t="shared" si="74"/>
        <v>1.6002245929253229</v>
      </c>
      <c r="G1318" s="191">
        <v>34</v>
      </c>
      <c r="H1318" s="191">
        <v>0.95451993262212242</v>
      </c>
      <c r="I1318" s="191">
        <v>23</v>
      </c>
      <c r="J1318" s="191">
        <v>0.64570466030320051</v>
      </c>
      <c r="K1318" s="191">
        <v>3</v>
      </c>
      <c r="L1318" s="191">
        <v>8.4222346996069619E-2</v>
      </c>
      <c r="M1318" s="191">
        <v>8</v>
      </c>
      <c r="N1318" s="191">
        <v>0.22459292532285235</v>
      </c>
      <c r="O1318" s="191">
        <v>1</v>
      </c>
      <c r="P1318" s="191">
        <v>2.8074115665356544E-2</v>
      </c>
      <c r="Q1318" s="191">
        <v>4</v>
      </c>
      <c r="R1318" s="191">
        <v>0.22346996069623809</v>
      </c>
      <c r="S1318" s="191">
        <v>6</v>
      </c>
      <c r="T1318" s="191">
        <v>0.16844469399213924</v>
      </c>
      <c r="U1318" s="191">
        <v>0</v>
      </c>
      <c r="V1318" s="191">
        <v>0</v>
      </c>
      <c r="W1318" s="191">
        <v>5</v>
      </c>
      <c r="X1318" s="191">
        <v>0.14037057832678271</v>
      </c>
      <c r="Y1318" s="191">
        <v>15</v>
      </c>
      <c r="Z1318" s="191">
        <v>0.4211117349803481</v>
      </c>
      <c r="AA1318" s="191">
        <v>15</v>
      </c>
      <c r="AB1318" s="191">
        <v>0.4211117349803481</v>
      </c>
      <c r="AC1318" s="191">
        <v>0</v>
      </c>
      <c r="AD1318" s="191">
        <v>0</v>
      </c>
      <c r="AE1318" s="191"/>
      <c r="AF1318" s="191"/>
    </row>
    <row r="1319" spans="1:32">
      <c r="A1319" s="332">
        <v>1899</v>
      </c>
      <c r="B1319" s="337" t="s">
        <v>875</v>
      </c>
      <c r="C1319" s="347">
        <v>11277</v>
      </c>
      <c r="D1319" s="347">
        <v>11473</v>
      </c>
      <c r="E1319" s="191">
        <v>263</v>
      </c>
      <c r="F1319" s="191">
        <f t="shared" si="74"/>
        <v>2.2923385339492723</v>
      </c>
      <c r="G1319" s="191">
        <v>143</v>
      </c>
      <c r="H1319" s="191">
        <v>1.2464046021093003</v>
      </c>
      <c r="I1319" s="191">
        <v>120</v>
      </c>
      <c r="J1319" s="191">
        <v>1.0459339318399721</v>
      </c>
      <c r="K1319" s="191">
        <v>35</v>
      </c>
      <c r="L1319" s="191">
        <v>0.30506406345332521</v>
      </c>
      <c r="M1319" s="191">
        <v>27</v>
      </c>
      <c r="N1319" s="191">
        <v>0.23533513466399372</v>
      </c>
      <c r="O1319" s="191">
        <v>7</v>
      </c>
      <c r="P1319" s="191">
        <v>6.1012812690665039E-2</v>
      </c>
      <c r="Q1319" s="191">
        <v>10</v>
      </c>
      <c r="R1319" s="191">
        <v>0.17345071036346205</v>
      </c>
      <c r="S1319" s="191">
        <v>4</v>
      </c>
      <c r="T1319" s="191">
        <v>3.4864464394665742E-2</v>
      </c>
      <c r="U1319" s="191">
        <v>7</v>
      </c>
      <c r="V1319" s="191">
        <v>6.1012812690665039E-2</v>
      </c>
      <c r="W1319" s="191">
        <v>30</v>
      </c>
      <c r="X1319" s="191">
        <v>0.26148348295999302</v>
      </c>
      <c r="Y1319" s="191">
        <v>40</v>
      </c>
      <c r="Z1319" s="191">
        <v>0.34864464394665734</v>
      </c>
      <c r="AA1319" s="191">
        <v>89</v>
      </c>
      <c r="AB1319" s="191">
        <v>0.77573433278131265</v>
      </c>
      <c r="AC1319" s="191">
        <v>14</v>
      </c>
      <c r="AD1319" s="191">
        <v>0.12202562538133008</v>
      </c>
      <c r="AE1319" s="191"/>
      <c r="AF1319" s="191"/>
    </row>
    <row r="1320" spans="1:32">
      <c r="A1320" s="332">
        <v>1899</v>
      </c>
      <c r="B1320" s="334" t="s">
        <v>891</v>
      </c>
      <c r="C1320" s="345">
        <v>20904</v>
      </c>
      <c r="D1320" s="345">
        <v>24962</v>
      </c>
      <c r="E1320" s="191">
        <v>442</v>
      </c>
      <c r="F1320" s="191">
        <f t="shared" si="74"/>
        <v>1.7706914510055283</v>
      </c>
      <c r="G1320" s="191">
        <v>192</v>
      </c>
      <c r="H1320" s="191">
        <v>0.76916913708837431</v>
      </c>
      <c r="I1320" s="191">
        <v>250</v>
      </c>
      <c r="J1320" s="191">
        <v>1.0015223139171541</v>
      </c>
      <c r="K1320" s="191">
        <v>48</v>
      </c>
      <c r="L1320" s="191">
        <v>0.19229228427209358</v>
      </c>
      <c r="M1320" s="191">
        <v>52</v>
      </c>
      <c r="N1320" s="191">
        <v>0.20831664129476804</v>
      </c>
      <c r="O1320" s="191">
        <v>13</v>
      </c>
      <c r="P1320" s="191">
        <v>5.207916032369201E-2</v>
      </c>
      <c r="Q1320" s="191">
        <v>19</v>
      </c>
      <c r="R1320" s="191">
        <v>0.15147023475683039</v>
      </c>
      <c r="S1320" s="191">
        <v>24</v>
      </c>
      <c r="T1320" s="191">
        <v>9.6146142136046789E-2</v>
      </c>
      <c r="U1320" s="191">
        <v>9</v>
      </c>
      <c r="V1320" s="191">
        <v>3.6054803301017548E-2</v>
      </c>
      <c r="W1320" s="191">
        <v>70</v>
      </c>
      <c r="X1320" s="191">
        <v>0.28042624789680315</v>
      </c>
      <c r="Y1320" s="191">
        <v>65</v>
      </c>
      <c r="Z1320" s="191">
        <v>0.26039580161846004</v>
      </c>
      <c r="AA1320" s="191">
        <v>124</v>
      </c>
      <c r="AB1320" s="191">
        <v>0.49675506770290839</v>
      </c>
      <c r="AC1320" s="191">
        <v>18</v>
      </c>
      <c r="AD1320" s="191">
        <v>7.2109606602035095E-2</v>
      </c>
      <c r="AE1320" s="191"/>
      <c r="AF1320" s="191"/>
    </row>
    <row r="1321" spans="1:32">
      <c r="A1321" s="332">
        <v>1899</v>
      </c>
      <c r="B1321" s="335" t="s">
        <v>1058</v>
      </c>
      <c r="C1321" s="343">
        <v>15043</v>
      </c>
      <c r="D1321" s="246">
        <v>15260</v>
      </c>
      <c r="E1321" s="191">
        <v>269</v>
      </c>
      <c r="F1321" s="191">
        <f t="shared" si="74"/>
        <v>1.7627785058977719</v>
      </c>
      <c r="G1321" s="191">
        <v>129</v>
      </c>
      <c r="H1321" s="191">
        <v>0.84534731323722156</v>
      </c>
      <c r="I1321" s="191">
        <v>140</v>
      </c>
      <c r="J1321" s="191">
        <v>0.91743119266055051</v>
      </c>
      <c r="K1321" s="191">
        <v>20</v>
      </c>
      <c r="L1321" s="191">
        <v>0.13106159895150721</v>
      </c>
      <c r="M1321" s="191">
        <v>22</v>
      </c>
      <c r="N1321" s="191">
        <v>0.14416775884665792</v>
      </c>
      <c r="O1321" s="191">
        <v>5</v>
      </c>
      <c r="P1321" s="191">
        <v>3.2765399737876802E-2</v>
      </c>
      <c r="Q1321" s="191">
        <v>6</v>
      </c>
      <c r="R1321" s="191">
        <v>7.824377457404981E-2</v>
      </c>
      <c r="S1321" s="191">
        <v>13</v>
      </c>
      <c r="T1321" s="191">
        <v>8.5190039318479682E-2</v>
      </c>
      <c r="U1321" s="191">
        <v>7</v>
      </c>
      <c r="V1321" s="191">
        <v>4.5871559633027525E-2</v>
      </c>
      <c r="W1321" s="191">
        <v>32</v>
      </c>
      <c r="X1321" s="191">
        <v>0.20969855832241152</v>
      </c>
      <c r="Y1321" s="191">
        <v>31</v>
      </c>
      <c r="Z1321" s="191">
        <v>0.20314547837483615</v>
      </c>
      <c r="AA1321" s="191">
        <v>102</v>
      </c>
      <c r="AB1321" s="191">
        <v>0.66841415465268672</v>
      </c>
      <c r="AC1321" s="191">
        <v>31</v>
      </c>
      <c r="AD1321" s="191">
        <v>0.20314547837483615</v>
      </c>
      <c r="AE1321" s="191"/>
      <c r="AF1321" s="191"/>
    </row>
    <row r="1322" spans="1:32">
      <c r="A1322" s="332">
        <v>1899</v>
      </c>
      <c r="B1322" s="335" t="s">
        <v>1059</v>
      </c>
      <c r="C1322" s="233">
        <v>12538</v>
      </c>
      <c r="D1322" s="240">
        <v>13070</v>
      </c>
      <c r="E1322" s="191">
        <v>231</v>
      </c>
      <c r="F1322" s="191">
        <f t="shared" si="74"/>
        <v>1.7674062739097169</v>
      </c>
      <c r="G1322" s="191">
        <v>103</v>
      </c>
      <c r="H1322" s="191">
        <v>0.78806426931905116</v>
      </c>
      <c r="I1322" s="191">
        <v>128</v>
      </c>
      <c r="J1322" s="191">
        <v>0.97934200459066556</v>
      </c>
      <c r="K1322" s="191">
        <v>10</v>
      </c>
      <c r="L1322" s="191">
        <v>7.6511094108645747E-2</v>
      </c>
      <c r="M1322" s="191">
        <v>25</v>
      </c>
      <c r="N1322" s="191">
        <v>0.1912777352716144</v>
      </c>
      <c r="O1322" s="191">
        <v>9</v>
      </c>
      <c r="P1322" s="191">
        <v>6.8859984697781179E-2</v>
      </c>
      <c r="Q1322" s="191">
        <v>6</v>
      </c>
      <c r="R1322" s="191">
        <v>9.1354246365723035E-2</v>
      </c>
      <c r="S1322" s="191">
        <v>11</v>
      </c>
      <c r="T1322" s="191">
        <v>8.4162203519510329E-2</v>
      </c>
      <c r="U1322" s="191">
        <v>4</v>
      </c>
      <c r="V1322" s="191">
        <v>3.0604437643458299E-2</v>
      </c>
      <c r="W1322" s="191">
        <v>34</v>
      </c>
      <c r="X1322" s="191">
        <v>0.26013771996939555</v>
      </c>
      <c r="Y1322" s="191">
        <v>39</v>
      </c>
      <c r="Z1322" s="191">
        <v>0.29839326702371843</v>
      </c>
      <c r="AA1322" s="191">
        <v>72</v>
      </c>
      <c r="AB1322" s="191">
        <v>0.55087987758224943</v>
      </c>
      <c r="AC1322" s="191">
        <v>21</v>
      </c>
      <c r="AD1322" s="191">
        <v>0.16067329762815608</v>
      </c>
      <c r="AE1322" s="191"/>
      <c r="AF1322" s="191"/>
    </row>
    <row r="1323" spans="1:32">
      <c r="A1323" s="332">
        <v>1899</v>
      </c>
      <c r="B1323" s="335" t="s">
        <v>1060</v>
      </c>
      <c r="C1323" s="240">
        <v>33825</v>
      </c>
      <c r="D1323" s="246">
        <v>32349</v>
      </c>
      <c r="E1323" s="191">
        <v>540</v>
      </c>
      <c r="F1323" s="191">
        <f t="shared" si="74"/>
        <v>1.6692942594825189</v>
      </c>
      <c r="G1323" s="191">
        <v>262</v>
      </c>
      <c r="H1323" s="191">
        <v>0.80991684441559242</v>
      </c>
      <c r="I1323" s="191">
        <v>278</v>
      </c>
      <c r="J1323" s="191">
        <v>0.85937741506692633</v>
      </c>
      <c r="K1323" s="191">
        <v>27</v>
      </c>
      <c r="L1323" s="191">
        <v>8.3464712974125943E-2</v>
      </c>
      <c r="M1323" s="191">
        <v>38</v>
      </c>
      <c r="N1323" s="191">
        <v>0.11746885529691799</v>
      </c>
      <c r="O1323" s="191">
        <v>15</v>
      </c>
      <c r="P1323" s="191">
        <v>4.6369284985625522E-2</v>
      </c>
      <c r="Q1323" s="191">
        <v>23</v>
      </c>
      <c r="R1323" s="191">
        <v>0.14148814491947201</v>
      </c>
      <c r="S1323" s="191">
        <v>19</v>
      </c>
      <c r="T1323" s="191">
        <v>5.8734427648458994E-2</v>
      </c>
      <c r="U1323" s="191">
        <v>10</v>
      </c>
      <c r="V1323" s="191">
        <v>3.0912856657083685E-2</v>
      </c>
      <c r="W1323" s="191">
        <v>74</v>
      </c>
      <c r="X1323" s="191">
        <v>0.22875513926241925</v>
      </c>
      <c r="Y1323" s="191">
        <v>105</v>
      </c>
      <c r="Z1323" s="191">
        <v>0.32458499489937864</v>
      </c>
      <c r="AA1323" s="191">
        <v>189</v>
      </c>
      <c r="AB1323" s="191">
        <v>0.5842529908188816</v>
      </c>
      <c r="AC1323" s="191">
        <v>40</v>
      </c>
      <c r="AD1323" s="191">
        <v>0.12365142662833474</v>
      </c>
      <c r="AE1323" s="191"/>
      <c r="AF1323" s="191"/>
    </row>
    <row r="1324" spans="1:32">
      <c r="A1324" s="332">
        <v>1899</v>
      </c>
      <c r="B1324" s="335" t="s">
        <v>1061</v>
      </c>
      <c r="C1324" s="246">
        <v>23029</v>
      </c>
      <c r="D1324" s="246">
        <v>25093</v>
      </c>
      <c r="E1324" s="191">
        <v>382</v>
      </c>
      <c r="F1324" s="191">
        <f t="shared" si="74"/>
        <v>1.5223369067070498</v>
      </c>
      <c r="G1324" s="191">
        <v>188</v>
      </c>
      <c r="H1324" s="191">
        <v>0.74921292790818161</v>
      </c>
      <c r="I1324" s="191">
        <v>194</v>
      </c>
      <c r="J1324" s="191">
        <v>0.77312397879886818</v>
      </c>
      <c r="K1324" s="191">
        <v>42</v>
      </c>
      <c r="L1324" s="191">
        <v>0.16737735623480651</v>
      </c>
      <c r="M1324" s="191">
        <v>26</v>
      </c>
      <c r="N1324" s="191">
        <v>0.10361455385964213</v>
      </c>
      <c r="O1324" s="191">
        <v>6</v>
      </c>
      <c r="P1324" s="191">
        <v>2.3911050890686646E-2</v>
      </c>
      <c r="Q1324" s="191">
        <v>17</v>
      </c>
      <c r="R1324" s="191">
        <v>0.1348184752719882</v>
      </c>
      <c r="S1324" s="191">
        <v>12</v>
      </c>
      <c r="T1324" s="191">
        <v>4.7822101781373291E-2</v>
      </c>
      <c r="U1324" s="191">
        <v>5</v>
      </c>
      <c r="V1324" s="191">
        <v>1.992587574223887E-2</v>
      </c>
      <c r="W1324" s="191">
        <v>55</v>
      </c>
      <c r="X1324" s="191">
        <v>0.21918463316462758</v>
      </c>
      <c r="Y1324" s="191">
        <v>67</v>
      </c>
      <c r="Z1324" s="191">
        <v>0.26700673494600086</v>
      </c>
      <c r="AA1324" s="191">
        <v>139</v>
      </c>
      <c r="AB1324" s="191">
        <v>0.55393934563424063</v>
      </c>
      <c r="AC1324" s="191">
        <v>13</v>
      </c>
      <c r="AD1324" s="191">
        <v>5.1807276929821067E-2</v>
      </c>
      <c r="AE1324" s="191"/>
      <c r="AF1324" s="191"/>
    </row>
    <row r="1325" spans="1:32">
      <c r="A1325" s="332">
        <v>1899</v>
      </c>
      <c r="B1325" s="335" t="s">
        <v>1062</v>
      </c>
      <c r="C1325" s="240">
        <v>119155</v>
      </c>
      <c r="D1325" s="240">
        <v>127951</v>
      </c>
      <c r="E1325" s="191">
        <v>2860</v>
      </c>
      <c r="F1325" s="191">
        <f t="shared" si="74"/>
        <v>2.2352306742424837</v>
      </c>
      <c r="G1325" s="191">
        <v>1533</v>
      </c>
      <c r="H1325" s="191">
        <v>1.1981149033614431</v>
      </c>
      <c r="I1325" s="191">
        <v>1327</v>
      </c>
      <c r="J1325" s="191">
        <v>1.0371157708810403</v>
      </c>
      <c r="K1325" s="191">
        <v>335</v>
      </c>
      <c r="L1325" s="191">
        <v>0.26181897757735384</v>
      </c>
      <c r="M1325" s="191">
        <v>506</v>
      </c>
      <c r="N1325" s="191">
        <v>0.395463888519824</v>
      </c>
      <c r="O1325" s="191">
        <v>120</v>
      </c>
      <c r="P1325" s="191">
        <v>9.3785902415768535E-2</v>
      </c>
      <c r="Q1325" s="191">
        <v>120</v>
      </c>
      <c r="R1325" s="191">
        <v>0.18663394580737938</v>
      </c>
      <c r="S1325" s="191">
        <v>127</v>
      </c>
      <c r="T1325" s="191">
        <v>9.9256746723355049E-2</v>
      </c>
      <c r="U1325" s="191">
        <v>62</v>
      </c>
      <c r="V1325" s="191">
        <v>4.8456049581480413E-2</v>
      </c>
      <c r="W1325" s="191">
        <v>279</v>
      </c>
      <c r="X1325" s="191">
        <v>0.21805222311666186</v>
      </c>
      <c r="Y1325" s="191">
        <v>375</v>
      </c>
      <c r="Z1325" s="191">
        <v>0.29308094504927668</v>
      </c>
      <c r="AA1325" s="191">
        <v>778</v>
      </c>
      <c r="AB1325" s="191">
        <v>0.6080452673288993</v>
      </c>
      <c r="AC1325" s="191">
        <v>158</v>
      </c>
      <c r="AD1325" s="191">
        <v>0.12348477151409523</v>
      </c>
      <c r="AE1325" s="191"/>
      <c r="AF1325" s="191"/>
    </row>
    <row r="1326" spans="1:32">
      <c r="A1326" s="332">
        <v>1899</v>
      </c>
      <c r="B1326" s="334" t="s">
        <v>935</v>
      </c>
      <c r="C1326" s="345">
        <v>14820</v>
      </c>
      <c r="D1326" s="345">
        <v>14786</v>
      </c>
      <c r="E1326" s="191">
        <v>362</v>
      </c>
      <c r="F1326" s="191">
        <f t="shared" si="74"/>
        <v>2.4482618693358584</v>
      </c>
      <c r="G1326" s="191">
        <v>215</v>
      </c>
      <c r="H1326" s="191">
        <v>1.4540781820641147</v>
      </c>
      <c r="I1326" s="191">
        <v>147</v>
      </c>
      <c r="J1326" s="191">
        <v>0.99418368727174355</v>
      </c>
      <c r="K1326" s="191">
        <v>37</v>
      </c>
      <c r="L1326" s="191">
        <v>0.25023671040173134</v>
      </c>
      <c r="M1326" s="191">
        <v>66</v>
      </c>
      <c r="N1326" s="191">
        <v>0.44636818612200735</v>
      </c>
      <c r="O1326" s="191">
        <v>18</v>
      </c>
      <c r="P1326" s="191">
        <v>0.12173677803327472</v>
      </c>
      <c r="Q1326" s="191">
        <v>5</v>
      </c>
      <c r="R1326" s="191">
        <v>6.7293385635060182E-2</v>
      </c>
      <c r="S1326" s="191">
        <v>16</v>
      </c>
      <c r="T1326" s="191">
        <v>0.10821046936291086</v>
      </c>
      <c r="U1326" s="191">
        <v>8</v>
      </c>
      <c r="V1326" s="191">
        <v>5.4105234681455429E-2</v>
      </c>
      <c r="W1326" s="191">
        <v>37</v>
      </c>
      <c r="X1326" s="191">
        <v>0.25023671040173134</v>
      </c>
      <c r="Y1326" s="191">
        <v>54</v>
      </c>
      <c r="Z1326" s="191">
        <v>0.36521033409982417</v>
      </c>
      <c r="AA1326" s="191">
        <v>103</v>
      </c>
      <c r="AB1326" s="191">
        <v>0.69660489652373869</v>
      </c>
      <c r="AC1326" s="191">
        <v>18</v>
      </c>
      <c r="AD1326" s="191">
        <v>0.12173677803327472</v>
      </c>
      <c r="AE1326" s="191"/>
      <c r="AF1326" s="191"/>
    </row>
    <row r="1327" spans="1:32">
      <c r="A1327" s="332">
        <v>1899</v>
      </c>
      <c r="B1327" s="337" t="s">
        <v>937</v>
      </c>
      <c r="C1327" s="347">
        <v>13864</v>
      </c>
      <c r="D1327" s="347">
        <v>14306</v>
      </c>
      <c r="E1327" s="191">
        <v>334</v>
      </c>
      <c r="F1327" s="191">
        <f t="shared" si="74"/>
        <v>2.3346847476583252</v>
      </c>
      <c r="G1327" s="191">
        <v>186</v>
      </c>
      <c r="H1327" s="191">
        <v>1.3001537816300852</v>
      </c>
      <c r="I1327" s="191">
        <v>148</v>
      </c>
      <c r="J1327" s="191">
        <v>1.0345309660282398</v>
      </c>
      <c r="K1327" s="191">
        <v>48</v>
      </c>
      <c r="L1327" s="191">
        <v>0.3355235565496994</v>
      </c>
      <c r="M1327" s="191">
        <v>70</v>
      </c>
      <c r="N1327" s="191">
        <v>0.48930518663497835</v>
      </c>
      <c r="O1327" s="191">
        <v>20</v>
      </c>
      <c r="P1327" s="191">
        <v>0.1398014818957081</v>
      </c>
      <c r="Q1327" s="191">
        <v>21</v>
      </c>
      <c r="R1327" s="191">
        <v>0.29211519642108202</v>
      </c>
      <c r="S1327" s="191">
        <v>14</v>
      </c>
      <c r="T1327" s="191">
        <v>9.7861037326995665E-2</v>
      </c>
      <c r="U1327" s="191">
        <v>5</v>
      </c>
      <c r="V1327" s="191">
        <v>3.4950370473927024E-2</v>
      </c>
      <c r="W1327" s="191">
        <v>22</v>
      </c>
      <c r="X1327" s="191">
        <v>0.1537816300852789</v>
      </c>
      <c r="Y1327" s="191">
        <v>34</v>
      </c>
      <c r="Z1327" s="191">
        <v>0.23766251922270376</v>
      </c>
      <c r="AA1327" s="191">
        <v>86</v>
      </c>
      <c r="AB1327" s="191">
        <v>0.60114637215154476</v>
      </c>
      <c r="AC1327" s="191">
        <v>14</v>
      </c>
      <c r="AD1327" s="191">
        <v>9.7861037326995665E-2</v>
      </c>
      <c r="AE1327" s="191"/>
      <c r="AF1327" s="191"/>
    </row>
    <row r="1328" spans="1:32">
      <c r="A1328" s="332">
        <v>1899</v>
      </c>
      <c r="B1328" s="337" t="s">
        <v>938</v>
      </c>
      <c r="C1328" s="347">
        <v>21342</v>
      </c>
      <c r="D1328" s="347">
        <v>23111</v>
      </c>
      <c r="E1328" s="191">
        <v>511</v>
      </c>
      <c r="F1328" s="191">
        <f t="shared" si="74"/>
        <v>2.2110683224438579</v>
      </c>
      <c r="G1328" s="191">
        <v>258</v>
      </c>
      <c r="H1328" s="191">
        <v>1.1163515209207737</v>
      </c>
      <c r="I1328" s="191">
        <v>253</v>
      </c>
      <c r="J1328" s="191">
        <v>1.0947168015230844</v>
      </c>
      <c r="K1328" s="191">
        <v>74</v>
      </c>
      <c r="L1328" s="191">
        <v>0.32019384708580328</v>
      </c>
      <c r="M1328" s="191">
        <v>61</v>
      </c>
      <c r="N1328" s="191">
        <v>0.26394357665181084</v>
      </c>
      <c r="O1328" s="191">
        <v>19</v>
      </c>
      <c r="P1328" s="191">
        <v>8.2211933711219765E-2</v>
      </c>
      <c r="Q1328" s="191">
        <v>26</v>
      </c>
      <c r="R1328" s="191">
        <v>0.22387607632729004</v>
      </c>
      <c r="S1328" s="191">
        <v>30</v>
      </c>
      <c r="T1328" s="191">
        <v>0.12980831638613649</v>
      </c>
      <c r="U1328" s="191">
        <v>10</v>
      </c>
      <c r="V1328" s="191">
        <v>4.3269438795378826E-2</v>
      </c>
      <c r="W1328" s="191">
        <v>52</v>
      </c>
      <c r="X1328" s="191">
        <v>0.22500108173596989</v>
      </c>
      <c r="Y1328" s="191">
        <v>70</v>
      </c>
      <c r="Z1328" s="191">
        <v>0.30288607156765174</v>
      </c>
      <c r="AA1328" s="191">
        <v>142</v>
      </c>
      <c r="AB1328" s="191">
        <v>0.6144260308943793</v>
      </c>
      <c r="AC1328" s="191">
        <v>27</v>
      </c>
      <c r="AD1328" s="191">
        <v>0.11682748474752282</v>
      </c>
      <c r="AE1328" s="191"/>
      <c r="AF1328" s="191"/>
    </row>
    <row r="1329" spans="1:32">
      <c r="A1329" s="332">
        <v>1899</v>
      </c>
      <c r="B1329" s="337" t="s">
        <v>940</v>
      </c>
      <c r="C1329" s="347">
        <v>28053</v>
      </c>
      <c r="D1329" s="347">
        <v>33190</v>
      </c>
      <c r="E1329" s="191">
        <v>721</v>
      </c>
      <c r="F1329" s="191">
        <f t="shared" si="74"/>
        <v>2.1723410665863212</v>
      </c>
      <c r="G1329" s="191">
        <v>373</v>
      </c>
      <c r="H1329" s="191">
        <v>1.123832479662549</v>
      </c>
      <c r="I1329" s="191">
        <v>348</v>
      </c>
      <c r="J1329" s="191">
        <v>1.0485085869237722</v>
      </c>
      <c r="K1329" s="191">
        <v>86</v>
      </c>
      <c r="L1329" s="191">
        <v>0.25911419102139199</v>
      </c>
      <c r="M1329" s="191">
        <v>164</v>
      </c>
      <c r="N1329" s="191">
        <v>0.49412473636637538</v>
      </c>
      <c r="O1329" s="191">
        <v>31</v>
      </c>
      <c r="P1329" s="191">
        <v>9.3401626996083148E-2</v>
      </c>
      <c r="Q1329" s="191">
        <v>35</v>
      </c>
      <c r="R1329" s="191">
        <v>0.20985236517023198</v>
      </c>
      <c r="S1329" s="191">
        <v>21</v>
      </c>
      <c r="T1329" s="191">
        <v>6.3272069900572464E-2</v>
      </c>
      <c r="U1329" s="191">
        <v>19</v>
      </c>
      <c r="V1329" s="191">
        <v>5.724615848147032E-2</v>
      </c>
      <c r="W1329" s="191">
        <v>87</v>
      </c>
      <c r="X1329" s="191">
        <v>0.26212714673094306</v>
      </c>
      <c r="Y1329" s="191">
        <v>77</v>
      </c>
      <c r="Z1329" s="191">
        <v>0.23199758963543235</v>
      </c>
      <c r="AA1329" s="191">
        <v>166</v>
      </c>
      <c r="AB1329" s="191">
        <v>0.50015064778547758</v>
      </c>
      <c r="AC1329" s="191">
        <v>35</v>
      </c>
      <c r="AD1329" s="191">
        <v>0.10545344983428744</v>
      </c>
      <c r="AE1329" s="191"/>
      <c r="AF1329" s="191"/>
    </row>
    <row r="1330" spans="1:32">
      <c r="A1330" s="332">
        <v>1899</v>
      </c>
      <c r="B1330" s="334" t="s">
        <v>892</v>
      </c>
      <c r="C1330" s="345">
        <v>15062</v>
      </c>
      <c r="D1330" s="345">
        <v>15388</v>
      </c>
      <c r="E1330" s="191">
        <v>303</v>
      </c>
      <c r="F1330" s="191">
        <f t="shared" si="74"/>
        <v>1.9690668053028333</v>
      </c>
      <c r="G1330" s="191">
        <v>167</v>
      </c>
      <c r="H1330" s="191">
        <v>1.0852612425266441</v>
      </c>
      <c r="I1330" s="191">
        <v>136</v>
      </c>
      <c r="J1330" s="191">
        <v>0.88380556277618916</v>
      </c>
      <c r="K1330" s="191">
        <v>28</v>
      </c>
      <c r="L1330" s="191">
        <v>0.18195996880686249</v>
      </c>
      <c r="M1330" s="191">
        <v>48</v>
      </c>
      <c r="N1330" s="191">
        <v>0.31193137509747859</v>
      </c>
      <c r="O1330" s="191">
        <v>10</v>
      </c>
      <c r="P1330" s="191">
        <v>6.4985703145308035E-2</v>
      </c>
      <c r="Q1330" s="191">
        <v>7</v>
      </c>
      <c r="R1330" s="191">
        <v>9.0525084481414095E-2</v>
      </c>
      <c r="S1330" s="191">
        <v>8</v>
      </c>
      <c r="T1330" s="191">
        <v>5.1988562516246423E-2</v>
      </c>
      <c r="U1330" s="191">
        <v>6</v>
      </c>
      <c r="V1330" s="191">
        <v>3.8991421887184824E-2</v>
      </c>
      <c r="W1330" s="191">
        <v>28</v>
      </c>
      <c r="X1330" s="191">
        <v>0.18195996880686249</v>
      </c>
      <c r="Y1330" s="191">
        <v>49</v>
      </c>
      <c r="Z1330" s="191">
        <v>0.31842994541200936</v>
      </c>
      <c r="AA1330" s="191">
        <v>100</v>
      </c>
      <c r="AB1330" s="191">
        <v>0.64985703145308027</v>
      </c>
      <c r="AC1330" s="191">
        <v>19</v>
      </c>
      <c r="AD1330" s="191">
        <v>0.12347283597608527</v>
      </c>
      <c r="AE1330" s="191"/>
      <c r="AF1330" s="191"/>
    </row>
    <row r="1331" spans="1:32">
      <c r="A1331" s="332">
        <v>1899</v>
      </c>
      <c r="B1331" s="337" t="s">
        <v>893</v>
      </c>
      <c r="C1331" s="347">
        <v>18224</v>
      </c>
      <c r="D1331" s="347">
        <v>18768</v>
      </c>
      <c r="E1331" s="191">
        <v>451</v>
      </c>
      <c r="F1331" s="191">
        <f t="shared" ref="F1331:F1394" si="75">E1331/D1331*100</f>
        <v>2.4030264279624891</v>
      </c>
      <c r="G1331" s="191">
        <v>223</v>
      </c>
      <c r="H1331" s="191">
        <v>1.1881926683716963</v>
      </c>
      <c r="I1331" s="191">
        <v>228</v>
      </c>
      <c r="J1331" s="191">
        <v>1.2148337595907928</v>
      </c>
      <c r="K1331" s="191">
        <v>44</v>
      </c>
      <c r="L1331" s="191">
        <v>0.23444160272804776</v>
      </c>
      <c r="M1331" s="191">
        <v>69</v>
      </c>
      <c r="N1331" s="191">
        <v>0.36764705882352938</v>
      </c>
      <c r="O1331" s="191">
        <v>18</v>
      </c>
      <c r="P1331" s="191">
        <v>9.5907928388746802E-2</v>
      </c>
      <c r="Q1331" s="191">
        <v>20</v>
      </c>
      <c r="R1331" s="191">
        <v>0.21206308610400684</v>
      </c>
      <c r="S1331" s="191">
        <v>26</v>
      </c>
      <c r="T1331" s="191">
        <v>0.13853367433930092</v>
      </c>
      <c r="U1331" s="191">
        <v>9</v>
      </c>
      <c r="V1331" s="191">
        <v>4.7953964194373401E-2</v>
      </c>
      <c r="W1331" s="191">
        <v>39</v>
      </c>
      <c r="X1331" s="191">
        <v>0.20780051150895143</v>
      </c>
      <c r="Y1331" s="191">
        <v>68</v>
      </c>
      <c r="Z1331" s="191">
        <v>0.36231884057971014</v>
      </c>
      <c r="AA1331" s="191">
        <v>131</v>
      </c>
      <c r="AB1331" s="191">
        <v>0.69799658994032399</v>
      </c>
      <c r="AC1331" s="191">
        <v>27</v>
      </c>
      <c r="AD1331" s="191">
        <v>0.14386189258312021</v>
      </c>
      <c r="AE1331" s="191"/>
      <c r="AF1331" s="191"/>
    </row>
    <row r="1332" spans="1:32">
      <c r="A1332" s="332">
        <v>1899</v>
      </c>
      <c r="B1332" s="337" t="s">
        <v>942</v>
      </c>
      <c r="C1332" s="347">
        <v>7790</v>
      </c>
      <c r="D1332" s="347">
        <v>8402</v>
      </c>
      <c r="E1332" s="191">
        <v>178</v>
      </c>
      <c r="F1332" s="191">
        <f t="shared" si="75"/>
        <v>2.1185432039990477</v>
      </c>
      <c r="G1332" s="191">
        <v>111</v>
      </c>
      <c r="H1332" s="191">
        <v>1.3211140204713163</v>
      </c>
      <c r="I1332" s="191">
        <v>67</v>
      </c>
      <c r="J1332" s="191">
        <v>0.79742918352773162</v>
      </c>
      <c r="K1332" s="191">
        <v>18</v>
      </c>
      <c r="L1332" s="191">
        <v>0.21423470602237563</v>
      </c>
      <c r="M1332" s="191">
        <v>28</v>
      </c>
      <c r="N1332" s="191">
        <v>0.33325398714591764</v>
      </c>
      <c r="O1332" s="191">
        <v>4</v>
      </c>
      <c r="P1332" s="191">
        <v>4.7607712449416806E-2</v>
      </c>
      <c r="Q1332" s="191">
        <v>6</v>
      </c>
      <c r="R1332" s="191">
        <v>0.14210902166150916</v>
      </c>
      <c r="S1332" s="191">
        <v>12</v>
      </c>
      <c r="T1332" s="191">
        <v>0.14282313734825042</v>
      </c>
      <c r="U1332" s="191">
        <v>5</v>
      </c>
      <c r="V1332" s="191">
        <v>5.9509640561771E-2</v>
      </c>
      <c r="W1332" s="191">
        <v>14</v>
      </c>
      <c r="X1332" s="191">
        <v>0.16662699357295882</v>
      </c>
      <c r="Y1332" s="191">
        <v>23</v>
      </c>
      <c r="Z1332" s="191">
        <v>0.27374434658414665</v>
      </c>
      <c r="AA1332" s="191">
        <v>50</v>
      </c>
      <c r="AB1332" s="191">
        <v>0.59509640561771004</v>
      </c>
      <c r="AC1332" s="191">
        <v>18</v>
      </c>
      <c r="AD1332" s="191">
        <v>0.21423470602237563</v>
      </c>
      <c r="AE1332" s="191"/>
      <c r="AF1332" s="191"/>
    </row>
    <row r="1333" spans="1:32">
      <c r="A1333" s="332">
        <v>1899</v>
      </c>
      <c r="B1333" s="338" t="s">
        <v>1063</v>
      </c>
      <c r="C1333" s="343">
        <v>85621</v>
      </c>
      <c r="D1333" s="246">
        <v>100762</v>
      </c>
      <c r="E1333" s="191">
        <v>1780</v>
      </c>
      <c r="F1333" s="191">
        <f t="shared" si="75"/>
        <v>1.7665389730255454</v>
      </c>
      <c r="G1333" s="191">
        <v>950</v>
      </c>
      <c r="H1333" s="191">
        <v>0.94281574403048773</v>
      </c>
      <c r="I1333" s="191">
        <v>830</v>
      </c>
      <c r="J1333" s="191">
        <v>0.82372322899505768</v>
      </c>
      <c r="K1333" s="191">
        <v>184</v>
      </c>
      <c r="L1333" s="191">
        <v>0.18260852305432604</v>
      </c>
      <c r="M1333" s="191">
        <v>305</v>
      </c>
      <c r="N1333" s="191">
        <v>0.30269347571505129</v>
      </c>
      <c r="O1333" s="191">
        <v>52</v>
      </c>
      <c r="P1333" s="191">
        <v>5.1606756515353014E-2</v>
      </c>
      <c r="Q1333" s="191">
        <v>45</v>
      </c>
      <c r="R1333" s="191">
        <v>8.8872789345189662E-2</v>
      </c>
      <c r="S1333" s="191">
        <v>58</v>
      </c>
      <c r="T1333" s="191">
        <v>5.7561382267124511E-2</v>
      </c>
      <c r="U1333" s="191">
        <v>37</v>
      </c>
      <c r="V1333" s="191">
        <v>3.6720192135924257E-2</v>
      </c>
      <c r="W1333" s="191">
        <v>213</v>
      </c>
      <c r="X1333" s="191">
        <v>0.21138921418788828</v>
      </c>
      <c r="Y1333" s="191">
        <v>255</v>
      </c>
      <c r="Z1333" s="191">
        <v>0.25307159445028882</v>
      </c>
      <c r="AA1333" s="191">
        <v>510</v>
      </c>
      <c r="AB1333" s="191">
        <v>0.50614318890057763</v>
      </c>
      <c r="AC1333" s="191">
        <v>121</v>
      </c>
      <c r="AD1333" s="191">
        <v>0.12008495266072527</v>
      </c>
      <c r="AE1333" s="191"/>
      <c r="AF1333" s="191"/>
    </row>
    <row r="1334" spans="1:32">
      <c r="A1334" s="332">
        <v>1899</v>
      </c>
      <c r="B1334" s="334" t="s">
        <v>860</v>
      </c>
      <c r="C1334" s="345">
        <v>5531</v>
      </c>
      <c r="D1334" s="345">
        <v>5911</v>
      </c>
      <c r="E1334" s="191"/>
      <c r="F1334" s="191">
        <f t="shared" si="75"/>
        <v>0</v>
      </c>
      <c r="G1334" s="191"/>
      <c r="H1334" s="191">
        <v>0</v>
      </c>
      <c r="I1334" s="191"/>
      <c r="J1334" s="191">
        <v>0</v>
      </c>
      <c r="K1334" s="191">
        <v>0</v>
      </c>
      <c r="L1334" s="191">
        <v>0</v>
      </c>
      <c r="M1334" s="191">
        <v>0</v>
      </c>
      <c r="N1334" s="191">
        <v>0</v>
      </c>
      <c r="O1334" s="191">
        <v>0</v>
      </c>
      <c r="P1334" s="191">
        <v>0</v>
      </c>
      <c r="Q1334" s="191">
        <v>0</v>
      </c>
      <c r="R1334" s="191">
        <v>0</v>
      </c>
      <c r="S1334" s="191">
        <v>0</v>
      </c>
      <c r="T1334" s="191">
        <v>0</v>
      </c>
      <c r="U1334" s="191">
        <v>0</v>
      </c>
      <c r="V1334" s="191">
        <v>0</v>
      </c>
      <c r="W1334" s="191">
        <v>0</v>
      </c>
      <c r="X1334" s="191">
        <v>0</v>
      </c>
      <c r="Y1334" s="191">
        <v>0</v>
      </c>
      <c r="Z1334" s="191">
        <v>0</v>
      </c>
      <c r="AA1334" s="191">
        <v>0</v>
      </c>
      <c r="AB1334" s="191">
        <v>0</v>
      </c>
      <c r="AC1334" s="191">
        <v>0</v>
      </c>
      <c r="AD1334" s="191">
        <v>0</v>
      </c>
      <c r="AE1334" s="191"/>
      <c r="AF1334" s="191"/>
    </row>
    <row r="1335" spans="1:32">
      <c r="A1335" s="332">
        <v>1899</v>
      </c>
      <c r="B1335" s="334" t="s">
        <v>898</v>
      </c>
      <c r="C1335" s="345">
        <v>6982</v>
      </c>
      <c r="D1335" s="345">
        <v>8434</v>
      </c>
      <c r="E1335" s="191">
        <v>259</v>
      </c>
      <c r="F1335" s="191">
        <f t="shared" si="75"/>
        <v>3.0709034858904434</v>
      </c>
      <c r="G1335" s="191">
        <v>151</v>
      </c>
      <c r="H1335" s="191">
        <v>1.7903723025847758</v>
      </c>
      <c r="I1335" s="191">
        <v>108</v>
      </c>
      <c r="J1335" s="191">
        <v>1.2805311833056676</v>
      </c>
      <c r="K1335" s="191">
        <v>36</v>
      </c>
      <c r="L1335" s="191">
        <v>0.42684372776855584</v>
      </c>
      <c r="M1335" s="191">
        <v>55</v>
      </c>
      <c r="N1335" s="191">
        <v>0.65212236186862704</v>
      </c>
      <c r="O1335" s="191">
        <v>12</v>
      </c>
      <c r="P1335" s="191">
        <v>0.14228124258951863</v>
      </c>
      <c r="Q1335" s="191">
        <v>8</v>
      </c>
      <c r="R1335" s="191">
        <v>0.18875978183542805</v>
      </c>
      <c r="S1335" s="191">
        <v>9</v>
      </c>
      <c r="T1335" s="191">
        <v>0.10671093194213896</v>
      </c>
      <c r="U1335" s="191">
        <v>5</v>
      </c>
      <c r="V1335" s="191">
        <v>5.9283851078966096E-2</v>
      </c>
      <c r="W1335" s="191">
        <v>27</v>
      </c>
      <c r="X1335" s="191">
        <v>0.3201327958264169</v>
      </c>
      <c r="Y1335" s="191">
        <v>25</v>
      </c>
      <c r="Z1335" s="191">
        <v>0.29641925539483044</v>
      </c>
      <c r="AA1335" s="191">
        <v>67</v>
      </c>
      <c r="AB1335" s="191">
        <v>0.79440360445814562</v>
      </c>
      <c r="AC1335" s="191">
        <v>15</v>
      </c>
      <c r="AD1335" s="191">
        <v>0.17785155323689827</v>
      </c>
      <c r="AE1335" s="191"/>
      <c r="AF1335" s="191"/>
    </row>
    <row r="1336" spans="1:32">
      <c r="A1336" s="332">
        <v>1899</v>
      </c>
      <c r="B1336" s="337" t="s">
        <v>853</v>
      </c>
      <c r="C1336" s="347">
        <v>6262</v>
      </c>
      <c r="D1336" s="347">
        <v>5875</v>
      </c>
      <c r="E1336" s="191">
        <v>425</v>
      </c>
      <c r="F1336" s="191">
        <f t="shared" si="75"/>
        <v>7.2340425531914887</v>
      </c>
      <c r="G1336" s="191">
        <v>215</v>
      </c>
      <c r="H1336" s="191">
        <v>3.6595744680851063</v>
      </c>
      <c r="I1336" s="191">
        <v>210</v>
      </c>
      <c r="J1336" s="191">
        <v>3.5744680851063833</v>
      </c>
      <c r="K1336" s="191">
        <v>57</v>
      </c>
      <c r="L1336" s="191">
        <v>0.97021276595744677</v>
      </c>
      <c r="M1336" s="191">
        <v>85</v>
      </c>
      <c r="N1336" s="191">
        <v>1.446808510638298</v>
      </c>
      <c r="O1336" s="191">
        <v>12</v>
      </c>
      <c r="P1336" s="191">
        <v>0.20425531914893616</v>
      </c>
      <c r="Q1336" s="191">
        <v>6</v>
      </c>
      <c r="R1336" s="191">
        <v>0.20323404255319147</v>
      </c>
      <c r="S1336" s="191">
        <v>20</v>
      </c>
      <c r="T1336" s="191">
        <v>0.34042553191489361</v>
      </c>
      <c r="U1336" s="191">
        <v>10</v>
      </c>
      <c r="V1336" s="191">
        <v>0.1702127659574468</v>
      </c>
      <c r="W1336" s="191">
        <v>45</v>
      </c>
      <c r="X1336" s="191">
        <v>0.76595744680851063</v>
      </c>
      <c r="Y1336" s="191">
        <v>56</v>
      </c>
      <c r="Z1336" s="191">
        <v>0.95319148936170217</v>
      </c>
      <c r="AA1336" s="191">
        <v>109</v>
      </c>
      <c r="AB1336" s="191">
        <v>1.85531914893617</v>
      </c>
      <c r="AC1336" s="191">
        <v>25</v>
      </c>
      <c r="AD1336" s="191">
        <v>0.42553191489361702</v>
      </c>
      <c r="AE1336" s="191"/>
      <c r="AF1336" s="191"/>
    </row>
    <row r="1337" spans="1:32">
      <c r="A1337" s="332">
        <v>1899</v>
      </c>
      <c r="B1337" s="337" t="s">
        <v>857</v>
      </c>
      <c r="C1337" s="347">
        <v>6411</v>
      </c>
      <c r="D1337" s="347">
        <v>6788</v>
      </c>
      <c r="E1337" s="191">
        <v>253</v>
      </c>
      <c r="F1337" s="191">
        <f t="shared" si="75"/>
        <v>3.7271655863288156</v>
      </c>
      <c r="G1337" s="191">
        <v>126</v>
      </c>
      <c r="H1337" s="191">
        <v>1.8562168532704773</v>
      </c>
      <c r="I1337" s="191">
        <v>127</v>
      </c>
      <c r="J1337" s="191">
        <v>1.8709487330583383</v>
      </c>
      <c r="K1337" s="191">
        <v>23</v>
      </c>
      <c r="L1337" s="191">
        <v>0.33883323512080138</v>
      </c>
      <c r="M1337" s="191">
        <v>34</v>
      </c>
      <c r="N1337" s="191">
        <v>0.50088391278727173</v>
      </c>
      <c r="O1337" s="191">
        <v>3</v>
      </c>
      <c r="P1337" s="191">
        <v>4.4195639363582798E-2</v>
      </c>
      <c r="Q1337" s="191">
        <v>8</v>
      </c>
      <c r="R1337" s="191">
        <v>0.23453152622274601</v>
      </c>
      <c r="S1337" s="191">
        <v>11</v>
      </c>
      <c r="T1337" s="191">
        <v>0.16205067766647024</v>
      </c>
      <c r="U1337" s="191">
        <v>3</v>
      </c>
      <c r="V1337" s="191">
        <v>4.4195639363582798E-2</v>
      </c>
      <c r="W1337" s="191">
        <v>32</v>
      </c>
      <c r="X1337" s="191">
        <v>0.47142015321154979</v>
      </c>
      <c r="Y1337" s="191">
        <v>37</v>
      </c>
      <c r="Z1337" s="191">
        <v>0.54507955215085446</v>
      </c>
      <c r="AA1337" s="191">
        <v>86</v>
      </c>
      <c r="AB1337" s="191">
        <v>1.2669416617560401</v>
      </c>
      <c r="AC1337" s="191">
        <v>16</v>
      </c>
      <c r="AD1337" s="191">
        <v>0.23571007660577489</v>
      </c>
      <c r="AE1337" s="191"/>
      <c r="AF1337" s="191"/>
    </row>
    <row r="1338" spans="1:32">
      <c r="A1338" s="332">
        <v>1899</v>
      </c>
      <c r="B1338" s="334" t="s">
        <v>862</v>
      </c>
      <c r="C1338" s="345">
        <v>7819</v>
      </c>
      <c r="D1338" s="345">
        <v>8818</v>
      </c>
      <c r="E1338" s="191"/>
      <c r="F1338" s="191">
        <f t="shared" si="75"/>
        <v>0</v>
      </c>
      <c r="G1338" s="191"/>
      <c r="H1338" s="191">
        <v>0</v>
      </c>
      <c r="I1338" s="191"/>
      <c r="J1338" s="191">
        <v>0</v>
      </c>
      <c r="K1338" s="191">
        <v>0</v>
      </c>
      <c r="L1338" s="191">
        <v>0</v>
      </c>
      <c r="M1338" s="191">
        <v>0</v>
      </c>
      <c r="N1338" s="191">
        <v>0</v>
      </c>
      <c r="O1338" s="191">
        <v>0</v>
      </c>
      <c r="P1338" s="191">
        <v>0</v>
      </c>
      <c r="Q1338" s="191">
        <v>0</v>
      </c>
      <c r="R1338" s="191">
        <v>0</v>
      </c>
      <c r="S1338" s="191">
        <v>0</v>
      </c>
      <c r="T1338" s="191">
        <v>0</v>
      </c>
      <c r="U1338" s="191">
        <v>0</v>
      </c>
      <c r="V1338" s="191">
        <v>0</v>
      </c>
      <c r="W1338" s="191">
        <v>0</v>
      </c>
      <c r="X1338" s="191">
        <v>0</v>
      </c>
      <c r="Y1338" s="191">
        <v>0</v>
      </c>
      <c r="Z1338" s="191">
        <v>0</v>
      </c>
      <c r="AA1338" s="191">
        <v>0</v>
      </c>
      <c r="AB1338" s="191">
        <v>0</v>
      </c>
      <c r="AC1338" s="191">
        <v>0</v>
      </c>
      <c r="AD1338" s="191">
        <v>0</v>
      </c>
      <c r="AE1338" s="191"/>
      <c r="AF1338" s="191"/>
    </row>
    <row r="1339" spans="1:32">
      <c r="A1339" s="332">
        <v>1899</v>
      </c>
      <c r="B1339" s="334" t="s">
        <v>1064</v>
      </c>
      <c r="C1339" s="345">
        <v>11239</v>
      </c>
      <c r="D1339" s="345">
        <v>16333</v>
      </c>
      <c r="E1339" s="191"/>
      <c r="F1339" s="191">
        <f t="shared" si="75"/>
        <v>0</v>
      </c>
      <c r="G1339" s="191"/>
      <c r="H1339" s="191">
        <v>0</v>
      </c>
      <c r="I1339" s="191"/>
      <c r="J1339" s="191">
        <v>0</v>
      </c>
      <c r="K1339" s="191">
        <v>0</v>
      </c>
      <c r="L1339" s="191">
        <v>0</v>
      </c>
      <c r="M1339" s="191">
        <v>0</v>
      </c>
      <c r="N1339" s="191">
        <v>0</v>
      </c>
      <c r="O1339" s="191">
        <v>0</v>
      </c>
      <c r="P1339" s="191">
        <v>0</v>
      </c>
      <c r="Q1339" s="191">
        <v>0</v>
      </c>
      <c r="R1339" s="191">
        <v>0</v>
      </c>
      <c r="S1339" s="191">
        <v>0</v>
      </c>
      <c r="T1339" s="191">
        <v>0</v>
      </c>
      <c r="U1339" s="191">
        <v>0</v>
      </c>
      <c r="V1339" s="191">
        <v>0</v>
      </c>
      <c r="W1339" s="191">
        <v>0</v>
      </c>
      <c r="X1339" s="191">
        <v>0</v>
      </c>
      <c r="Y1339" s="191">
        <v>0</v>
      </c>
      <c r="Z1339" s="191">
        <v>0</v>
      </c>
      <c r="AA1339" s="191">
        <v>0</v>
      </c>
      <c r="AB1339" s="191">
        <v>0</v>
      </c>
      <c r="AC1339" s="191">
        <v>0</v>
      </c>
      <c r="AD1339" s="191">
        <v>0</v>
      </c>
      <c r="AE1339" s="191"/>
      <c r="AF1339" s="191"/>
    </row>
    <row r="1340" spans="1:32">
      <c r="A1340" s="332">
        <v>1899</v>
      </c>
      <c r="B1340" s="334" t="s">
        <v>872</v>
      </c>
      <c r="C1340" s="345">
        <v>12505</v>
      </c>
      <c r="D1340" s="345">
        <v>14544</v>
      </c>
      <c r="E1340" s="191"/>
      <c r="F1340" s="191">
        <f t="shared" si="75"/>
        <v>0</v>
      </c>
      <c r="G1340" s="191"/>
      <c r="H1340" s="191">
        <v>0</v>
      </c>
      <c r="I1340" s="191"/>
      <c r="J1340" s="191">
        <v>0</v>
      </c>
      <c r="K1340" s="191">
        <v>0</v>
      </c>
      <c r="L1340" s="191">
        <v>0</v>
      </c>
      <c r="M1340" s="191">
        <v>0</v>
      </c>
      <c r="N1340" s="191">
        <v>0</v>
      </c>
      <c r="O1340" s="191">
        <v>0</v>
      </c>
      <c r="P1340" s="191">
        <v>0</v>
      </c>
      <c r="Q1340" s="191">
        <v>0</v>
      </c>
      <c r="R1340" s="191">
        <v>0</v>
      </c>
      <c r="S1340" s="191">
        <v>0</v>
      </c>
      <c r="T1340" s="191">
        <v>0</v>
      </c>
      <c r="U1340" s="191">
        <v>0</v>
      </c>
      <c r="V1340" s="191">
        <v>0</v>
      </c>
      <c r="W1340" s="191">
        <v>0</v>
      </c>
      <c r="X1340" s="191">
        <v>0</v>
      </c>
      <c r="Y1340" s="191">
        <v>0</v>
      </c>
      <c r="Z1340" s="191">
        <v>0</v>
      </c>
      <c r="AA1340" s="191">
        <v>0</v>
      </c>
      <c r="AB1340" s="191">
        <v>0</v>
      </c>
      <c r="AC1340" s="191">
        <v>0</v>
      </c>
      <c r="AD1340" s="191">
        <v>0</v>
      </c>
      <c r="AE1340" s="191"/>
      <c r="AF1340" s="191"/>
    </row>
    <row r="1341" spans="1:32">
      <c r="A1341" s="332">
        <v>1899</v>
      </c>
      <c r="B1341" s="334" t="s">
        <v>883</v>
      </c>
      <c r="C1341" s="345">
        <v>14257</v>
      </c>
      <c r="D1341" s="345">
        <v>17764</v>
      </c>
      <c r="E1341" s="191">
        <v>444</v>
      </c>
      <c r="F1341" s="191">
        <f t="shared" si="75"/>
        <v>2.4994370637243866</v>
      </c>
      <c r="G1341" s="191">
        <v>228</v>
      </c>
      <c r="H1341" s="191">
        <v>1.2834947083990091</v>
      </c>
      <c r="I1341" s="191">
        <v>216</v>
      </c>
      <c r="J1341" s="191">
        <v>1.2159423553253772</v>
      </c>
      <c r="K1341" s="191">
        <v>39</v>
      </c>
      <c r="L1341" s="191">
        <v>0.2195451474893042</v>
      </c>
      <c r="M1341" s="191">
        <v>59</v>
      </c>
      <c r="N1341" s="191">
        <v>0.33213240261202431</v>
      </c>
      <c r="O1341" s="191">
        <v>11</v>
      </c>
      <c r="P1341" s="191">
        <v>6.1922990317496061E-2</v>
      </c>
      <c r="Q1341" s="191">
        <v>13</v>
      </c>
      <c r="R1341" s="191">
        <v>0.14563161450123846</v>
      </c>
      <c r="S1341" s="191">
        <v>9</v>
      </c>
      <c r="T1341" s="191">
        <v>5.0664264805224055E-2</v>
      </c>
      <c r="U1341" s="191">
        <v>11</v>
      </c>
      <c r="V1341" s="191">
        <v>6.1922990317496061E-2</v>
      </c>
      <c r="W1341" s="191">
        <v>55</v>
      </c>
      <c r="X1341" s="191">
        <v>0.30961495158748026</v>
      </c>
      <c r="Y1341" s="191">
        <v>71</v>
      </c>
      <c r="Z1341" s="191">
        <v>0.39968475568565637</v>
      </c>
      <c r="AA1341" s="191">
        <v>143</v>
      </c>
      <c r="AB1341" s="191">
        <v>0.80499887412744875</v>
      </c>
      <c r="AC1341" s="191">
        <v>33</v>
      </c>
      <c r="AD1341" s="191">
        <v>0.18576897095248818</v>
      </c>
      <c r="AE1341" s="191"/>
      <c r="AF1341" s="191"/>
    </row>
    <row r="1342" spans="1:32">
      <c r="A1342" s="332">
        <v>1899</v>
      </c>
      <c r="B1342" s="337" t="s">
        <v>895</v>
      </c>
      <c r="C1342" s="347">
        <v>8317</v>
      </c>
      <c r="D1342" s="347">
        <v>10025</v>
      </c>
      <c r="E1342" s="191">
        <v>399</v>
      </c>
      <c r="F1342" s="191">
        <f t="shared" si="75"/>
        <v>3.9800498753117206</v>
      </c>
      <c r="G1342" s="191">
        <v>230</v>
      </c>
      <c r="H1342" s="191">
        <v>2.2942643391521198</v>
      </c>
      <c r="I1342" s="191">
        <v>169</v>
      </c>
      <c r="J1342" s="191">
        <v>1.6857855361596013</v>
      </c>
      <c r="K1342" s="191">
        <v>29</v>
      </c>
      <c r="L1342" s="191">
        <v>0.28927680798004984</v>
      </c>
      <c r="M1342" s="191">
        <v>72</v>
      </c>
      <c r="N1342" s="191">
        <v>0.71820448877805487</v>
      </c>
      <c r="O1342" s="191">
        <v>14</v>
      </c>
      <c r="P1342" s="191">
        <v>0.1396508728179551</v>
      </c>
      <c r="Q1342" s="191">
        <v>10</v>
      </c>
      <c r="R1342" s="191">
        <v>0.19850374064837903</v>
      </c>
      <c r="S1342" s="191">
        <v>9</v>
      </c>
      <c r="T1342" s="191">
        <v>8.9775561097256859E-2</v>
      </c>
      <c r="U1342" s="191">
        <v>8</v>
      </c>
      <c r="V1342" s="191">
        <v>7.9800498753117219E-2</v>
      </c>
      <c r="W1342" s="191">
        <v>54</v>
      </c>
      <c r="X1342" s="191">
        <v>0.53865336658354113</v>
      </c>
      <c r="Y1342" s="191">
        <v>66</v>
      </c>
      <c r="Z1342" s="191">
        <v>0.65835411471321692</v>
      </c>
      <c r="AA1342" s="191">
        <v>105</v>
      </c>
      <c r="AB1342" s="191">
        <v>1.0473815461346634</v>
      </c>
      <c r="AC1342" s="191">
        <v>32</v>
      </c>
      <c r="AD1342" s="191">
        <v>0.31920199501246888</v>
      </c>
      <c r="AE1342" s="191"/>
      <c r="AF1342" s="191"/>
    </row>
    <row r="1343" spans="1:32">
      <c r="A1343" s="332">
        <v>1899</v>
      </c>
      <c r="B1343" s="334" t="s">
        <v>899</v>
      </c>
      <c r="C1343" s="345">
        <v>6298</v>
      </c>
      <c r="D1343" s="345">
        <v>6270</v>
      </c>
      <c r="E1343" s="191"/>
      <c r="F1343" s="191">
        <f t="shared" si="75"/>
        <v>0</v>
      </c>
      <c r="G1343" s="191"/>
      <c r="H1343" s="191">
        <v>0</v>
      </c>
      <c r="I1343" s="191"/>
      <c r="J1343" s="191">
        <v>0</v>
      </c>
      <c r="K1343" s="191">
        <v>0</v>
      </c>
      <c r="L1343" s="191">
        <v>0</v>
      </c>
      <c r="M1343" s="191">
        <v>0</v>
      </c>
      <c r="N1343" s="191">
        <v>0</v>
      </c>
      <c r="O1343" s="191">
        <v>0</v>
      </c>
      <c r="P1343" s="191">
        <v>0</v>
      </c>
      <c r="Q1343" s="191">
        <v>0</v>
      </c>
      <c r="R1343" s="191">
        <v>0</v>
      </c>
      <c r="S1343" s="191">
        <v>0</v>
      </c>
      <c r="T1343" s="191">
        <v>0</v>
      </c>
      <c r="U1343" s="191">
        <v>0</v>
      </c>
      <c r="V1343" s="191">
        <v>0</v>
      </c>
      <c r="W1343" s="191">
        <v>0</v>
      </c>
      <c r="X1343" s="191">
        <v>0</v>
      </c>
      <c r="Y1343" s="191">
        <v>0</v>
      </c>
      <c r="Z1343" s="191">
        <v>0</v>
      </c>
      <c r="AA1343" s="191">
        <v>0</v>
      </c>
      <c r="AB1343" s="191">
        <v>0</v>
      </c>
      <c r="AC1343" s="191">
        <v>0</v>
      </c>
      <c r="AD1343" s="191">
        <v>0</v>
      </c>
      <c r="AE1343" s="191"/>
      <c r="AF1343" s="191"/>
    </row>
    <row r="1344" spans="1:32">
      <c r="A1344" s="332">
        <v>1899</v>
      </c>
      <c r="B1344" s="335" t="s">
        <v>1065</v>
      </c>
      <c r="C1344" s="240">
        <v>73749</v>
      </c>
      <c r="D1344" s="246">
        <v>112227</v>
      </c>
      <c r="E1344" s="191">
        <v>1553</v>
      </c>
      <c r="F1344" s="191">
        <f t="shared" si="75"/>
        <v>1.3838024717759541</v>
      </c>
      <c r="G1344" s="191">
        <v>755</v>
      </c>
      <c r="H1344" s="191">
        <v>0.67274363566699635</v>
      </c>
      <c r="I1344" s="191">
        <v>798</v>
      </c>
      <c r="J1344" s="191">
        <v>0.71105883610895781</v>
      </c>
      <c r="K1344" s="191">
        <v>143</v>
      </c>
      <c r="L1344" s="191">
        <v>0.12742031774884832</v>
      </c>
      <c r="M1344" s="191">
        <v>277</v>
      </c>
      <c r="N1344" s="191">
        <v>0.2468211749400768</v>
      </c>
      <c r="O1344" s="191">
        <v>66</v>
      </c>
      <c r="P1344" s="191">
        <v>5.8809377422545377E-2</v>
      </c>
      <c r="Q1344" s="191">
        <v>53</v>
      </c>
      <c r="R1344" s="191">
        <v>9.3979167223573648E-2</v>
      </c>
      <c r="S1344" s="191">
        <v>53</v>
      </c>
      <c r="T1344" s="191">
        <v>4.7225712172650078E-2</v>
      </c>
      <c r="U1344" s="191">
        <v>31</v>
      </c>
      <c r="V1344" s="191">
        <v>2.7622586365134951E-2</v>
      </c>
      <c r="W1344" s="191">
        <v>187</v>
      </c>
      <c r="X1344" s="191">
        <v>0.16662656936387857</v>
      </c>
      <c r="Y1344" s="191">
        <v>302</v>
      </c>
      <c r="Z1344" s="191">
        <v>0.26909745426679854</v>
      </c>
      <c r="AA1344" s="191">
        <v>359</v>
      </c>
      <c r="AB1344" s="191">
        <v>0.31988737113172411</v>
      </c>
      <c r="AC1344" s="191">
        <v>82</v>
      </c>
      <c r="AD1344" s="191">
        <v>7.3066196191647281E-2</v>
      </c>
      <c r="AE1344" s="191"/>
      <c r="AF1344" s="191"/>
    </row>
    <row r="1345" spans="1:32">
      <c r="A1345" s="332">
        <v>1899</v>
      </c>
      <c r="B1345" s="334" t="s">
        <v>848</v>
      </c>
      <c r="C1345" s="345"/>
      <c r="D1345" s="345"/>
      <c r="E1345" s="191"/>
      <c r="F1345" s="191"/>
      <c r="G1345" s="191"/>
      <c r="H1345" s="191"/>
      <c r="I1345" s="191"/>
      <c r="J1345" s="191"/>
      <c r="K1345" s="191">
        <v>0</v>
      </c>
      <c r="L1345" s="191"/>
      <c r="M1345" s="191">
        <v>0</v>
      </c>
      <c r="N1345" s="191"/>
      <c r="O1345" s="191">
        <v>0</v>
      </c>
      <c r="P1345" s="191"/>
      <c r="Q1345" s="191">
        <v>0</v>
      </c>
      <c r="R1345" s="191"/>
      <c r="S1345" s="191">
        <v>0</v>
      </c>
      <c r="T1345" s="191"/>
      <c r="U1345" s="191">
        <v>0</v>
      </c>
      <c r="V1345" s="191"/>
      <c r="W1345" s="191">
        <v>0</v>
      </c>
      <c r="X1345" s="191"/>
      <c r="Y1345" s="191">
        <v>0</v>
      </c>
      <c r="Z1345" s="191"/>
      <c r="AA1345" s="191">
        <v>0</v>
      </c>
      <c r="AB1345" s="191"/>
      <c r="AC1345" s="191">
        <v>0</v>
      </c>
      <c r="AD1345" s="191"/>
      <c r="AE1345" s="191"/>
      <c r="AF1345" s="191"/>
    </row>
    <row r="1346" spans="1:32">
      <c r="A1346" s="332">
        <v>1899</v>
      </c>
      <c r="B1346" s="336" t="s">
        <v>1066</v>
      </c>
      <c r="C1346" s="346"/>
      <c r="D1346" s="346"/>
      <c r="E1346" s="191">
        <v>1519</v>
      </c>
      <c r="F1346" s="191"/>
      <c r="G1346" s="191">
        <v>736</v>
      </c>
      <c r="H1346" s="191"/>
      <c r="I1346" s="191">
        <v>783</v>
      </c>
      <c r="J1346" s="191"/>
      <c r="K1346" s="191">
        <v>143</v>
      </c>
      <c r="L1346" s="191"/>
      <c r="M1346" s="191">
        <v>271</v>
      </c>
      <c r="N1346" s="191"/>
      <c r="O1346" s="191">
        <v>65</v>
      </c>
      <c r="P1346" s="191"/>
      <c r="Q1346" s="191">
        <v>53</v>
      </c>
      <c r="R1346" s="191"/>
      <c r="S1346" s="191">
        <v>51</v>
      </c>
      <c r="T1346" s="191"/>
      <c r="U1346" s="191">
        <v>30</v>
      </c>
      <c r="V1346" s="191"/>
      <c r="W1346" s="191">
        <v>182</v>
      </c>
      <c r="X1346" s="191"/>
      <c r="Y1346" s="191">
        <v>298</v>
      </c>
      <c r="Z1346" s="191"/>
      <c r="AA1346" s="191">
        <v>347</v>
      </c>
      <c r="AB1346" s="191"/>
      <c r="AC1346" s="191">
        <v>79</v>
      </c>
      <c r="AD1346" s="191"/>
      <c r="AE1346" s="191"/>
      <c r="AF1346" s="191"/>
    </row>
    <row r="1347" spans="1:32">
      <c r="A1347" s="332">
        <v>1899</v>
      </c>
      <c r="B1347" s="336" t="s">
        <v>1067</v>
      </c>
      <c r="C1347" s="346"/>
      <c r="D1347" s="346"/>
      <c r="E1347" s="191">
        <v>34</v>
      </c>
      <c r="F1347" s="191"/>
      <c r="G1347" s="191">
        <v>19</v>
      </c>
      <c r="H1347" s="191"/>
      <c r="I1347" s="191">
        <v>15</v>
      </c>
      <c r="J1347" s="191"/>
      <c r="K1347" s="191">
        <v>0</v>
      </c>
      <c r="L1347" s="191"/>
      <c r="M1347" s="191">
        <v>6</v>
      </c>
      <c r="N1347" s="191"/>
      <c r="O1347" s="191">
        <v>1</v>
      </c>
      <c r="P1347" s="191"/>
      <c r="Q1347" s="191">
        <v>0</v>
      </c>
      <c r="R1347" s="191"/>
      <c r="S1347" s="191">
        <v>2</v>
      </c>
      <c r="T1347" s="191"/>
      <c r="U1347" s="191">
        <v>1</v>
      </c>
      <c r="V1347" s="191"/>
      <c r="W1347" s="191">
        <v>5</v>
      </c>
      <c r="X1347" s="191"/>
      <c r="Y1347" s="191">
        <v>4</v>
      </c>
      <c r="Z1347" s="191"/>
      <c r="AA1347" s="191">
        <v>12</v>
      </c>
      <c r="AB1347" s="191"/>
      <c r="AC1347" s="191">
        <v>3</v>
      </c>
      <c r="AD1347" s="191"/>
      <c r="AE1347" s="191"/>
      <c r="AF1347" s="191"/>
    </row>
    <row r="1348" spans="1:32">
      <c r="A1348" s="332">
        <v>1899</v>
      </c>
      <c r="B1348" s="333" t="s">
        <v>1068</v>
      </c>
      <c r="C1348" s="240">
        <v>61941</v>
      </c>
      <c r="D1348" s="240">
        <v>68497</v>
      </c>
      <c r="E1348" s="191">
        <v>1116</v>
      </c>
      <c r="F1348" s="191">
        <f t="shared" si="75"/>
        <v>1.6292684351139466</v>
      </c>
      <c r="G1348" s="191">
        <v>582</v>
      </c>
      <c r="H1348" s="191">
        <v>0.84967224841963873</v>
      </c>
      <c r="I1348" s="191">
        <v>534</v>
      </c>
      <c r="J1348" s="191">
        <v>0.77959618669430775</v>
      </c>
      <c r="K1348" s="191">
        <v>98</v>
      </c>
      <c r="L1348" s="191">
        <v>0.14307195935588421</v>
      </c>
      <c r="M1348" s="191">
        <v>164</v>
      </c>
      <c r="N1348" s="191">
        <v>0.23942654422821436</v>
      </c>
      <c r="O1348" s="191">
        <v>31</v>
      </c>
      <c r="P1348" s="191">
        <v>4.5257456530942958E-2</v>
      </c>
      <c r="Q1348" s="191">
        <v>32</v>
      </c>
      <c r="R1348" s="191">
        <v>9.2967575222272503E-2</v>
      </c>
      <c r="S1348" s="191">
        <v>51</v>
      </c>
      <c r="T1348" s="191">
        <v>7.4455815583164234E-2</v>
      </c>
      <c r="U1348" s="191">
        <v>36</v>
      </c>
      <c r="V1348" s="191">
        <v>5.2557046293998273E-2</v>
      </c>
      <c r="W1348" s="191">
        <v>143</v>
      </c>
      <c r="X1348" s="191">
        <v>0.20876826722338201</v>
      </c>
      <c r="Y1348" s="191">
        <v>191</v>
      </c>
      <c r="Z1348" s="191">
        <v>0.27884432894871308</v>
      </c>
      <c r="AA1348" s="191">
        <v>316</v>
      </c>
      <c r="AB1348" s="191">
        <v>0.46133407302509599</v>
      </c>
      <c r="AC1348" s="191">
        <v>54</v>
      </c>
      <c r="AD1348" s="191">
        <v>7.8835569440997427E-2</v>
      </c>
      <c r="AE1348" s="191"/>
      <c r="AF1348" s="191"/>
    </row>
    <row r="1349" spans="1:32">
      <c r="A1349" s="332">
        <v>1899</v>
      </c>
      <c r="B1349" s="334" t="s">
        <v>846</v>
      </c>
      <c r="C1349" s="345">
        <v>21903</v>
      </c>
      <c r="D1349" s="345">
        <v>26439</v>
      </c>
      <c r="E1349" s="191">
        <v>458</v>
      </c>
      <c r="F1349" s="191">
        <f t="shared" si="75"/>
        <v>1.7322894209312001</v>
      </c>
      <c r="G1349" s="191">
        <v>255</v>
      </c>
      <c r="H1349" s="191">
        <v>0.96448428457959823</v>
      </c>
      <c r="I1349" s="191">
        <v>203</v>
      </c>
      <c r="J1349" s="191">
        <v>0.76780513635160175</v>
      </c>
      <c r="K1349" s="191">
        <v>53</v>
      </c>
      <c r="L1349" s="191">
        <v>0.20046143954007339</v>
      </c>
      <c r="M1349" s="191">
        <v>93</v>
      </c>
      <c r="N1349" s="191">
        <v>0.35175309202314764</v>
      </c>
      <c r="O1349" s="191">
        <v>20</v>
      </c>
      <c r="P1349" s="191">
        <v>7.5645826241537123E-2</v>
      </c>
      <c r="Q1349" s="191">
        <v>19</v>
      </c>
      <c r="R1349" s="191">
        <v>0.14300843450962594</v>
      </c>
      <c r="S1349" s="191">
        <v>23</v>
      </c>
      <c r="T1349" s="191">
        <v>8.6992700177767696E-2</v>
      </c>
      <c r="U1349" s="191">
        <v>13</v>
      </c>
      <c r="V1349" s="191">
        <v>4.9169787056999134E-2</v>
      </c>
      <c r="W1349" s="191">
        <v>59</v>
      </c>
      <c r="X1349" s="191">
        <v>0.22315518741253451</v>
      </c>
      <c r="Y1349" s="191">
        <v>61</v>
      </c>
      <c r="Z1349" s="191">
        <v>0.2307197700366882</v>
      </c>
      <c r="AA1349" s="191">
        <v>104</v>
      </c>
      <c r="AB1349" s="191">
        <v>0.39335829645599307</v>
      </c>
      <c r="AC1349" s="191">
        <v>13</v>
      </c>
      <c r="AD1349" s="191">
        <v>4.9169787056999134E-2</v>
      </c>
      <c r="AE1349" s="191"/>
      <c r="AF1349" s="191"/>
    </row>
    <row r="1350" spans="1:32">
      <c r="A1350" s="332">
        <v>1899</v>
      </c>
      <c r="B1350" s="337" t="s">
        <v>874</v>
      </c>
      <c r="C1350" s="347">
        <v>14753</v>
      </c>
      <c r="D1350" s="347">
        <v>16115</v>
      </c>
      <c r="E1350" s="191">
        <v>279</v>
      </c>
      <c r="F1350" s="191">
        <f t="shared" si="75"/>
        <v>1.7313062364256904</v>
      </c>
      <c r="G1350" s="191">
        <v>152</v>
      </c>
      <c r="H1350" s="191">
        <v>0.94322060192367352</v>
      </c>
      <c r="I1350" s="191">
        <v>127</v>
      </c>
      <c r="J1350" s="191">
        <v>0.78808563450201674</v>
      </c>
      <c r="K1350" s="191">
        <v>16</v>
      </c>
      <c r="L1350" s="191">
        <v>9.9286379149860368E-2</v>
      </c>
      <c r="M1350" s="191">
        <v>33</v>
      </c>
      <c r="N1350" s="191">
        <v>0.20477815699658702</v>
      </c>
      <c r="O1350" s="191">
        <v>4</v>
      </c>
      <c r="P1350" s="191">
        <v>2.4821594787465092E-2</v>
      </c>
      <c r="Q1350" s="191">
        <v>5</v>
      </c>
      <c r="R1350" s="191">
        <v>6.1743717033819416E-2</v>
      </c>
      <c r="S1350" s="191">
        <v>8</v>
      </c>
      <c r="T1350" s="191">
        <v>4.9643189574930184E-2</v>
      </c>
      <c r="U1350" s="191">
        <v>9</v>
      </c>
      <c r="V1350" s="191">
        <v>5.5848588271796465E-2</v>
      </c>
      <c r="W1350" s="191">
        <v>33</v>
      </c>
      <c r="X1350" s="191">
        <v>0.20477815699658702</v>
      </c>
      <c r="Y1350" s="191">
        <v>61</v>
      </c>
      <c r="Z1350" s="191">
        <v>0.37852932050884269</v>
      </c>
      <c r="AA1350" s="191">
        <v>96</v>
      </c>
      <c r="AB1350" s="191">
        <v>0.59571827489916218</v>
      </c>
      <c r="AC1350" s="191">
        <v>14</v>
      </c>
      <c r="AD1350" s="191">
        <v>8.6875581756127834E-2</v>
      </c>
      <c r="AE1350" s="191"/>
      <c r="AF1350" s="191"/>
    </row>
    <row r="1351" spans="1:32">
      <c r="A1351" s="332">
        <v>1899</v>
      </c>
      <c r="B1351" s="334" t="s">
        <v>894</v>
      </c>
      <c r="C1351" s="345">
        <v>15701</v>
      </c>
      <c r="D1351" s="345">
        <v>16563</v>
      </c>
      <c r="E1351" s="191">
        <v>240</v>
      </c>
      <c r="F1351" s="191">
        <f t="shared" si="75"/>
        <v>1.4490128599891323</v>
      </c>
      <c r="G1351" s="191">
        <v>108</v>
      </c>
      <c r="H1351" s="191">
        <v>0.65205578699510958</v>
      </c>
      <c r="I1351" s="191">
        <v>132</v>
      </c>
      <c r="J1351" s="191">
        <v>0.79695707299402285</v>
      </c>
      <c r="K1351" s="191">
        <v>19</v>
      </c>
      <c r="L1351" s="191">
        <v>0.11471351808247299</v>
      </c>
      <c r="M1351" s="191">
        <v>22</v>
      </c>
      <c r="N1351" s="191">
        <v>0.13282617883233713</v>
      </c>
      <c r="O1351" s="191">
        <v>3</v>
      </c>
      <c r="P1351" s="191">
        <v>1.8112660749864156E-2</v>
      </c>
      <c r="Q1351" s="191">
        <v>5</v>
      </c>
      <c r="R1351" s="191">
        <v>6.0073658153716118E-2</v>
      </c>
      <c r="S1351" s="191">
        <v>14</v>
      </c>
      <c r="T1351" s="191">
        <v>8.4525750166032712E-2</v>
      </c>
      <c r="U1351" s="191">
        <v>8</v>
      </c>
      <c r="V1351" s="191">
        <v>4.8300428666304414E-2</v>
      </c>
      <c r="W1351" s="191">
        <v>28</v>
      </c>
      <c r="X1351" s="191">
        <v>0.16905150033206542</v>
      </c>
      <c r="Y1351" s="191">
        <v>48</v>
      </c>
      <c r="Z1351" s="191">
        <v>0.2898025719978265</v>
      </c>
      <c r="AA1351" s="191">
        <v>75</v>
      </c>
      <c r="AB1351" s="191">
        <v>0.45281651874660389</v>
      </c>
      <c r="AC1351" s="191">
        <v>18</v>
      </c>
      <c r="AD1351" s="191">
        <v>0.10867596449918493</v>
      </c>
      <c r="AE1351" s="191"/>
      <c r="AF1351" s="191"/>
    </row>
    <row r="1352" spans="1:32">
      <c r="A1352" s="332">
        <v>1899</v>
      </c>
      <c r="B1352" s="334" t="s">
        <v>905</v>
      </c>
      <c r="C1352" s="345">
        <v>9584</v>
      </c>
      <c r="D1352" s="345">
        <v>9380</v>
      </c>
      <c r="E1352" s="191">
        <v>139</v>
      </c>
      <c r="F1352" s="191">
        <f t="shared" si="75"/>
        <v>1.4818763326226014</v>
      </c>
      <c r="G1352" s="191">
        <v>67</v>
      </c>
      <c r="H1352" s="191">
        <v>0.7142857142857143</v>
      </c>
      <c r="I1352" s="191">
        <v>72</v>
      </c>
      <c r="J1352" s="191">
        <v>0.76759061833688702</v>
      </c>
      <c r="K1352" s="191">
        <v>10</v>
      </c>
      <c r="L1352" s="191">
        <v>0.10660980810234541</v>
      </c>
      <c r="M1352" s="191">
        <v>16</v>
      </c>
      <c r="N1352" s="191">
        <v>0.17057569296375266</v>
      </c>
      <c r="O1352" s="191">
        <v>4</v>
      </c>
      <c r="P1352" s="191">
        <v>4.2643923240938165E-2</v>
      </c>
      <c r="Q1352" s="191">
        <v>3</v>
      </c>
      <c r="R1352" s="191">
        <v>6.3646055437100224E-2</v>
      </c>
      <c r="S1352" s="191">
        <v>6</v>
      </c>
      <c r="T1352" s="191">
        <v>6.3965884861407252E-2</v>
      </c>
      <c r="U1352" s="191">
        <v>6</v>
      </c>
      <c r="V1352" s="191">
        <v>6.3965884861407252E-2</v>
      </c>
      <c r="W1352" s="191">
        <v>23</v>
      </c>
      <c r="X1352" s="191">
        <v>0.24520255863539447</v>
      </c>
      <c r="Y1352" s="191">
        <v>21</v>
      </c>
      <c r="Z1352" s="191">
        <v>0.22388059701492538</v>
      </c>
      <c r="AA1352" s="191">
        <v>41</v>
      </c>
      <c r="AB1352" s="191">
        <v>0.43710021321961617</v>
      </c>
      <c r="AC1352" s="191">
        <v>9</v>
      </c>
      <c r="AD1352" s="191">
        <v>9.5948827292110878E-2</v>
      </c>
      <c r="AE1352" s="191"/>
      <c r="AF1352" s="191"/>
    </row>
    <row r="1353" spans="1:32">
      <c r="A1353" s="332">
        <v>1899</v>
      </c>
      <c r="B1353" s="335" t="s">
        <v>1069</v>
      </c>
      <c r="C1353" s="246">
        <v>37783</v>
      </c>
      <c r="D1353" s="240">
        <v>41514</v>
      </c>
      <c r="E1353" s="191">
        <v>738</v>
      </c>
      <c r="F1353" s="191">
        <f t="shared" si="75"/>
        <v>1.7777135424194248</v>
      </c>
      <c r="G1353" s="191">
        <v>380</v>
      </c>
      <c r="H1353" s="191">
        <v>0.91535385653032708</v>
      </c>
      <c r="I1353" s="191">
        <v>358</v>
      </c>
      <c r="J1353" s="191">
        <v>0.86235968588909762</v>
      </c>
      <c r="K1353" s="191">
        <v>45</v>
      </c>
      <c r="L1353" s="191">
        <v>0.10839716722069663</v>
      </c>
      <c r="M1353" s="191">
        <v>96</v>
      </c>
      <c r="N1353" s="191">
        <v>0.23124729007081951</v>
      </c>
      <c r="O1353" s="191">
        <v>30</v>
      </c>
      <c r="P1353" s="191">
        <v>7.2264778147131087E-2</v>
      </c>
      <c r="Q1353" s="191">
        <v>29</v>
      </c>
      <c r="R1353" s="191">
        <v>0.13901334489569783</v>
      </c>
      <c r="S1353" s="191">
        <v>21</v>
      </c>
      <c r="T1353" s="191">
        <v>5.0585344702991766E-2</v>
      </c>
      <c r="U1353" s="191">
        <v>11</v>
      </c>
      <c r="V1353" s="191">
        <v>2.6497085320614733E-2</v>
      </c>
      <c r="W1353" s="191">
        <v>78</v>
      </c>
      <c r="X1353" s="191">
        <v>0.18788842318254081</v>
      </c>
      <c r="Y1353" s="191">
        <v>114</v>
      </c>
      <c r="Z1353" s="191">
        <v>0.27460615695909812</v>
      </c>
      <c r="AA1353" s="191">
        <v>244</v>
      </c>
      <c r="AB1353" s="191">
        <v>0.58775352892999955</v>
      </c>
      <c r="AC1353" s="191">
        <v>70</v>
      </c>
      <c r="AD1353" s="191">
        <v>0.16861781567663922</v>
      </c>
      <c r="AE1353" s="191"/>
      <c r="AF1353" s="191"/>
    </row>
    <row r="1354" spans="1:32">
      <c r="A1354" s="332">
        <v>1899</v>
      </c>
      <c r="B1354" s="334" t="s">
        <v>881</v>
      </c>
      <c r="C1354" s="345">
        <v>3556</v>
      </c>
      <c r="D1354" s="345">
        <v>3289</v>
      </c>
      <c r="E1354" s="191">
        <v>56</v>
      </c>
      <c r="F1354" s="191">
        <f t="shared" si="75"/>
        <v>1.7026451809060503</v>
      </c>
      <c r="G1354" s="191">
        <v>32</v>
      </c>
      <c r="H1354" s="191">
        <v>0.97294010337488601</v>
      </c>
      <c r="I1354" s="191">
        <v>24</v>
      </c>
      <c r="J1354" s="191">
        <v>0.72970507753116454</v>
      </c>
      <c r="K1354" s="191">
        <v>2</v>
      </c>
      <c r="L1354" s="191">
        <v>6.0808756460930376E-2</v>
      </c>
      <c r="M1354" s="191">
        <v>4</v>
      </c>
      <c r="N1354" s="191">
        <v>0.12161751292186075</v>
      </c>
      <c r="O1354" s="191">
        <v>0</v>
      </c>
      <c r="P1354" s="191">
        <v>0</v>
      </c>
      <c r="Q1354" s="191">
        <v>1</v>
      </c>
      <c r="R1354" s="191">
        <v>6.050471267862572E-2</v>
      </c>
      <c r="S1354" s="191">
        <v>2</v>
      </c>
      <c r="T1354" s="191">
        <v>6.0808756460930376E-2</v>
      </c>
      <c r="U1354" s="191">
        <v>1</v>
      </c>
      <c r="V1354" s="191">
        <v>3.0404378230465188E-2</v>
      </c>
      <c r="W1354" s="191">
        <v>4</v>
      </c>
      <c r="X1354" s="191">
        <v>0.12161751292186075</v>
      </c>
      <c r="Y1354" s="191">
        <v>10</v>
      </c>
      <c r="Z1354" s="191">
        <v>0.30404378230465184</v>
      </c>
      <c r="AA1354" s="191">
        <v>26</v>
      </c>
      <c r="AB1354" s="191">
        <v>0.79051383399209485</v>
      </c>
      <c r="AC1354" s="191">
        <v>6</v>
      </c>
      <c r="AD1354" s="191">
        <v>0.18242626938279113</v>
      </c>
      <c r="AE1354" s="191"/>
      <c r="AF1354" s="191"/>
    </row>
    <row r="1355" spans="1:32">
      <c r="A1355" s="332">
        <v>1899</v>
      </c>
      <c r="B1355" s="334" t="s">
        <v>900</v>
      </c>
      <c r="C1355" s="345">
        <v>4375</v>
      </c>
      <c r="D1355" s="345">
        <v>3792</v>
      </c>
      <c r="E1355" s="191">
        <v>74</v>
      </c>
      <c r="F1355" s="191">
        <f t="shared" si="75"/>
        <v>1.9514767932489452</v>
      </c>
      <c r="G1355" s="191">
        <v>37</v>
      </c>
      <c r="H1355" s="191">
        <v>0.97573839662447259</v>
      </c>
      <c r="I1355" s="191">
        <v>37</v>
      </c>
      <c r="J1355" s="191">
        <v>0.97573839662447259</v>
      </c>
      <c r="K1355" s="191">
        <v>4</v>
      </c>
      <c r="L1355" s="191">
        <v>0.10548523206751054</v>
      </c>
      <c r="M1355" s="191">
        <v>7</v>
      </c>
      <c r="N1355" s="191">
        <v>0.18459915611814345</v>
      </c>
      <c r="O1355" s="191">
        <v>1</v>
      </c>
      <c r="P1355" s="191">
        <v>2.6371308016877634E-2</v>
      </c>
      <c r="Q1355" s="191">
        <v>0</v>
      </c>
      <c r="R1355" s="191">
        <v>0</v>
      </c>
      <c r="S1355" s="191">
        <v>2</v>
      </c>
      <c r="T1355" s="191">
        <v>5.2742616033755269E-2</v>
      </c>
      <c r="U1355" s="191">
        <v>1</v>
      </c>
      <c r="V1355" s="191">
        <v>2.6371308016877634E-2</v>
      </c>
      <c r="W1355" s="191">
        <v>7</v>
      </c>
      <c r="X1355" s="191">
        <v>0.18459915611814345</v>
      </c>
      <c r="Y1355" s="191">
        <v>11</v>
      </c>
      <c r="Z1355" s="191">
        <v>0.29008438818565402</v>
      </c>
      <c r="AA1355" s="191">
        <v>27</v>
      </c>
      <c r="AB1355" s="191">
        <v>0.71202531645569622</v>
      </c>
      <c r="AC1355" s="191">
        <v>14</v>
      </c>
      <c r="AD1355" s="191">
        <v>0.36919831223628691</v>
      </c>
      <c r="AE1355" s="191"/>
      <c r="AF1355" s="191"/>
    </row>
    <row r="1356" spans="1:32">
      <c r="A1356" s="332">
        <v>1899</v>
      </c>
      <c r="B1356" s="337" t="s">
        <v>885</v>
      </c>
      <c r="C1356" s="347">
        <v>3357</v>
      </c>
      <c r="D1356" s="347">
        <v>3509</v>
      </c>
      <c r="E1356" s="191">
        <v>83</v>
      </c>
      <c r="F1356" s="191">
        <f t="shared" si="75"/>
        <v>2.365346252493588</v>
      </c>
      <c r="G1356" s="191">
        <v>38</v>
      </c>
      <c r="H1356" s="191">
        <v>1.0829296095753778</v>
      </c>
      <c r="I1356" s="191">
        <v>45</v>
      </c>
      <c r="J1356" s="191">
        <v>1.2824166429182102</v>
      </c>
      <c r="K1356" s="191">
        <v>5</v>
      </c>
      <c r="L1356" s="191">
        <v>0.14249073810202337</v>
      </c>
      <c r="M1356" s="191">
        <v>5</v>
      </c>
      <c r="N1356" s="191">
        <v>0.14249073810202337</v>
      </c>
      <c r="O1356" s="191">
        <v>3</v>
      </c>
      <c r="P1356" s="191">
        <v>8.5494442861214021E-2</v>
      </c>
      <c r="Q1356" s="191">
        <v>2</v>
      </c>
      <c r="R1356" s="191">
        <v>0.1134226275292106</v>
      </c>
      <c r="S1356" s="191">
        <v>1</v>
      </c>
      <c r="T1356" s="191">
        <v>2.8498147620404674E-2</v>
      </c>
      <c r="U1356" s="191">
        <v>0</v>
      </c>
      <c r="V1356" s="191">
        <v>0</v>
      </c>
      <c r="W1356" s="191">
        <v>9</v>
      </c>
      <c r="X1356" s="191">
        <v>0.25648332858364209</v>
      </c>
      <c r="Y1356" s="191">
        <v>12</v>
      </c>
      <c r="Z1356" s="191">
        <v>0.34197777144485608</v>
      </c>
      <c r="AA1356" s="191">
        <v>38</v>
      </c>
      <c r="AB1356" s="191">
        <v>1.0829296095753778</v>
      </c>
      <c r="AC1356" s="191">
        <v>8</v>
      </c>
      <c r="AD1356" s="191">
        <v>0.22798518096323739</v>
      </c>
      <c r="AE1356" s="191"/>
      <c r="AF1356" s="191"/>
    </row>
    <row r="1357" spans="1:32">
      <c r="A1357" s="332">
        <v>1899</v>
      </c>
      <c r="B1357" s="334" t="s">
        <v>889</v>
      </c>
      <c r="C1357" s="345">
        <v>18934</v>
      </c>
      <c r="D1357" s="345">
        <v>23821</v>
      </c>
      <c r="E1357" s="191">
        <v>403</v>
      </c>
      <c r="F1357" s="191">
        <f t="shared" si="75"/>
        <v>1.6917845598421559</v>
      </c>
      <c r="G1357" s="191">
        <v>214</v>
      </c>
      <c r="H1357" s="191">
        <v>0.89836698711221186</v>
      </c>
      <c r="I1357" s="191">
        <v>189</v>
      </c>
      <c r="J1357" s="191">
        <v>0.79341757272994407</v>
      </c>
      <c r="K1357" s="191">
        <v>30</v>
      </c>
      <c r="L1357" s="191">
        <v>0.1259392972587213</v>
      </c>
      <c r="M1357" s="191">
        <v>63</v>
      </c>
      <c r="N1357" s="191">
        <v>0.26447252424331469</v>
      </c>
      <c r="O1357" s="191">
        <v>21</v>
      </c>
      <c r="P1357" s="191">
        <v>8.815750808110491E-2</v>
      </c>
      <c r="Q1357" s="191">
        <v>22</v>
      </c>
      <c r="R1357" s="191">
        <v>0.18378741446622726</v>
      </c>
      <c r="S1357" s="191">
        <v>14</v>
      </c>
      <c r="T1357" s="191">
        <v>5.877167205406994E-2</v>
      </c>
      <c r="U1357" s="191">
        <v>8</v>
      </c>
      <c r="V1357" s="191">
        <v>3.358381260232568E-2</v>
      </c>
      <c r="W1357" s="191">
        <v>50</v>
      </c>
      <c r="X1357" s="191">
        <v>0.2098988287645355</v>
      </c>
      <c r="Y1357" s="191">
        <v>65</v>
      </c>
      <c r="Z1357" s="191">
        <v>0.27286847739389614</v>
      </c>
      <c r="AA1357" s="191">
        <v>109</v>
      </c>
      <c r="AB1357" s="191">
        <v>0.45757944670668743</v>
      </c>
      <c r="AC1357" s="191">
        <v>21</v>
      </c>
      <c r="AD1357" s="191">
        <v>8.815750808110491E-2</v>
      </c>
      <c r="AE1357" s="191"/>
      <c r="AF1357" s="191"/>
    </row>
    <row r="1358" spans="1:32">
      <c r="A1358" s="332">
        <v>1899</v>
      </c>
      <c r="B1358" s="334" t="s">
        <v>890</v>
      </c>
      <c r="C1358" s="345">
        <v>4043</v>
      </c>
      <c r="D1358" s="345">
        <v>3352</v>
      </c>
      <c r="E1358" s="191">
        <v>63</v>
      </c>
      <c r="F1358" s="191">
        <f t="shared" si="75"/>
        <v>1.8794749403341291</v>
      </c>
      <c r="G1358" s="191">
        <v>31</v>
      </c>
      <c r="H1358" s="191">
        <v>0.92482100238663478</v>
      </c>
      <c r="I1358" s="191">
        <v>32</v>
      </c>
      <c r="J1358" s="191">
        <v>0.95465393794749409</v>
      </c>
      <c r="K1358" s="191">
        <v>2</v>
      </c>
      <c r="L1358" s="191">
        <v>5.9665871121718381E-2</v>
      </c>
      <c r="M1358" s="191">
        <v>9</v>
      </c>
      <c r="N1358" s="191">
        <v>0.26849642004773266</v>
      </c>
      <c r="O1358" s="191">
        <v>3</v>
      </c>
      <c r="P1358" s="191">
        <v>8.9498806682577564E-2</v>
      </c>
      <c r="Q1358" s="191">
        <v>2</v>
      </c>
      <c r="R1358" s="191">
        <v>0.11873508353221958</v>
      </c>
      <c r="S1358" s="191">
        <v>1</v>
      </c>
      <c r="T1358" s="191">
        <v>2.983293556085919E-2</v>
      </c>
      <c r="U1358" s="191">
        <v>1</v>
      </c>
      <c r="V1358" s="191">
        <v>2.983293556085919E-2</v>
      </c>
      <c r="W1358" s="191">
        <v>4</v>
      </c>
      <c r="X1358" s="191">
        <v>0.11933174224343676</v>
      </c>
      <c r="Y1358" s="191">
        <v>7</v>
      </c>
      <c r="Z1358" s="191">
        <v>0.20883054892601433</v>
      </c>
      <c r="AA1358" s="191">
        <v>21</v>
      </c>
      <c r="AB1358" s="191">
        <v>0.62649164677804292</v>
      </c>
      <c r="AC1358" s="191">
        <v>13</v>
      </c>
      <c r="AD1358" s="191">
        <v>0.38782816229116945</v>
      </c>
      <c r="AE1358" s="191"/>
      <c r="AF1358" s="191"/>
    </row>
    <row r="1359" spans="1:32">
      <c r="A1359" s="332">
        <v>1899</v>
      </c>
      <c r="B1359" s="334" t="s">
        <v>979</v>
      </c>
      <c r="C1359" s="345">
        <v>3518</v>
      </c>
      <c r="D1359" s="345">
        <v>3751</v>
      </c>
      <c r="E1359" s="191">
        <v>59</v>
      </c>
      <c r="F1359" s="191">
        <f t="shared" si="75"/>
        <v>1.5729138896294321</v>
      </c>
      <c r="G1359" s="191">
        <v>28</v>
      </c>
      <c r="H1359" s="191">
        <v>0.74646760863769668</v>
      </c>
      <c r="I1359" s="191">
        <v>31</v>
      </c>
      <c r="J1359" s="191">
        <v>0.82644628099173556</v>
      </c>
      <c r="K1359" s="191">
        <v>2</v>
      </c>
      <c r="L1359" s="191">
        <v>5.3319114902692616E-2</v>
      </c>
      <c r="M1359" s="191">
        <v>8</v>
      </c>
      <c r="N1359" s="191">
        <v>0.21327645961077046</v>
      </c>
      <c r="O1359" s="191">
        <v>2</v>
      </c>
      <c r="P1359" s="191">
        <v>5.3319114902692616E-2</v>
      </c>
      <c r="Q1359" s="191">
        <v>2</v>
      </c>
      <c r="R1359" s="191">
        <v>0.1061050386563583</v>
      </c>
      <c r="S1359" s="191">
        <v>1</v>
      </c>
      <c r="T1359" s="191">
        <v>2.6659557451346308E-2</v>
      </c>
      <c r="U1359" s="191">
        <v>0</v>
      </c>
      <c r="V1359" s="191">
        <v>0</v>
      </c>
      <c r="W1359" s="191">
        <v>4</v>
      </c>
      <c r="X1359" s="191">
        <v>0.10663822980538523</v>
      </c>
      <c r="Y1359" s="191">
        <v>9</v>
      </c>
      <c r="Z1359" s="191">
        <v>0.23993601706211676</v>
      </c>
      <c r="AA1359" s="191">
        <v>23</v>
      </c>
      <c r="AB1359" s="191">
        <v>0.6131698213809651</v>
      </c>
      <c r="AC1359" s="191">
        <v>8</v>
      </c>
      <c r="AD1359" s="191">
        <v>0.21327645961077046</v>
      </c>
      <c r="AE1359" s="191"/>
      <c r="AF1359" s="191"/>
    </row>
    <row r="1360" spans="1:32">
      <c r="A1360" s="332">
        <v>1899</v>
      </c>
      <c r="B1360" s="335" t="s">
        <v>1070</v>
      </c>
      <c r="C1360" s="343">
        <v>54109</v>
      </c>
      <c r="D1360" s="246">
        <v>55281</v>
      </c>
      <c r="E1360" s="191">
        <v>983</v>
      </c>
      <c r="F1360" s="191">
        <f t="shared" si="75"/>
        <v>1.7781878041280004</v>
      </c>
      <c r="G1360" s="191">
        <v>506</v>
      </c>
      <c r="H1360" s="191">
        <v>0.91532352887972357</v>
      </c>
      <c r="I1360" s="191">
        <v>477</v>
      </c>
      <c r="J1360" s="191">
        <v>0.86286427524827691</v>
      </c>
      <c r="K1360" s="191">
        <v>79</v>
      </c>
      <c r="L1360" s="191">
        <v>0.14290624265118212</v>
      </c>
      <c r="M1360" s="191">
        <v>133</v>
      </c>
      <c r="N1360" s="191">
        <v>0.24058899079249652</v>
      </c>
      <c r="O1360" s="191">
        <v>27</v>
      </c>
      <c r="P1360" s="191">
        <v>4.8841374070657188E-2</v>
      </c>
      <c r="Q1360" s="191">
        <v>41</v>
      </c>
      <c r="R1360" s="191">
        <v>0.14759139668240442</v>
      </c>
      <c r="S1360" s="191">
        <v>30</v>
      </c>
      <c r="T1360" s="191">
        <v>5.4268193411841317E-2</v>
      </c>
      <c r="U1360" s="191">
        <v>15</v>
      </c>
      <c r="V1360" s="191">
        <v>2.7134096705920659E-2</v>
      </c>
      <c r="W1360" s="191">
        <v>106</v>
      </c>
      <c r="X1360" s="191">
        <v>0.19174761672183932</v>
      </c>
      <c r="Y1360" s="191">
        <v>171</v>
      </c>
      <c r="Z1360" s="191">
        <v>0.3093287024474955</v>
      </c>
      <c r="AA1360" s="191">
        <v>320</v>
      </c>
      <c r="AB1360" s="191">
        <v>0.57886072972630742</v>
      </c>
      <c r="AC1360" s="191">
        <v>61</v>
      </c>
      <c r="AD1360" s="191">
        <v>0.11034532660407735</v>
      </c>
      <c r="AE1360" s="191"/>
      <c r="AF1360" s="191"/>
    </row>
    <row r="1361" spans="1:32">
      <c r="A1361" s="332">
        <v>1899</v>
      </c>
      <c r="B1361" s="337" t="s">
        <v>864</v>
      </c>
      <c r="C1361" s="347">
        <v>23869</v>
      </c>
      <c r="D1361" s="347">
        <v>23926</v>
      </c>
      <c r="E1361" s="191">
        <v>444</v>
      </c>
      <c r="F1361" s="191">
        <f t="shared" si="75"/>
        <v>1.8557218089108083</v>
      </c>
      <c r="G1361" s="191">
        <v>217</v>
      </c>
      <c r="H1361" s="191">
        <v>0.90696313633703929</v>
      </c>
      <c r="I1361" s="191">
        <v>227</v>
      </c>
      <c r="J1361" s="191">
        <v>0.94875867257376911</v>
      </c>
      <c r="K1361" s="191">
        <v>31</v>
      </c>
      <c r="L1361" s="191">
        <v>0.12956616233386276</v>
      </c>
      <c r="M1361" s="191">
        <v>49</v>
      </c>
      <c r="N1361" s="191">
        <v>0.20479812755997662</v>
      </c>
      <c r="O1361" s="191">
        <v>13</v>
      </c>
      <c r="P1361" s="191">
        <v>5.4334197107748894E-2</v>
      </c>
      <c r="Q1361" s="191">
        <v>20</v>
      </c>
      <c r="R1361" s="191">
        <v>0.16634623422218506</v>
      </c>
      <c r="S1361" s="191">
        <v>15</v>
      </c>
      <c r="T1361" s="191">
        <v>6.2693304355094875E-2</v>
      </c>
      <c r="U1361" s="191">
        <v>5</v>
      </c>
      <c r="V1361" s="191">
        <v>2.0897768118364957E-2</v>
      </c>
      <c r="W1361" s="191">
        <v>50</v>
      </c>
      <c r="X1361" s="191">
        <v>0.20897768118364959</v>
      </c>
      <c r="Y1361" s="191">
        <v>87</v>
      </c>
      <c r="Z1361" s="191">
        <v>0.36362116525955029</v>
      </c>
      <c r="AA1361" s="191">
        <v>153</v>
      </c>
      <c r="AB1361" s="191">
        <v>0.63947170442196777</v>
      </c>
      <c r="AC1361" s="191">
        <v>21</v>
      </c>
      <c r="AD1361" s="191">
        <v>8.777062609713282E-2</v>
      </c>
      <c r="AE1361" s="191"/>
      <c r="AF1361" s="191"/>
    </row>
    <row r="1362" spans="1:32">
      <c r="A1362" s="332">
        <v>1899</v>
      </c>
      <c r="B1362" s="334" t="s">
        <v>877</v>
      </c>
      <c r="C1362" s="345">
        <v>14187</v>
      </c>
      <c r="D1362" s="345">
        <v>14611</v>
      </c>
      <c r="E1362" s="191">
        <v>247</v>
      </c>
      <c r="F1362" s="191">
        <f t="shared" si="75"/>
        <v>1.6905071521456438</v>
      </c>
      <c r="G1362" s="191">
        <v>134</v>
      </c>
      <c r="H1362" s="191">
        <v>0.91711724043528842</v>
      </c>
      <c r="I1362" s="191">
        <v>113</v>
      </c>
      <c r="J1362" s="191">
        <v>0.7733899117103552</v>
      </c>
      <c r="K1362" s="191">
        <v>18</v>
      </c>
      <c r="L1362" s="191">
        <v>0.12319485319279995</v>
      </c>
      <c r="M1362" s="191">
        <v>27</v>
      </c>
      <c r="N1362" s="191">
        <v>0.1847922797891999</v>
      </c>
      <c r="O1362" s="191">
        <v>4</v>
      </c>
      <c r="P1362" s="191">
        <v>2.7376634042844433E-2</v>
      </c>
      <c r="Q1362" s="191">
        <v>10</v>
      </c>
      <c r="R1362" s="191">
        <v>0.13619875436315104</v>
      </c>
      <c r="S1362" s="191">
        <v>9</v>
      </c>
      <c r="T1362" s="191">
        <v>6.1597426596399975E-2</v>
      </c>
      <c r="U1362" s="191">
        <v>5</v>
      </c>
      <c r="V1362" s="191">
        <v>3.4220792553555542E-2</v>
      </c>
      <c r="W1362" s="191">
        <v>28</v>
      </c>
      <c r="X1362" s="191">
        <v>0.19163643829991103</v>
      </c>
      <c r="Y1362" s="191">
        <v>40</v>
      </c>
      <c r="Z1362" s="191">
        <v>0.27376634042844433</v>
      </c>
      <c r="AA1362" s="191">
        <v>85</v>
      </c>
      <c r="AB1362" s="191">
        <v>0.58175347341044426</v>
      </c>
      <c r="AC1362" s="191">
        <v>21</v>
      </c>
      <c r="AD1362" s="191">
        <v>0.14372732872493327</v>
      </c>
      <c r="AE1362" s="191"/>
      <c r="AF1362" s="191"/>
    </row>
    <row r="1363" spans="1:32">
      <c r="A1363" s="332">
        <v>1899</v>
      </c>
      <c r="B1363" s="334" t="s">
        <v>964</v>
      </c>
      <c r="C1363" s="345">
        <v>16053</v>
      </c>
      <c r="D1363" s="345">
        <v>16744</v>
      </c>
      <c r="E1363" s="191">
        <v>292</v>
      </c>
      <c r="F1363" s="191">
        <f t="shared" si="75"/>
        <v>1.7439082656473961</v>
      </c>
      <c r="G1363" s="191">
        <v>155</v>
      </c>
      <c r="H1363" s="191">
        <v>0.92570473005255616</v>
      </c>
      <c r="I1363" s="191">
        <v>137</v>
      </c>
      <c r="J1363" s="191">
        <v>0.81820353559484005</v>
      </c>
      <c r="K1363" s="191">
        <v>30</v>
      </c>
      <c r="L1363" s="191">
        <v>0.17916865742952701</v>
      </c>
      <c r="M1363" s="191">
        <v>57</v>
      </c>
      <c r="N1363" s="191">
        <v>0.34042044911610131</v>
      </c>
      <c r="O1363" s="191">
        <v>10</v>
      </c>
      <c r="P1363" s="191">
        <v>5.9722885809842335E-2</v>
      </c>
      <c r="Q1363" s="191">
        <v>11</v>
      </c>
      <c r="R1363" s="191">
        <v>0.13073339703774486</v>
      </c>
      <c r="S1363" s="191">
        <v>6</v>
      </c>
      <c r="T1363" s="191">
        <v>3.58337314859054E-2</v>
      </c>
      <c r="U1363" s="191">
        <v>5</v>
      </c>
      <c r="V1363" s="191">
        <v>2.9861442904921168E-2</v>
      </c>
      <c r="W1363" s="191">
        <v>28</v>
      </c>
      <c r="X1363" s="191">
        <v>0.16722408026755853</v>
      </c>
      <c r="Y1363" s="191">
        <v>44</v>
      </c>
      <c r="Z1363" s="191">
        <v>0.26278069756330624</v>
      </c>
      <c r="AA1363" s="191">
        <v>82</v>
      </c>
      <c r="AB1363" s="191">
        <v>0.48972766364070708</v>
      </c>
      <c r="AC1363" s="191">
        <v>19</v>
      </c>
      <c r="AD1363" s="191">
        <v>0.11347348303870043</v>
      </c>
      <c r="AE1363" s="191"/>
      <c r="AF1363" s="191"/>
    </row>
    <row r="1364" spans="1:32">
      <c r="A1364" s="332">
        <v>1899</v>
      </c>
      <c r="B1364" s="335" t="s">
        <v>1071</v>
      </c>
      <c r="C1364" s="343">
        <v>12888</v>
      </c>
      <c r="D1364" s="240">
        <v>13499</v>
      </c>
      <c r="E1364" s="191">
        <v>291</v>
      </c>
      <c r="F1364" s="191">
        <f t="shared" si="75"/>
        <v>2.15571523816579</v>
      </c>
      <c r="G1364" s="191">
        <v>144</v>
      </c>
      <c r="H1364" s="191">
        <v>1.0667456848655454</v>
      </c>
      <c r="I1364" s="191">
        <v>147</v>
      </c>
      <c r="J1364" s="191">
        <v>1.0889695533002444</v>
      </c>
      <c r="K1364" s="191">
        <v>42</v>
      </c>
      <c r="L1364" s="191">
        <v>0.31113415808578415</v>
      </c>
      <c r="M1364" s="191">
        <v>48</v>
      </c>
      <c r="N1364" s="191">
        <v>0.35558189495518189</v>
      </c>
      <c r="O1364" s="191">
        <v>6</v>
      </c>
      <c r="P1364" s="191">
        <v>4.4447736869397736E-2</v>
      </c>
      <c r="Q1364" s="191">
        <v>2</v>
      </c>
      <c r="R1364" s="191">
        <v>2.9483665456700493E-2</v>
      </c>
      <c r="S1364" s="191">
        <v>6</v>
      </c>
      <c r="T1364" s="191">
        <v>4.4447736869397736E-2</v>
      </c>
      <c r="U1364" s="191">
        <v>5</v>
      </c>
      <c r="V1364" s="191">
        <v>3.7039780724498109E-2</v>
      </c>
      <c r="W1364" s="191">
        <v>39</v>
      </c>
      <c r="X1364" s="191">
        <v>0.28891028965108528</v>
      </c>
      <c r="Y1364" s="191">
        <v>53</v>
      </c>
      <c r="Z1364" s="191">
        <v>0.39262167567967993</v>
      </c>
      <c r="AA1364" s="191">
        <v>83</v>
      </c>
      <c r="AB1364" s="191">
        <v>0.61486036002666866</v>
      </c>
      <c r="AC1364" s="191">
        <v>7</v>
      </c>
      <c r="AD1364" s="191">
        <v>5.1855693014297356E-2</v>
      </c>
      <c r="AE1364" s="191"/>
      <c r="AF1364" s="191"/>
    </row>
    <row r="1365" spans="1:32">
      <c r="A1365" s="332">
        <v>1899</v>
      </c>
      <c r="B1365" s="334" t="s">
        <v>844</v>
      </c>
      <c r="C1365" s="345"/>
      <c r="D1365" s="345"/>
      <c r="E1365" s="191"/>
      <c r="F1365" s="191"/>
      <c r="G1365" s="191"/>
      <c r="H1365" s="191"/>
      <c r="I1365" s="191"/>
      <c r="J1365" s="191"/>
      <c r="K1365" s="191">
        <v>0</v>
      </c>
      <c r="L1365" s="191"/>
      <c r="M1365" s="191">
        <v>0</v>
      </c>
      <c r="N1365" s="191"/>
      <c r="O1365" s="191">
        <v>0</v>
      </c>
      <c r="P1365" s="191"/>
      <c r="Q1365" s="191">
        <v>0</v>
      </c>
      <c r="R1365" s="191"/>
      <c r="S1365" s="191">
        <v>0</v>
      </c>
      <c r="T1365" s="191"/>
      <c r="U1365" s="191">
        <v>0</v>
      </c>
      <c r="V1365" s="191"/>
      <c r="W1365" s="191">
        <v>0</v>
      </c>
      <c r="X1365" s="191"/>
      <c r="Y1365" s="191">
        <v>0</v>
      </c>
      <c r="Z1365" s="191"/>
      <c r="AA1365" s="191">
        <v>0</v>
      </c>
      <c r="AB1365" s="191"/>
      <c r="AC1365" s="191">
        <v>0</v>
      </c>
      <c r="AD1365" s="191"/>
      <c r="AE1365" s="191"/>
      <c r="AF1365" s="191"/>
    </row>
    <row r="1366" spans="1:32">
      <c r="A1366" s="332">
        <v>1899</v>
      </c>
      <c r="B1366" s="335" t="s">
        <v>1072</v>
      </c>
      <c r="C1366" s="233">
        <v>228174</v>
      </c>
      <c r="D1366" s="246">
        <v>250285</v>
      </c>
      <c r="E1366" s="191">
        <v>4108</v>
      </c>
      <c r="F1366" s="191">
        <f t="shared" si="75"/>
        <v>1.641328885071019</v>
      </c>
      <c r="G1366" s="191">
        <v>2089</v>
      </c>
      <c r="H1366" s="191">
        <v>0.8346485007091915</v>
      </c>
      <c r="I1366" s="191">
        <v>2019</v>
      </c>
      <c r="J1366" s="191">
        <v>0.80668038436182754</v>
      </c>
      <c r="K1366" s="191">
        <v>479</v>
      </c>
      <c r="L1366" s="191">
        <v>0.1913818247198194</v>
      </c>
      <c r="M1366" s="191">
        <v>473</v>
      </c>
      <c r="N1366" s="191">
        <v>0.18898455760433108</v>
      </c>
      <c r="O1366" s="191">
        <v>106</v>
      </c>
      <c r="P1366" s="191">
        <v>4.2351719040294063E-2</v>
      </c>
      <c r="Q1366" s="191">
        <v>105</v>
      </c>
      <c r="R1366" s="191">
        <v>8.3484827296881559E-2</v>
      </c>
      <c r="S1366" s="191">
        <v>120</v>
      </c>
      <c r="T1366" s="191">
        <v>4.7945342309766867E-2</v>
      </c>
      <c r="U1366" s="191">
        <v>97</v>
      </c>
      <c r="V1366" s="191">
        <v>3.8755818367061545E-2</v>
      </c>
      <c r="W1366" s="191">
        <v>457</v>
      </c>
      <c r="X1366" s="191">
        <v>0.18259184529636213</v>
      </c>
      <c r="Y1366" s="191">
        <v>755</v>
      </c>
      <c r="Z1366" s="191">
        <v>0.30165611203228321</v>
      </c>
      <c r="AA1366" s="191">
        <v>1298</v>
      </c>
      <c r="AB1366" s="191">
        <v>0.5186087859839783</v>
      </c>
      <c r="AC1366" s="191">
        <v>218</v>
      </c>
      <c r="AD1366" s="191">
        <v>8.7100705196076475E-2</v>
      </c>
      <c r="AE1366" s="191"/>
      <c r="AF1366" s="191"/>
    </row>
    <row r="1367" spans="1:32">
      <c r="A1367" s="332">
        <v>1899</v>
      </c>
      <c r="B1367" s="334" t="s">
        <v>976</v>
      </c>
      <c r="C1367" s="345">
        <v>7214</v>
      </c>
      <c r="D1367" s="345">
        <v>7301</v>
      </c>
      <c r="E1367" s="191">
        <v>122</v>
      </c>
      <c r="F1367" s="191">
        <f t="shared" si="75"/>
        <v>1.6710039720586223</v>
      </c>
      <c r="G1367" s="191">
        <v>54</v>
      </c>
      <c r="H1367" s="191">
        <v>0.73962470894398025</v>
      </c>
      <c r="I1367" s="191">
        <v>68</v>
      </c>
      <c r="J1367" s="191">
        <v>0.93137926311464181</v>
      </c>
      <c r="K1367" s="191">
        <v>13</v>
      </c>
      <c r="L1367" s="191">
        <v>0.17805780030132859</v>
      </c>
      <c r="M1367" s="191">
        <v>12</v>
      </c>
      <c r="N1367" s="191">
        <v>0.16436104643199562</v>
      </c>
      <c r="O1367" s="191">
        <v>1</v>
      </c>
      <c r="P1367" s="191">
        <v>1.3696753869332967E-2</v>
      </c>
      <c r="Q1367" s="191">
        <v>1</v>
      </c>
      <c r="R1367" s="191">
        <v>2.7256540199972607E-2</v>
      </c>
      <c r="S1367" s="191">
        <v>3</v>
      </c>
      <c r="T1367" s="191">
        <v>4.1090261607998904E-2</v>
      </c>
      <c r="U1367" s="191">
        <v>2</v>
      </c>
      <c r="V1367" s="191">
        <v>2.7393507738665935E-2</v>
      </c>
      <c r="W1367" s="191">
        <v>16</v>
      </c>
      <c r="X1367" s="191">
        <v>0.21914806190932748</v>
      </c>
      <c r="Y1367" s="191">
        <v>19</v>
      </c>
      <c r="Z1367" s="191">
        <v>0.2602383235173264</v>
      </c>
      <c r="AA1367" s="191">
        <v>42</v>
      </c>
      <c r="AB1367" s="191">
        <v>0.57526366251198469</v>
      </c>
      <c r="AC1367" s="191">
        <v>13</v>
      </c>
      <c r="AD1367" s="191">
        <v>0.17805780030132859</v>
      </c>
      <c r="AE1367" s="191"/>
      <c r="AF1367" s="191"/>
    </row>
    <row r="1368" spans="1:32">
      <c r="A1368" s="332">
        <v>1899</v>
      </c>
      <c r="B1368" s="334" t="s">
        <v>863</v>
      </c>
      <c r="C1368" s="345">
        <v>11246</v>
      </c>
      <c r="D1368" s="345">
        <v>12122</v>
      </c>
      <c r="E1368" s="191">
        <v>275</v>
      </c>
      <c r="F1368" s="191">
        <f t="shared" si="75"/>
        <v>2.2686025408348458</v>
      </c>
      <c r="G1368" s="191">
        <v>144</v>
      </c>
      <c r="H1368" s="191">
        <v>1.1879227850189737</v>
      </c>
      <c r="I1368" s="191">
        <v>131</v>
      </c>
      <c r="J1368" s="191">
        <v>1.0806797558158718</v>
      </c>
      <c r="K1368" s="191">
        <v>43</v>
      </c>
      <c r="L1368" s="191">
        <v>0.3547269427487213</v>
      </c>
      <c r="M1368" s="191">
        <v>28</v>
      </c>
      <c r="N1368" s="191">
        <v>0.23098498597591155</v>
      </c>
      <c r="O1368" s="191">
        <v>13</v>
      </c>
      <c r="P1368" s="191">
        <v>0.10724302920310179</v>
      </c>
      <c r="Q1368" s="191">
        <v>5</v>
      </c>
      <c r="R1368" s="191">
        <v>8.2082164659297144E-2</v>
      </c>
      <c r="S1368" s="191">
        <v>4</v>
      </c>
      <c r="T1368" s="191">
        <v>3.2997855139415937E-2</v>
      </c>
      <c r="U1368" s="191">
        <v>7</v>
      </c>
      <c r="V1368" s="191">
        <v>5.7746246493977887E-2</v>
      </c>
      <c r="W1368" s="191">
        <v>31</v>
      </c>
      <c r="X1368" s="191">
        <v>0.25573337733047352</v>
      </c>
      <c r="Y1368" s="191">
        <v>46</v>
      </c>
      <c r="Z1368" s="191">
        <v>0.37947533410328327</v>
      </c>
      <c r="AA1368" s="191">
        <v>88</v>
      </c>
      <c r="AB1368" s="191">
        <v>0.72595281306715065</v>
      </c>
      <c r="AC1368" s="191">
        <v>10</v>
      </c>
      <c r="AD1368" s="191">
        <v>8.2494637848539845E-2</v>
      </c>
      <c r="AE1368" s="191"/>
      <c r="AF1368" s="191"/>
    </row>
    <row r="1369" spans="1:32">
      <c r="A1369" s="332">
        <v>1899</v>
      </c>
      <c r="B1369" s="334" t="s">
        <v>975</v>
      </c>
      <c r="C1369" s="345">
        <v>17543</v>
      </c>
      <c r="D1369" s="345">
        <v>18114</v>
      </c>
      <c r="E1369" s="191">
        <v>359</v>
      </c>
      <c r="F1369" s="191">
        <f t="shared" si="75"/>
        <v>1.9818924588715912</v>
      </c>
      <c r="G1369" s="191">
        <v>177</v>
      </c>
      <c r="H1369" s="191">
        <v>0.97714474991719114</v>
      </c>
      <c r="I1369" s="191">
        <v>182</v>
      </c>
      <c r="J1369" s="191">
        <v>1.0047477089543999</v>
      </c>
      <c r="K1369" s="191">
        <v>36</v>
      </c>
      <c r="L1369" s="191">
        <v>0.1987413050679033</v>
      </c>
      <c r="M1369" s="191">
        <v>44</v>
      </c>
      <c r="N1369" s="191">
        <v>0.24290603952743733</v>
      </c>
      <c r="O1369" s="191">
        <v>11</v>
      </c>
      <c r="P1369" s="191">
        <v>6.0726509881859334E-2</v>
      </c>
      <c r="Q1369" s="191">
        <v>13</v>
      </c>
      <c r="R1369" s="191">
        <v>0.14281771005851829</v>
      </c>
      <c r="S1369" s="191">
        <v>16</v>
      </c>
      <c r="T1369" s="191">
        <v>8.8329468919068121E-2</v>
      </c>
      <c r="U1369" s="191">
        <v>10</v>
      </c>
      <c r="V1369" s="191">
        <v>5.5205918074417576E-2</v>
      </c>
      <c r="W1369" s="191">
        <v>38</v>
      </c>
      <c r="X1369" s="191">
        <v>0.20978248868278679</v>
      </c>
      <c r="Y1369" s="191">
        <v>64</v>
      </c>
      <c r="Z1369" s="191">
        <v>0.35331787567627249</v>
      </c>
      <c r="AA1369" s="191">
        <v>108</v>
      </c>
      <c r="AB1369" s="191">
        <v>0.59622391520370988</v>
      </c>
      <c r="AC1369" s="191">
        <v>19</v>
      </c>
      <c r="AD1369" s="191">
        <v>0.10489124434139339</v>
      </c>
      <c r="AE1369" s="191"/>
      <c r="AF1369" s="191"/>
    </row>
    <row r="1370" spans="1:32">
      <c r="A1370" s="332">
        <v>1899</v>
      </c>
      <c r="B1370" s="337" t="s">
        <v>901</v>
      </c>
      <c r="C1370" s="347">
        <v>15613</v>
      </c>
      <c r="D1370" s="347">
        <v>16793</v>
      </c>
      <c r="E1370" s="191">
        <v>250</v>
      </c>
      <c r="F1370" s="191">
        <f t="shared" si="75"/>
        <v>1.4887155362353361</v>
      </c>
      <c r="G1370" s="191">
        <v>122</v>
      </c>
      <c r="H1370" s="191">
        <v>0.72649318168284405</v>
      </c>
      <c r="I1370" s="191">
        <v>128</v>
      </c>
      <c r="J1370" s="191">
        <v>0.7622223545524921</v>
      </c>
      <c r="K1370" s="191">
        <v>31</v>
      </c>
      <c r="L1370" s="191">
        <v>0.18460072649318168</v>
      </c>
      <c r="M1370" s="191">
        <v>36</v>
      </c>
      <c r="N1370" s="191">
        <v>0.21437503721788839</v>
      </c>
      <c r="O1370" s="191">
        <v>6</v>
      </c>
      <c r="P1370" s="191">
        <v>3.5729172869648065E-2</v>
      </c>
      <c r="Q1370" s="191">
        <v>11</v>
      </c>
      <c r="R1370" s="191">
        <v>0.13035193235276601</v>
      </c>
      <c r="S1370" s="191">
        <v>8</v>
      </c>
      <c r="T1370" s="191">
        <v>4.7638897159530756E-2</v>
      </c>
      <c r="U1370" s="191">
        <v>7</v>
      </c>
      <c r="V1370" s="191">
        <v>4.1684035014589414E-2</v>
      </c>
      <c r="W1370" s="191">
        <v>20</v>
      </c>
      <c r="X1370" s="191">
        <v>0.11909724289882689</v>
      </c>
      <c r="Y1370" s="191">
        <v>38</v>
      </c>
      <c r="Z1370" s="191">
        <v>0.2262847615077711</v>
      </c>
      <c r="AA1370" s="191">
        <v>79</v>
      </c>
      <c r="AB1370" s="191">
        <v>0.47043410945036623</v>
      </c>
      <c r="AC1370" s="191">
        <v>14</v>
      </c>
      <c r="AD1370" s="191">
        <v>8.3368070029178828E-2</v>
      </c>
      <c r="AE1370" s="191"/>
      <c r="AF1370" s="191"/>
    </row>
    <row r="1371" spans="1:32">
      <c r="A1371" s="332">
        <v>1899</v>
      </c>
      <c r="B1371" s="337" t="s">
        <v>887</v>
      </c>
      <c r="C1371" s="347">
        <v>14747</v>
      </c>
      <c r="D1371" s="347">
        <v>19306</v>
      </c>
      <c r="E1371" s="191">
        <v>306</v>
      </c>
      <c r="F1371" s="191">
        <f t="shared" si="75"/>
        <v>1.5849994820263131</v>
      </c>
      <c r="G1371" s="191">
        <v>166</v>
      </c>
      <c r="H1371" s="191">
        <v>0.85983632031492796</v>
      </c>
      <c r="I1371" s="191">
        <v>140</v>
      </c>
      <c r="J1371" s="191">
        <v>0.72516316171138506</v>
      </c>
      <c r="K1371" s="191">
        <v>40</v>
      </c>
      <c r="L1371" s="191">
        <v>0.20718947477468144</v>
      </c>
      <c r="M1371" s="191">
        <v>48</v>
      </c>
      <c r="N1371" s="191">
        <v>0.24862736972961771</v>
      </c>
      <c r="O1371" s="191">
        <v>10</v>
      </c>
      <c r="P1371" s="191">
        <v>5.1797368693670361E-2</v>
      </c>
      <c r="Q1371" s="191">
        <v>13</v>
      </c>
      <c r="R1371" s="191">
        <v>0.13399979281052524</v>
      </c>
      <c r="S1371" s="191">
        <v>11</v>
      </c>
      <c r="T1371" s="191">
        <v>5.6977105563037395E-2</v>
      </c>
      <c r="U1371" s="191">
        <v>8</v>
      </c>
      <c r="V1371" s="191">
        <v>4.1437894954936286E-2</v>
      </c>
      <c r="W1371" s="191">
        <v>37</v>
      </c>
      <c r="X1371" s="191">
        <v>0.19165026416658035</v>
      </c>
      <c r="Y1371" s="191">
        <v>68</v>
      </c>
      <c r="Z1371" s="191">
        <v>0.35222210711695845</v>
      </c>
      <c r="AA1371" s="191">
        <v>61</v>
      </c>
      <c r="AB1371" s="191">
        <v>0.31596394903138919</v>
      </c>
      <c r="AC1371" s="191">
        <v>10</v>
      </c>
      <c r="AD1371" s="191">
        <v>5.1797368693670361E-2</v>
      </c>
      <c r="AE1371" s="191"/>
      <c r="AF1371" s="191"/>
    </row>
    <row r="1372" spans="1:32">
      <c r="A1372" s="332">
        <v>1899</v>
      </c>
      <c r="B1372" s="334" t="s">
        <v>896</v>
      </c>
      <c r="C1372" s="345">
        <v>47086</v>
      </c>
      <c r="D1372" s="345">
        <v>57631</v>
      </c>
      <c r="E1372" s="191">
        <v>730</v>
      </c>
      <c r="F1372" s="191">
        <f t="shared" si="75"/>
        <v>1.2666793912998213</v>
      </c>
      <c r="G1372" s="191">
        <v>358</v>
      </c>
      <c r="H1372" s="191">
        <v>0.6211934549114192</v>
      </c>
      <c r="I1372" s="191">
        <v>372</v>
      </c>
      <c r="J1372" s="191">
        <v>0.64548593638840202</v>
      </c>
      <c r="K1372" s="191">
        <v>109</v>
      </c>
      <c r="L1372" s="191">
        <v>0.18913432007079525</v>
      </c>
      <c r="M1372" s="191">
        <v>92</v>
      </c>
      <c r="N1372" s="191">
        <v>0.15963630684874458</v>
      </c>
      <c r="O1372" s="191">
        <v>12</v>
      </c>
      <c r="P1372" s="191">
        <v>2.0822126980271034E-2</v>
      </c>
      <c r="Q1372" s="191">
        <v>13</v>
      </c>
      <c r="R1372" s="191">
        <v>4.4889035414967644E-2</v>
      </c>
      <c r="S1372" s="191">
        <v>11</v>
      </c>
      <c r="T1372" s="191">
        <v>1.9086949731915114E-2</v>
      </c>
      <c r="U1372" s="191">
        <v>18</v>
      </c>
      <c r="V1372" s="191">
        <v>3.1233190470406551E-2</v>
      </c>
      <c r="W1372" s="191">
        <v>96</v>
      </c>
      <c r="X1372" s="191">
        <v>0.16657701584216827</v>
      </c>
      <c r="Y1372" s="191">
        <v>150</v>
      </c>
      <c r="Z1372" s="191">
        <v>0.26027658725338793</v>
      </c>
      <c r="AA1372" s="191">
        <v>192</v>
      </c>
      <c r="AB1372" s="191">
        <v>0.33315403168433655</v>
      </c>
      <c r="AC1372" s="191">
        <v>37</v>
      </c>
      <c r="AD1372" s="191">
        <v>6.420155818916902E-2</v>
      </c>
      <c r="AE1372" s="191"/>
      <c r="AF1372" s="191"/>
    </row>
    <row r="1373" spans="1:32">
      <c r="A1373" s="332">
        <v>1899</v>
      </c>
      <c r="B1373" s="334" t="s">
        <v>888</v>
      </c>
      <c r="C1373" s="345">
        <v>18134</v>
      </c>
      <c r="D1373" s="345">
        <v>18828</v>
      </c>
      <c r="E1373" s="191">
        <v>305</v>
      </c>
      <c r="F1373" s="191">
        <f t="shared" si="75"/>
        <v>1.6199277671553005</v>
      </c>
      <c r="G1373" s="191">
        <v>172</v>
      </c>
      <c r="H1373" s="191">
        <v>0.91353303590397272</v>
      </c>
      <c r="I1373" s="191">
        <v>133</v>
      </c>
      <c r="J1373" s="191">
        <v>0.70639473125132779</v>
      </c>
      <c r="K1373" s="191">
        <v>46</v>
      </c>
      <c r="L1373" s="191">
        <v>0.24431697471850436</v>
      </c>
      <c r="M1373" s="191">
        <v>30</v>
      </c>
      <c r="N1373" s="191">
        <v>0.15933715742511154</v>
      </c>
      <c r="O1373" s="191">
        <v>7</v>
      </c>
      <c r="P1373" s="191">
        <v>3.7178670065859357E-2</v>
      </c>
      <c r="Q1373" s="191">
        <v>6</v>
      </c>
      <c r="R1373" s="191">
        <v>6.3416188655194383E-2</v>
      </c>
      <c r="S1373" s="191">
        <v>3</v>
      </c>
      <c r="T1373" s="191">
        <v>1.5933715742511154E-2</v>
      </c>
      <c r="U1373" s="191">
        <v>5</v>
      </c>
      <c r="V1373" s="191">
        <v>2.6556192904185254E-2</v>
      </c>
      <c r="W1373" s="191">
        <v>42</v>
      </c>
      <c r="X1373" s="191">
        <v>0.22307202039515617</v>
      </c>
      <c r="Y1373" s="191">
        <v>52</v>
      </c>
      <c r="Z1373" s="191">
        <v>0.27618440620352663</v>
      </c>
      <c r="AA1373" s="191">
        <v>92</v>
      </c>
      <c r="AB1373" s="191">
        <v>0.48863394943700872</v>
      </c>
      <c r="AC1373" s="191">
        <v>22</v>
      </c>
      <c r="AD1373" s="191">
        <v>0.11684724877841512</v>
      </c>
      <c r="AE1373" s="191"/>
      <c r="AF1373" s="191"/>
    </row>
    <row r="1374" spans="1:32">
      <c r="A1374" s="332">
        <v>1899</v>
      </c>
      <c r="B1374" s="337" t="s">
        <v>977</v>
      </c>
      <c r="C1374" s="347">
        <v>13989</v>
      </c>
      <c r="D1374" s="347">
        <v>14700</v>
      </c>
      <c r="E1374" s="191">
        <v>270</v>
      </c>
      <c r="F1374" s="191">
        <f t="shared" si="75"/>
        <v>1.8367346938775513</v>
      </c>
      <c r="G1374" s="191">
        <v>142</v>
      </c>
      <c r="H1374" s="191">
        <v>0.96598639455782309</v>
      </c>
      <c r="I1374" s="191">
        <v>128</v>
      </c>
      <c r="J1374" s="191">
        <v>0.87074829931972786</v>
      </c>
      <c r="K1374" s="191">
        <v>26</v>
      </c>
      <c r="L1374" s="191">
        <v>0.17687074829931973</v>
      </c>
      <c r="M1374" s="191">
        <v>28</v>
      </c>
      <c r="N1374" s="191">
        <v>0.19047619047619047</v>
      </c>
      <c r="O1374" s="191">
        <v>6</v>
      </c>
      <c r="P1374" s="191">
        <v>4.0816326530612249E-2</v>
      </c>
      <c r="Q1374" s="191">
        <v>8</v>
      </c>
      <c r="R1374" s="191">
        <v>0.10829931972789116</v>
      </c>
      <c r="S1374" s="191">
        <v>6</v>
      </c>
      <c r="T1374" s="191">
        <v>4.0816326530612249E-2</v>
      </c>
      <c r="U1374" s="191">
        <v>7</v>
      </c>
      <c r="V1374" s="191">
        <v>4.7619047619047616E-2</v>
      </c>
      <c r="W1374" s="191">
        <v>26</v>
      </c>
      <c r="X1374" s="191">
        <v>0.17687074829931973</v>
      </c>
      <c r="Y1374" s="191">
        <v>51</v>
      </c>
      <c r="Z1374" s="191">
        <v>0.34693877551020408</v>
      </c>
      <c r="AA1374" s="191">
        <v>97</v>
      </c>
      <c r="AB1374" s="191">
        <v>0.65986394557823125</v>
      </c>
      <c r="AC1374" s="191">
        <v>15</v>
      </c>
      <c r="AD1374" s="191">
        <v>0.10204081632653061</v>
      </c>
      <c r="AE1374" s="191"/>
      <c r="AF1374" s="191"/>
    </row>
    <row r="1375" spans="1:32">
      <c r="A1375" s="332">
        <v>1899</v>
      </c>
      <c r="B1375" s="332" t="s">
        <v>1073</v>
      </c>
      <c r="C1375" s="346"/>
      <c r="D1375" s="346"/>
      <c r="E1375" s="191"/>
      <c r="F1375" s="191"/>
      <c r="G1375" s="191"/>
      <c r="H1375" s="191"/>
      <c r="I1375" s="191"/>
      <c r="J1375" s="191"/>
      <c r="K1375" s="191">
        <v>0</v>
      </c>
      <c r="L1375" s="191"/>
      <c r="M1375" s="191">
        <v>0</v>
      </c>
      <c r="N1375" s="191"/>
      <c r="O1375" s="191">
        <v>0</v>
      </c>
      <c r="P1375" s="191"/>
      <c r="Q1375" s="191">
        <v>0</v>
      </c>
      <c r="R1375" s="191"/>
      <c r="S1375" s="191">
        <v>0</v>
      </c>
      <c r="T1375" s="191"/>
      <c r="U1375" s="191">
        <v>0</v>
      </c>
      <c r="V1375" s="191"/>
      <c r="W1375" s="191">
        <v>0</v>
      </c>
      <c r="X1375" s="191"/>
      <c r="Y1375" s="191">
        <v>0</v>
      </c>
      <c r="Z1375" s="191"/>
      <c r="AA1375" s="191">
        <v>0</v>
      </c>
      <c r="AB1375" s="191"/>
      <c r="AC1375" s="191">
        <v>0</v>
      </c>
      <c r="AD1375" s="191"/>
      <c r="AE1375" s="191"/>
      <c r="AF1375" s="191"/>
    </row>
    <row r="1376" spans="1:32">
      <c r="A1376" s="332">
        <v>1899</v>
      </c>
      <c r="B1376" s="334" t="s">
        <v>978</v>
      </c>
      <c r="C1376" s="345">
        <v>11693</v>
      </c>
      <c r="D1376" s="345">
        <v>11834</v>
      </c>
      <c r="E1376" s="191">
        <v>213</v>
      </c>
      <c r="F1376" s="191">
        <f t="shared" si="75"/>
        <v>1.799898597262126</v>
      </c>
      <c r="G1376" s="191">
        <v>102</v>
      </c>
      <c r="H1376" s="191">
        <v>0.86192327192834206</v>
      </c>
      <c r="I1376" s="191">
        <v>111</v>
      </c>
      <c r="J1376" s="191">
        <v>0.93797532533378392</v>
      </c>
      <c r="K1376" s="191">
        <v>18</v>
      </c>
      <c r="L1376" s="191">
        <v>0.1521041068108839</v>
      </c>
      <c r="M1376" s="191">
        <v>30</v>
      </c>
      <c r="N1376" s="191">
        <v>0.2535068446848065</v>
      </c>
      <c r="O1376" s="191">
        <v>6</v>
      </c>
      <c r="P1376" s="191">
        <v>5.0701368936961297E-2</v>
      </c>
      <c r="Q1376" s="191">
        <v>2</v>
      </c>
      <c r="R1376" s="191">
        <v>3.3631908061517661E-2</v>
      </c>
      <c r="S1376" s="191">
        <v>10</v>
      </c>
      <c r="T1376" s="191">
        <v>8.4502281561602166E-2</v>
      </c>
      <c r="U1376" s="191">
        <v>3</v>
      </c>
      <c r="V1376" s="191">
        <v>2.5350684468480648E-2</v>
      </c>
      <c r="W1376" s="191">
        <v>19</v>
      </c>
      <c r="X1376" s="191">
        <v>0.1605543349670441</v>
      </c>
      <c r="Y1376" s="191">
        <v>41</v>
      </c>
      <c r="Z1376" s="191">
        <v>0.34645935440256886</v>
      </c>
      <c r="AA1376" s="191">
        <v>70</v>
      </c>
      <c r="AB1376" s="191">
        <v>0.59151597093121511</v>
      </c>
      <c r="AC1376" s="191">
        <v>14</v>
      </c>
      <c r="AD1376" s="191">
        <v>0.11830319418624302</v>
      </c>
      <c r="AE1376" s="191"/>
      <c r="AF1376" s="191"/>
    </row>
    <row r="1377" spans="1:32">
      <c r="A1377" s="332">
        <v>1899</v>
      </c>
      <c r="B1377" s="334" t="s">
        <v>880</v>
      </c>
      <c r="C1377" s="345">
        <v>11990</v>
      </c>
      <c r="D1377" s="345">
        <v>11148</v>
      </c>
      <c r="E1377" s="191">
        <v>235</v>
      </c>
      <c r="F1377" s="191">
        <f t="shared" si="75"/>
        <v>2.1080014352350198</v>
      </c>
      <c r="G1377" s="191">
        <v>133</v>
      </c>
      <c r="H1377" s="191">
        <v>1.1930391101542877</v>
      </c>
      <c r="I1377" s="191">
        <v>102</v>
      </c>
      <c r="J1377" s="191">
        <v>0.91496232508073205</v>
      </c>
      <c r="K1377" s="191">
        <v>16</v>
      </c>
      <c r="L1377" s="191">
        <v>0.14352350197344815</v>
      </c>
      <c r="M1377" s="191">
        <v>22</v>
      </c>
      <c r="N1377" s="191">
        <v>0.1973448152134912</v>
      </c>
      <c r="O1377" s="191">
        <v>2</v>
      </c>
      <c r="P1377" s="191">
        <v>1.7940437746681019E-2</v>
      </c>
      <c r="Q1377" s="191">
        <v>5</v>
      </c>
      <c r="R1377" s="191">
        <v>8.925367778973807E-2</v>
      </c>
      <c r="S1377" s="191">
        <v>12</v>
      </c>
      <c r="T1377" s="191">
        <v>0.1076426264800861</v>
      </c>
      <c r="U1377" s="191">
        <v>4</v>
      </c>
      <c r="V1377" s="191">
        <v>3.5880875493362038E-2</v>
      </c>
      <c r="W1377" s="191">
        <v>29</v>
      </c>
      <c r="X1377" s="191">
        <v>0.2601363473268748</v>
      </c>
      <c r="Y1377" s="191">
        <v>46</v>
      </c>
      <c r="Z1377" s="191">
        <v>0.41263006817366343</v>
      </c>
      <c r="AA1377" s="191">
        <v>90</v>
      </c>
      <c r="AB1377" s="191">
        <v>0.80731969860064579</v>
      </c>
      <c r="AC1377" s="191">
        <v>9</v>
      </c>
      <c r="AD1377" s="191">
        <v>8.073196986006459E-2</v>
      </c>
      <c r="AE1377" s="191"/>
      <c r="AF1377" s="191"/>
    </row>
    <row r="1378" spans="1:32">
      <c r="A1378" s="332">
        <v>1899</v>
      </c>
      <c r="B1378" s="334" t="s">
        <v>882</v>
      </c>
      <c r="C1378" s="345">
        <v>11931</v>
      </c>
      <c r="D1378" s="345">
        <v>11612</v>
      </c>
      <c r="E1378" s="191">
        <v>198</v>
      </c>
      <c r="F1378" s="191">
        <f t="shared" si="75"/>
        <v>1.7051326214261111</v>
      </c>
      <c r="G1378" s="191">
        <v>104</v>
      </c>
      <c r="H1378" s="191">
        <v>0.89562521529452288</v>
      </c>
      <c r="I1378" s="191">
        <v>94</v>
      </c>
      <c r="J1378" s="191">
        <v>0.809507406131588</v>
      </c>
      <c r="K1378" s="191">
        <v>17</v>
      </c>
      <c r="L1378" s="191">
        <v>0.14640027557698931</v>
      </c>
      <c r="M1378" s="191">
        <v>10</v>
      </c>
      <c r="N1378" s="191">
        <v>8.6117809162934891E-2</v>
      </c>
      <c r="O1378" s="191">
        <v>3</v>
      </c>
      <c r="P1378" s="191">
        <v>2.5835342748880469E-2</v>
      </c>
      <c r="Q1378" s="191">
        <v>2</v>
      </c>
      <c r="R1378" s="191">
        <v>3.4274888046848091E-2</v>
      </c>
      <c r="S1378" s="191">
        <v>4</v>
      </c>
      <c r="T1378" s="191">
        <v>3.4447123665173961E-2</v>
      </c>
      <c r="U1378" s="191">
        <v>5</v>
      </c>
      <c r="V1378" s="191">
        <v>4.3058904581467446E-2</v>
      </c>
      <c r="W1378" s="191">
        <v>14</v>
      </c>
      <c r="X1378" s="191">
        <v>0.12056493282810886</v>
      </c>
      <c r="Y1378" s="191">
        <v>36</v>
      </c>
      <c r="Z1378" s="191">
        <v>0.31002411298656563</v>
      </c>
      <c r="AA1378" s="191">
        <v>96</v>
      </c>
      <c r="AB1378" s="191">
        <v>0.826730967964175</v>
      </c>
      <c r="AC1378" s="191">
        <v>11</v>
      </c>
      <c r="AD1378" s="191">
        <v>9.472959007922839E-2</v>
      </c>
      <c r="AE1378" s="191"/>
      <c r="AF1378" s="191"/>
    </row>
    <row r="1379" spans="1:32">
      <c r="A1379" s="332">
        <v>1899</v>
      </c>
      <c r="B1379" s="334" t="s">
        <v>902</v>
      </c>
      <c r="C1379" s="345">
        <v>19811</v>
      </c>
      <c r="D1379" s="345">
        <v>21430</v>
      </c>
      <c r="E1379" s="191">
        <v>350</v>
      </c>
      <c r="F1379" s="191">
        <f t="shared" si="75"/>
        <v>1.6332244517032197</v>
      </c>
      <c r="G1379" s="191">
        <v>180</v>
      </c>
      <c r="H1379" s="191">
        <v>0.83994400373308442</v>
      </c>
      <c r="I1379" s="191">
        <v>170</v>
      </c>
      <c r="J1379" s="191">
        <v>0.79328044797013531</v>
      </c>
      <c r="K1379" s="191">
        <v>39</v>
      </c>
      <c r="L1379" s="191">
        <v>0.18198786747550164</v>
      </c>
      <c r="M1379" s="191">
        <v>39</v>
      </c>
      <c r="N1379" s="191">
        <v>0.18198786747550164</v>
      </c>
      <c r="O1379" s="191">
        <v>12</v>
      </c>
      <c r="P1379" s="191">
        <v>5.599626691553896E-2</v>
      </c>
      <c r="Q1379" s="191">
        <v>9</v>
      </c>
      <c r="R1379" s="191">
        <v>8.3574428371441911E-2</v>
      </c>
      <c r="S1379" s="191">
        <v>19</v>
      </c>
      <c r="T1379" s="191">
        <v>8.8660755949603362E-2</v>
      </c>
      <c r="U1379" s="191">
        <v>7</v>
      </c>
      <c r="V1379" s="191">
        <v>3.2664489034064395E-2</v>
      </c>
      <c r="W1379" s="191">
        <v>42</v>
      </c>
      <c r="X1379" s="191">
        <v>0.19598693420438637</v>
      </c>
      <c r="Y1379" s="191">
        <v>56</v>
      </c>
      <c r="Z1379" s="191">
        <v>0.26131591227251516</v>
      </c>
      <c r="AA1379" s="191">
        <v>114</v>
      </c>
      <c r="AB1379" s="191">
        <v>0.53196453569762014</v>
      </c>
      <c r="AC1379" s="191">
        <v>13</v>
      </c>
      <c r="AD1379" s="191">
        <v>6.0662622491833879E-2</v>
      </c>
      <c r="AE1379" s="191"/>
      <c r="AF1379" s="191"/>
    </row>
    <row r="1380" spans="1:32">
      <c r="A1380" s="332">
        <v>1899</v>
      </c>
      <c r="B1380" s="334" t="s">
        <v>907</v>
      </c>
      <c r="C1380" s="345">
        <v>17254</v>
      </c>
      <c r="D1380" s="345">
        <v>18204</v>
      </c>
      <c r="E1380" s="191">
        <v>291</v>
      </c>
      <c r="F1380" s="191">
        <f t="shared" si="75"/>
        <v>1.5985497692814765</v>
      </c>
      <c r="G1380" s="191">
        <v>132</v>
      </c>
      <c r="H1380" s="191">
        <v>0.72511535926170079</v>
      </c>
      <c r="I1380" s="191">
        <v>159</v>
      </c>
      <c r="J1380" s="191">
        <v>0.87343441001977595</v>
      </c>
      <c r="K1380" s="191">
        <v>17</v>
      </c>
      <c r="L1380" s="191">
        <v>9.3386068995825092E-2</v>
      </c>
      <c r="M1380" s="191">
        <v>36</v>
      </c>
      <c r="N1380" s="191">
        <v>0.19775873434410021</v>
      </c>
      <c r="O1380" s="191">
        <v>9</v>
      </c>
      <c r="P1380" s="191">
        <v>4.9439683586025053E-2</v>
      </c>
      <c r="Q1380" s="191">
        <v>12</v>
      </c>
      <c r="R1380" s="191">
        <v>0.13117996044825311</v>
      </c>
      <c r="S1380" s="191">
        <v>8</v>
      </c>
      <c r="T1380" s="191">
        <v>4.3946385409800046E-2</v>
      </c>
      <c r="U1380" s="191">
        <v>11</v>
      </c>
      <c r="V1380" s="191">
        <v>6.0426279938475061E-2</v>
      </c>
      <c r="W1380" s="191">
        <v>29</v>
      </c>
      <c r="X1380" s="191">
        <v>0.15930564711052517</v>
      </c>
      <c r="Y1380" s="191">
        <v>54</v>
      </c>
      <c r="Z1380" s="191">
        <v>0.29663810151615028</v>
      </c>
      <c r="AA1380" s="191">
        <v>98</v>
      </c>
      <c r="AB1380" s="191">
        <v>0.53834322127005052</v>
      </c>
      <c r="AC1380" s="191">
        <v>17</v>
      </c>
      <c r="AD1380" s="191">
        <v>9.3386068995825092E-2</v>
      </c>
      <c r="AE1380" s="191"/>
      <c r="AF1380" s="191"/>
    </row>
    <row r="1381" spans="1:32">
      <c r="A1381" s="332">
        <v>1899</v>
      </c>
      <c r="B1381" s="334" t="s">
        <v>908</v>
      </c>
      <c r="C1381" s="345">
        <v>9923</v>
      </c>
      <c r="D1381" s="345">
        <v>11262</v>
      </c>
      <c r="E1381" s="191">
        <v>204</v>
      </c>
      <c r="F1381" s="191">
        <f t="shared" si="75"/>
        <v>1.8114011720831114</v>
      </c>
      <c r="G1381" s="191">
        <v>103</v>
      </c>
      <c r="H1381" s="191">
        <v>0.91458000355176694</v>
      </c>
      <c r="I1381" s="191">
        <v>101</v>
      </c>
      <c r="J1381" s="191">
        <v>0.8968211685313443</v>
      </c>
      <c r="K1381" s="191">
        <v>28</v>
      </c>
      <c r="L1381" s="191">
        <v>0.24862369028591727</v>
      </c>
      <c r="M1381" s="191">
        <v>18</v>
      </c>
      <c r="N1381" s="191">
        <v>0.15982951518380392</v>
      </c>
      <c r="O1381" s="191">
        <v>8</v>
      </c>
      <c r="P1381" s="191">
        <v>7.1035340081690643E-2</v>
      </c>
      <c r="Q1381" s="191">
        <v>5</v>
      </c>
      <c r="R1381" s="191">
        <v>8.8350204226602738E-2</v>
      </c>
      <c r="S1381" s="191">
        <v>5</v>
      </c>
      <c r="T1381" s="191">
        <v>4.4397087551056653E-2</v>
      </c>
      <c r="U1381" s="191">
        <v>3</v>
      </c>
      <c r="V1381" s="191">
        <v>2.6638252530633989E-2</v>
      </c>
      <c r="W1381" s="191">
        <v>18</v>
      </c>
      <c r="X1381" s="191">
        <v>0.15982951518380392</v>
      </c>
      <c r="Y1381" s="191">
        <v>34</v>
      </c>
      <c r="Z1381" s="191">
        <v>0.30190019534718521</v>
      </c>
      <c r="AA1381" s="191">
        <v>71</v>
      </c>
      <c r="AB1381" s="191">
        <v>0.63043864322500442</v>
      </c>
      <c r="AC1381" s="191">
        <v>14</v>
      </c>
      <c r="AD1381" s="191">
        <v>0.12431184514295864</v>
      </c>
      <c r="AE1381" s="191"/>
      <c r="AF1381" s="191"/>
    </row>
    <row r="1382" spans="1:32">
      <c r="A1382" s="332">
        <v>1899</v>
      </c>
      <c r="B1382" s="335" t="s">
        <v>1074</v>
      </c>
      <c r="C1382" s="343">
        <v>94810</v>
      </c>
      <c r="D1382" s="246">
        <v>104520</v>
      </c>
      <c r="E1382" s="191">
        <v>1813</v>
      </c>
      <c r="F1382" s="191">
        <f t="shared" si="75"/>
        <v>1.7345962495216225</v>
      </c>
      <c r="G1382" s="191">
        <v>880</v>
      </c>
      <c r="H1382" s="191">
        <v>0.84194412552621511</v>
      </c>
      <c r="I1382" s="191">
        <v>933</v>
      </c>
      <c r="J1382" s="191">
        <v>0.8926521239954075</v>
      </c>
      <c r="K1382" s="191">
        <v>130</v>
      </c>
      <c r="L1382" s="191">
        <v>0.12437810945273632</v>
      </c>
      <c r="M1382" s="191">
        <v>184</v>
      </c>
      <c r="N1382" s="191">
        <v>0.17604286261002677</v>
      </c>
      <c r="O1382" s="191">
        <v>52</v>
      </c>
      <c r="P1382" s="191">
        <v>4.9751243781094523E-2</v>
      </c>
      <c r="Q1382" s="191">
        <v>61</v>
      </c>
      <c r="R1382" s="191">
        <v>0.11614045158821278</v>
      </c>
      <c r="S1382" s="191">
        <v>64</v>
      </c>
      <c r="T1382" s="191">
        <v>6.1232300038270189E-2</v>
      </c>
      <c r="U1382" s="191">
        <v>41</v>
      </c>
      <c r="V1382" s="191">
        <v>3.9226942212016842E-2</v>
      </c>
      <c r="W1382" s="191">
        <v>216</v>
      </c>
      <c r="X1382" s="191">
        <v>0.20665901262916186</v>
      </c>
      <c r="Y1382" s="191">
        <v>280</v>
      </c>
      <c r="Z1382" s="191">
        <v>0.26789131266743205</v>
      </c>
      <c r="AA1382" s="191">
        <v>623</v>
      </c>
      <c r="AB1382" s="191">
        <v>0.5960581706850363</v>
      </c>
      <c r="AC1382" s="191">
        <v>162</v>
      </c>
      <c r="AD1382" s="191">
        <v>0.1549942594718714</v>
      </c>
      <c r="AE1382" s="191"/>
      <c r="AF1382" s="191"/>
    </row>
    <row r="1383" spans="1:32">
      <c r="A1383" s="332">
        <v>1899</v>
      </c>
      <c r="B1383" s="334" t="s">
        <v>969</v>
      </c>
      <c r="C1383" s="345">
        <v>6209</v>
      </c>
      <c r="D1383" s="345">
        <v>7841</v>
      </c>
      <c r="E1383" s="191">
        <v>139</v>
      </c>
      <c r="F1383" s="191">
        <f t="shared" si="75"/>
        <v>1.77273306976151</v>
      </c>
      <c r="G1383" s="191">
        <v>61</v>
      </c>
      <c r="H1383" s="191">
        <v>0.77796199464354032</v>
      </c>
      <c r="I1383" s="191">
        <v>78</v>
      </c>
      <c r="J1383" s="191">
        <v>0.99477107511796969</v>
      </c>
      <c r="K1383" s="191">
        <v>9</v>
      </c>
      <c r="L1383" s="191">
        <v>0.11478127789822726</v>
      </c>
      <c r="M1383" s="191">
        <v>12</v>
      </c>
      <c r="N1383" s="191">
        <v>0.15304170386430302</v>
      </c>
      <c r="O1383" s="191">
        <v>2</v>
      </c>
      <c r="P1383" s="191">
        <v>2.5506950644050504E-2</v>
      </c>
      <c r="Q1383" s="191">
        <v>2</v>
      </c>
      <c r="R1383" s="191">
        <v>5.0758831781660504E-2</v>
      </c>
      <c r="S1383" s="191">
        <v>7</v>
      </c>
      <c r="T1383" s="191">
        <v>8.9274327254176764E-2</v>
      </c>
      <c r="U1383" s="191">
        <v>6</v>
      </c>
      <c r="V1383" s="191">
        <v>7.652085193215151E-2</v>
      </c>
      <c r="W1383" s="191">
        <v>17</v>
      </c>
      <c r="X1383" s="191">
        <v>0.21680908047442932</v>
      </c>
      <c r="Y1383" s="191">
        <v>25</v>
      </c>
      <c r="Z1383" s="191">
        <v>0.31883688305063129</v>
      </c>
      <c r="AA1383" s="191">
        <v>45</v>
      </c>
      <c r="AB1383" s="191">
        <v>0.57390638949113637</v>
      </c>
      <c r="AC1383" s="191">
        <v>14</v>
      </c>
      <c r="AD1383" s="191">
        <v>0.17854865450835353</v>
      </c>
      <c r="AE1383" s="191"/>
      <c r="AF1383" s="191"/>
    </row>
    <row r="1384" spans="1:32">
      <c r="A1384" s="332">
        <v>1899</v>
      </c>
      <c r="B1384" s="334" t="s">
        <v>991</v>
      </c>
      <c r="C1384" s="345">
        <v>4107</v>
      </c>
      <c r="D1384" s="345">
        <v>4301</v>
      </c>
      <c r="E1384" s="191">
        <v>93</v>
      </c>
      <c r="F1384" s="191">
        <f t="shared" si="75"/>
        <v>2.1622878400372008</v>
      </c>
      <c r="G1384" s="191">
        <v>37</v>
      </c>
      <c r="H1384" s="191">
        <v>0.86026505463845626</v>
      </c>
      <c r="I1384" s="191">
        <v>56</v>
      </c>
      <c r="J1384" s="191">
        <v>1.3020227853987445</v>
      </c>
      <c r="K1384" s="191">
        <v>10</v>
      </c>
      <c r="L1384" s="191">
        <v>0.23250406882120439</v>
      </c>
      <c r="M1384" s="191">
        <v>6</v>
      </c>
      <c r="N1384" s="191">
        <v>0.13950244129272263</v>
      </c>
      <c r="O1384" s="191">
        <v>5</v>
      </c>
      <c r="P1384" s="191">
        <v>0.1162520344106022</v>
      </c>
      <c r="Q1384" s="191">
        <v>6</v>
      </c>
      <c r="R1384" s="191">
        <v>0.27760985817251799</v>
      </c>
      <c r="S1384" s="191">
        <v>5</v>
      </c>
      <c r="T1384" s="191">
        <v>0.1162520344106022</v>
      </c>
      <c r="U1384" s="191">
        <v>1</v>
      </c>
      <c r="V1384" s="191">
        <v>2.3250406882120437E-2</v>
      </c>
      <c r="W1384" s="191">
        <v>12</v>
      </c>
      <c r="X1384" s="191">
        <v>0.27900488258544526</v>
      </c>
      <c r="Y1384" s="191">
        <v>10</v>
      </c>
      <c r="Z1384" s="191">
        <v>0.23250406882120439</v>
      </c>
      <c r="AA1384" s="191">
        <v>30</v>
      </c>
      <c r="AB1384" s="191">
        <v>0.69751220646361312</v>
      </c>
      <c r="AC1384" s="191">
        <v>8</v>
      </c>
      <c r="AD1384" s="191">
        <v>0.1860032550569635</v>
      </c>
      <c r="AE1384" s="191"/>
      <c r="AF1384" s="191"/>
    </row>
    <row r="1385" spans="1:32">
      <c r="A1385" s="332">
        <v>1899</v>
      </c>
      <c r="B1385" s="337" t="s">
        <v>985</v>
      </c>
      <c r="C1385" s="347">
        <v>10540</v>
      </c>
      <c r="D1385" s="347">
        <v>10494</v>
      </c>
      <c r="E1385" s="191">
        <v>172</v>
      </c>
      <c r="F1385" s="191">
        <f t="shared" si="75"/>
        <v>1.6390318277110731</v>
      </c>
      <c r="G1385" s="191">
        <v>82</v>
      </c>
      <c r="H1385" s="191">
        <v>0.78139889460644174</v>
      </c>
      <c r="I1385" s="191">
        <v>90</v>
      </c>
      <c r="J1385" s="191">
        <v>0.85763293310463129</v>
      </c>
      <c r="K1385" s="191">
        <v>15</v>
      </c>
      <c r="L1385" s="191">
        <v>0.1429388221841052</v>
      </c>
      <c r="M1385" s="191">
        <v>14</v>
      </c>
      <c r="N1385" s="191">
        <v>0.13340956737183152</v>
      </c>
      <c r="O1385" s="191">
        <v>3</v>
      </c>
      <c r="P1385" s="191">
        <v>2.8587764436821039E-2</v>
      </c>
      <c r="Q1385" s="191">
        <v>4</v>
      </c>
      <c r="R1385" s="191">
        <v>7.5852868305698484E-2</v>
      </c>
      <c r="S1385" s="191">
        <v>5</v>
      </c>
      <c r="T1385" s="191">
        <v>4.7646274061368399E-2</v>
      </c>
      <c r="U1385" s="191">
        <v>1</v>
      </c>
      <c r="V1385" s="191">
        <v>9.5292548122736798E-3</v>
      </c>
      <c r="W1385" s="191">
        <v>14</v>
      </c>
      <c r="X1385" s="191">
        <v>0.13340956737183152</v>
      </c>
      <c r="Y1385" s="191">
        <v>25</v>
      </c>
      <c r="Z1385" s="191">
        <v>0.23823137030684199</v>
      </c>
      <c r="AA1385" s="191">
        <v>70</v>
      </c>
      <c r="AB1385" s="191">
        <v>0.66704783685915758</v>
      </c>
      <c r="AC1385" s="191">
        <v>21</v>
      </c>
      <c r="AD1385" s="191">
        <v>0.2001143510577473</v>
      </c>
      <c r="AE1385" s="191"/>
      <c r="AF1385" s="191"/>
    </row>
    <row r="1386" spans="1:32">
      <c r="A1386" s="332">
        <v>1899</v>
      </c>
      <c r="B1386" s="334" t="s">
        <v>1075</v>
      </c>
      <c r="C1386" s="345">
        <v>6500</v>
      </c>
      <c r="D1386" s="345">
        <v>6446</v>
      </c>
      <c r="E1386" s="191">
        <v>109</v>
      </c>
      <c r="F1386" s="191">
        <f t="shared" si="75"/>
        <v>1.6909711448960596</v>
      </c>
      <c r="G1386" s="191">
        <v>53</v>
      </c>
      <c r="H1386" s="191">
        <v>0.8222153273347812</v>
      </c>
      <c r="I1386" s="191">
        <v>56</v>
      </c>
      <c r="J1386" s="191">
        <v>0.86875581756127829</v>
      </c>
      <c r="K1386" s="191">
        <v>3</v>
      </c>
      <c r="L1386" s="191">
        <v>4.6540490226497054E-2</v>
      </c>
      <c r="M1386" s="191">
        <v>4</v>
      </c>
      <c r="N1386" s="191">
        <v>6.2053986968662732E-2</v>
      </c>
      <c r="O1386" s="191">
        <v>1</v>
      </c>
      <c r="P1386" s="191">
        <v>1.5513496742165683E-2</v>
      </c>
      <c r="Q1386" s="191">
        <v>5</v>
      </c>
      <c r="R1386" s="191">
        <v>0.15435929258454856</v>
      </c>
      <c r="S1386" s="191">
        <v>8</v>
      </c>
      <c r="T1386" s="191">
        <v>0.12410797393732546</v>
      </c>
      <c r="U1386" s="191">
        <v>2</v>
      </c>
      <c r="V1386" s="191">
        <v>3.1026993484331366E-2</v>
      </c>
      <c r="W1386" s="191">
        <v>16</v>
      </c>
      <c r="X1386" s="191">
        <v>0.24821594787465093</v>
      </c>
      <c r="Y1386" s="191">
        <v>17</v>
      </c>
      <c r="Z1386" s="191">
        <v>0.26372944461681663</v>
      </c>
      <c r="AA1386" s="191">
        <v>44</v>
      </c>
      <c r="AB1386" s="191">
        <v>0.68259385665529015</v>
      </c>
      <c r="AC1386" s="191">
        <v>9</v>
      </c>
      <c r="AD1386" s="191">
        <v>0.13962147067949116</v>
      </c>
      <c r="AE1386" s="191"/>
      <c r="AF1386" s="191"/>
    </row>
    <row r="1387" spans="1:32">
      <c r="A1387" s="332">
        <v>1899</v>
      </c>
      <c r="B1387" s="334" t="s">
        <v>986</v>
      </c>
      <c r="C1387" s="345">
        <v>2822</v>
      </c>
      <c r="D1387" s="345">
        <v>2601</v>
      </c>
      <c r="E1387" s="191">
        <v>50</v>
      </c>
      <c r="F1387" s="191">
        <f t="shared" si="75"/>
        <v>1.9223375624759707</v>
      </c>
      <c r="G1387" s="191">
        <v>32</v>
      </c>
      <c r="H1387" s="191">
        <v>1.2302960399846214</v>
      </c>
      <c r="I1387" s="191">
        <v>18</v>
      </c>
      <c r="J1387" s="191">
        <v>0.69204152249134954</v>
      </c>
      <c r="K1387" s="191">
        <v>6</v>
      </c>
      <c r="L1387" s="191">
        <v>0.23068050749711649</v>
      </c>
      <c r="M1387" s="191">
        <v>1</v>
      </c>
      <c r="N1387" s="191">
        <v>3.844675124951942E-2</v>
      </c>
      <c r="O1387" s="191">
        <v>0</v>
      </c>
      <c r="P1387" s="191">
        <v>0</v>
      </c>
      <c r="Q1387" s="191">
        <v>1</v>
      </c>
      <c r="R1387" s="191">
        <v>7.6509034986543642E-2</v>
      </c>
      <c r="S1387" s="191">
        <v>3</v>
      </c>
      <c r="T1387" s="191">
        <v>0.11534025374855825</v>
      </c>
      <c r="U1387" s="191">
        <v>1</v>
      </c>
      <c r="V1387" s="191">
        <v>3.844675124951942E-2</v>
      </c>
      <c r="W1387" s="191">
        <v>9</v>
      </c>
      <c r="X1387" s="191">
        <v>0.34602076124567477</v>
      </c>
      <c r="Y1387" s="191">
        <v>5</v>
      </c>
      <c r="Z1387" s="191">
        <v>0.19223375624759709</v>
      </c>
      <c r="AA1387" s="191">
        <v>17</v>
      </c>
      <c r="AB1387" s="191">
        <v>0.65359477124183007</v>
      </c>
      <c r="AC1387" s="191">
        <v>7</v>
      </c>
      <c r="AD1387" s="191">
        <v>0.2691272587466359</v>
      </c>
      <c r="AE1387" s="191"/>
      <c r="AF1387" s="191"/>
    </row>
    <row r="1388" spans="1:32">
      <c r="A1388" s="332">
        <v>1899</v>
      </c>
      <c r="B1388" s="337" t="s">
        <v>987</v>
      </c>
      <c r="C1388" s="347">
        <v>5219</v>
      </c>
      <c r="D1388" s="347">
        <v>5939</v>
      </c>
      <c r="E1388" s="191">
        <v>112</v>
      </c>
      <c r="F1388" s="191">
        <f t="shared" si="75"/>
        <v>1.8858393668967841</v>
      </c>
      <c r="G1388" s="191">
        <v>58</v>
      </c>
      <c r="H1388" s="191">
        <v>0.9765953864286917</v>
      </c>
      <c r="I1388" s="191">
        <v>54</v>
      </c>
      <c r="J1388" s="191">
        <v>0.90924398046809229</v>
      </c>
      <c r="K1388" s="191">
        <v>8</v>
      </c>
      <c r="L1388" s="191">
        <v>0.13470281192119885</v>
      </c>
      <c r="M1388" s="191">
        <v>14</v>
      </c>
      <c r="N1388" s="191">
        <v>0.23572992086209801</v>
      </c>
      <c r="O1388" s="191">
        <v>6</v>
      </c>
      <c r="P1388" s="191">
        <v>0.10102710894089914</v>
      </c>
      <c r="Q1388" s="191">
        <v>3</v>
      </c>
      <c r="R1388" s="191">
        <v>0.10052197339619465</v>
      </c>
      <c r="S1388" s="191">
        <v>2</v>
      </c>
      <c r="T1388" s="191">
        <v>3.3675702980299711E-2</v>
      </c>
      <c r="U1388" s="191">
        <v>3</v>
      </c>
      <c r="V1388" s="191">
        <v>5.051355447044957E-2</v>
      </c>
      <c r="W1388" s="191">
        <v>9</v>
      </c>
      <c r="X1388" s="191">
        <v>0.15154066341134872</v>
      </c>
      <c r="Y1388" s="191">
        <v>15</v>
      </c>
      <c r="Z1388" s="191">
        <v>0.25256777235224787</v>
      </c>
      <c r="AA1388" s="191">
        <v>37</v>
      </c>
      <c r="AB1388" s="191">
        <v>0.62300050513554472</v>
      </c>
      <c r="AC1388" s="191">
        <v>15</v>
      </c>
      <c r="AD1388" s="191">
        <v>0.25256777235224787</v>
      </c>
      <c r="AE1388" s="191"/>
      <c r="AF1388" s="191"/>
    </row>
    <row r="1389" spans="1:32">
      <c r="A1389" s="332">
        <v>1899</v>
      </c>
      <c r="B1389" s="334" t="s">
        <v>970</v>
      </c>
      <c r="C1389" s="345">
        <v>6257</v>
      </c>
      <c r="D1389" s="345">
        <v>6283</v>
      </c>
      <c r="E1389" s="191">
        <v>124</v>
      </c>
      <c r="F1389" s="191">
        <f t="shared" si="75"/>
        <v>1.9735795002387397</v>
      </c>
      <c r="G1389" s="191">
        <v>52</v>
      </c>
      <c r="H1389" s="191">
        <v>0.82763011300334233</v>
      </c>
      <c r="I1389" s="191">
        <v>72</v>
      </c>
      <c r="J1389" s="191">
        <v>1.1459493872353972</v>
      </c>
      <c r="K1389" s="191">
        <v>10</v>
      </c>
      <c r="L1389" s="191">
        <v>0.15915963711602737</v>
      </c>
      <c r="M1389" s="191">
        <v>13</v>
      </c>
      <c r="N1389" s="191">
        <v>0.20690752825083558</v>
      </c>
      <c r="O1389" s="191">
        <v>2</v>
      </c>
      <c r="P1389" s="191">
        <v>3.1831927423205481E-2</v>
      </c>
      <c r="Q1389" s="191">
        <v>6</v>
      </c>
      <c r="R1389" s="191">
        <v>0.19003660671653669</v>
      </c>
      <c r="S1389" s="191">
        <v>3</v>
      </c>
      <c r="T1389" s="191">
        <v>4.7747891134808214E-2</v>
      </c>
      <c r="U1389" s="191">
        <v>2</v>
      </c>
      <c r="V1389" s="191">
        <v>3.1831927423205481E-2</v>
      </c>
      <c r="W1389" s="191">
        <v>9</v>
      </c>
      <c r="X1389" s="191">
        <v>0.14324367340442465</v>
      </c>
      <c r="Y1389" s="191">
        <v>20</v>
      </c>
      <c r="Z1389" s="191">
        <v>0.31831927423205475</v>
      </c>
      <c r="AA1389" s="191">
        <v>44</v>
      </c>
      <c r="AB1389" s="191">
        <v>0.7003024033105204</v>
      </c>
      <c r="AC1389" s="191">
        <v>15</v>
      </c>
      <c r="AD1389" s="191">
        <v>0.23873945567404103</v>
      </c>
      <c r="AE1389" s="191"/>
      <c r="AF1389" s="191"/>
    </row>
    <row r="1390" spans="1:32">
      <c r="A1390" s="332">
        <v>1899</v>
      </c>
      <c r="B1390" s="334" t="s">
        <v>972</v>
      </c>
      <c r="C1390" s="345">
        <v>9585</v>
      </c>
      <c r="D1390" s="345">
        <v>13258</v>
      </c>
      <c r="E1390" s="191">
        <v>171</v>
      </c>
      <c r="F1390" s="191">
        <f t="shared" si="75"/>
        <v>1.2897872982350278</v>
      </c>
      <c r="G1390" s="191">
        <v>78</v>
      </c>
      <c r="H1390" s="191">
        <v>0.58832403077387241</v>
      </c>
      <c r="I1390" s="191">
        <v>93</v>
      </c>
      <c r="J1390" s="191">
        <v>0.70146326746115562</v>
      </c>
      <c r="K1390" s="191">
        <v>15</v>
      </c>
      <c r="L1390" s="191">
        <v>0.11313923668728315</v>
      </c>
      <c r="M1390" s="191">
        <v>20</v>
      </c>
      <c r="N1390" s="191">
        <v>0.15085231558304421</v>
      </c>
      <c r="O1390" s="191">
        <v>6</v>
      </c>
      <c r="P1390" s="191">
        <v>4.5255694674913263E-2</v>
      </c>
      <c r="Q1390" s="191">
        <v>4</v>
      </c>
      <c r="R1390" s="191">
        <v>6.0039221602051586E-2</v>
      </c>
      <c r="S1390" s="191">
        <v>3</v>
      </c>
      <c r="T1390" s="191">
        <v>2.2627847337456632E-2</v>
      </c>
      <c r="U1390" s="191">
        <v>4</v>
      </c>
      <c r="V1390" s="191">
        <v>3.0170463116608839E-2</v>
      </c>
      <c r="W1390" s="191">
        <v>30</v>
      </c>
      <c r="X1390" s="191">
        <v>0.2262784733745663</v>
      </c>
      <c r="Y1390" s="191">
        <v>30</v>
      </c>
      <c r="Z1390" s="191">
        <v>0.2262784733745663</v>
      </c>
      <c r="AA1390" s="191">
        <v>51</v>
      </c>
      <c r="AB1390" s="191">
        <v>0.3846734047367627</v>
      </c>
      <c r="AC1390" s="191">
        <v>8</v>
      </c>
      <c r="AD1390" s="191">
        <v>6.0340926233217677E-2</v>
      </c>
      <c r="AE1390" s="191"/>
      <c r="AF1390" s="191"/>
    </row>
    <row r="1391" spans="1:32">
      <c r="A1391" s="332">
        <v>1899</v>
      </c>
      <c r="B1391" s="334" t="s">
        <v>974</v>
      </c>
      <c r="C1391" s="345">
        <v>12192</v>
      </c>
      <c r="D1391" s="345">
        <v>11519</v>
      </c>
      <c r="E1391" s="191">
        <v>230</v>
      </c>
      <c r="F1391" s="191">
        <f t="shared" si="75"/>
        <v>1.9967011025262611</v>
      </c>
      <c r="G1391" s="191">
        <v>129</v>
      </c>
      <c r="H1391" s="191">
        <v>1.1198888792429897</v>
      </c>
      <c r="I1391" s="191">
        <v>101</v>
      </c>
      <c r="J1391" s="191">
        <v>0.87681222328327113</v>
      </c>
      <c r="K1391" s="191">
        <v>15</v>
      </c>
      <c r="L1391" s="191">
        <v>0.13021963712127788</v>
      </c>
      <c r="M1391" s="191">
        <v>32</v>
      </c>
      <c r="N1391" s="191">
        <v>0.27780189252539284</v>
      </c>
      <c r="O1391" s="191">
        <v>4</v>
      </c>
      <c r="P1391" s="191">
        <v>3.4725236565674104E-2</v>
      </c>
      <c r="Q1391" s="191">
        <v>12</v>
      </c>
      <c r="R1391" s="191">
        <v>0.20730966229707437</v>
      </c>
      <c r="S1391" s="191">
        <v>8</v>
      </c>
      <c r="T1391" s="191">
        <v>6.9450473131348209E-2</v>
      </c>
      <c r="U1391" s="191">
        <v>4</v>
      </c>
      <c r="V1391" s="191">
        <v>3.4725236565674104E-2</v>
      </c>
      <c r="W1391" s="191">
        <v>27</v>
      </c>
      <c r="X1391" s="191">
        <v>0.23439534681830021</v>
      </c>
      <c r="Y1391" s="191">
        <v>34</v>
      </c>
      <c r="Z1391" s="191">
        <v>0.29516451080822986</v>
      </c>
      <c r="AA1391" s="191">
        <v>80</v>
      </c>
      <c r="AB1391" s="191">
        <v>0.694504731313482</v>
      </c>
      <c r="AC1391" s="191">
        <v>14</v>
      </c>
      <c r="AD1391" s="191">
        <v>0.12153832797985936</v>
      </c>
      <c r="AE1391" s="191"/>
      <c r="AF1391" s="191"/>
    </row>
    <row r="1392" spans="1:32">
      <c r="A1392" s="332">
        <v>1899</v>
      </c>
      <c r="B1392" s="334" t="s">
        <v>988</v>
      </c>
      <c r="C1392" s="345">
        <v>5931</v>
      </c>
      <c r="D1392" s="345">
        <v>7183</v>
      </c>
      <c r="E1392" s="191">
        <v>128</v>
      </c>
      <c r="F1392" s="191">
        <f t="shared" si="75"/>
        <v>1.7819852429347069</v>
      </c>
      <c r="G1392" s="191">
        <v>74</v>
      </c>
      <c r="H1392" s="191">
        <v>1.0302102185716275</v>
      </c>
      <c r="I1392" s="191">
        <v>54</v>
      </c>
      <c r="J1392" s="191">
        <v>0.75177502436307952</v>
      </c>
      <c r="K1392" s="191">
        <v>5</v>
      </c>
      <c r="L1392" s="191">
        <v>6.9608798552136988E-2</v>
      </c>
      <c r="M1392" s="191">
        <v>17</v>
      </c>
      <c r="N1392" s="191">
        <v>0.23666991507726576</v>
      </c>
      <c r="O1392" s="191">
        <v>7</v>
      </c>
      <c r="P1392" s="191">
        <v>9.7452317972991781E-2</v>
      </c>
      <c r="Q1392" s="191">
        <v>6</v>
      </c>
      <c r="R1392" s="191">
        <v>0.16622581094250313</v>
      </c>
      <c r="S1392" s="191">
        <v>2</v>
      </c>
      <c r="T1392" s="191">
        <v>2.7843519420854796E-2</v>
      </c>
      <c r="U1392" s="191">
        <v>3</v>
      </c>
      <c r="V1392" s="191">
        <v>4.1765279131282196E-2</v>
      </c>
      <c r="W1392" s="191">
        <v>18</v>
      </c>
      <c r="X1392" s="191">
        <v>0.25059167478769317</v>
      </c>
      <c r="Y1392" s="191">
        <v>25</v>
      </c>
      <c r="Z1392" s="191">
        <v>0.34804399276068493</v>
      </c>
      <c r="AA1392" s="191">
        <v>37</v>
      </c>
      <c r="AB1392" s="191">
        <v>0.51510510928581377</v>
      </c>
      <c r="AC1392" s="191">
        <v>8</v>
      </c>
      <c r="AD1392" s="191">
        <v>0.11137407768341918</v>
      </c>
      <c r="AE1392" s="191"/>
      <c r="AF1392" s="191"/>
    </row>
    <row r="1393" spans="1:32">
      <c r="A1393" s="332">
        <v>1899</v>
      </c>
      <c r="B1393" s="334" t="s">
        <v>971</v>
      </c>
      <c r="C1393" s="345">
        <v>6028</v>
      </c>
      <c r="D1393" s="345">
        <v>6027</v>
      </c>
      <c r="E1393" s="191">
        <v>118</v>
      </c>
      <c r="F1393" s="191">
        <f t="shared" si="75"/>
        <v>1.9578563132570102</v>
      </c>
      <c r="G1393" s="191">
        <v>49</v>
      </c>
      <c r="H1393" s="191">
        <v>0.81300813008130091</v>
      </c>
      <c r="I1393" s="191">
        <v>69</v>
      </c>
      <c r="J1393" s="191">
        <v>1.1448481831757094</v>
      </c>
      <c r="K1393" s="191">
        <v>7</v>
      </c>
      <c r="L1393" s="191">
        <v>0.11614401858304298</v>
      </c>
      <c r="M1393" s="191">
        <v>11</v>
      </c>
      <c r="N1393" s="191">
        <v>0.18251202920192466</v>
      </c>
      <c r="O1393" s="191">
        <v>3</v>
      </c>
      <c r="P1393" s="191">
        <v>4.9776007964161276E-2</v>
      </c>
      <c r="Q1393" s="191">
        <v>5</v>
      </c>
      <c r="R1393" s="191">
        <v>0.16509042641446822</v>
      </c>
      <c r="S1393" s="191">
        <v>5</v>
      </c>
      <c r="T1393" s="191">
        <v>8.2960013273602126E-2</v>
      </c>
      <c r="U1393" s="191">
        <v>3</v>
      </c>
      <c r="V1393" s="191">
        <v>4.9776007964161276E-2</v>
      </c>
      <c r="W1393" s="191">
        <v>17</v>
      </c>
      <c r="X1393" s="191">
        <v>0.28206404513024719</v>
      </c>
      <c r="Y1393" s="191">
        <v>15</v>
      </c>
      <c r="Z1393" s="191">
        <v>0.24888003982080636</v>
      </c>
      <c r="AA1393" s="191">
        <v>37</v>
      </c>
      <c r="AB1393" s="191">
        <v>0.61390409822465564</v>
      </c>
      <c r="AC1393" s="191">
        <v>15</v>
      </c>
      <c r="AD1393" s="191">
        <v>0.24888003982080636</v>
      </c>
      <c r="AE1393" s="191"/>
      <c r="AF1393" s="191"/>
    </row>
    <row r="1394" spans="1:32">
      <c r="A1394" s="332">
        <v>1899</v>
      </c>
      <c r="B1394" s="334" t="s">
        <v>1076</v>
      </c>
      <c r="C1394" s="345">
        <v>1490</v>
      </c>
      <c r="D1394" s="345">
        <v>1505</v>
      </c>
      <c r="E1394" s="191">
        <v>21</v>
      </c>
      <c r="F1394" s="191">
        <f t="shared" si="75"/>
        <v>1.3953488372093024</v>
      </c>
      <c r="G1394" s="191">
        <v>11</v>
      </c>
      <c r="H1394" s="191">
        <v>0.73089700996677742</v>
      </c>
      <c r="I1394" s="191">
        <v>10</v>
      </c>
      <c r="J1394" s="191">
        <v>0.66445182724252494</v>
      </c>
      <c r="K1394" s="191">
        <v>0</v>
      </c>
      <c r="L1394" s="191">
        <v>0</v>
      </c>
      <c r="M1394" s="191">
        <v>0</v>
      </c>
      <c r="N1394" s="191">
        <v>0</v>
      </c>
      <c r="O1394" s="191">
        <v>0</v>
      </c>
      <c r="P1394" s="191">
        <v>0</v>
      </c>
      <c r="Q1394" s="191">
        <v>0</v>
      </c>
      <c r="R1394" s="191">
        <v>0</v>
      </c>
      <c r="S1394" s="191">
        <v>1</v>
      </c>
      <c r="T1394" s="191">
        <v>6.6445182724252497E-2</v>
      </c>
      <c r="U1394" s="191">
        <v>0</v>
      </c>
      <c r="V1394" s="191">
        <v>0</v>
      </c>
      <c r="W1394" s="191">
        <v>1</v>
      </c>
      <c r="X1394" s="191">
        <v>6.6445182724252497E-2</v>
      </c>
      <c r="Y1394" s="191">
        <v>3</v>
      </c>
      <c r="Z1394" s="191">
        <v>0.19933554817275745</v>
      </c>
      <c r="AA1394" s="191">
        <v>13</v>
      </c>
      <c r="AB1394" s="191">
        <v>0.86378737541528239</v>
      </c>
      <c r="AC1394" s="191">
        <v>3</v>
      </c>
      <c r="AD1394" s="191">
        <v>0.19933554817275745</v>
      </c>
      <c r="AE1394" s="191"/>
      <c r="AF1394" s="191"/>
    </row>
    <row r="1395" spans="1:32">
      <c r="A1395" s="332">
        <v>1899</v>
      </c>
      <c r="B1395" s="334" t="s">
        <v>973</v>
      </c>
      <c r="C1395" s="345">
        <v>12124</v>
      </c>
      <c r="D1395" s="345">
        <v>15206</v>
      </c>
      <c r="E1395" s="191">
        <v>250</v>
      </c>
      <c r="F1395" s="191">
        <f t="shared" ref="F1395:F1458" si="76">E1395/D1395*100</f>
        <v>1.6440878600552413</v>
      </c>
      <c r="G1395" s="191">
        <v>119</v>
      </c>
      <c r="H1395" s="191">
        <v>0.78258582138629496</v>
      </c>
      <c r="I1395" s="191">
        <v>131</v>
      </c>
      <c r="J1395" s="191">
        <v>0.86150203866894648</v>
      </c>
      <c r="K1395" s="191">
        <v>19</v>
      </c>
      <c r="L1395" s="191">
        <v>0.12495067736419835</v>
      </c>
      <c r="M1395" s="191">
        <v>29</v>
      </c>
      <c r="N1395" s="191">
        <v>0.190714191766408</v>
      </c>
      <c r="O1395" s="191">
        <v>9</v>
      </c>
      <c r="P1395" s="191">
        <v>5.9187162961988692E-2</v>
      </c>
      <c r="Q1395" s="191">
        <v>5</v>
      </c>
      <c r="R1395" s="191">
        <v>6.5434696830198605E-2</v>
      </c>
      <c r="S1395" s="191">
        <v>8</v>
      </c>
      <c r="T1395" s="191">
        <v>5.2610811521767727E-2</v>
      </c>
      <c r="U1395" s="191">
        <v>8</v>
      </c>
      <c r="V1395" s="191">
        <v>5.2610811521767727E-2</v>
      </c>
      <c r="W1395" s="191">
        <v>29</v>
      </c>
      <c r="X1395" s="191">
        <v>0.190714191766408</v>
      </c>
      <c r="Y1395" s="191">
        <v>45</v>
      </c>
      <c r="Z1395" s="191">
        <v>0.29593581480994341</v>
      </c>
      <c r="AA1395" s="191">
        <v>84</v>
      </c>
      <c r="AB1395" s="191">
        <v>0.55241352097856111</v>
      </c>
      <c r="AC1395" s="191">
        <v>14</v>
      </c>
      <c r="AD1395" s="191">
        <v>9.2068920163093523E-2</v>
      </c>
      <c r="AE1395" s="191"/>
      <c r="AF1395" s="191"/>
    </row>
    <row r="1396" spans="1:32">
      <c r="A1396" s="332">
        <v>1899</v>
      </c>
      <c r="B1396" s="334" t="s">
        <v>990</v>
      </c>
      <c r="C1396" s="345">
        <v>5806</v>
      </c>
      <c r="D1396" s="345">
        <v>5917</v>
      </c>
      <c r="E1396" s="191">
        <v>96</v>
      </c>
      <c r="F1396" s="191">
        <f t="shared" si="76"/>
        <v>1.6224438059827615</v>
      </c>
      <c r="G1396" s="191">
        <v>45</v>
      </c>
      <c r="H1396" s="191">
        <v>0.76052053405441944</v>
      </c>
      <c r="I1396" s="191">
        <v>51</v>
      </c>
      <c r="J1396" s="191">
        <v>0.86192327192834206</v>
      </c>
      <c r="K1396" s="191">
        <v>8</v>
      </c>
      <c r="L1396" s="191">
        <v>0.13520365049856345</v>
      </c>
      <c r="M1396" s="191">
        <v>11</v>
      </c>
      <c r="N1396" s="191">
        <v>0.18590501943552476</v>
      </c>
      <c r="O1396" s="191">
        <v>4</v>
      </c>
      <c r="P1396" s="191">
        <v>6.7601825249281725E-2</v>
      </c>
      <c r="Q1396" s="191">
        <v>2</v>
      </c>
      <c r="R1396" s="191">
        <v>6.7263816123035322E-2</v>
      </c>
      <c r="S1396" s="191">
        <v>4</v>
      </c>
      <c r="T1396" s="191">
        <v>6.7601825249281725E-2</v>
      </c>
      <c r="U1396" s="191">
        <v>3</v>
      </c>
      <c r="V1396" s="191">
        <v>5.0701368936961297E-2</v>
      </c>
      <c r="W1396" s="191">
        <v>8</v>
      </c>
      <c r="X1396" s="191">
        <v>0.13520365049856345</v>
      </c>
      <c r="Y1396" s="191">
        <v>11</v>
      </c>
      <c r="Z1396" s="191">
        <v>0.18590501943552476</v>
      </c>
      <c r="AA1396" s="191">
        <v>34</v>
      </c>
      <c r="AB1396" s="191">
        <v>0.57461551461889471</v>
      </c>
      <c r="AC1396" s="191">
        <v>11</v>
      </c>
      <c r="AD1396" s="191">
        <v>0.18590501943552476</v>
      </c>
      <c r="AE1396" s="191"/>
      <c r="AF1396" s="191"/>
    </row>
    <row r="1397" spans="1:32">
      <c r="A1397" s="332">
        <v>1899</v>
      </c>
      <c r="B1397" s="334" t="s">
        <v>1077</v>
      </c>
      <c r="C1397" s="345">
        <v>1814</v>
      </c>
      <c r="D1397" s="345">
        <v>1754</v>
      </c>
      <c r="E1397" s="191"/>
      <c r="F1397" s="191">
        <f t="shared" si="76"/>
        <v>0</v>
      </c>
      <c r="G1397" s="191"/>
      <c r="H1397" s="191">
        <v>0</v>
      </c>
      <c r="I1397" s="191"/>
      <c r="J1397" s="191">
        <v>0</v>
      </c>
      <c r="K1397" s="191">
        <v>0</v>
      </c>
      <c r="L1397" s="191">
        <v>0</v>
      </c>
      <c r="M1397" s="191">
        <v>0</v>
      </c>
      <c r="N1397" s="191">
        <v>0</v>
      </c>
      <c r="O1397" s="191">
        <v>0</v>
      </c>
      <c r="P1397" s="191">
        <v>0</v>
      </c>
      <c r="Q1397" s="191">
        <v>0</v>
      </c>
      <c r="R1397" s="191">
        <v>0</v>
      </c>
      <c r="S1397" s="191">
        <v>0</v>
      </c>
      <c r="T1397" s="191">
        <v>0</v>
      </c>
      <c r="U1397" s="191">
        <v>0</v>
      </c>
      <c r="V1397" s="191">
        <v>0</v>
      </c>
      <c r="W1397" s="191">
        <v>0</v>
      </c>
      <c r="X1397" s="191">
        <v>0</v>
      </c>
      <c r="Y1397" s="191">
        <v>0</v>
      </c>
      <c r="Z1397" s="191">
        <v>0</v>
      </c>
      <c r="AA1397" s="191">
        <v>0</v>
      </c>
      <c r="AB1397" s="191">
        <v>0</v>
      </c>
      <c r="AC1397" s="191">
        <v>0</v>
      </c>
      <c r="AD1397" s="191">
        <v>0</v>
      </c>
      <c r="AE1397" s="191"/>
      <c r="AF1397" s="191"/>
    </row>
    <row r="1398" spans="1:32">
      <c r="A1398" s="332">
        <v>1899</v>
      </c>
      <c r="B1398" s="334" t="s">
        <v>1078</v>
      </c>
      <c r="C1398" s="345">
        <v>1149</v>
      </c>
      <c r="D1398" s="345">
        <v>1199</v>
      </c>
      <c r="E1398" s="191"/>
      <c r="F1398" s="191">
        <f t="shared" si="76"/>
        <v>0</v>
      </c>
      <c r="G1398" s="191"/>
      <c r="H1398" s="191">
        <v>0</v>
      </c>
      <c r="I1398" s="191"/>
      <c r="J1398" s="191">
        <v>0</v>
      </c>
      <c r="K1398" s="191">
        <v>0</v>
      </c>
      <c r="L1398" s="191">
        <v>0</v>
      </c>
      <c r="M1398" s="191">
        <v>0</v>
      </c>
      <c r="N1398" s="191">
        <v>0</v>
      </c>
      <c r="O1398" s="191">
        <v>0</v>
      </c>
      <c r="P1398" s="191">
        <v>0</v>
      </c>
      <c r="Q1398" s="191">
        <v>0</v>
      </c>
      <c r="R1398" s="191">
        <v>0</v>
      </c>
      <c r="S1398" s="191">
        <v>0</v>
      </c>
      <c r="T1398" s="191">
        <v>0</v>
      </c>
      <c r="U1398" s="191">
        <v>0</v>
      </c>
      <c r="V1398" s="191">
        <v>0</v>
      </c>
      <c r="W1398" s="191">
        <v>0</v>
      </c>
      <c r="X1398" s="191">
        <v>0</v>
      </c>
      <c r="Y1398" s="191">
        <v>0</v>
      </c>
      <c r="Z1398" s="191">
        <v>0</v>
      </c>
      <c r="AA1398" s="191">
        <v>0</v>
      </c>
      <c r="AB1398" s="191">
        <v>0</v>
      </c>
      <c r="AC1398" s="191">
        <v>0</v>
      </c>
      <c r="AD1398" s="191">
        <v>0</v>
      </c>
      <c r="AE1398" s="191"/>
      <c r="AF1398" s="191"/>
    </row>
    <row r="1399" spans="1:32">
      <c r="A1399" s="332">
        <v>1899</v>
      </c>
      <c r="B1399" s="334" t="s">
        <v>1079</v>
      </c>
      <c r="C1399" s="345">
        <v>1449</v>
      </c>
      <c r="D1399" s="345">
        <v>1448</v>
      </c>
      <c r="E1399" s="191"/>
      <c r="F1399" s="191">
        <f t="shared" si="76"/>
        <v>0</v>
      </c>
      <c r="G1399" s="191"/>
      <c r="H1399" s="191">
        <v>0</v>
      </c>
      <c r="I1399" s="191"/>
      <c r="J1399" s="191">
        <v>0</v>
      </c>
      <c r="K1399" s="191">
        <v>0</v>
      </c>
      <c r="L1399" s="191">
        <v>0</v>
      </c>
      <c r="M1399" s="191">
        <v>0</v>
      </c>
      <c r="N1399" s="191">
        <v>0</v>
      </c>
      <c r="O1399" s="191">
        <v>0</v>
      </c>
      <c r="P1399" s="191">
        <v>0</v>
      </c>
      <c r="Q1399" s="191">
        <v>0</v>
      </c>
      <c r="R1399" s="191">
        <v>0</v>
      </c>
      <c r="S1399" s="191">
        <v>0</v>
      </c>
      <c r="T1399" s="191">
        <v>0</v>
      </c>
      <c r="U1399" s="191">
        <v>0</v>
      </c>
      <c r="V1399" s="191">
        <v>0</v>
      </c>
      <c r="W1399" s="191">
        <v>0</v>
      </c>
      <c r="X1399" s="191">
        <v>0</v>
      </c>
      <c r="Y1399" s="191">
        <v>0</v>
      </c>
      <c r="Z1399" s="191">
        <v>0</v>
      </c>
      <c r="AA1399" s="191">
        <v>0</v>
      </c>
      <c r="AB1399" s="191">
        <v>0</v>
      </c>
      <c r="AC1399" s="191">
        <v>0</v>
      </c>
      <c r="AD1399" s="191">
        <v>0</v>
      </c>
      <c r="AE1399" s="191"/>
      <c r="AF1399" s="191"/>
    </row>
    <row r="1400" spans="1:32">
      <c r="A1400" s="332">
        <v>1899</v>
      </c>
      <c r="B1400" s="334" t="s">
        <v>1080</v>
      </c>
      <c r="C1400" s="345">
        <v>1910</v>
      </c>
      <c r="D1400" s="345">
        <v>1884</v>
      </c>
      <c r="E1400" s="191"/>
      <c r="F1400" s="191">
        <f t="shared" si="76"/>
        <v>0</v>
      </c>
      <c r="G1400" s="191"/>
      <c r="H1400" s="191">
        <v>0</v>
      </c>
      <c r="I1400" s="191"/>
      <c r="J1400" s="191">
        <v>0</v>
      </c>
      <c r="K1400" s="191">
        <v>0</v>
      </c>
      <c r="L1400" s="191">
        <v>0</v>
      </c>
      <c r="M1400" s="191">
        <v>0</v>
      </c>
      <c r="N1400" s="191">
        <v>0</v>
      </c>
      <c r="O1400" s="191">
        <v>0</v>
      </c>
      <c r="P1400" s="191">
        <v>0</v>
      </c>
      <c r="Q1400" s="191">
        <v>0</v>
      </c>
      <c r="R1400" s="191">
        <v>0</v>
      </c>
      <c r="S1400" s="191">
        <v>0</v>
      </c>
      <c r="T1400" s="191">
        <v>0</v>
      </c>
      <c r="U1400" s="191">
        <v>0</v>
      </c>
      <c r="V1400" s="191">
        <v>0</v>
      </c>
      <c r="W1400" s="191">
        <v>0</v>
      </c>
      <c r="X1400" s="191">
        <v>0</v>
      </c>
      <c r="Y1400" s="191">
        <v>0</v>
      </c>
      <c r="Z1400" s="191">
        <v>0</v>
      </c>
      <c r="AA1400" s="191">
        <v>0</v>
      </c>
      <c r="AB1400" s="191">
        <v>0</v>
      </c>
      <c r="AC1400" s="191">
        <v>0</v>
      </c>
      <c r="AD1400" s="191">
        <v>0</v>
      </c>
      <c r="AE1400" s="191"/>
      <c r="AF1400" s="191"/>
    </row>
    <row r="1401" spans="1:32">
      <c r="A1401" s="332">
        <v>1899</v>
      </c>
      <c r="B1401" s="334" t="s">
        <v>1081</v>
      </c>
      <c r="C1401" s="345">
        <v>2958</v>
      </c>
      <c r="D1401" s="345">
        <v>3102</v>
      </c>
      <c r="E1401" s="191"/>
      <c r="F1401" s="191">
        <f t="shared" si="76"/>
        <v>0</v>
      </c>
      <c r="G1401" s="191"/>
      <c r="H1401" s="191">
        <v>0</v>
      </c>
      <c r="I1401" s="191"/>
      <c r="J1401" s="191">
        <v>0</v>
      </c>
      <c r="K1401" s="191">
        <v>0</v>
      </c>
      <c r="L1401" s="191">
        <v>0</v>
      </c>
      <c r="M1401" s="191">
        <v>0</v>
      </c>
      <c r="N1401" s="191">
        <v>0</v>
      </c>
      <c r="O1401" s="191">
        <v>0</v>
      </c>
      <c r="P1401" s="191">
        <v>0</v>
      </c>
      <c r="Q1401" s="191">
        <v>0</v>
      </c>
      <c r="R1401" s="191">
        <v>0</v>
      </c>
      <c r="S1401" s="191">
        <v>0</v>
      </c>
      <c r="T1401" s="191">
        <v>0</v>
      </c>
      <c r="U1401" s="191">
        <v>0</v>
      </c>
      <c r="V1401" s="191">
        <v>0</v>
      </c>
      <c r="W1401" s="191">
        <v>0</v>
      </c>
      <c r="X1401" s="191">
        <v>0</v>
      </c>
      <c r="Y1401" s="191">
        <v>0</v>
      </c>
      <c r="Z1401" s="191">
        <v>0</v>
      </c>
      <c r="AA1401" s="191">
        <v>0</v>
      </c>
      <c r="AB1401" s="191">
        <v>0</v>
      </c>
      <c r="AC1401" s="191">
        <v>0</v>
      </c>
      <c r="AD1401" s="191">
        <v>0</v>
      </c>
      <c r="AE1401" s="191"/>
      <c r="AF1401" s="191"/>
    </row>
    <row r="1402" spans="1:32">
      <c r="A1402" s="332">
        <v>1899</v>
      </c>
      <c r="B1402" s="334" t="s">
        <v>1082</v>
      </c>
      <c r="C1402" s="345">
        <v>2669</v>
      </c>
      <c r="D1402" s="345">
        <v>2695</v>
      </c>
      <c r="E1402" s="191"/>
      <c r="F1402" s="191">
        <f t="shared" si="76"/>
        <v>0</v>
      </c>
      <c r="G1402" s="191"/>
      <c r="H1402" s="191">
        <v>0</v>
      </c>
      <c r="I1402" s="191"/>
      <c r="J1402" s="191">
        <v>0</v>
      </c>
      <c r="K1402" s="191">
        <v>0</v>
      </c>
      <c r="L1402" s="191">
        <v>0</v>
      </c>
      <c r="M1402" s="191">
        <v>0</v>
      </c>
      <c r="N1402" s="191">
        <v>0</v>
      </c>
      <c r="O1402" s="191">
        <v>0</v>
      </c>
      <c r="P1402" s="191">
        <v>0</v>
      </c>
      <c r="Q1402" s="191">
        <v>0</v>
      </c>
      <c r="R1402" s="191">
        <v>0</v>
      </c>
      <c r="S1402" s="191">
        <v>0</v>
      </c>
      <c r="T1402" s="191">
        <v>0</v>
      </c>
      <c r="U1402" s="191">
        <v>0</v>
      </c>
      <c r="V1402" s="191">
        <v>0</v>
      </c>
      <c r="W1402" s="191">
        <v>0</v>
      </c>
      <c r="X1402" s="191">
        <v>0</v>
      </c>
      <c r="Y1402" s="191">
        <v>0</v>
      </c>
      <c r="Z1402" s="191">
        <v>0</v>
      </c>
      <c r="AA1402" s="191">
        <v>0</v>
      </c>
      <c r="AB1402" s="191">
        <v>0</v>
      </c>
      <c r="AC1402" s="191">
        <v>0</v>
      </c>
      <c r="AD1402" s="191">
        <v>0</v>
      </c>
      <c r="AE1402" s="191"/>
      <c r="AF1402" s="191"/>
    </row>
    <row r="1403" spans="1:32">
      <c r="A1403" s="332">
        <v>1899</v>
      </c>
      <c r="B1403" s="334" t="s">
        <v>1083</v>
      </c>
      <c r="C1403" s="345">
        <v>1513</v>
      </c>
      <c r="D1403" s="345">
        <v>1856</v>
      </c>
      <c r="E1403" s="191"/>
      <c r="F1403" s="191">
        <f t="shared" si="76"/>
        <v>0</v>
      </c>
      <c r="G1403" s="191"/>
      <c r="H1403" s="191">
        <v>0</v>
      </c>
      <c r="I1403" s="191"/>
      <c r="J1403" s="191">
        <v>0</v>
      </c>
      <c r="K1403" s="191">
        <v>0</v>
      </c>
      <c r="L1403" s="191">
        <v>0</v>
      </c>
      <c r="M1403" s="191">
        <v>0</v>
      </c>
      <c r="N1403" s="191">
        <v>0</v>
      </c>
      <c r="O1403" s="191">
        <v>0</v>
      </c>
      <c r="P1403" s="191">
        <v>0</v>
      </c>
      <c r="Q1403" s="191">
        <v>0</v>
      </c>
      <c r="R1403" s="191">
        <v>0</v>
      </c>
      <c r="S1403" s="191">
        <v>0</v>
      </c>
      <c r="T1403" s="191">
        <v>0</v>
      </c>
      <c r="U1403" s="191">
        <v>0</v>
      </c>
      <c r="V1403" s="191">
        <v>0</v>
      </c>
      <c r="W1403" s="191">
        <v>0</v>
      </c>
      <c r="X1403" s="191">
        <v>0</v>
      </c>
      <c r="Y1403" s="191">
        <v>0</v>
      </c>
      <c r="Z1403" s="191">
        <v>0</v>
      </c>
      <c r="AA1403" s="191">
        <v>0</v>
      </c>
      <c r="AB1403" s="191">
        <v>0</v>
      </c>
      <c r="AC1403" s="191">
        <v>0</v>
      </c>
      <c r="AD1403" s="191">
        <v>0</v>
      </c>
      <c r="AE1403" s="191"/>
      <c r="AF1403" s="191"/>
    </row>
    <row r="1404" spans="1:32">
      <c r="A1404" s="332">
        <v>1899</v>
      </c>
      <c r="B1404" s="334" t="s">
        <v>1084</v>
      </c>
      <c r="C1404" s="345">
        <v>221</v>
      </c>
      <c r="D1404" s="345">
        <v>204</v>
      </c>
      <c r="E1404" s="191"/>
      <c r="F1404" s="191">
        <f t="shared" si="76"/>
        <v>0</v>
      </c>
      <c r="G1404" s="191"/>
      <c r="H1404" s="191">
        <v>0</v>
      </c>
      <c r="I1404" s="191"/>
      <c r="J1404" s="191">
        <v>0</v>
      </c>
      <c r="K1404" s="191">
        <v>0</v>
      </c>
      <c r="L1404" s="191">
        <v>0</v>
      </c>
      <c r="M1404" s="191">
        <v>0</v>
      </c>
      <c r="N1404" s="191">
        <v>0</v>
      </c>
      <c r="O1404" s="191">
        <v>0</v>
      </c>
      <c r="P1404" s="191">
        <v>0</v>
      </c>
      <c r="Q1404" s="191">
        <v>0</v>
      </c>
      <c r="R1404" s="191">
        <v>0</v>
      </c>
      <c r="S1404" s="191">
        <v>0</v>
      </c>
      <c r="T1404" s="191">
        <v>0</v>
      </c>
      <c r="U1404" s="191">
        <v>0</v>
      </c>
      <c r="V1404" s="191">
        <v>0</v>
      </c>
      <c r="W1404" s="191">
        <v>0</v>
      </c>
      <c r="X1404" s="191">
        <v>0</v>
      </c>
      <c r="Y1404" s="191">
        <v>0</v>
      </c>
      <c r="Z1404" s="191">
        <v>0</v>
      </c>
      <c r="AA1404" s="191">
        <v>0</v>
      </c>
      <c r="AB1404" s="191">
        <v>0</v>
      </c>
      <c r="AC1404" s="191">
        <v>0</v>
      </c>
      <c r="AD1404" s="191">
        <v>0</v>
      </c>
      <c r="AE1404" s="191"/>
      <c r="AF1404" s="191"/>
    </row>
    <row r="1405" spans="1:32">
      <c r="A1405" s="332">
        <v>1899</v>
      </c>
      <c r="B1405" s="334" t="s">
        <v>1085</v>
      </c>
      <c r="C1405" s="345">
        <v>1171</v>
      </c>
      <c r="D1405" s="345">
        <v>1300</v>
      </c>
      <c r="E1405" s="191"/>
      <c r="F1405" s="191">
        <f t="shared" si="76"/>
        <v>0</v>
      </c>
      <c r="G1405" s="191"/>
      <c r="H1405" s="191">
        <v>0</v>
      </c>
      <c r="I1405" s="191"/>
      <c r="J1405" s="191">
        <v>0</v>
      </c>
      <c r="K1405" s="191">
        <v>0</v>
      </c>
      <c r="L1405" s="191">
        <v>0</v>
      </c>
      <c r="M1405" s="191">
        <v>0</v>
      </c>
      <c r="N1405" s="191">
        <v>0</v>
      </c>
      <c r="O1405" s="191">
        <v>0</v>
      </c>
      <c r="P1405" s="191">
        <v>0</v>
      </c>
      <c r="Q1405" s="191">
        <v>0</v>
      </c>
      <c r="R1405" s="191">
        <v>0</v>
      </c>
      <c r="S1405" s="191">
        <v>0</v>
      </c>
      <c r="T1405" s="191">
        <v>0</v>
      </c>
      <c r="U1405" s="191">
        <v>0</v>
      </c>
      <c r="V1405" s="191">
        <v>0</v>
      </c>
      <c r="W1405" s="191">
        <v>0</v>
      </c>
      <c r="X1405" s="191">
        <v>0</v>
      </c>
      <c r="Y1405" s="191">
        <v>0</v>
      </c>
      <c r="Z1405" s="191">
        <v>0</v>
      </c>
      <c r="AA1405" s="191">
        <v>0</v>
      </c>
      <c r="AB1405" s="191">
        <v>0</v>
      </c>
      <c r="AC1405" s="191">
        <v>0</v>
      </c>
      <c r="AD1405" s="191">
        <v>0</v>
      </c>
      <c r="AE1405" s="191"/>
      <c r="AF1405" s="191"/>
    </row>
    <row r="1406" spans="1:32">
      <c r="A1406" s="332">
        <v>1899</v>
      </c>
      <c r="B1406" s="334" t="s">
        <v>1086</v>
      </c>
      <c r="C1406" s="345">
        <v>1064</v>
      </c>
      <c r="D1406" s="345">
        <v>2364</v>
      </c>
      <c r="E1406" s="191"/>
      <c r="F1406" s="191">
        <f t="shared" si="76"/>
        <v>0</v>
      </c>
      <c r="G1406" s="191"/>
      <c r="H1406" s="191">
        <v>0</v>
      </c>
      <c r="I1406" s="191"/>
      <c r="J1406" s="191">
        <v>0</v>
      </c>
      <c r="K1406" s="191">
        <v>0</v>
      </c>
      <c r="L1406" s="191">
        <v>0</v>
      </c>
      <c r="M1406" s="191">
        <v>0</v>
      </c>
      <c r="N1406" s="191">
        <v>0</v>
      </c>
      <c r="O1406" s="191">
        <v>0</v>
      </c>
      <c r="P1406" s="191">
        <v>0</v>
      </c>
      <c r="Q1406" s="191">
        <v>0</v>
      </c>
      <c r="R1406" s="191">
        <v>0</v>
      </c>
      <c r="S1406" s="191">
        <v>0</v>
      </c>
      <c r="T1406" s="191">
        <v>0</v>
      </c>
      <c r="U1406" s="191">
        <v>0</v>
      </c>
      <c r="V1406" s="191">
        <v>0</v>
      </c>
      <c r="W1406" s="191">
        <v>0</v>
      </c>
      <c r="X1406" s="191">
        <v>0</v>
      </c>
      <c r="Y1406" s="191">
        <v>0</v>
      </c>
      <c r="Z1406" s="191">
        <v>0</v>
      </c>
      <c r="AA1406" s="191">
        <v>0</v>
      </c>
      <c r="AB1406" s="191">
        <v>0</v>
      </c>
      <c r="AC1406" s="191">
        <v>0</v>
      </c>
      <c r="AD1406" s="191">
        <v>0</v>
      </c>
      <c r="AE1406" s="191"/>
      <c r="AF1406" s="191"/>
    </row>
    <row r="1407" spans="1:32">
      <c r="A1407" s="332">
        <v>1899</v>
      </c>
      <c r="B1407" s="334" t="s">
        <v>1087</v>
      </c>
      <c r="C1407" s="345">
        <v>9259</v>
      </c>
      <c r="D1407" s="345">
        <v>11532</v>
      </c>
      <c r="E1407" s="191"/>
      <c r="F1407" s="191">
        <f t="shared" si="76"/>
        <v>0</v>
      </c>
      <c r="G1407" s="191"/>
      <c r="H1407" s="191">
        <v>0</v>
      </c>
      <c r="I1407" s="191"/>
      <c r="J1407" s="191">
        <v>0</v>
      </c>
      <c r="K1407" s="191">
        <v>0</v>
      </c>
      <c r="L1407" s="191">
        <v>0</v>
      </c>
      <c r="M1407" s="191">
        <v>0</v>
      </c>
      <c r="N1407" s="191">
        <v>0</v>
      </c>
      <c r="O1407" s="191">
        <v>0</v>
      </c>
      <c r="P1407" s="191">
        <v>0</v>
      </c>
      <c r="Q1407" s="191">
        <v>0</v>
      </c>
      <c r="R1407" s="191">
        <v>0</v>
      </c>
      <c r="S1407" s="191">
        <v>0</v>
      </c>
      <c r="T1407" s="191">
        <v>0</v>
      </c>
      <c r="U1407" s="191">
        <v>0</v>
      </c>
      <c r="V1407" s="191">
        <v>0</v>
      </c>
      <c r="W1407" s="191">
        <v>0</v>
      </c>
      <c r="X1407" s="191">
        <v>0</v>
      </c>
      <c r="Y1407" s="191">
        <v>0</v>
      </c>
      <c r="Z1407" s="191">
        <v>0</v>
      </c>
      <c r="AA1407" s="191">
        <v>0</v>
      </c>
      <c r="AB1407" s="191">
        <v>0</v>
      </c>
      <c r="AC1407" s="191">
        <v>0</v>
      </c>
      <c r="AD1407" s="191">
        <v>0</v>
      </c>
      <c r="AE1407" s="191"/>
      <c r="AF1407" s="191"/>
    </row>
    <row r="1408" spans="1:32">
      <c r="A1408" s="332">
        <v>1899</v>
      </c>
      <c r="B1408" s="334" t="s">
        <v>1088</v>
      </c>
      <c r="C1408" s="345">
        <v>1359</v>
      </c>
      <c r="D1408" s="345">
        <v>1292</v>
      </c>
      <c r="E1408" s="191"/>
      <c r="F1408" s="191">
        <f t="shared" si="76"/>
        <v>0</v>
      </c>
      <c r="G1408" s="191"/>
      <c r="H1408" s="191">
        <v>0</v>
      </c>
      <c r="I1408" s="191"/>
      <c r="J1408" s="191">
        <v>0</v>
      </c>
      <c r="K1408" s="191">
        <v>0</v>
      </c>
      <c r="L1408" s="191">
        <v>0</v>
      </c>
      <c r="M1408" s="191">
        <v>0</v>
      </c>
      <c r="N1408" s="191">
        <v>0</v>
      </c>
      <c r="O1408" s="191">
        <v>0</v>
      </c>
      <c r="P1408" s="191">
        <v>0</v>
      </c>
      <c r="Q1408" s="191">
        <v>0</v>
      </c>
      <c r="R1408" s="191">
        <v>0</v>
      </c>
      <c r="S1408" s="191">
        <v>0</v>
      </c>
      <c r="T1408" s="191">
        <v>0</v>
      </c>
      <c r="U1408" s="191">
        <v>0</v>
      </c>
      <c r="V1408" s="191">
        <v>0</v>
      </c>
      <c r="W1408" s="191">
        <v>0</v>
      </c>
      <c r="X1408" s="191">
        <v>0</v>
      </c>
      <c r="Y1408" s="191">
        <v>0</v>
      </c>
      <c r="Z1408" s="191">
        <v>0</v>
      </c>
      <c r="AA1408" s="191">
        <v>0</v>
      </c>
      <c r="AB1408" s="191">
        <v>0</v>
      </c>
      <c r="AC1408" s="191">
        <v>0</v>
      </c>
      <c r="AD1408" s="191">
        <v>0</v>
      </c>
      <c r="AE1408" s="191"/>
      <c r="AF1408" s="191"/>
    </row>
    <row r="1409" spans="1:32">
      <c r="A1409" s="332">
        <v>1899</v>
      </c>
      <c r="B1409" s="334" t="s">
        <v>1089</v>
      </c>
      <c r="C1409" s="345">
        <v>3891</v>
      </c>
      <c r="D1409" s="345">
        <v>8089</v>
      </c>
      <c r="E1409" s="191"/>
      <c r="F1409" s="191">
        <f t="shared" si="76"/>
        <v>0</v>
      </c>
      <c r="G1409" s="191"/>
      <c r="H1409" s="191">
        <v>0</v>
      </c>
      <c r="I1409" s="191"/>
      <c r="J1409" s="191">
        <v>0</v>
      </c>
      <c r="K1409" s="191">
        <v>0</v>
      </c>
      <c r="L1409" s="191">
        <v>0</v>
      </c>
      <c r="M1409" s="191">
        <v>0</v>
      </c>
      <c r="N1409" s="191">
        <v>0</v>
      </c>
      <c r="O1409" s="191">
        <v>0</v>
      </c>
      <c r="P1409" s="191">
        <v>0</v>
      </c>
      <c r="Q1409" s="191">
        <v>0</v>
      </c>
      <c r="R1409" s="191">
        <v>0</v>
      </c>
      <c r="S1409" s="191">
        <v>0</v>
      </c>
      <c r="T1409" s="191">
        <v>0</v>
      </c>
      <c r="U1409" s="191">
        <v>0</v>
      </c>
      <c r="V1409" s="191">
        <v>0</v>
      </c>
      <c r="W1409" s="191">
        <v>0</v>
      </c>
      <c r="X1409" s="191">
        <v>0</v>
      </c>
      <c r="Y1409" s="191">
        <v>0</v>
      </c>
      <c r="Z1409" s="191">
        <v>0</v>
      </c>
      <c r="AA1409" s="191">
        <v>0</v>
      </c>
      <c r="AB1409" s="191">
        <v>0</v>
      </c>
      <c r="AC1409" s="191">
        <v>0</v>
      </c>
      <c r="AD1409" s="191">
        <v>0</v>
      </c>
      <c r="AE1409" s="191"/>
      <c r="AF1409" s="191"/>
    </row>
    <row r="1410" spans="1:32">
      <c r="A1410" s="332">
        <v>1899</v>
      </c>
      <c r="B1410" s="334" t="s">
        <v>1090</v>
      </c>
      <c r="C1410" s="345">
        <v>5806</v>
      </c>
      <c r="D1410" s="345">
        <v>5917</v>
      </c>
      <c r="E1410" s="191"/>
      <c r="F1410" s="191">
        <f t="shared" si="76"/>
        <v>0</v>
      </c>
      <c r="G1410" s="191"/>
      <c r="H1410" s="191">
        <v>0</v>
      </c>
      <c r="I1410" s="191"/>
      <c r="J1410" s="191">
        <v>0</v>
      </c>
      <c r="K1410" s="191">
        <v>0</v>
      </c>
      <c r="L1410" s="191">
        <v>0</v>
      </c>
      <c r="M1410" s="191">
        <v>0</v>
      </c>
      <c r="N1410" s="191">
        <v>0</v>
      </c>
      <c r="O1410" s="191">
        <v>0</v>
      </c>
      <c r="P1410" s="191">
        <v>0</v>
      </c>
      <c r="Q1410" s="191">
        <v>0</v>
      </c>
      <c r="R1410" s="191">
        <v>0</v>
      </c>
      <c r="S1410" s="191">
        <v>0</v>
      </c>
      <c r="T1410" s="191">
        <v>0</v>
      </c>
      <c r="U1410" s="191">
        <v>0</v>
      </c>
      <c r="V1410" s="191">
        <v>0</v>
      </c>
      <c r="W1410" s="191">
        <v>0</v>
      </c>
      <c r="X1410" s="191">
        <v>0</v>
      </c>
      <c r="Y1410" s="191">
        <v>0</v>
      </c>
      <c r="Z1410" s="191">
        <v>0</v>
      </c>
      <c r="AA1410" s="191">
        <v>0</v>
      </c>
      <c r="AB1410" s="191">
        <v>0</v>
      </c>
      <c r="AC1410" s="191">
        <v>0</v>
      </c>
      <c r="AD1410" s="191">
        <v>0</v>
      </c>
      <c r="AE1410" s="191"/>
      <c r="AF1410" s="191"/>
    </row>
    <row r="1411" spans="1:32">
      <c r="A1411" s="332">
        <v>1899</v>
      </c>
      <c r="B1411" s="334" t="s">
        <v>1091</v>
      </c>
      <c r="C1411" s="345">
        <v>2736</v>
      </c>
      <c r="D1411" s="345">
        <v>2680</v>
      </c>
      <c r="E1411" s="191"/>
      <c r="F1411" s="191">
        <f t="shared" si="76"/>
        <v>0</v>
      </c>
      <c r="G1411" s="191"/>
      <c r="H1411" s="191">
        <v>0</v>
      </c>
      <c r="I1411" s="191"/>
      <c r="J1411" s="191">
        <v>0</v>
      </c>
      <c r="K1411" s="191">
        <v>0</v>
      </c>
      <c r="L1411" s="191">
        <v>0</v>
      </c>
      <c r="M1411" s="191">
        <v>0</v>
      </c>
      <c r="N1411" s="191">
        <v>0</v>
      </c>
      <c r="O1411" s="191">
        <v>0</v>
      </c>
      <c r="P1411" s="191">
        <v>0</v>
      </c>
      <c r="Q1411" s="191">
        <v>0</v>
      </c>
      <c r="R1411" s="191">
        <v>0</v>
      </c>
      <c r="S1411" s="191">
        <v>0</v>
      </c>
      <c r="T1411" s="191">
        <v>0</v>
      </c>
      <c r="U1411" s="191">
        <v>0</v>
      </c>
      <c r="V1411" s="191">
        <v>0</v>
      </c>
      <c r="W1411" s="191">
        <v>0</v>
      </c>
      <c r="X1411" s="191">
        <v>0</v>
      </c>
      <c r="Y1411" s="191">
        <v>0</v>
      </c>
      <c r="Z1411" s="191">
        <v>0</v>
      </c>
      <c r="AA1411" s="191">
        <v>0</v>
      </c>
      <c r="AB1411" s="191">
        <v>0</v>
      </c>
      <c r="AC1411" s="191">
        <v>0</v>
      </c>
      <c r="AD1411" s="191">
        <v>0</v>
      </c>
      <c r="AE1411" s="191"/>
      <c r="AF1411" s="191"/>
    </row>
    <row r="1412" spans="1:32">
      <c r="A1412" s="332">
        <v>1899</v>
      </c>
      <c r="B1412" s="334" t="s">
        <v>1092</v>
      </c>
      <c r="C1412" s="345">
        <v>5000</v>
      </c>
      <c r="D1412" s="345">
        <v>4891</v>
      </c>
      <c r="E1412" s="191"/>
      <c r="F1412" s="191">
        <f t="shared" si="76"/>
        <v>0</v>
      </c>
      <c r="G1412" s="191"/>
      <c r="H1412" s="191">
        <v>0</v>
      </c>
      <c r="I1412" s="191"/>
      <c r="J1412" s="191">
        <v>0</v>
      </c>
      <c r="K1412" s="191">
        <v>0</v>
      </c>
      <c r="L1412" s="191">
        <v>0</v>
      </c>
      <c r="M1412" s="191">
        <v>0</v>
      </c>
      <c r="N1412" s="191">
        <v>0</v>
      </c>
      <c r="O1412" s="191">
        <v>0</v>
      </c>
      <c r="P1412" s="191">
        <v>0</v>
      </c>
      <c r="Q1412" s="191">
        <v>0</v>
      </c>
      <c r="R1412" s="191">
        <v>0</v>
      </c>
      <c r="S1412" s="191">
        <v>0</v>
      </c>
      <c r="T1412" s="191">
        <v>0</v>
      </c>
      <c r="U1412" s="191">
        <v>0</v>
      </c>
      <c r="V1412" s="191">
        <v>0</v>
      </c>
      <c r="W1412" s="191">
        <v>0</v>
      </c>
      <c r="X1412" s="191">
        <v>0</v>
      </c>
      <c r="Y1412" s="191">
        <v>0</v>
      </c>
      <c r="Z1412" s="191">
        <v>0</v>
      </c>
      <c r="AA1412" s="191">
        <v>0</v>
      </c>
      <c r="AB1412" s="191">
        <v>0</v>
      </c>
      <c r="AC1412" s="191">
        <v>0</v>
      </c>
      <c r="AD1412" s="191">
        <v>0</v>
      </c>
      <c r="AE1412" s="191"/>
      <c r="AF1412" s="191"/>
    </row>
    <row r="1413" spans="1:32">
      <c r="A1413" s="332">
        <v>1899</v>
      </c>
      <c r="B1413" s="334" t="s">
        <v>1093</v>
      </c>
      <c r="C1413" s="345">
        <v>4904</v>
      </c>
      <c r="D1413" s="345">
        <v>5095</v>
      </c>
      <c r="E1413" s="191"/>
      <c r="F1413" s="191">
        <f t="shared" si="76"/>
        <v>0</v>
      </c>
      <c r="G1413" s="191"/>
      <c r="H1413" s="191">
        <v>0</v>
      </c>
      <c r="I1413" s="191"/>
      <c r="J1413" s="191">
        <v>0</v>
      </c>
      <c r="K1413" s="191">
        <v>0</v>
      </c>
      <c r="L1413" s="191">
        <v>0</v>
      </c>
      <c r="M1413" s="191">
        <v>0</v>
      </c>
      <c r="N1413" s="191">
        <v>0</v>
      </c>
      <c r="O1413" s="191">
        <v>0</v>
      </c>
      <c r="P1413" s="191">
        <v>0</v>
      </c>
      <c r="Q1413" s="191">
        <v>0</v>
      </c>
      <c r="R1413" s="191">
        <v>0</v>
      </c>
      <c r="S1413" s="191">
        <v>0</v>
      </c>
      <c r="T1413" s="191">
        <v>0</v>
      </c>
      <c r="U1413" s="191">
        <v>0</v>
      </c>
      <c r="V1413" s="191">
        <v>0</v>
      </c>
      <c r="W1413" s="191">
        <v>0</v>
      </c>
      <c r="X1413" s="191">
        <v>0</v>
      </c>
      <c r="Y1413" s="191">
        <v>0</v>
      </c>
      <c r="Z1413" s="191">
        <v>0</v>
      </c>
      <c r="AA1413" s="191">
        <v>0</v>
      </c>
      <c r="AB1413" s="191">
        <v>0</v>
      </c>
      <c r="AC1413" s="191">
        <v>0</v>
      </c>
      <c r="AD1413" s="191">
        <v>0</v>
      </c>
      <c r="AE1413" s="191"/>
      <c r="AF1413" s="191"/>
    </row>
    <row r="1414" spans="1:32">
      <c r="A1414" s="332">
        <v>1899</v>
      </c>
      <c r="B1414" s="334" t="s">
        <v>1094</v>
      </c>
      <c r="C1414" s="345">
        <v>1587</v>
      </c>
      <c r="D1414" s="345">
        <v>1392</v>
      </c>
      <c r="E1414" s="191"/>
      <c r="F1414" s="191">
        <f t="shared" si="76"/>
        <v>0</v>
      </c>
      <c r="G1414" s="191"/>
      <c r="H1414" s="191">
        <v>0</v>
      </c>
      <c r="I1414" s="191"/>
      <c r="J1414" s="191">
        <v>0</v>
      </c>
      <c r="K1414" s="191">
        <v>0</v>
      </c>
      <c r="L1414" s="191">
        <v>0</v>
      </c>
      <c r="M1414" s="191">
        <v>0</v>
      </c>
      <c r="N1414" s="191">
        <v>0</v>
      </c>
      <c r="O1414" s="191">
        <v>0</v>
      </c>
      <c r="P1414" s="191">
        <v>0</v>
      </c>
      <c r="Q1414" s="191">
        <v>0</v>
      </c>
      <c r="R1414" s="191">
        <v>0</v>
      </c>
      <c r="S1414" s="191">
        <v>0</v>
      </c>
      <c r="T1414" s="191">
        <v>0</v>
      </c>
      <c r="U1414" s="191">
        <v>0</v>
      </c>
      <c r="V1414" s="191">
        <v>0</v>
      </c>
      <c r="W1414" s="191">
        <v>0</v>
      </c>
      <c r="X1414" s="191">
        <v>0</v>
      </c>
      <c r="Y1414" s="191">
        <v>0</v>
      </c>
      <c r="Z1414" s="191">
        <v>0</v>
      </c>
      <c r="AA1414" s="191">
        <v>0</v>
      </c>
      <c r="AB1414" s="191">
        <v>0</v>
      </c>
      <c r="AC1414" s="191">
        <v>0</v>
      </c>
      <c r="AD1414" s="191">
        <v>0</v>
      </c>
      <c r="AE1414" s="191"/>
      <c r="AF1414" s="191"/>
    </row>
    <row r="1415" spans="1:32">
      <c r="A1415" s="332">
        <v>1899</v>
      </c>
      <c r="B1415" s="334" t="s">
        <v>1095</v>
      </c>
      <c r="C1415" s="345">
        <v>1529</v>
      </c>
      <c r="D1415" s="345">
        <v>1555</v>
      </c>
      <c r="E1415" s="191"/>
      <c r="F1415" s="191">
        <f t="shared" si="76"/>
        <v>0</v>
      </c>
      <c r="G1415" s="191"/>
      <c r="H1415" s="191">
        <v>0</v>
      </c>
      <c r="I1415" s="191"/>
      <c r="J1415" s="191">
        <v>0</v>
      </c>
      <c r="K1415" s="191">
        <v>0</v>
      </c>
      <c r="L1415" s="191">
        <v>0</v>
      </c>
      <c r="M1415" s="191">
        <v>0</v>
      </c>
      <c r="N1415" s="191">
        <v>0</v>
      </c>
      <c r="O1415" s="191">
        <v>0</v>
      </c>
      <c r="P1415" s="191">
        <v>0</v>
      </c>
      <c r="Q1415" s="191">
        <v>0</v>
      </c>
      <c r="R1415" s="191">
        <v>0</v>
      </c>
      <c r="S1415" s="191">
        <v>0</v>
      </c>
      <c r="T1415" s="191">
        <v>0</v>
      </c>
      <c r="U1415" s="191">
        <v>0</v>
      </c>
      <c r="V1415" s="191">
        <v>0</v>
      </c>
      <c r="W1415" s="191">
        <v>0</v>
      </c>
      <c r="X1415" s="191">
        <v>0</v>
      </c>
      <c r="Y1415" s="191">
        <v>0</v>
      </c>
      <c r="Z1415" s="191">
        <v>0</v>
      </c>
      <c r="AA1415" s="191">
        <v>0</v>
      </c>
      <c r="AB1415" s="191">
        <v>0</v>
      </c>
      <c r="AC1415" s="191">
        <v>0</v>
      </c>
      <c r="AD1415" s="191">
        <v>0</v>
      </c>
      <c r="AE1415" s="191"/>
      <c r="AF1415" s="191"/>
    </row>
    <row r="1416" spans="1:32">
      <c r="A1416" s="332">
        <v>1899</v>
      </c>
      <c r="B1416" s="334" t="s">
        <v>1096</v>
      </c>
      <c r="C1416" s="345">
        <v>1345</v>
      </c>
      <c r="D1416" s="345">
        <v>1031</v>
      </c>
      <c r="E1416" s="191"/>
      <c r="F1416" s="191">
        <f t="shared" si="76"/>
        <v>0</v>
      </c>
      <c r="G1416" s="191"/>
      <c r="H1416" s="191">
        <v>0</v>
      </c>
      <c r="I1416" s="191"/>
      <c r="J1416" s="191">
        <v>0</v>
      </c>
      <c r="K1416" s="191">
        <v>0</v>
      </c>
      <c r="L1416" s="191">
        <v>0</v>
      </c>
      <c r="M1416" s="191">
        <v>0</v>
      </c>
      <c r="N1416" s="191">
        <v>0</v>
      </c>
      <c r="O1416" s="191">
        <v>0</v>
      </c>
      <c r="P1416" s="191">
        <v>0</v>
      </c>
      <c r="Q1416" s="191">
        <v>0</v>
      </c>
      <c r="R1416" s="191">
        <v>0</v>
      </c>
      <c r="S1416" s="191">
        <v>0</v>
      </c>
      <c r="T1416" s="191">
        <v>0</v>
      </c>
      <c r="U1416" s="191">
        <v>0</v>
      </c>
      <c r="V1416" s="191">
        <v>0</v>
      </c>
      <c r="W1416" s="191">
        <v>0</v>
      </c>
      <c r="X1416" s="191">
        <v>0</v>
      </c>
      <c r="Y1416" s="191">
        <v>0</v>
      </c>
      <c r="Z1416" s="191">
        <v>0</v>
      </c>
      <c r="AA1416" s="191">
        <v>0</v>
      </c>
      <c r="AB1416" s="191">
        <v>0</v>
      </c>
      <c r="AC1416" s="191">
        <v>0</v>
      </c>
      <c r="AD1416" s="191">
        <v>0</v>
      </c>
      <c r="AE1416" s="191"/>
      <c r="AF1416" s="191"/>
    </row>
    <row r="1417" spans="1:32">
      <c r="A1417" s="332">
        <v>1899</v>
      </c>
      <c r="B1417" s="334" t="s">
        <v>1097</v>
      </c>
      <c r="C1417" s="345">
        <v>3633</v>
      </c>
      <c r="D1417" s="345">
        <v>3533</v>
      </c>
      <c r="E1417" s="191"/>
      <c r="F1417" s="191">
        <f t="shared" si="76"/>
        <v>0</v>
      </c>
      <c r="G1417" s="191"/>
      <c r="H1417" s="191">
        <v>0</v>
      </c>
      <c r="I1417" s="191"/>
      <c r="J1417" s="191">
        <v>0</v>
      </c>
      <c r="K1417" s="191">
        <v>0</v>
      </c>
      <c r="L1417" s="191">
        <v>0</v>
      </c>
      <c r="M1417" s="191">
        <v>0</v>
      </c>
      <c r="N1417" s="191">
        <v>0</v>
      </c>
      <c r="O1417" s="191">
        <v>0</v>
      </c>
      <c r="P1417" s="191">
        <v>0</v>
      </c>
      <c r="Q1417" s="191">
        <v>0</v>
      </c>
      <c r="R1417" s="191">
        <v>0</v>
      </c>
      <c r="S1417" s="191">
        <v>0</v>
      </c>
      <c r="T1417" s="191">
        <v>0</v>
      </c>
      <c r="U1417" s="191">
        <v>0</v>
      </c>
      <c r="V1417" s="191">
        <v>0</v>
      </c>
      <c r="W1417" s="191">
        <v>0</v>
      </c>
      <c r="X1417" s="191">
        <v>0</v>
      </c>
      <c r="Y1417" s="191">
        <v>0</v>
      </c>
      <c r="Z1417" s="191">
        <v>0</v>
      </c>
      <c r="AA1417" s="191">
        <v>0</v>
      </c>
      <c r="AB1417" s="191">
        <v>0</v>
      </c>
      <c r="AC1417" s="191">
        <v>0</v>
      </c>
      <c r="AD1417" s="191">
        <v>0</v>
      </c>
      <c r="AE1417" s="191"/>
      <c r="AF1417" s="191"/>
    </row>
    <row r="1418" spans="1:32">
      <c r="A1418" s="332">
        <v>1899</v>
      </c>
      <c r="B1418" s="334" t="s">
        <v>1098</v>
      </c>
      <c r="C1418" s="345">
        <v>1233</v>
      </c>
      <c r="D1418" s="345">
        <v>1191</v>
      </c>
      <c r="E1418" s="191"/>
      <c r="F1418" s="191">
        <f t="shared" si="76"/>
        <v>0</v>
      </c>
      <c r="G1418" s="191"/>
      <c r="H1418" s="191">
        <v>0</v>
      </c>
      <c r="I1418" s="191"/>
      <c r="J1418" s="191">
        <v>0</v>
      </c>
      <c r="K1418" s="191">
        <v>0</v>
      </c>
      <c r="L1418" s="191">
        <v>0</v>
      </c>
      <c r="M1418" s="191">
        <v>0</v>
      </c>
      <c r="N1418" s="191">
        <v>0</v>
      </c>
      <c r="O1418" s="191">
        <v>0</v>
      </c>
      <c r="P1418" s="191">
        <v>0</v>
      </c>
      <c r="Q1418" s="191">
        <v>0</v>
      </c>
      <c r="R1418" s="191">
        <v>0</v>
      </c>
      <c r="S1418" s="191">
        <v>0</v>
      </c>
      <c r="T1418" s="191">
        <v>0</v>
      </c>
      <c r="U1418" s="191">
        <v>0</v>
      </c>
      <c r="V1418" s="191">
        <v>0</v>
      </c>
      <c r="W1418" s="191">
        <v>0</v>
      </c>
      <c r="X1418" s="191">
        <v>0</v>
      </c>
      <c r="Y1418" s="191">
        <v>0</v>
      </c>
      <c r="Z1418" s="191">
        <v>0</v>
      </c>
      <c r="AA1418" s="191">
        <v>0</v>
      </c>
      <c r="AB1418" s="191">
        <v>0</v>
      </c>
      <c r="AC1418" s="191">
        <v>0</v>
      </c>
      <c r="AD1418" s="191">
        <v>0</v>
      </c>
      <c r="AE1418" s="191"/>
      <c r="AF1418" s="191"/>
    </row>
    <row r="1419" spans="1:32">
      <c r="A1419" s="332">
        <v>1899</v>
      </c>
      <c r="B1419" s="334" t="s">
        <v>1099</v>
      </c>
      <c r="C1419" s="345">
        <v>3000</v>
      </c>
      <c r="D1419" s="345">
        <v>2946</v>
      </c>
      <c r="E1419" s="191"/>
      <c r="F1419" s="191">
        <f t="shared" si="76"/>
        <v>0</v>
      </c>
      <c r="G1419" s="191"/>
      <c r="H1419" s="191">
        <v>0</v>
      </c>
      <c r="I1419" s="191"/>
      <c r="J1419" s="191">
        <v>0</v>
      </c>
      <c r="K1419" s="191">
        <v>0</v>
      </c>
      <c r="L1419" s="191">
        <v>0</v>
      </c>
      <c r="M1419" s="191">
        <v>0</v>
      </c>
      <c r="N1419" s="191">
        <v>0</v>
      </c>
      <c r="O1419" s="191">
        <v>0</v>
      </c>
      <c r="P1419" s="191">
        <v>0</v>
      </c>
      <c r="Q1419" s="191">
        <v>0</v>
      </c>
      <c r="R1419" s="191">
        <v>0</v>
      </c>
      <c r="S1419" s="191">
        <v>0</v>
      </c>
      <c r="T1419" s="191">
        <v>0</v>
      </c>
      <c r="U1419" s="191">
        <v>0</v>
      </c>
      <c r="V1419" s="191">
        <v>0</v>
      </c>
      <c r="W1419" s="191">
        <v>0</v>
      </c>
      <c r="X1419" s="191">
        <v>0</v>
      </c>
      <c r="Y1419" s="191">
        <v>0</v>
      </c>
      <c r="Z1419" s="191">
        <v>0</v>
      </c>
      <c r="AA1419" s="191">
        <v>0</v>
      </c>
      <c r="AB1419" s="191">
        <v>0</v>
      </c>
      <c r="AC1419" s="191">
        <v>0</v>
      </c>
      <c r="AD1419" s="191">
        <v>0</v>
      </c>
      <c r="AE1419" s="191"/>
      <c r="AF1419" s="191"/>
    </row>
    <row r="1420" spans="1:32">
      <c r="A1420" s="332">
        <v>1899</v>
      </c>
      <c r="B1420" s="334" t="s">
        <v>1100</v>
      </c>
      <c r="C1420" s="345">
        <v>4117</v>
      </c>
      <c r="D1420" s="345">
        <v>5429</v>
      </c>
      <c r="E1420" s="191"/>
      <c r="F1420" s="191">
        <f t="shared" si="76"/>
        <v>0</v>
      </c>
      <c r="G1420" s="191"/>
      <c r="H1420" s="191">
        <v>0</v>
      </c>
      <c r="I1420" s="191"/>
      <c r="J1420" s="191">
        <v>0</v>
      </c>
      <c r="K1420" s="191">
        <v>0</v>
      </c>
      <c r="L1420" s="191">
        <v>0</v>
      </c>
      <c r="M1420" s="191">
        <v>0</v>
      </c>
      <c r="N1420" s="191">
        <v>0</v>
      </c>
      <c r="O1420" s="191">
        <v>0</v>
      </c>
      <c r="P1420" s="191">
        <v>0</v>
      </c>
      <c r="Q1420" s="191">
        <v>0</v>
      </c>
      <c r="R1420" s="191">
        <v>0</v>
      </c>
      <c r="S1420" s="191">
        <v>0</v>
      </c>
      <c r="T1420" s="191">
        <v>0</v>
      </c>
      <c r="U1420" s="191">
        <v>0</v>
      </c>
      <c r="V1420" s="191">
        <v>0</v>
      </c>
      <c r="W1420" s="191">
        <v>0</v>
      </c>
      <c r="X1420" s="191">
        <v>0</v>
      </c>
      <c r="Y1420" s="191">
        <v>0</v>
      </c>
      <c r="Z1420" s="191">
        <v>0</v>
      </c>
      <c r="AA1420" s="191">
        <v>0</v>
      </c>
      <c r="AB1420" s="191">
        <v>0</v>
      </c>
      <c r="AC1420" s="191">
        <v>0</v>
      </c>
      <c r="AD1420" s="191">
        <v>0</v>
      </c>
      <c r="AE1420" s="191"/>
      <c r="AF1420" s="191"/>
    </row>
    <row r="1421" spans="1:32">
      <c r="A1421" s="332">
        <v>1899</v>
      </c>
      <c r="B1421" s="334" t="s">
        <v>1101</v>
      </c>
      <c r="C1421" s="345">
        <v>1477</v>
      </c>
      <c r="D1421" s="345">
        <v>1468</v>
      </c>
      <c r="E1421" s="191"/>
      <c r="F1421" s="191">
        <f t="shared" si="76"/>
        <v>0</v>
      </c>
      <c r="G1421" s="191"/>
      <c r="H1421" s="191">
        <v>0</v>
      </c>
      <c r="I1421" s="191"/>
      <c r="J1421" s="191">
        <v>0</v>
      </c>
      <c r="K1421" s="191">
        <v>0</v>
      </c>
      <c r="L1421" s="191">
        <v>0</v>
      </c>
      <c r="M1421" s="191">
        <v>0</v>
      </c>
      <c r="N1421" s="191">
        <v>0</v>
      </c>
      <c r="O1421" s="191">
        <v>0</v>
      </c>
      <c r="P1421" s="191">
        <v>0</v>
      </c>
      <c r="Q1421" s="191">
        <v>0</v>
      </c>
      <c r="R1421" s="191">
        <v>0</v>
      </c>
      <c r="S1421" s="191">
        <v>0</v>
      </c>
      <c r="T1421" s="191">
        <v>0</v>
      </c>
      <c r="U1421" s="191">
        <v>0</v>
      </c>
      <c r="V1421" s="191">
        <v>0</v>
      </c>
      <c r="W1421" s="191">
        <v>0</v>
      </c>
      <c r="X1421" s="191">
        <v>0</v>
      </c>
      <c r="Y1421" s="191">
        <v>0</v>
      </c>
      <c r="Z1421" s="191">
        <v>0</v>
      </c>
      <c r="AA1421" s="191">
        <v>0</v>
      </c>
      <c r="AB1421" s="191">
        <v>0</v>
      </c>
      <c r="AC1421" s="191">
        <v>0</v>
      </c>
      <c r="AD1421" s="191">
        <v>0</v>
      </c>
      <c r="AE1421" s="191"/>
      <c r="AF1421" s="191"/>
    </row>
    <row r="1422" spans="1:32">
      <c r="A1422" s="332">
        <v>1899</v>
      </c>
      <c r="B1422" s="334" t="s">
        <v>1102</v>
      </c>
      <c r="C1422" s="345">
        <v>2537</v>
      </c>
      <c r="D1422" s="345">
        <v>2885</v>
      </c>
      <c r="E1422" s="191"/>
      <c r="F1422" s="191">
        <f t="shared" si="76"/>
        <v>0</v>
      </c>
      <c r="G1422" s="191"/>
      <c r="H1422" s="191">
        <v>0</v>
      </c>
      <c r="I1422" s="191"/>
      <c r="J1422" s="191">
        <v>0</v>
      </c>
      <c r="K1422" s="191">
        <v>0</v>
      </c>
      <c r="L1422" s="191">
        <v>0</v>
      </c>
      <c r="M1422" s="191">
        <v>0</v>
      </c>
      <c r="N1422" s="191">
        <v>0</v>
      </c>
      <c r="O1422" s="191">
        <v>0</v>
      </c>
      <c r="P1422" s="191">
        <v>0</v>
      </c>
      <c r="Q1422" s="191">
        <v>0</v>
      </c>
      <c r="R1422" s="191">
        <v>0</v>
      </c>
      <c r="S1422" s="191">
        <v>0</v>
      </c>
      <c r="T1422" s="191">
        <v>0</v>
      </c>
      <c r="U1422" s="191">
        <v>0</v>
      </c>
      <c r="V1422" s="191">
        <v>0</v>
      </c>
      <c r="W1422" s="191">
        <v>0</v>
      </c>
      <c r="X1422" s="191">
        <v>0</v>
      </c>
      <c r="Y1422" s="191">
        <v>0</v>
      </c>
      <c r="Z1422" s="191">
        <v>0</v>
      </c>
      <c r="AA1422" s="191">
        <v>0</v>
      </c>
      <c r="AB1422" s="191">
        <v>0</v>
      </c>
      <c r="AC1422" s="191">
        <v>0</v>
      </c>
      <c r="AD1422" s="191">
        <v>0</v>
      </c>
      <c r="AE1422" s="191"/>
      <c r="AF1422" s="191"/>
    </row>
    <row r="1423" spans="1:32">
      <c r="A1423" s="332">
        <v>1899</v>
      </c>
      <c r="B1423" s="334" t="s">
        <v>1103</v>
      </c>
      <c r="C1423" s="345">
        <v>933</v>
      </c>
      <c r="D1423" s="345">
        <v>899</v>
      </c>
      <c r="E1423" s="191"/>
      <c r="F1423" s="191">
        <f t="shared" si="76"/>
        <v>0</v>
      </c>
      <c r="G1423" s="191"/>
      <c r="H1423" s="191">
        <v>0</v>
      </c>
      <c r="I1423" s="191"/>
      <c r="J1423" s="191">
        <v>0</v>
      </c>
      <c r="K1423" s="191">
        <v>0</v>
      </c>
      <c r="L1423" s="191">
        <v>0</v>
      </c>
      <c r="M1423" s="191">
        <v>0</v>
      </c>
      <c r="N1423" s="191">
        <v>0</v>
      </c>
      <c r="O1423" s="191">
        <v>0</v>
      </c>
      <c r="P1423" s="191">
        <v>0</v>
      </c>
      <c r="Q1423" s="191">
        <v>0</v>
      </c>
      <c r="R1423" s="191">
        <v>0</v>
      </c>
      <c r="S1423" s="191">
        <v>0</v>
      </c>
      <c r="T1423" s="191">
        <v>0</v>
      </c>
      <c r="U1423" s="191">
        <v>0</v>
      </c>
      <c r="V1423" s="191">
        <v>0</v>
      </c>
      <c r="W1423" s="191">
        <v>0</v>
      </c>
      <c r="X1423" s="191">
        <v>0</v>
      </c>
      <c r="Y1423" s="191">
        <v>0</v>
      </c>
      <c r="Z1423" s="191">
        <v>0</v>
      </c>
      <c r="AA1423" s="191">
        <v>0</v>
      </c>
      <c r="AB1423" s="191">
        <v>0</v>
      </c>
      <c r="AC1423" s="191">
        <v>0</v>
      </c>
      <c r="AD1423" s="191">
        <v>0</v>
      </c>
      <c r="AE1423" s="191"/>
      <c r="AF1423" s="191"/>
    </row>
    <row r="1424" spans="1:32">
      <c r="A1424" s="332">
        <v>1899</v>
      </c>
      <c r="B1424" s="334" t="s">
        <v>1104</v>
      </c>
      <c r="C1424" s="345">
        <v>2003</v>
      </c>
      <c r="D1424" s="345">
        <v>1866</v>
      </c>
      <c r="E1424" s="191"/>
      <c r="F1424" s="191">
        <f t="shared" si="76"/>
        <v>0</v>
      </c>
      <c r="G1424" s="191"/>
      <c r="H1424" s="191">
        <v>0</v>
      </c>
      <c r="I1424" s="191"/>
      <c r="J1424" s="191">
        <v>0</v>
      </c>
      <c r="K1424" s="191">
        <v>0</v>
      </c>
      <c r="L1424" s="191">
        <v>0</v>
      </c>
      <c r="M1424" s="191">
        <v>0</v>
      </c>
      <c r="N1424" s="191">
        <v>0</v>
      </c>
      <c r="O1424" s="191">
        <v>0</v>
      </c>
      <c r="P1424" s="191">
        <v>0</v>
      </c>
      <c r="Q1424" s="191">
        <v>0</v>
      </c>
      <c r="R1424" s="191">
        <v>0</v>
      </c>
      <c r="S1424" s="191">
        <v>0</v>
      </c>
      <c r="T1424" s="191">
        <v>0</v>
      </c>
      <c r="U1424" s="191">
        <v>0</v>
      </c>
      <c r="V1424" s="191">
        <v>0</v>
      </c>
      <c r="W1424" s="191">
        <v>0</v>
      </c>
      <c r="X1424" s="191">
        <v>0</v>
      </c>
      <c r="Y1424" s="191">
        <v>0</v>
      </c>
      <c r="Z1424" s="191">
        <v>0</v>
      </c>
      <c r="AA1424" s="191">
        <v>0</v>
      </c>
      <c r="AB1424" s="191">
        <v>0</v>
      </c>
      <c r="AC1424" s="191">
        <v>0</v>
      </c>
      <c r="AD1424" s="191">
        <v>0</v>
      </c>
      <c r="AE1424" s="191"/>
      <c r="AF1424" s="191"/>
    </row>
    <row r="1425" spans="1:32">
      <c r="A1425" s="332">
        <v>1899</v>
      </c>
      <c r="B1425" s="334" t="s">
        <v>1105</v>
      </c>
      <c r="C1425" s="345">
        <v>679</v>
      </c>
      <c r="D1425" s="345">
        <v>585</v>
      </c>
      <c r="E1425" s="191"/>
      <c r="F1425" s="191">
        <f t="shared" si="76"/>
        <v>0</v>
      </c>
      <c r="G1425" s="191"/>
      <c r="H1425" s="191">
        <v>0</v>
      </c>
      <c r="I1425" s="191"/>
      <c r="J1425" s="191">
        <v>0</v>
      </c>
      <c r="K1425" s="191">
        <v>0</v>
      </c>
      <c r="L1425" s="191">
        <v>0</v>
      </c>
      <c r="M1425" s="191">
        <v>0</v>
      </c>
      <c r="N1425" s="191">
        <v>0</v>
      </c>
      <c r="O1425" s="191">
        <v>0</v>
      </c>
      <c r="P1425" s="191">
        <v>0</v>
      </c>
      <c r="Q1425" s="191">
        <v>0</v>
      </c>
      <c r="R1425" s="191">
        <v>0</v>
      </c>
      <c r="S1425" s="191">
        <v>0</v>
      </c>
      <c r="T1425" s="191">
        <v>0</v>
      </c>
      <c r="U1425" s="191">
        <v>0</v>
      </c>
      <c r="V1425" s="191">
        <v>0</v>
      </c>
      <c r="W1425" s="191">
        <v>0</v>
      </c>
      <c r="X1425" s="191">
        <v>0</v>
      </c>
      <c r="Y1425" s="191">
        <v>0</v>
      </c>
      <c r="Z1425" s="191">
        <v>0</v>
      </c>
      <c r="AA1425" s="191">
        <v>0</v>
      </c>
      <c r="AB1425" s="191">
        <v>0</v>
      </c>
      <c r="AC1425" s="191">
        <v>0</v>
      </c>
      <c r="AD1425" s="191">
        <v>0</v>
      </c>
      <c r="AE1425" s="191"/>
      <c r="AF1425" s="191"/>
    </row>
    <row r="1426" spans="1:32">
      <c r="A1426" s="332">
        <v>1899</v>
      </c>
      <c r="B1426" s="334" t="s">
        <v>1106</v>
      </c>
      <c r="C1426" s="345">
        <v>1668</v>
      </c>
      <c r="D1426" s="345">
        <v>1498</v>
      </c>
      <c r="E1426" s="191"/>
      <c r="F1426" s="191">
        <f t="shared" si="76"/>
        <v>0</v>
      </c>
      <c r="G1426" s="191"/>
      <c r="H1426" s="191">
        <v>0</v>
      </c>
      <c r="I1426" s="191"/>
      <c r="J1426" s="191">
        <v>0</v>
      </c>
      <c r="K1426" s="191">
        <v>0</v>
      </c>
      <c r="L1426" s="191">
        <v>0</v>
      </c>
      <c r="M1426" s="191">
        <v>0</v>
      </c>
      <c r="N1426" s="191">
        <v>0</v>
      </c>
      <c r="O1426" s="191">
        <v>0</v>
      </c>
      <c r="P1426" s="191">
        <v>0</v>
      </c>
      <c r="Q1426" s="191">
        <v>0</v>
      </c>
      <c r="R1426" s="191">
        <v>0</v>
      </c>
      <c r="S1426" s="191">
        <v>0</v>
      </c>
      <c r="T1426" s="191">
        <v>0</v>
      </c>
      <c r="U1426" s="191">
        <v>0</v>
      </c>
      <c r="V1426" s="191">
        <v>0</v>
      </c>
      <c r="W1426" s="191">
        <v>0</v>
      </c>
      <c r="X1426" s="191">
        <v>0</v>
      </c>
      <c r="Y1426" s="191">
        <v>0</v>
      </c>
      <c r="Z1426" s="191">
        <v>0</v>
      </c>
      <c r="AA1426" s="191">
        <v>0</v>
      </c>
      <c r="AB1426" s="191">
        <v>0</v>
      </c>
      <c r="AC1426" s="191">
        <v>0</v>
      </c>
      <c r="AD1426" s="191">
        <v>0</v>
      </c>
      <c r="AE1426" s="191"/>
      <c r="AF1426" s="191"/>
    </row>
    <row r="1427" spans="1:32">
      <c r="A1427" s="332">
        <v>1899</v>
      </c>
      <c r="B1427" s="334" t="s">
        <v>1107</v>
      </c>
      <c r="C1427" s="345">
        <v>1506</v>
      </c>
      <c r="D1427" s="345">
        <v>2382</v>
      </c>
      <c r="E1427" s="191"/>
      <c r="F1427" s="191">
        <f t="shared" si="76"/>
        <v>0</v>
      </c>
      <c r="G1427" s="191"/>
      <c r="H1427" s="191">
        <v>0</v>
      </c>
      <c r="I1427" s="191"/>
      <c r="J1427" s="191">
        <v>0</v>
      </c>
      <c r="K1427" s="191">
        <v>0</v>
      </c>
      <c r="L1427" s="191">
        <v>0</v>
      </c>
      <c r="M1427" s="191">
        <v>0</v>
      </c>
      <c r="N1427" s="191">
        <v>0</v>
      </c>
      <c r="O1427" s="191">
        <v>0</v>
      </c>
      <c r="P1427" s="191">
        <v>0</v>
      </c>
      <c r="Q1427" s="191">
        <v>0</v>
      </c>
      <c r="R1427" s="191">
        <v>0</v>
      </c>
      <c r="S1427" s="191">
        <v>0</v>
      </c>
      <c r="T1427" s="191">
        <v>0</v>
      </c>
      <c r="U1427" s="191">
        <v>0</v>
      </c>
      <c r="V1427" s="191">
        <v>0</v>
      </c>
      <c r="W1427" s="191">
        <v>0</v>
      </c>
      <c r="X1427" s="191">
        <v>0</v>
      </c>
      <c r="Y1427" s="191">
        <v>0</v>
      </c>
      <c r="Z1427" s="191">
        <v>0</v>
      </c>
      <c r="AA1427" s="191">
        <v>0</v>
      </c>
      <c r="AB1427" s="191">
        <v>0</v>
      </c>
      <c r="AC1427" s="191">
        <v>0</v>
      </c>
      <c r="AD1427" s="191">
        <v>0</v>
      </c>
      <c r="AE1427" s="191"/>
      <c r="AF1427" s="191"/>
    </row>
    <row r="1428" spans="1:32">
      <c r="A1428" s="332">
        <v>1899</v>
      </c>
      <c r="B1428" s="334" t="s">
        <v>1108</v>
      </c>
      <c r="C1428" s="345">
        <v>2583</v>
      </c>
      <c r="D1428" s="345">
        <v>2283</v>
      </c>
      <c r="E1428" s="191"/>
      <c r="F1428" s="191">
        <f t="shared" si="76"/>
        <v>0</v>
      </c>
      <c r="G1428" s="191"/>
      <c r="H1428" s="191">
        <v>0</v>
      </c>
      <c r="I1428" s="191"/>
      <c r="J1428" s="191">
        <v>0</v>
      </c>
      <c r="K1428" s="191">
        <v>0</v>
      </c>
      <c r="L1428" s="191">
        <v>0</v>
      </c>
      <c r="M1428" s="191">
        <v>0</v>
      </c>
      <c r="N1428" s="191">
        <v>0</v>
      </c>
      <c r="O1428" s="191">
        <v>0</v>
      </c>
      <c r="P1428" s="191">
        <v>0</v>
      </c>
      <c r="Q1428" s="191">
        <v>0</v>
      </c>
      <c r="R1428" s="191">
        <v>0</v>
      </c>
      <c r="S1428" s="191">
        <v>0</v>
      </c>
      <c r="T1428" s="191">
        <v>0</v>
      </c>
      <c r="U1428" s="191">
        <v>0</v>
      </c>
      <c r="V1428" s="191">
        <v>0</v>
      </c>
      <c r="W1428" s="191">
        <v>0</v>
      </c>
      <c r="X1428" s="191">
        <v>0</v>
      </c>
      <c r="Y1428" s="191">
        <v>0</v>
      </c>
      <c r="Z1428" s="191">
        <v>0</v>
      </c>
      <c r="AA1428" s="191">
        <v>0</v>
      </c>
      <c r="AB1428" s="191">
        <v>0</v>
      </c>
      <c r="AC1428" s="191">
        <v>0</v>
      </c>
      <c r="AD1428" s="191">
        <v>0</v>
      </c>
      <c r="AE1428" s="191"/>
      <c r="AF1428" s="191"/>
    </row>
    <row r="1429" spans="1:32">
      <c r="A1429" s="332">
        <v>1899</v>
      </c>
      <c r="B1429" s="334" t="s">
        <v>1109</v>
      </c>
      <c r="C1429" s="345">
        <v>1609</v>
      </c>
      <c r="D1429" s="345">
        <v>1399</v>
      </c>
      <c r="E1429" s="191"/>
      <c r="F1429" s="191">
        <f t="shared" si="76"/>
        <v>0</v>
      </c>
      <c r="G1429" s="191"/>
      <c r="H1429" s="191">
        <v>0</v>
      </c>
      <c r="I1429" s="191"/>
      <c r="J1429" s="191">
        <v>0</v>
      </c>
      <c r="K1429" s="191">
        <v>0</v>
      </c>
      <c r="L1429" s="191">
        <v>0</v>
      </c>
      <c r="M1429" s="191">
        <v>0</v>
      </c>
      <c r="N1429" s="191">
        <v>0</v>
      </c>
      <c r="O1429" s="191">
        <v>0</v>
      </c>
      <c r="P1429" s="191">
        <v>0</v>
      </c>
      <c r="Q1429" s="191">
        <v>0</v>
      </c>
      <c r="R1429" s="191">
        <v>0</v>
      </c>
      <c r="S1429" s="191">
        <v>0</v>
      </c>
      <c r="T1429" s="191">
        <v>0</v>
      </c>
      <c r="U1429" s="191">
        <v>0</v>
      </c>
      <c r="V1429" s="191">
        <v>0</v>
      </c>
      <c r="W1429" s="191">
        <v>0</v>
      </c>
      <c r="X1429" s="191">
        <v>0</v>
      </c>
      <c r="Y1429" s="191">
        <v>0</v>
      </c>
      <c r="Z1429" s="191">
        <v>0</v>
      </c>
      <c r="AA1429" s="191">
        <v>0</v>
      </c>
      <c r="AB1429" s="191">
        <v>0</v>
      </c>
      <c r="AC1429" s="191">
        <v>0</v>
      </c>
      <c r="AD1429" s="191">
        <v>0</v>
      </c>
      <c r="AE1429" s="191"/>
      <c r="AF1429" s="191"/>
    </row>
    <row r="1430" spans="1:32">
      <c r="A1430" s="332">
        <v>1899</v>
      </c>
      <c r="B1430" s="334" t="s">
        <v>1110</v>
      </c>
      <c r="C1430" s="345">
        <v>2394</v>
      </c>
      <c r="D1430" s="345">
        <v>2486</v>
      </c>
      <c r="E1430" s="191"/>
      <c r="F1430" s="191">
        <f t="shared" si="76"/>
        <v>0</v>
      </c>
      <c r="G1430" s="191"/>
      <c r="H1430" s="191">
        <v>0</v>
      </c>
      <c r="I1430" s="191"/>
      <c r="J1430" s="191">
        <v>0</v>
      </c>
      <c r="K1430" s="191">
        <v>0</v>
      </c>
      <c r="L1430" s="191">
        <v>0</v>
      </c>
      <c r="M1430" s="191">
        <v>0</v>
      </c>
      <c r="N1430" s="191">
        <v>0</v>
      </c>
      <c r="O1430" s="191">
        <v>0</v>
      </c>
      <c r="P1430" s="191">
        <v>0</v>
      </c>
      <c r="Q1430" s="191">
        <v>0</v>
      </c>
      <c r="R1430" s="191">
        <v>0</v>
      </c>
      <c r="S1430" s="191">
        <v>0</v>
      </c>
      <c r="T1430" s="191">
        <v>0</v>
      </c>
      <c r="U1430" s="191">
        <v>0</v>
      </c>
      <c r="V1430" s="191">
        <v>0</v>
      </c>
      <c r="W1430" s="191">
        <v>0</v>
      </c>
      <c r="X1430" s="191">
        <v>0</v>
      </c>
      <c r="Y1430" s="191">
        <v>0</v>
      </c>
      <c r="Z1430" s="191">
        <v>0</v>
      </c>
      <c r="AA1430" s="191">
        <v>0</v>
      </c>
      <c r="AB1430" s="191">
        <v>0</v>
      </c>
      <c r="AC1430" s="191">
        <v>0</v>
      </c>
      <c r="AD1430" s="191">
        <v>0</v>
      </c>
      <c r="AE1430" s="191"/>
      <c r="AF1430" s="191"/>
    </row>
    <row r="1431" spans="1:32">
      <c r="A1431" s="332">
        <v>1899</v>
      </c>
      <c r="B1431" s="334" t="s">
        <v>1111</v>
      </c>
      <c r="C1431" s="345">
        <v>2386</v>
      </c>
      <c r="D1431" s="345">
        <v>2329</v>
      </c>
      <c r="E1431" s="191"/>
      <c r="F1431" s="191">
        <f t="shared" si="76"/>
        <v>0</v>
      </c>
      <c r="G1431" s="191"/>
      <c r="H1431" s="191">
        <v>0</v>
      </c>
      <c r="I1431" s="191"/>
      <c r="J1431" s="191">
        <v>0</v>
      </c>
      <c r="K1431" s="191">
        <v>0</v>
      </c>
      <c r="L1431" s="191">
        <v>0</v>
      </c>
      <c r="M1431" s="191">
        <v>0</v>
      </c>
      <c r="N1431" s="191">
        <v>0</v>
      </c>
      <c r="O1431" s="191">
        <v>0</v>
      </c>
      <c r="P1431" s="191">
        <v>0</v>
      </c>
      <c r="Q1431" s="191">
        <v>0</v>
      </c>
      <c r="R1431" s="191">
        <v>0</v>
      </c>
      <c r="S1431" s="191">
        <v>0</v>
      </c>
      <c r="T1431" s="191">
        <v>0</v>
      </c>
      <c r="U1431" s="191">
        <v>0</v>
      </c>
      <c r="V1431" s="191">
        <v>0</v>
      </c>
      <c r="W1431" s="191">
        <v>0</v>
      </c>
      <c r="X1431" s="191">
        <v>0</v>
      </c>
      <c r="Y1431" s="191">
        <v>0</v>
      </c>
      <c r="Z1431" s="191">
        <v>0</v>
      </c>
      <c r="AA1431" s="191">
        <v>0</v>
      </c>
      <c r="AB1431" s="191">
        <v>0</v>
      </c>
      <c r="AC1431" s="191">
        <v>0</v>
      </c>
      <c r="AD1431" s="191">
        <v>0</v>
      </c>
      <c r="AE1431" s="191"/>
      <c r="AF1431" s="191"/>
    </row>
    <row r="1432" spans="1:32">
      <c r="A1432" s="332">
        <v>1899</v>
      </c>
      <c r="B1432" s="334" t="s">
        <v>1112</v>
      </c>
      <c r="C1432" s="345">
        <v>2461</v>
      </c>
      <c r="D1432" s="345">
        <v>2321</v>
      </c>
      <c r="E1432" s="191"/>
      <c r="F1432" s="191">
        <f t="shared" si="76"/>
        <v>0</v>
      </c>
      <c r="G1432" s="191"/>
      <c r="H1432" s="191">
        <v>0</v>
      </c>
      <c r="I1432" s="191"/>
      <c r="J1432" s="191">
        <v>0</v>
      </c>
      <c r="K1432" s="191">
        <v>0</v>
      </c>
      <c r="L1432" s="191">
        <v>0</v>
      </c>
      <c r="M1432" s="191">
        <v>0</v>
      </c>
      <c r="N1432" s="191">
        <v>0</v>
      </c>
      <c r="O1432" s="191">
        <v>0</v>
      </c>
      <c r="P1432" s="191">
        <v>0</v>
      </c>
      <c r="Q1432" s="191">
        <v>0</v>
      </c>
      <c r="R1432" s="191">
        <v>0</v>
      </c>
      <c r="S1432" s="191">
        <v>0</v>
      </c>
      <c r="T1432" s="191">
        <v>0</v>
      </c>
      <c r="U1432" s="191">
        <v>0</v>
      </c>
      <c r="V1432" s="191">
        <v>0</v>
      </c>
      <c r="W1432" s="191">
        <v>0</v>
      </c>
      <c r="X1432" s="191">
        <v>0</v>
      </c>
      <c r="Y1432" s="191">
        <v>0</v>
      </c>
      <c r="Z1432" s="191">
        <v>0</v>
      </c>
      <c r="AA1432" s="191">
        <v>0</v>
      </c>
      <c r="AB1432" s="191">
        <v>0</v>
      </c>
      <c r="AC1432" s="191">
        <v>0</v>
      </c>
      <c r="AD1432" s="191">
        <v>0</v>
      </c>
      <c r="AE1432" s="191"/>
      <c r="AF1432" s="191"/>
    </row>
    <row r="1433" spans="1:32">
      <c r="A1433" s="332">
        <v>1899</v>
      </c>
      <c r="B1433" s="334" t="s">
        <v>1113</v>
      </c>
      <c r="C1433" s="345">
        <v>3085</v>
      </c>
      <c r="D1433" s="345">
        <v>3181</v>
      </c>
      <c r="E1433" s="191"/>
      <c r="F1433" s="191">
        <f t="shared" si="76"/>
        <v>0</v>
      </c>
      <c r="G1433" s="191"/>
      <c r="H1433" s="191">
        <v>0</v>
      </c>
      <c r="I1433" s="191"/>
      <c r="J1433" s="191">
        <v>0</v>
      </c>
      <c r="K1433" s="191">
        <v>0</v>
      </c>
      <c r="L1433" s="191">
        <v>0</v>
      </c>
      <c r="M1433" s="191">
        <v>0</v>
      </c>
      <c r="N1433" s="191">
        <v>0</v>
      </c>
      <c r="O1433" s="191">
        <v>0</v>
      </c>
      <c r="P1433" s="191">
        <v>0</v>
      </c>
      <c r="Q1433" s="191">
        <v>0</v>
      </c>
      <c r="R1433" s="191">
        <v>0</v>
      </c>
      <c r="S1433" s="191">
        <v>0</v>
      </c>
      <c r="T1433" s="191">
        <v>0</v>
      </c>
      <c r="U1433" s="191">
        <v>0</v>
      </c>
      <c r="V1433" s="191">
        <v>0</v>
      </c>
      <c r="W1433" s="191">
        <v>0</v>
      </c>
      <c r="X1433" s="191">
        <v>0</v>
      </c>
      <c r="Y1433" s="191">
        <v>0</v>
      </c>
      <c r="Z1433" s="191">
        <v>0</v>
      </c>
      <c r="AA1433" s="191">
        <v>0</v>
      </c>
      <c r="AB1433" s="191">
        <v>0</v>
      </c>
      <c r="AC1433" s="191">
        <v>0</v>
      </c>
      <c r="AD1433" s="191">
        <v>0</v>
      </c>
      <c r="AE1433" s="191"/>
      <c r="AF1433" s="191"/>
    </row>
    <row r="1434" spans="1:32">
      <c r="A1434" s="332">
        <v>1899</v>
      </c>
      <c r="B1434" s="334" t="s">
        <v>1114</v>
      </c>
      <c r="C1434" s="345">
        <v>2682</v>
      </c>
      <c r="D1434" s="345">
        <v>3054</v>
      </c>
      <c r="E1434" s="191"/>
      <c r="F1434" s="191">
        <f t="shared" si="76"/>
        <v>0</v>
      </c>
      <c r="G1434" s="191"/>
      <c r="H1434" s="191">
        <v>0</v>
      </c>
      <c r="I1434" s="191"/>
      <c r="J1434" s="191">
        <v>0</v>
      </c>
      <c r="K1434" s="191">
        <v>0</v>
      </c>
      <c r="L1434" s="191">
        <v>0</v>
      </c>
      <c r="M1434" s="191">
        <v>0</v>
      </c>
      <c r="N1434" s="191">
        <v>0</v>
      </c>
      <c r="O1434" s="191">
        <v>0</v>
      </c>
      <c r="P1434" s="191">
        <v>0</v>
      </c>
      <c r="Q1434" s="191">
        <v>0</v>
      </c>
      <c r="R1434" s="191">
        <v>0</v>
      </c>
      <c r="S1434" s="191">
        <v>0</v>
      </c>
      <c r="T1434" s="191">
        <v>0</v>
      </c>
      <c r="U1434" s="191">
        <v>0</v>
      </c>
      <c r="V1434" s="191">
        <v>0</v>
      </c>
      <c r="W1434" s="191">
        <v>0</v>
      </c>
      <c r="X1434" s="191">
        <v>0</v>
      </c>
      <c r="Y1434" s="191">
        <v>0</v>
      </c>
      <c r="Z1434" s="191">
        <v>0</v>
      </c>
      <c r="AA1434" s="191">
        <v>0</v>
      </c>
      <c r="AB1434" s="191">
        <v>0</v>
      </c>
      <c r="AC1434" s="191">
        <v>0</v>
      </c>
      <c r="AD1434" s="191">
        <v>0</v>
      </c>
      <c r="AE1434" s="191"/>
      <c r="AF1434" s="191"/>
    </row>
    <row r="1435" spans="1:32">
      <c r="A1435" s="332">
        <v>1899</v>
      </c>
      <c r="B1435" s="334" t="s">
        <v>1115</v>
      </c>
      <c r="C1435" s="345">
        <v>1490</v>
      </c>
      <c r="D1435" s="345">
        <v>1505</v>
      </c>
      <c r="E1435" s="191"/>
      <c r="F1435" s="191">
        <f t="shared" si="76"/>
        <v>0</v>
      </c>
      <c r="G1435" s="191"/>
      <c r="H1435" s="191">
        <v>0</v>
      </c>
      <c r="I1435" s="191"/>
      <c r="J1435" s="191">
        <v>0</v>
      </c>
      <c r="K1435" s="191">
        <v>0</v>
      </c>
      <c r="L1435" s="191">
        <v>0</v>
      </c>
      <c r="M1435" s="191">
        <v>0</v>
      </c>
      <c r="N1435" s="191">
        <v>0</v>
      </c>
      <c r="O1435" s="191">
        <v>0</v>
      </c>
      <c r="P1435" s="191">
        <v>0</v>
      </c>
      <c r="Q1435" s="191">
        <v>0</v>
      </c>
      <c r="R1435" s="191">
        <v>0</v>
      </c>
      <c r="S1435" s="191">
        <v>0</v>
      </c>
      <c r="T1435" s="191">
        <v>0</v>
      </c>
      <c r="U1435" s="191">
        <v>0</v>
      </c>
      <c r="V1435" s="191">
        <v>0</v>
      </c>
      <c r="W1435" s="191">
        <v>0</v>
      </c>
      <c r="X1435" s="191">
        <v>0</v>
      </c>
      <c r="Y1435" s="191">
        <v>0</v>
      </c>
      <c r="Z1435" s="191">
        <v>0</v>
      </c>
      <c r="AA1435" s="191">
        <v>0</v>
      </c>
      <c r="AB1435" s="191">
        <v>0</v>
      </c>
      <c r="AC1435" s="191">
        <v>0</v>
      </c>
      <c r="AD1435" s="191">
        <v>0</v>
      </c>
      <c r="AE1435" s="191"/>
      <c r="AF1435" s="191"/>
    </row>
    <row r="1436" spans="1:32">
      <c r="A1436" s="332">
        <v>1899</v>
      </c>
      <c r="B1436" s="334" t="s">
        <v>1116</v>
      </c>
      <c r="C1436" s="345">
        <v>2141</v>
      </c>
      <c r="D1436" s="345">
        <v>2538</v>
      </c>
      <c r="E1436" s="191"/>
      <c r="F1436" s="191">
        <f t="shared" si="76"/>
        <v>0</v>
      </c>
      <c r="G1436" s="191"/>
      <c r="H1436" s="191">
        <v>0</v>
      </c>
      <c r="I1436" s="191"/>
      <c r="J1436" s="191">
        <v>0</v>
      </c>
      <c r="K1436" s="191">
        <v>0</v>
      </c>
      <c r="L1436" s="191">
        <v>0</v>
      </c>
      <c r="M1436" s="191">
        <v>0</v>
      </c>
      <c r="N1436" s="191">
        <v>0</v>
      </c>
      <c r="O1436" s="191">
        <v>0</v>
      </c>
      <c r="P1436" s="191">
        <v>0</v>
      </c>
      <c r="Q1436" s="191">
        <v>0</v>
      </c>
      <c r="R1436" s="191">
        <v>0</v>
      </c>
      <c r="S1436" s="191">
        <v>0</v>
      </c>
      <c r="T1436" s="191">
        <v>0</v>
      </c>
      <c r="U1436" s="191">
        <v>0</v>
      </c>
      <c r="V1436" s="191">
        <v>0</v>
      </c>
      <c r="W1436" s="191">
        <v>0</v>
      </c>
      <c r="X1436" s="191">
        <v>0</v>
      </c>
      <c r="Y1436" s="191">
        <v>0</v>
      </c>
      <c r="Z1436" s="191">
        <v>0</v>
      </c>
      <c r="AA1436" s="191">
        <v>0</v>
      </c>
      <c r="AB1436" s="191">
        <v>0</v>
      </c>
      <c r="AC1436" s="191">
        <v>0</v>
      </c>
      <c r="AD1436" s="191">
        <v>0</v>
      </c>
      <c r="AE1436" s="191"/>
      <c r="AF1436" s="191"/>
    </row>
    <row r="1437" spans="1:32">
      <c r="A1437" s="332">
        <v>1899</v>
      </c>
      <c r="B1437" s="334" t="s">
        <v>1117</v>
      </c>
      <c r="C1437" s="345">
        <v>3806</v>
      </c>
      <c r="D1437" s="345">
        <v>4103</v>
      </c>
      <c r="E1437" s="191"/>
      <c r="F1437" s="191">
        <f t="shared" si="76"/>
        <v>0</v>
      </c>
      <c r="G1437" s="191"/>
      <c r="H1437" s="191">
        <v>0</v>
      </c>
      <c r="I1437" s="191"/>
      <c r="J1437" s="191">
        <v>0</v>
      </c>
      <c r="K1437" s="191">
        <v>0</v>
      </c>
      <c r="L1437" s="191">
        <v>0</v>
      </c>
      <c r="M1437" s="191">
        <v>0</v>
      </c>
      <c r="N1437" s="191">
        <v>0</v>
      </c>
      <c r="O1437" s="191">
        <v>0</v>
      </c>
      <c r="P1437" s="191">
        <v>0</v>
      </c>
      <c r="Q1437" s="191">
        <v>0</v>
      </c>
      <c r="R1437" s="191">
        <v>0</v>
      </c>
      <c r="S1437" s="191">
        <v>0</v>
      </c>
      <c r="T1437" s="191">
        <v>0</v>
      </c>
      <c r="U1437" s="191">
        <v>0</v>
      </c>
      <c r="V1437" s="191">
        <v>0</v>
      </c>
      <c r="W1437" s="191">
        <v>0</v>
      </c>
      <c r="X1437" s="191">
        <v>0</v>
      </c>
      <c r="Y1437" s="191">
        <v>0</v>
      </c>
      <c r="Z1437" s="191">
        <v>0</v>
      </c>
      <c r="AA1437" s="191">
        <v>0</v>
      </c>
      <c r="AB1437" s="191">
        <v>0</v>
      </c>
      <c r="AC1437" s="191">
        <v>0</v>
      </c>
      <c r="AD1437" s="191">
        <v>0</v>
      </c>
      <c r="AE1437" s="191"/>
      <c r="AF1437" s="191"/>
    </row>
    <row r="1438" spans="1:32">
      <c r="A1438" s="332">
        <v>1899</v>
      </c>
      <c r="B1438" s="335" t="s">
        <v>1118</v>
      </c>
      <c r="C1438" s="240">
        <v>193580</v>
      </c>
      <c r="D1438" s="246">
        <v>206498</v>
      </c>
      <c r="E1438" s="191">
        <v>3712</v>
      </c>
      <c r="F1438" s="191">
        <f t="shared" si="76"/>
        <v>1.7975961026256913</v>
      </c>
      <c r="G1438" s="191">
        <v>1888</v>
      </c>
      <c r="H1438" s="191">
        <v>0.91429456943892917</v>
      </c>
      <c r="I1438" s="191">
        <v>1824</v>
      </c>
      <c r="J1438" s="191">
        <v>0.88330153318676219</v>
      </c>
      <c r="K1438" s="191">
        <v>346</v>
      </c>
      <c r="L1438" s="191">
        <v>0.16755610223827835</v>
      </c>
      <c r="M1438" s="191">
        <v>388</v>
      </c>
      <c r="N1438" s="191">
        <v>0.18789528227876298</v>
      </c>
      <c r="O1438" s="191">
        <v>78</v>
      </c>
      <c r="P1438" s="191">
        <v>3.7772762932328639E-2</v>
      </c>
      <c r="Q1438" s="191">
        <v>86</v>
      </c>
      <c r="R1438" s="191">
        <v>8.2877316003060558E-2</v>
      </c>
      <c r="S1438" s="191">
        <v>94</v>
      </c>
      <c r="T1438" s="191">
        <v>4.552102199537042E-2</v>
      </c>
      <c r="U1438" s="191">
        <v>74</v>
      </c>
      <c r="V1438" s="191">
        <v>3.5835698166568203E-2</v>
      </c>
      <c r="W1438" s="191">
        <v>379</v>
      </c>
      <c r="X1438" s="191">
        <v>0.183536886555802</v>
      </c>
      <c r="Y1438" s="191">
        <v>622</v>
      </c>
      <c r="Z1438" s="191">
        <v>0.30121357107574892</v>
      </c>
      <c r="AA1438" s="191">
        <v>1395</v>
      </c>
      <c r="AB1438" s="191">
        <v>0.67555133705895454</v>
      </c>
      <c r="AC1438" s="191">
        <v>250</v>
      </c>
      <c r="AD1438" s="191">
        <v>0.12106654786002768</v>
      </c>
      <c r="AE1438" s="191"/>
      <c r="AF1438" s="191"/>
    </row>
    <row r="1439" spans="1:32">
      <c r="A1439" s="332">
        <v>1899</v>
      </c>
      <c r="B1439" s="337" t="s">
        <v>841</v>
      </c>
      <c r="C1439" s="347">
        <v>20891</v>
      </c>
      <c r="D1439" s="347">
        <v>23345</v>
      </c>
      <c r="E1439" s="191">
        <v>353</v>
      </c>
      <c r="F1439" s="191">
        <f t="shared" si="76"/>
        <v>1.5121010923109874</v>
      </c>
      <c r="G1439" s="191">
        <v>189</v>
      </c>
      <c r="H1439" s="191">
        <v>0.80959520239880056</v>
      </c>
      <c r="I1439" s="191">
        <v>164</v>
      </c>
      <c r="J1439" s="191">
        <v>0.70250588991218677</v>
      </c>
      <c r="K1439" s="191">
        <v>36</v>
      </c>
      <c r="L1439" s="191">
        <v>0.15420860998072394</v>
      </c>
      <c r="M1439" s="191">
        <v>20</v>
      </c>
      <c r="N1439" s="191">
        <v>8.5671449989291062E-2</v>
      </c>
      <c r="O1439" s="191">
        <v>9</v>
      </c>
      <c r="P1439" s="191">
        <v>3.8552152495180986E-2</v>
      </c>
      <c r="Q1439" s="191">
        <v>8</v>
      </c>
      <c r="R1439" s="191">
        <v>6.8194474191475687E-2</v>
      </c>
      <c r="S1439" s="191">
        <v>12</v>
      </c>
      <c r="T1439" s="191">
        <v>5.1402869993574643E-2</v>
      </c>
      <c r="U1439" s="191">
        <v>10</v>
      </c>
      <c r="V1439" s="191">
        <v>4.2835724994645531E-2</v>
      </c>
      <c r="W1439" s="191">
        <v>53</v>
      </c>
      <c r="X1439" s="191">
        <v>0.22702934247162132</v>
      </c>
      <c r="Y1439" s="191">
        <v>64</v>
      </c>
      <c r="Z1439" s="191">
        <v>0.27414863996573141</v>
      </c>
      <c r="AA1439" s="191">
        <v>119</v>
      </c>
      <c r="AB1439" s="191">
        <v>0.50974512743628186</v>
      </c>
      <c r="AC1439" s="191">
        <v>22</v>
      </c>
      <c r="AD1439" s="191">
        <v>9.4238594988220181E-2</v>
      </c>
      <c r="AE1439" s="191"/>
      <c r="AF1439" s="191"/>
    </row>
    <row r="1440" spans="1:32">
      <c r="A1440" s="332">
        <v>1899</v>
      </c>
      <c r="B1440" s="334" t="s">
        <v>847</v>
      </c>
      <c r="C1440" s="345">
        <v>23033</v>
      </c>
      <c r="D1440" s="345">
        <v>28086</v>
      </c>
      <c r="E1440" s="191">
        <v>557</v>
      </c>
      <c r="F1440" s="191">
        <f t="shared" si="76"/>
        <v>1.9831944741152174</v>
      </c>
      <c r="G1440" s="191">
        <v>291</v>
      </c>
      <c r="H1440" s="191">
        <v>1.0361033967101048</v>
      </c>
      <c r="I1440" s="191">
        <v>266</v>
      </c>
      <c r="J1440" s="191">
        <v>0.947091077405113</v>
      </c>
      <c r="K1440" s="191">
        <v>67</v>
      </c>
      <c r="L1440" s="191">
        <v>0.23855301573737805</v>
      </c>
      <c r="M1440" s="191">
        <v>91</v>
      </c>
      <c r="N1440" s="191">
        <v>0.32400484227017018</v>
      </c>
      <c r="O1440" s="191">
        <v>13</v>
      </c>
      <c r="P1440" s="191">
        <v>4.628640603859574E-2</v>
      </c>
      <c r="Q1440" s="191">
        <v>8</v>
      </c>
      <c r="R1440" s="191">
        <v>5.6683044933418789E-2</v>
      </c>
      <c r="S1440" s="191">
        <v>14</v>
      </c>
      <c r="T1440" s="191">
        <v>4.9846898810795418E-2</v>
      </c>
      <c r="U1440" s="191">
        <v>12</v>
      </c>
      <c r="V1440" s="191">
        <v>4.2725913266396069E-2</v>
      </c>
      <c r="W1440" s="191">
        <v>65</v>
      </c>
      <c r="X1440" s="191">
        <v>0.2314320301929787</v>
      </c>
      <c r="Y1440" s="191">
        <v>82</v>
      </c>
      <c r="Z1440" s="191">
        <v>0.29196040732037315</v>
      </c>
      <c r="AA1440" s="191">
        <v>175</v>
      </c>
      <c r="AB1440" s="191">
        <v>0.62308623513494277</v>
      </c>
      <c r="AC1440" s="191">
        <v>30</v>
      </c>
      <c r="AD1440" s="191">
        <v>0.10681478316599018</v>
      </c>
      <c r="AE1440" s="191"/>
      <c r="AF1440" s="191"/>
    </row>
    <row r="1441" spans="1:32">
      <c r="A1441" s="332">
        <v>1899</v>
      </c>
      <c r="B1441" s="334" t="s">
        <v>850</v>
      </c>
      <c r="C1441" s="345">
        <v>17572</v>
      </c>
      <c r="D1441" s="345">
        <v>18729</v>
      </c>
      <c r="E1441" s="191">
        <v>437</v>
      </c>
      <c r="F1441" s="191">
        <f t="shared" si="76"/>
        <v>2.3332799401996902</v>
      </c>
      <c r="G1441" s="191">
        <v>225</v>
      </c>
      <c r="H1441" s="191">
        <v>1.2013455069678038</v>
      </c>
      <c r="I1441" s="191">
        <v>212</v>
      </c>
      <c r="J1441" s="191">
        <v>1.1319344332318864</v>
      </c>
      <c r="K1441" s="191">
        <v>40</v>
      </c>
      <c r="L1441" s="191">
        <v>0.21357253457205405</v>
      </c>
      <c r="M1441" s="191">
        <v>50</v>
      </c>
      <c r="N1441" s="191">
        <v>0.26696566821506751</v>
      </c>
      <c r="O1441" s="191">
        <v>8</v>
      </c>
      <c r="P1441" s="191">
        <v>4.2714506914410803E-2</v>
      </c>
      <c r="Q1441" s="191">
        <v>12</v>
      </c>
      <c r="R1441" s="191">
        <v>0.12750280313951626</v>
      </c>
      <c r="S1441" s="191">
        <v>10</v>
      </c>
      <c r="T1441" s="191">
        <v>5.3393133643013513E-2</v>
      </c>
      <c r="U1441" s="191">
        <v>12</v>
      </c>
      <c r="V1441" s="191">
        <v>6.4071760371616215E-2</v>
      </c>
      <c r="W1441" s="191">
        <v>37</v>
      </c>
      <c r="X1441" s="191">
        <v>0.19755459447914997</v>
      </c>
      <c r="Y1441" s="191">
        <v>73</v>
      </c>
      <c r="Z1441" s="191">
        <v>0.38976987559399862</v>
      </c>
      <c r="AA1441" s="191">
        <v>170</v>
      </c>
      <c r="AB1441" s="191">
        <v>0.90768327193122977</v>
      </c>
      <c r="AC1441" s="191">
        <v>25</v>
      </c>
      <c r="AD1441" s="191">
        <v>0.13348283410753375</v>
      </c>
      <c r="AE1441" s="191"/>
      <c r="AF1441" s="191"/>
    </row>
    <row r="1442" spans="1:32">
      <c r="A1442" s="332">
        <v>1899</v>
      </c>
      <c r="B1442" s="334" t="s">
        <v>852</v>
      </c>
      <c r="C1442" s="345">
        <v>16453</v>
      </c>
      <c r="D1442" s="345">
        <v>17039</v>
      </c>
      <c r="E1442" s="191">
        <v>310</v>
      </c>
      <c r="F1442" s="191">
        <f t="shared" si="76"/>
        <v>1.8193555959856798</v>
      </c>
      <c r="G1442" s="191">
        <v>167</v>
      </c>
      <c r="H1442" s="191">
        <v>0.98010446622454372</v>
      </c>
      <c r="I1442" s="191">
        <v>143</v>
      </c>
      <c r="J1442" s="191">
        <v>0.83925112976113625</v>
      </c>
      <c r="K1442" s="191">
        <v>33</v>
      </c>
      <c r="L1442" s="191">
        <v>0.19367333763718528</v>
      </c>
      <c r="M1442" s="191">
        <v>23</v>
      </c>
      <c r="N1442" s="191">
        <v>0.13498444744409882</v>
      </c>
      <c r="O1442" s="191">
        <v>4</v>
      </c>
      <c r="P1442" s="191">
        <v>2.3475556077234581E-2</v>
      </c>
      <c r="Q1442" s="191">
        <v>8</v>
      </c>
      <c r="R1442" s="191">
        <v>9.3432713187393629E-2</v>
      </c>
      <c r="S1442" s="191">
        <v>5</v>
      </c>
      <c r="T1442" s="191">
        <v>2.9344445096543222E-2</v>
      </c>
      <c r="U1442" s="191">
        <v>7</v>
      </c>
      <c r="V1442" s="191">
        <v>4.1082223135160509E-2</v>
      </c>
      <c r="W1442" s="191">
        <v>39</v>
      </c>
      <c r="X1442" s="191">
        <v>0.22888667175303715</v>
      </c>
      <c r="Y1442" s="191">
        <v>52</v>
      </c>
      <c r="Z1442" s="191">
        <v>0.30518222900404951</v>
      </c>
      <c r="AA1442" s="191">
        <v>117</v>
      </c>
      <c r="AB1442" s="191">
        <v>0.68666001525911147</v>
      </c>
      <c r="AC1442" s="191">
        <v>22</v>
      </c>
      <c r="AD1442" s="191">
        <v>0.12911555842479017</v>
      </c>
      <c r="AE1442" s="191"/>
      <c r="AF1442" s="191"/>
    </row>
    <row r="1443" spans="1:32">
      <c r="A1443" s="332">
        <v>1899</v>
      </c>
      <c r="B1443" s="334" t="s">
        <v>869</v>
      </c>
      <c r="C1443" s="345">
        <v>19418</v>
      </c>
      <c r="D1443" s="345">
        <v>19940</v>
      </c>
      <c r="E1443" s="191">
        <v>362</v>
      </c>
      <c r="F1443" s="191">
        <f t="shared" si="76"/>
        <v>1.8154463390170512</v>
      </c>
      <c r="G1443" s="191">
        <v>180</v>
      </c>
      <c r="H1443" s="191">
        <v>0.90270812437311942</v>
      </c>
      <c r="I1443" s="191">
        <v>182</v>
      </c>
      <c r="J1443" s="191">
        <v>0.91273821464393168</v>
      </c>
      <c r="K1443" s="191">
        <v>26</v>
      </c>
      <c r="L1443" s="191">
        <v>0.1303911735205617</v>
      </c>
      <c r="M1443" s="191">
        <v>27</v>
      </c>
      <c r="N1443" s="191">
        <v>0.13540621865596791</v>
      </c>
      <c r="O1443" s="191">
        <v>7</v>
      </c>
      <c r="P1443" s="191">
        <v>3.5105315947843531E-2</v>
      </c>
      <c r="Q1443" s="191">
        <v>9</v>
      </c>
      <c r="R1443" s="191">
        <v>8.981945837512538E-2</v>
      </c>
      <c r="S1443" s="191">
        <v>8</v>
      </c>
      <c r="T1443" s="191">
        <v>4.0120361083249748E-2</v>
      </c>
      <c r="U1443" s="191">
        <v>3</v>
      </c>
      <c r="V1443" s="191">
        <v>1.5045135406218657E-2</v>
      </c>
      <c r="W1443" s="191">
        <v>38</v>
      </c>
      <c r="X1443" s="191">
        <v>0.1905717151454363</v>
      </c>
      <c r="Y1443" s="191">
        <v>69</v>
      </c>
      <c r="Z1443" s="191">
        <v>0.34603811434302911</v>
      </c>
      <c r="AA1443" s="191">
        <v>150</v>
      </c>
      <c r="AB1443" s="191">
        <v>0.75225677031093274</v>
      </c>
      <c r="AC1443" s="191">
        <v>25</v>
      </c>
      <c r="AD1443" s="191">
        <v>0.12537612838515547</v>
      </c>
      <c r="AE1443" s="191"/>
      <c r="AF1443" s="191"/>
    </row>
    <row r="1444" spans="1:32">
      <c r="A1444" s="332">
        <v>1899</v>
      </c>
      <c r="B1444" s="334" t="s">
        <v>871</v>
      </c>
      <c r="C1444" s="345">
        <v>13666</v>
      </c>
      <c r="D1444" s="345">
        <v>13415</v>
      </c>
      <c r="E1444" s="191">
        <v>241</v>
      </c>
      <c r="F1444" s="191">
        <f t="shared" si="76"/>
        <v>1.7964964591874768</v>
      </c>
      <c r="G1444" s="191">
        <v>123</v>
      </c>
      <c r="H1444" s="191">
        <v>0.91688408497950058</v>
      </c>
      <c r="I1444" s="191">
        <v>118</v>
      </c>
      <c r="J1444" s="191">
        <v>0.87961237420797622</v>
      </c>
      <c r="K1444" s="191">
        <v>20</v>
      </c>
      <c r="L1444" s="191">
        <v>0.14908684308609765</v>
      </c>
      <c r="M1444" s="191">
        <v>27</v>
      </c>
      <c r="N1444" s="191">
        <v>0.20126723816623182</v>
      </c>
      <c r="O1444" s="191">
        <v>7</v>
      </c>
      <c r="P1444" s="191">
        <v>5.2180395080134181E-2</v>
      </c>
      <c r="Q1444" s="191">
        <v>4</v>
      </c>
      <c r="R1444" s="191">
        <v>5.9336563548266864E-2</v>
      </c>
      <c r="S1444" s="191">
        <v>6</v>
      </c>
      <c r="T1444" s="191">
        <v>4.4726052925829297E-2</v>
      </c>
      <c r="U1444" s="191">
        <v>5</v>
      </c>
      <c r="V1444" s="191">
        <v>3.7271710771524413E-2</v>
      </c>
      <c r="W1444" s="191">
        <v>19</v>
      </c>
      <c r="X1444" s="191">
        <v>0.14163250093179278</v>
      </c>
      <c r="Y1444" s="191">
        <v>51</v>
      </c>
      <c r="Z1444" s="191">
        <v>0.38017144986954904</v>
      </c>
      <c r="AA1444" s="191">
        <v>82</v>
      </c>
      <c r="AB1444" s="191">
        <v>0.61125605665300042</v>
      </c>
      <c r="AC1444" s="191">
        <v>20</v>
      </c>
      <c r="AD1444" s="191">
        <v>0.14908684308609765</v>
      </c>
      <c r="AE1444" s="191"/>
      <c r="AF1444" s="191"/>
    </row>
    <row r="1445" spans="1:32">
      <c r="A1445" s="332">
        <v>1899</v>
      </c>
      <c r="B1445" s="337" t="s">
        <v>873</v>
      </c>
      <c r="C1445" s="347">
        <v>17384</v>
      </c>
      <c r="D1445" s="347">
        <v>18269</v>
      </c>
      <c r="E1445" s="191">
        <v>307</v>
      </c>
      <c r="F1445" s="191">
        <f t="shared" si="76"/>
        <v>1.680442279270896</v>
      </c>
      <c r="G1445" s="191">
        <v>152</v>
      </c>
      <c r="H1445" s="191">
        <v>0.83201050960643708</v>
      </c>
      <c r="I1445" s="191">
        <v>155</v>
      </c>
      <c r="J1445" s="191">
        <v>0.84843176966445888</v>
      </c>
      <c r="K1445" s="191">
        <v>30</v>
      </c>
      <c r="L1445" s="191">
        <v>0.16421260058021786</v>
      </c>
      <c r="M1445" s="191">
        <v>26</v>
      </c>
      <c r="N1445" s="191">
        <v>0.14231758716952214</v>
      </c>
      <c r="O1445" s="191">
        <v>7</v>
      </c>
      <c r="P1445" s="191">
        <v>3.83162734687175E-2</v>
      </c>
      <c r="Q1445" s="191">
        <v>5</v>
      </c>
      <c r="R1445" s="191">
        <v>5.4463845859105589E-2</v>
      </c>
      <c r="S1445" s="191">
        <v>7</v>
      </c>
      <c r="T1445" s="191">
        <v>3.83162734687175E-2</v>
      </c>
      <c r="U1445" s="191">
        <v>4</v>
      </c>
      <c r="V1445" s="191">
        <v>2.1895013410695711E-2</v>
      </c>
      <c r="W1445" s="191">
        <v>34</v>
      </c>
      <c r="X1445" s="191">
        <v>0.18610761399091355</v>
      </c>
      <c r="Y1445" s="191">
        <v>52</v>
      </c>
      <c r="Z1445" s="191">
        <v>0.28463517433904428</v>
      </c>
      <c r="AA1445" s="191">
        <v>126</v>
      </c>
      <c r="AB1445" s="191">
        <v>0.68969292243691493</v>
      </c>
      <c r="AC1445" s="191">
        <v>16</v>
      </c>
      <c r="AD1445" s="191">
        <v>8.7580053642782846E-2</v>
      </c>
      <c r="AE1445" s="191"/>
      <c r="AF1445" s="191"/>
    </row>
    <row r="1446" spans="1:32">
      <c r="A1446" s="332">
        <v>1899</v>
      </c>
      <c r="B1446" s="337" t="s">
        <v>879</v>
      </c>
      <c r="C1446" s="347">
        <v>13753</v>
      </c>
      <c r="D1446" s="347">
        <v>13411</v>
      </c>
      <c r="E1446" s="191">
        <v>250</v>
      </c>
      <c r="F1446" s="191">
        <f t="shared" si="76"/>
        <v>1.8641413764819925</v>
      </c>
      <c r="G1446" s="191">
        <v>121</v>
      </c>
      <c r="H1446" s="191">
        <v>0.9022444262172844</v>
      </c>
      <c r="I1446" s="191">
        <v>129</v>
      </c>
      <c r="J1446" s="191">
        <v>0.96189695026470801</v>
      </c>
      <c r="K1446" s="191">
        <v>24</v>
      </c>
      <c r="L1446" s="191">
        <v>0.17895757214227126</v>
      </c>
      <c r="M1446" s="191">
        <v>22</v>
      </c>
      <c r="N1446" s="191">
        <v>0.16404444113041533</v>
      </c>
      <c r="O1446" s="191">
        <v>4</v>
      </c>
      <c r="P1446" s="191">
        <v>2.9826262023711875E-2</v>
      </c>
      <c r="Q1446" s="191">
        <v>9</v>
      </c>
      <c r="R1446" s="191">
        <v>0.13354708821116995</v>
      </c>
      <c r="S1446" s="191">
        <v>4</v>
      </c>
      <c r="T1446" s="191">
        <v>2.9826262023711875E-2</v>
      </c>
      <c r="U1446" s="191">
        <v>1</v>
      </c>
      <c r="V1446" s="191">
        <v>7.4565655059279689E-3</v>
      </c>
      <c r="W1446" s="191">
        <v>17</v>
      </c>
      <c r="X1446" s="191">
        <v>0.12676161360077548</v>
      </c>
      <c r="Y1446" s="191">
        <v>44</v>
      </c>
      <c r="Z1446" s="191">
        <v>0.32808888226083066</v>
      </c>
      <c r="AA1446" s="191">
        <v>105</v>
      </c>
      <c r="AB1446" s="191">
        <v>0.78293937812243686</v>
      </c>
      <c r="AC1446" s="191">
        <v>20</v>
      </c>
      <c r="AD1446" s="191">
        <v>0.1491313101185594</v>
      </c>
      <c r="AE1446" s="191"/>
      <c r="AF1446" s="191"/>
    </row>
    <row r="1447" spans="1:32">
      <c r="A1447" s="332">
        <v>1899</v>
      </c>
      <c r="B1447" s="334" t="s">
        <v>886</v>
      </c>
      <c r="C1447" s="345">
        <v>11458</v>
      </c>
      <c r="D1447" s="345">
        <v>12683</v>
      </c>
      <c r="E1447" s="191">
        <v>224</v>
      </c>
      <c r="F1447" s="191">
        <f t="shared" si="76"/>
        <v>1.766143656863518</v>
      </c>
      <c r="G1447" s="191">
        <v>120</v>
      </c>
      <c r="H1447" s="191">
        <v>0.94614838760545616</v>
      </c>
      <c r="I1447" s="191">
        <v>104</v>
      </c>
      <c r="J1447" s="191">
        <v>0.81999526925806199</v>
      </c>
      <c r="K1447" s="191">
        <v>19</v>
      </c>
      <c r="L1447" s="191">
        <v>0.14980682803753056</v>
      </c>
      <c r="M1447" s="191">
        <v>19</v>
      </c>
      <c r="N1447" s="191">
        <v>0.14980682803753056</v>
      </c>
      <c r="O1447" s="191">
        <v>5</v>
      </c>
      <c r="P1447" s="191">
        <v>3.9422849483560674E-2</v>
      </c>
      <c r="Q1447" s="191">
        <v>9</v>
      </c>
      <c r="R1447" s="191">
        <v>0.14121264685011431</v>
      </c>
      <c r="S1447" s="191">
        <v>6</v>
      </c>
      <c r="T1447" s="191">
        <v>4.730741938027281E-2</v>
      </c>
      <c r="U1447" s="191">
        <v>8</v>
      </c>
      <c r="V1447" s="191">
        <v>6.3076559173697075E-2</v>
      </c>
      <c r="W1447" s="191">
        <v>18</v>
      </c>
      <c r="X1447" s="191">
        <v>0.14192225814081841</v>
      </c>
      <c r="Y1447" s="191">
        <v>30</v>
      </c>
      <c r="Z1447" s="191">
        <v>0.23653709690136404</v>
      </c>
      <c r="AA1447" s="191">
        <v>92</v>
      </c>
      <c r="AB1447" s="191">
        <v>0.72538043049751644</v>
      </c>
      <c r="AC1447" s="191">
        <v>18</v>
      </c>
      <c r="AD1447" s="191">
        <v>0.14192225814081841</v>
      </c>
      <c r="AE1447" s="191"/>
      <c r="AF1447" s="191"/>
    </row>
    <row r="1448" spans="1:32">
      <c r="A1448" s="332">
        <v>1899</v>
      </c>
      <c r="B1448" s="334" t="s">
        <v>910</v>
      </c>
      <c r="C1448" s="345">
        <v>27167</v>
      </c>
      <c r="D1448" s="345">
        <v>28705</v>
      </c>
      <c r="E1448" s="191">
        <v>438</v>
      </c>
      <c r="F1448" s="191">
        <f t="shared" si="76"/>
        <v>1.5258665737676365</v>
      </c>
      <c r="G1448" s="191">
        <v>205</v>
      </c>
      <c r="H1448" s="191">
        <v>0.7141612959414736</v>
      </c>
      <c r="I1448" s="191">
        <v>233</v>
      </c>
      <c r="J1448" s="191">
        <v>0.81170527782616264</v>
      </c>
      <c r="K1448" s="191">
        <v>31</v>
      </c>
      <c r="L1448" s="191">
        <v>0.10799512280090576</v>
      </c>
      <c r="M1448" s="191">
        <v>55</v>
      </c>
      <c r="N1448" s="191">
        <v>0.19160425013063925</v>
      </c>
      <c r="O1448" s="191">
        <v>10</v>
      </c>
      <c r="P1448" s="191">
        <v>3.4837136387388959E-2</v>
      </c>
      <c r="Q1448" s="191">
        <v>9</v>
      </c>
      <c r="R1448" s="191">
        <v>6.239331126981363E-2</v>
      </c>
      <c r="S1448" s="191">
        <v>18</v>
      </c>
      <c r="T1448" s="191">
        <v>6.2706845497300129E-2</v>
      </c>
      <c r="U1448" s="191">
        <v>7</v>
      </c>
      <c r="V1448" s="191">
        <v>2.4385995471172272E-2</v>
      </c>
      <c r="W1448" s="191">
        <v>43</v>
      </c>
      <c r="X1448" s="191">
        <v>0.14979968646577252</v>
      </c>
      <c r="Y1448" s="191">
        <v>68</v>
      </c>
      <c r="Z1448" s="191">
        <v>0.23689252743424488</v>
      </c>
      <c r="AA1448" s="191">
        <v>169</v>
      </c>
      <c r="AB1448" s="191">
        <v>0.58874760494687339</v>
      </c>
      <c r="AC1448" s="191">
        <v>28</v>
      </c>
      <c r="AD1448" s="191">
        <v>9.7543981884689088E-2</v>
      </c>
      <c r="AE1448" s="191"/>
      <c r="AF1448" s="191"/>
    </row>
    <row r="1449" spans="1:32">
      <c r="A1449" s="332">
        <v>1899</v>
      </c>
      <c r="B1449" s="334" t="s">
        <v>912</v>
      </c>
      <c r="C1449" s="345">
        <v>12785</v>
      </c>
      <c r="D1449" s="345">
        <v>12876</v>
      </c>
      <c r="E1449" s="191">
        <v>233</v>
      </c>
      <c r="F1449" s="191">
        <f t="shared" si="76"/>
        <v>1.8095681888785335</v>
      </c>
      <c r="G1449" s="191">
        <v>115</v>
      </c>
      <c r="H1449" s="191">
        <v>0.89313451382416886</v>
      </c>
      <c r="I1449" s="191">
        <v>118</v>
      </c>
      <c r="J1449" s="191">
        <v>0.91643367505436468</v>
      </c>
      <c r="K1449" s="191">
        <v>20</v>
      </c>
      <c r="L1449" s="191">
        <v>0.15532774153463808</v>
      </c>
      <c r="M1449" s="191">
        <v>28</v>
      </c>
      <c r="N1449" s="191">
        <v>0.21745883814849334</v>
      </c>
      <c r="O1449" s="191">
        <v>4</v>
      </c>
      <c r="P1449" s="191">
        <v>3.1065548306927617E-2</v>
      </c>
      <c r="Q1449" s="191">
        <v>5</v>
      </c>
      <c r="R1449" s="191">
        <v>7.7275551413482441E-2</v>
      </c>
      <c r="S1449" s="191">
        <v>4</v>
      </c>
      <c r="T1449" s="191">
        <v>3.1065548306927617E-2</v>
      </c>
      <c r="U1449" s="191">
        <v>5</v>
      </c>
      <c r="V1449" s="191">
        <v>3.8831935383659519E-2</v>
      </c>
      <c r="W1449" s="191">
        <v>16</v>
      </c>
      <c r="X1449" s="191">
        <v>0.12426219322771047</v>
      </c>
      <c r="Y1449" s="191">
        <v>37</v>
      </c>
      <c r="Z1449" s="191">
        <v>0.28735632183908044</v>
      </c>
      <c r="AA1449" s="191">
        <v>90</v>
      </c>
      <c r="AB1449" s="191">
        <v>0.69897483690587137</v>
      </c>
      <c r="AC1449" s="191">
        <v>24</v>
      </c>
      <c r="AD1449" s="191">
        <v>0.1863932898415657</v>
      </c>
      <c r="AE1449" s="191"/>
      <c r="AF1449" s="191"/>
    </row>
    <row r="1450" spans="1:32">
      <c r="A1450" s="332">
        <v>1899</v>
      </c>
      <c r="B1450" s="335" t="s">
        <v>1119</v>
      </c>
      <c r="C1450" s="343">
        <v>104678</v>
      </c>
      <c r="D1450" s="240">
        <v>113221</v>
      </c>
      <c r="E1450" s="191">
        <v>1876</v>
      </c>
      <c r="F1450" s="191">
        <f t="shared" si="76"/>
        <v>1.6569364340537531</v>
      </c>
      <c r="G1450" s="191">
        <v>929</v>
      </c>
      <c r="H1450" s="191">
        <v>0.82051916163962524</v>
      </c>
      <c r="I1450" s="191">
        <v>947</v>
      </c>
      <c r="J1450" s="191">
        <v>0.83641727241412811</v>
      </c>
      <c r="K1450" s="191">
        <v>155</v>
      </c>
      <c r="L1450" s="191">
        <v>0.13690039833599774</v>
      </c>
      <c r="M1450" s="191">
        <v>226</v>
      </c>
      <c r="N1450" s="191">
        <v>0.19960961305764835</v>
      </c>
      <c r="O1450" s="191">
        <v>44</v>
      </c>
      <c r="P1450" s="191">
        <v>3.8862048559896133E-2</v>
      </c>
      <c r="Q1450" s="191">
        <v>46</v>
      </c>
      <c r="R1450" s="191">
        <v>8.0850725572111176E-2</v>
      </c>
      <c r="S1450" s="191">
        <v>38</v>
      </c>
      <c r="T1450" s="191">
        <v>3.3562678301728481E-2</v>
      </c>
      <c r="U1450" s="191">
        <v>32</v>
      </c>
      <c r="V1450" s="191">
        <v>2.8263308043560822E-2</v>
      </c>
      <c r="W1450" s="191">
        <v>176</v>
      </c>
      <c r="X1450" s="191">
        <v>0.15544819423958453</v>
      </c>
      <c r="Y1450" s="191">
        <v>322</v>
      </c>
      <c r="Z1450" s="191">
        <v>0.28439953718833078</v>
      </c>
      <c r="AA1450" s="191">
        <v>709</v>
      </c>
      <c r="AB1450" s="191">
        <v>0.62620891884014451</v>
      </c>
      <c r="AC1450" s="191">
        <v>128</v>
      </c>
      <c r="AD1450" s="191">
        <v>0.11305323217424329</v>
      </c>
      <c r="AE1450" s="191"/>
      <c r="AF1450" s="191"/>
    </row>
    <row r="1451" spans="1:32">
      <c r="A1451" s="332">
        <v>1899</v>
      </c>
      <c r="B1451" s="334" t="s">
        <v>845</v>
      </c>
      <c r="C1451" s="345">
        <v>14718</v>
      </c>
      <c r="D1451" s="345">
        <v>18433</v>
      </c>
      <c r="E1451" s="191">
        <v>312</v>
      </c>
      <c r="F1451" s="191">
        <f t="shared" si="76"/>
        <v>1.6926165030109044</v>
      </c>
      <c r="G1451" s="191">
        <v>154</v>
      </c>
      <c r="H1451" s="191">
        <v>0.83545814571692067</v>
      </c>
      <c r="I1451" s="191">
        <v>158</v>
      </c>
      <c r="J1451" s="191">
        <v>0.85715835729398371</v>
      </c>
      <c r="K1451" s="191">
        <v>32</v>
      </c>
      <c r="L1451" s="191">
        <v>0.17360169261650299</v>
      </c>
      <c r="M1451" s="191">
        <v>42</v>
      </c>
      <c r="N1451" s="191">
        <v>0.22785222155916021</v>
      </c>
      <c r="O1451" s="191">
        <v>6</v>
      </c>
      <c r="P1451" s="191">
        <v>3.2550317365594314E-2</v>
      </c>
      <c r="Q1451" s="191">
        <v>10</v>
      </c>
      <c r="R1451" s="191">
        <v>0.10795855259588781</v>
      </c>
      <c r="S1451" s="191">
        <v>5</v>
      </c>
      <c r="T1451" s="191">
        <v>2.7125264471328594E-2</v>
      </c>
      <c r="U1451" s="191">
        <v>11</v>
      </c>
      <c r="V1451" s="191">
        <v>5.9675581836922904E-2</v>
      </c>
      <c r="W1451" s="191">
        <v>36</v>
      </c>
      <c r="X1451" s="191">
        <v>0.19530190419356588</v>
      </c>
      <c r="Y1451" s="191">
        <v>56</v>
      </c>
      <c r="Z1451" s="191">
        <v>0.30380296207888025</v>
      </c>
      <c r="AA1451" s="191">
        <v>100</v>
      </c>
      <c r="AB1451" s="191">
        <v>0.54250528942657195</v>
      </c>
      <c r="AC1451" s="191">
        <v>14</v>
      </c>
      <c r="AD1451" s="191">
        <v>7.5950740519720061E-2</v>
      </c>
      <c r="AE1451" s="191"/>
      <c r="AF1451" s="191"/>
    </row>
    <row r="1452" spans="1:32">
      <c r="A1452" s="332">
        <v>1899</v>
      </c>
      <c r="B1452" s="334" t="s">
        <v>849</v>
      </c>
      <c r="C1452" s="345">
        <v>14687</v>
      </c>
      <c r="D1452" s="345">
        <v>15226</v>
      </c>
      <c r="E1452" s="191">
        <v>234</v>
      </c>
      <c r="F1452" s="191">
        <f t="shared" si="76"/>
        <v>1.5368448706160516</v>
      </c>
      <c r="G1452" s="191">
        <v>109</v>
      </c>
      <c r="H1452" s="191">
        <v>0.71588073032969923</v>
      </c>
      <c r="I1452" s="191">
        <v>125</v>
      </c>
      <c r="J1452" s="191">
        <v>0.82096414028635223</v>
      </c>
      <c r="K1452" s="191">
        <v>20</v>
      </c>
      <c r="L1452" s="191">
        <v>0.13135426244581636</v>
      </c>
      <c r="M1452" s="191">
        <v>25</v>
      </c>
      <c r="N1452" s="191">
        <v>0.16419282805727045</v>
      </c>
      <c r="O1452" s="191">
        <v>6</v>
      </c>
      <c r="P1452" s="191">
        <v>3.9406278733744915E-2</v>
      </c>
      <c r="Q1452" s="191">
        <v>5</v>
      </c>
      <c r="R1452" s="191">
        <v>6.534874556679364E-2</v>
      </c>
      <c r="S1452" s="191">
        <v>6</v>
      </c>
      <c r="T1452" s="191">
        <v>3.9406278733744915E-2</v>
      </c>
      <c r="U1452" s="191">
        <v>4</v>
      </c>
      <c r="V1452" s="191">
        <v>2.627085248916327E-2</v>
      </c>
      <c r="W1452" s="191">
        <v>29</v>
      </c>
      <c r="X1452" s="191">
        <v>0.19046368054643373</v>
      </c>
      <c r="Y1452" s="191">
        <v>37</v>
      </c>
      <c r="Z1452" s="191">
        <v>0.24300538552476028</v>
      </c>
      <c r="AA1452" s="191">
        <v>84</v>
      </c>
      <c r="AB1452" s="191">
        <v>0.5516879022724287</v>
      </c>
      <c r="AC1452" s="191">
        <v>18</v>
      </c>
      <c r="AD1452" s="191">
        <v>0.11821883620123472</v>
      </c>
      <c r="AE1452" s="191"/>
      <c r="AF1452" s="191"/>
    </row>
    <row r="1453" spans="1:32">
      <c r="A1453" s="332">
        <v>1899</v>
      </c>
      <c r="B1453" s="334" t="s">
        <v>982</v>
      </c>
      <c r="C1453" s="345">
        <v>3766</v>
      </c>
      <c r="D1453" s="345">
        <v>3761</v>
      </c>
      <c r="E1453" s="191">
        <v>88</v>
      </c>
      <c r="F1453" s="191">
        <f t="shared" si="76"/>
        <v>2.3398032438181335</v>
      </c>
      <c r="G1453" s="191">
        <v>45</v>
      </c>
      <c r="H1453" s="191">
        <v>1.1964902951342729</v>
      </c>
      <c r="I1453" s="191">
        <v>43</v>
      </c>
      <c r="J1453" s="191">
        <v>1.1433129486838607</v>
      </c>
      <c r="K1453" s="191">
        <v>4</v>
      </c>
      <c r="L1453" s="191">
        <v>0.10635469290082426</v>
      </c>
      <c r="M1453" s="191">
        <v>4</v>
      </c>
      <c r="N1453" s="191">
        <v>0.10635469290082426</v>
      </c>
      <c r="O1453" s="191">
        <v>3</v>
      </c>
      <c r="P1453" s="191">
        <v>7.976601967561818E-2</v>
      </c>
      <c r="Q1453" s="191">
        <v>0</v>
      </c>
      <c r="R1453" s="191">
        <v>0</v>
      </c>
      <c r="S1453" s="191">
        <v>2</v>
      </c>
      <c r="T1453" s="191">
        <v>5.3177346450412132E-2</v>
      </c>
      <c r="U1453" s="191">
        <v>3</v>
      </c>
      <c r="V1453" s="191">
        <v>7.976601967561818E-2</v>
      </c>
      <c r="W1453" s="191">
        <v>2</v>
      </c>
      <c r="X1453" s="191">
        <v>5.3177346450412132E-2</v>
      </c>
      <c r="Y1453" s="191">
        <v>18</v>
      </c>
      <c r="Z1453" s="191">
        <v>0.47859611805370916</v>
      </c>
      <c r="AA1453" s="191">
        <v>41</v>
      </c>
      <c r="AB1453" s="191">
        <v>1.0901356022334485</v>
      </c>
      <c r="AC1453" s="191">
        <v>11</v>
      </c>
      <c r="AD1453" s="191">
        <v>0.29247540547726669</v>
      </c>
      <c r="AE1453" s="191"/>
      <c r="AF1453" s="191"/>
    </row>
    <row r="1454" spans="1:32">
      <c r="A1454" s="332">
        <v>1899</v>
      </c>
      <c r="B1454" s="334" t="s">
        <v>859</v>
      </c>
      <c r="C1454" s="345">
        <v>15310</v>
      </c>
      <c r="D1454" s="345">
        <v>17131</v>
      </c>
      <c r="E1454" s="191">
        <v>285</v>
      </c>
      <c r="F1454" s="191">
        <f t="shared" si="76"/>
        <v>1.6636506917284455</v>
      </c>
      <c r="G1454" s="191">
        <v>139</v>
      </c>
      <c r="H1454" s="191">
        <v>0.81139454789562782</v>
      </c>
      <c r="I1454" s="191">
        <v>146</v>
      </c>
      <c r="J1454" s="191">
        <v>0.85225614383281778</v>
      </c>
      <c r="K1454" s="191">
        <v>21</v>
      </c>
      <c r="L1454" s="191">
        <v>0.12258478781156966</v>
      </c>
      <c r="M1454" s="191">
        <v>41</v>
      </c>
      <c r="N1454" s="191">
        <v>0.23933220477496933</v>
      </c>
      <c r="O1454" s="191">
        <v>11</v>
      </c>
      <c r="P1454" s="191">
        <v>6.421107932986983E-2</v>
      </c>
      <c r="Q1454" s="191">
        <v>6</v>
      </c>
      <c r="R1454" s="191">
        <v>6.9698207927149605E-2</v>
      </c>
      <c r="S1454" s="191">
        <v>5</v>
      </c>
      <c r="T1454" s="191">
        <v>2.9186854240849922E-2</v>
      </c>
      <c r="U1454" s="191">
        <v>2</v>
      </c>
      <c r="V1454" s="191">
        <v>1.1674741696339967E-2</v>
      </c>
      <c r="W1454" s="191">
        <v>21</v>
      </c>
      <c r="X1454" s="191">
        <v>0.12258478781156966</v>
      </c>
      <c r="Y1454" s="191">
        <v>55</v>
      </c>
      <c r="Z1454" s="191">
        <v>0.32105539664934912</v>
      </c>
      <c r="AA1454" s="191">
        <v>109</v>
      </c>
      <c r="AB1454" s="191">
        <v>0.6362734224505282</v>
      </c>
      <c r="AC1454" s="191">
        <v>14</v>
      </c>
      <c r="AD1454" s="191">
        <v>8.1723191874379777E-2</v>
      </c>
      <c r="AE1454" s="191"/>
      <c r="AF1454" s="191"/>
    </row>
    <row r="1455" spans="1:32">
      <c r="A1455" s="332">
        <v>1899</v>
      </c>
      <c r="B1455" s="334" t="s">
        <v>868</v>
      </c>
      <c r="C1455" s="345">
        <v>16161</v>
      </c>
      <c r="D1455" s="345">
        <v>17658</v>
      </c>
      <c r="E1455" s="191">
        <v>267</v>
      </c>
      <c r="F1455" s="191">
        <f t="shared" si="76"/>
        <v>1.5120625212368333</v>
      </c>
      <c r="G1455" s="191">
        <v>152</v>
      </c>
      <c r="H1455" s="191">
        <v>0.86079963755804723</v>
      </c>
      <c r="I1455" s="191">
        <v>115</v>
      </c>
      <c r="J1455" s="191">
        <v>0.65126288367878582</v>
      </c>
      <c r="K1455" s="191">
        <v>20</v>
      </c>
      <c r="L1455" s="191">
        <v>0.11326311020500622</v>
      </c>
      <c r="M1455" s="191">
        <v>36</v>
      </c>
      <c r="N1455" s="191">
        <v>0.20387359836901123</v>
      </c>
      <c r="O1455" s="191">
        <v>6</v>
      </c>
      <c r="P1455" s="191">
        <v>3.3978933061501869E-2</v>
      </c>
      <c r="Q1455" s="191">
        <v>8</v>
      </c>
      <c r="R1455" s="191">
        <v>9.0157435723184964E-2</v>
      </c>
      <c r="S1455" s="191">
        <v>7</v>
      </c>
      <c r="T1455" s="191">
        <v>3.9642088571752179E-2</v>
      </c>
      <c r="U1455" s="191">
        <v>2</v>
      </c>
      <c r="V1455" s="191">
        <v>1.1326311020500622E-2</v>
      </c>
      <c r="W1455" s="191">
        <v>29</v>
      </c>
      <c r="X1455" s="191">
        <v>0.16423150979725903</v>
      </c>
      <c r="Y1455" s="191">
        <v>45</v>
      </c>
      <c r="Z1455" s="191">
        <v>0.254841997961264</v>
      </c>
      <c r="AA1455" s="191">
        <v>102</v>
      </c>
      <c r="AB1455" s="191">
        <v>0.5776418620455317</v>
      </c>
      <c r="AC1455" s="191">
        <v>12</v>
      </c>
      <c r="AD1455" s="191">
        <v>6.7957866123003738E-2</v>
      </c>
      <c r="AE1455" s="191"/>
      <c r="AF1455" s="191"/>
    </row>
    <row r="1456" spans="1:32">
      <c r="A1456" s="332">
        <v>1899</v>
      </c>
      <c r="B1456" s="334" t="s">
        <v>878</v>
      </c>
      <c r="C1456" s="345">
        <v>15024</v>
      </c>
      <c r="D1456" s="345">
        <v>15938</v>
      </c>
      <c r="E1456" s="191">
        <v>265</v>
      </c>
      <c r="F1456" s="191">
        <f t="shared" si="76"/>
        <v>1.6626929351236039</v>
      </c>
      <c r="G1456" s="191">
        <v>137</v>
      </c>
      <c r="H1456" s="191">
        <v>0.8595808758940896</v>
      </c>
      <c r="I1456" s="191">
        <v>128</v>
      </c>
      <c r="J1456" s="191">
        <v>0.80311205922951445</v>
      </c>
      <c r="K1456" s="191">
        <v>29</v>
      </c>
      <c r="L1456" s="191">
        <v>0.18195507591918686</v>
      </c>
      <c r="M1456" s="191">
        <v>31</v>
      </c>
      <c r="N1456" s="191">
        <v>0.19450370184464802</v>
      </c>
      <c r="O1456" s="191">
        <v>3</v>
      </c>
      <c r="P1456" s="191">
        <v>1.8822938888191743E-2</v>
      </c>
      <c r="Q1456" s="191">
        <v>6</v>
      </c>
      <c r="R1456" s="191">
        <v>7.4915296775003137E-2</v>
      </c>
      <c r="S1456" s="191">
        <v>8</v>
      </c>
      <c r="T1456" s="191">
        <v>5.0194503701844653E-2</v>
      </c>
      <c r="U1456" s="191">
        <v>1</v>
      </c>
      <c r="V1456" s="191">
        <v>6.2743129627305817E-3</v>
      </c>
      <c r="W1456" s="191">
        <v>20</v>
      </c>
      <c r="X1456" s="191">
        <v>0.12548625925461163</v>
      </c>
      <c r="Y1456" s="191">
        <v>36</v>
      </c>
      <c r="Z1456" s="191">
        <v>0.2258752666583009</v>
      </c>
      <c r="AA1456" s="191">
        <v>108</v>
      </c>
      <c r="AB1456" s="191">
        <v>0.67762579997490269</v>
      </c>
      <c r="AC1456" s="191">
        <v>23</v>
      </c>
      <c r="AD1456" s="191">
        <v>0.14430919814280335</v>
      </c>
      <c r="AE1456" s="191"/>
      <c r="AF1456" s="191"/>
    </row>
    <row r="1457" spans="1:32">
      <c r="A1457" s="332">
        <v>1899</v>
      </c>
      <c r="B1457" s="334" t="s">
        <v>897</v>
      </c>
      <c r="C1457" s="345">
        <v>11169</v>
      </c>
      <c r="D1457" s="345">
        <v>11171</v>
      </c>
      <c r="E1457" s="191">
        <v>187</v>
      </c>
      <c r="F1457" s="191">
        <f t="shared" si="76"/>
        <v>1.6739772625548293</v>
      </c>
      <c r="G1457" s="191">
        <v>84</v>
      </c>
      <c r="H1457" s="191">
        <v>0.75194700563960248</v>
      </c>
      <c r="I1457" s="191">
        <v>103</v>
      </c>
      <c r="J1457" s="191">
        <v>0.922030256915227</v>
      </c>
      <c r="K1457" s="191">
        <v>12</v>
      </c>
      <c r="L1457" s="191">
        <v>0.1074210008056575</v>
      </c>
      <c r="M1457" s="191">
        <v>18</v>
      </c>
      <c r="N1457" s="191">
        <v>0.16113150120848624</v>
      </c>
      <c r="O1457" s="191">
        <v>3</v>
      </c>
      <c r="P1457" s="191">
        <v>2.6855250201414375E-2</v>
      </c>
      <c r="Q1457" s="191">
        <v>6</v>
      </c>
      <c r="R1457" s="191">
        <v>0.10688389580162921</v>
      </c>
      <c r="S1457" s="191">
        <v>4</v>
      </c>
      <c r="T1457" s="191">
        <v>3.5807000268552505E-2</v>
      </c>
      <c r="U1457" s="191">
        <v>6</v>
      </c>
      <c r="V1457" s="191">
        <v>5.3710500402828751E-2</v>
      </c>
      <c r="W1457" s="191">
        <v>21</v>
      </c>
      <c r="X1457" s="191">
        <v>0.18798675140990062</v>
      </c>
      <c r="Y1457" s="191">
        <v>30</v>
      </c>
      <c r="Z1457" s="191">
        <v>0.26855250201414377</v>
      </c>
      <c r="AA1457" s="191">
        <v>73</v>
      </c>
      <c r="AB1457" s="191">
        <v>0.65347775490108317</v>
      </c>
      <c r="AC1457" s="191">
        <v>14</v>
      </c>
      <c r="AD1457" s="191">
        <v>0.12532450093993375</v>
      </c>
      <c r="AE1457" s="191"/>
      <c r="AF1457" s="191"/>
    </row>
    <row r="1458" spans="1:32">
      <c r="A1458" s="332">
        <v>1899</v>
      </c>
      <c r="B1458" s="334" t="s">
        <v>906</v>
      </c>
      <c r="C1458" s="345">
        <v>13843</v>
      </c>
      <c r="D1458" s="345">
        <v>13903</v>
      </c>
      <c r="E1458" s="191">
        <v>243</v>
      </c>
      <c r="F1458" s="191">
        <f t="shared" si="76"/>
        <v>1.7478242106020285</v>
      </c>
      <c r="G1458" s="191">
        <v>109</v>
      </c>
      <c r="H1458" s="191">
        <v>0.78400345249226788</v>
      </c>
      <c r="I1458" s="191">
        <v>134</v>
      </c>
      <c r="J1458" s="191">
        <v>0.96382075810976053</v>
      </c>
      <c r="K1458" s="191">
        <v>17</v>
      </c>
      <c r="L1458" s="191">
        <v>0.12227576781989498</v>
      </c>
      <c r="M1458" s="191">
        <v>29</v>
      </c>
      <c r="N1458" s="191">
        <v>0.20858807451629144</v>
      </c>
      <c r="O1458" s="191">
        <v>6</v>
      </c>
      <c r="P1458" s="191">
        <v>4.315615334819823E-2</v>
      </c>
      <c r="Q1458" s="191">
        <v>5</v>
      </c>
      <c r="R1458" s="191">
        <v>7.1567287635762061E-2</v>
      </c>
      <c r="S1458" s="191">
        <v>1</v>
      </c>
      <c r="T1458" s="191">
        <v>7.1926922246997047E-3</v>
      </c>
      <c r="U1458" s="191">
        <v>3</v>
      </c>
      <c r="V1458" s="191">
        <v>2.1578076674099115E-2</v>
      </c>
      <c r="W1458" s="191">
        <v>18</v>
      </c>
      <c r="X1458" s="191">
        <v>0.1294684600445947</v>
      </c>
      <c r="Y1458" s="191">
        <v>45</v>
      </c>
      <c r="Z1458" s="191">
        <v>0.32367115011148673</v>
      </c>
      <c r="AA1458" s="191">
        <v>97</v>
      </c>
      <c r="AB1458" s="191">
        <v>0.69769114579587144</v>
      </c>
      <c r="AC1458" s="191">
        <v>22</v>
      </c>
      <c r="AD1458" s="191">
        <v>0.15823922894339351</v>
      </c>
      <c r="AE1458" s="191"/>
      <c r="AF1458" s="191"/>
    </row>
    <row r="1459" spans="1:32">
      <c r="A1459" s="332">
        <v>1899</v>
      </c>
      <c r="B1459" s="335" t="s">
        <v>1120</v>
      </c>
      <c r="C1459" s="233">
        <v>126751</v>
      </c>
      <c r="D1459" s="240">
        <v>138638</v>
      </c>
      <c r="E1459" s="191">
        <v>2930</v>
      </c>
      <c r="F1459" s="191">
        <f t="shared" ref="F1459:F1522" si="77">E1459/D1459*100</f>
        <v>2.1134176776929845</v>
      </c>
      <c r="G1459" s="191">
        <v>1474</v>
      </c>
      <c r="H1459" s="191">
        <v>1.063200565501522</v>
      </c>
      <c r="I1459" s="191">
        <v>1456</v>
      </c>
      <c r="J1459" s="191">
        <v>1.0502171121914627</v>
      </c>
      <c r="K1459" s="191">
        <v>324</v>
      </c>
      <c r="L1459" s="191">
        <v>0.23370215958106724</v>
      </c>
      <c r="M1459" s="191">
        <v>406</v>
      </c>
      <c r="N1459" s="191">
        <v>0.29284900243800405</v>
      </c>
      <c r="O1459" s="191">
        <v>103</v>
      </c>
      <c r="P1459" s="191">
        <v>7.4294205052005943E-2</v>
      </c>
      <c r="Q1459" s="191">
        <v>84</v>
      </c>
      <c r="R1459" s="191">
        <v>0.12057300307275061</v>
      </c>
      <c r="S1459" s="191">
        <v>128</v>
      </c>
      <c r="T1459" s="191">
        <v>9.232677909375496E-2</v>
      </c>
      <c r="U1459" s="191">
        <v>61</v>
      </c>
      <c r="V1459" s="191">
        <v>4.3999480661867596E-2</v>
      </c>
      <c r="W1459" s="191">
        <v>292</v>
      </c>
      <c r="X1459" s="191">
        <v>0.2106204648076285</v>
      </c>
      <c r="Y1459" s="191">
        <v>403</v>
      </c>
      <c r="Z1459" s="191">
        <v>0.2906850935529941</v>
      </c>
      <c r="AA1459" s="191">
        <v>891</v>
      </c>
      <c r="AB1459" s="191">
        <v>0.64268093884793487</v>
      </c>
      <c r="AC1459" s="191">
        <v>238</v>
      </c>
      <c r="AD1459" s="191">
        <v>0.17167010487745063</v>
      </c>
      <c r="AE1459" s="191"/>
      <c r="AF1459" s="191"/>
    </row>
    <row r="1460" spans="1:32">
      <c r="A1460" s="332">
        <v>1899</v>
      </c>
      <c r="B1460" s="334" t="s">
        <v>913</v>
      </c>
      <c r="C1460" s="345">
        <v>14910</v>
      </c>
      <c r="D1460" s="345">
        <v>17742</v>
      </c>
      <c r="E1460" s="191">
        <v>398</v>
      </c>
      <c r="F1460" s="191">
        <f t="shared" si="77"/>
        <v>2.2432645699470184</v>
      </c>
      <c r="G1460" s="191">
        <v>209</v>
      </c>
      <c r="H1460" s="191">
        <v>1.1779957163792132</v>
      </c>
      <c r="I1460" s="191">
        <v>189</v>
      </c>
      <c r="J1460" s="191">
        <v>1.0652688535678052</v>
      </c>
      <c r="K1460" s="191">
        <v>49</v>
      </c>
      <c r="L1460" s="191">
        <v>0.27618081388794946</v>
      </c>
      <c r="M1460" s="191">
        <v>59</v>
      </c>
      <c r="N1460" s="191">
        <v>0.33254424529365345</v>
      </c>
      <c r="O1460" s="191">
        <v>17</v>
      </c>
      <c r="P1460" s="191">
        <v>9.5817833389696766E-2</v>
      </c>
      <c r="Q1460" s="191">
        <v>16</v>
      </c>
      <c r="R1460" s="191">
        <v>0.17946116559576147</v>
      </c>
      <c r="S1460" s="191">
        <v>15</v>
      </c>
      <c r="T1460" s="191">
        <v>8.4545147108555971E-2</v>
      </c>
      <c r="U1460" s="191">
        <v>11</v>
      </c>
      <c r="V1460" s="191">
        <v>6.199977454627438E-2</v>
      </c>
      <c r="W1460" s="191">
        <v>39</v>
      </c>
      <c r="X1460" s="191">
        <v>0.2198173824822455</v>
      </c>
      <c r="Y1460" s="191">
        <v>60</v>
      </c>
      <c r="Z1460" s="191">
        <v>0.33818058843422388</v>
      </c>
      <c r="AA1460" s="191">
        <v>107</v>
      </c>
      <c r="AB1460" s="191">
        <v>0.60308871604103265</v>
      </c>
      <c r="AC1460" s="191">
        <v>25</v>
      </c>
      <c r="AD1460" s="191">
        <v>0.14090857851425995</v>
      </c>
      <c r="AE1460" s="191"/>
      <c r="AF1460" s="191"/>
    </row>
    <row r="1461" spans="1:32">
      <c r="A1461" s="332">
        <v>1899</v>
      </c>
      <c r="B1461" s="334" t="s">
        <v>914</v>
      </c>
      <c r="C1461" s="345">
        <v>7011</v>
      </c>
      <c r="D1461" s="345">
        <v>6363</v>
      </c>
      <c r="E1461" s="191">
        <v>150</v>
      </c>
      <c r="F1461" s="191">
        <f t="shared" si="77"/>
        <v>2.3573785950023574</v>
      </c>
      <c r="G1461" s="191">
        <v>65</v>
      </c>
      <c r="H1461" s="191">
        <v>1.0215307245010214</v>
      </c>
      <c r="I1461" s="191">
        <v>85</v>
      </c>
      <c r="J1461" s="191">
        <v>1.3358478705013359</v>
      </c>
      <c r="K1461" s="191">
        <v>8</v>
      </c>
      <c r="L1461" s="191">
        <v>0.12572685840012573</v>
      </c>
      <c r="M1461" s="191">
        <v>6</v>
      </c>
      <c r="N1461" s="191">
        <v>9.4295143800094294E-2</v>
      </c>
      <c r="O1461" s="191">
        <v>2</v>
      </c>
      <c r="P1461" s="191">
        <v>3.1431714600031434E-2</v>
      </c>
      <c r="Q1461" s="191">
        <v>2</v>
      </c>
      <c r="R1461" s="191">
        <v>6.254911205406255E-2</v>
      </c>
      <c r="S1461" s="191">
        <v>10</v>
      </c>
      <c r="T1461" s="191">
        <v>0.15715857300015718</v>
      </c>
      <c r="U1461" s="191">
        <v>3</v>
      </c>
      <c r="V1461" s="191">
        <v>4.7147571900047147E-2</v>
      </c>
      <c r="W1461" s="191">
        <v>16</v>
      </c>
      <c r="X1461" s="191">
        <v>0.25145371680025147</v>
      </c>
      <c r="Y1461" s="191">
        <v>26</v>
      </c>
      <c r="Z1461" s="191">
        <v>0.40861228980040865</v>
      </c>
      <c r="AA1461" s="191">
        <v>62</v>
      </c>
      <c r="AB1461" s="191">
        <v>0.97438315260097441</v>
      </c>
      <c r="AC1461" s="191">
        <v>15</v>
      </c>
      <c r="AD1461" s="191">
        <v>0.23573785950023576</v>
      </c>
      <c r="AE1461" s="191"/>
      <c r="AF1461" s="191"/>
    </row>
    <row r="1462" spans="1:32">
      <c r="A1462" s="332">
        <v>1899</v>
      </c>
      <c r="B1462" s="334" t="s">
        <v>915</v>
      </c>
      <c r="C1462" s="345">
        <v>9627</v>
      </c>
      <c r="D1462" s="345">
        <v>9397</v>
      </c>
      <c r="E1462" s="191">
        <v>215</v>
      </c>
      <c r="F1462" s="191">
        <f t="shared" si="77"/>
        <v>2.2879642439076302</v>
      </c>
      <c r="G1462" s="191">
        <v>106</v>
      </c>
      <c r="H1462" s="191">
        <v>1.1280195807172502</v>
      </c>
      <c r="I1462" s="191">
        <v>109</v>
      </c>
      <c r="J1462" s="191">
        <v>1.15994466319038</v>
      </c>
      <c r="K1462" s="191">
        <v>25</v>
      </c>
      <c r="L1462" s="191">
        <v>0.26604235394274767</v>
      </c>
      <c r="M1462" s="191">
        <v>39</v>
      </c>
      <c r="N1462" s="191">
        <v>0.41502607215068643</v>
      </c>
      <c r="O1462" s="191">
        <v>4</v>
      </c>
      <c r="P1462" s="191">
        <v>4.2566776630839631E-2</v>
      </c>
      <c r="Q1462" s="191">
        <v>5</v>
      </c>
      <c r="R1462" s="191">
        <v>0.10588485686921359</v>
      </c>
      <c r="S1462" s="191">
        <v>7</v>
      </c>
      <c r="T1462" s="191">
        <v>7.4491859103969355E-2</v>
      </c>
      <c r="U1462" s="191">
        <v>4</v>
      </c>
      <c r="V1462" s="191">
        <v>4.2566776630839631E-2</v>
      </c>
      <c r="W1462" s="191">
        <v>19</v>
      </c>
      <c r="X1462" s="191">
        <v>0.20219218899648825</v>
      </c>
      <c r="Y1462" s="191">
        <v>27</v>
      </c>
      <c r="Z1462" s="191">
        <v>0.28732574225816754</v>
      </c>
      <c r="AA1462" s="191">
        <v>66</v>
      </c>
      <c r="AB1462" s="191">
        <v>0.70235181440885386</v>
      </c>
      <c r="AC1462" s="191">
        <v>19</v>
      </c>
      <c r="AD1462" s="191">
        <v>0.20219218899648825</v>
      </c>
      <c r="AE1462" s="191"/>
      <c r="AF1462" s="191"/>
    </row>
    <row r="1463" spans="1:32">
      <c r="A1463" s="332">
        <v>1899</v>
      </c>
      <c r="B1463" s="334" t="s">
        <v>916</v>
      </c>
      <c r="C1463" s="345">
        <v>23240</v>
      </c>
      <c r="D1463" s="345">
        <v>24594</v>
      </c>
      <c r="E1463" s="191">
        <v>522</v>
      </c>
      <c r="F1463" s="191">
        <f t="shared" si="77"/>
        <v>2.1224688948524029</v>
      </c>
      <c r="G1463" s="191">
        <v>257</v>
      </c>
      <c r="H1463" s="191">
        <v>1.0449703179637311</v>
      </c>
      <c r="I1463" s="191">
        <v>265</v>
      </c>
      <c r="J1463" s="191">
        <v>1.077498576888672</v>
      </c>
      <c r="K1463" s="191">
        <v>68</v>
      </c>
      <c r="L1463" s="191">
        <v>0.27649020086199882</v>
      </c>
      <c r="M1463" s="191">
        <v>53</v>
      </c>
      <c r="N1463" s="191">
        <v>0.21549971537773444</v>
      </c>
      <c r="O1463" s="191">
        <v>13</v>
      </c>
      <c r="P1463" s="191">
        <v>5.2858420753029191E-2</v>
      </c>
      <c r="Q1463" s="191">
        <v>15</v>
      </c>
      <c r="R1463" s="191">
        <v>0.12137106611368627</v>
      </c>
      <c r="S1463" s="191">
        <v>33</v>
      </c>
      <c r="T1463" s="191">
        <v>0.1341790680653818</v>
      </c>
      <c r="U1463" s="191">
        <v>9</v>
      </c>
      <c r="V1463" s="191">
        <v>3.6594291290558675E-2</v>
      </c>
      <c r="W1463" s="191">
        <v>35</v>
      </c>
      <c r="X1463" s="191">
        <v>0.14231113279661706</v>
      </c>
      <c r="Y1463" s="191">
        <v>61</v>
      </c>
      <c r="Z1463" s="191">
        <v>0.24802797430267545</v>
      </c>
      <c r="AA1463" s="191">
        <v>184</v>
      </c>
      <c r="AB1463" s="191">
        <v>0.74814995527364403</v>
      </c>
      <c r="AC1463" s="191">
        <v>51</v>
      </c>
      <c r="AD1463" s="191">
        <v>0.20736765064649915</v>
      </c>
      <c r="AE1463" s="191"/>
      <c r="AF1463" s="191"/>
    </row>
    <row r="1464" spans="1:32">
      <c r="A1464" s="332">
        <v>1899</v>
      </c>
      <c r="B1464" s="334" t="s">
        <v>917</v>
      </c>
      <c r="C1464" s="345">
        <v>40350</v>
      </c>
      <c r="D1464" s="345">
        <v>45031</v>
      </c>
      <c r="E1464" s="191">
        <v>919</v>
      </c>
      <c r="F1464" s="191">
        <f t="shared" si="77"/>
        <v>2.0408163265306123</v>
      </c>
      <c r="G1464" s="191">
        <v>475</v>
      </c>
      <c r="H1464" s="191">
        <v>1.0548288956496636</v>
      </c>
      <c r="I1464" s="191">
        <v>444</v>
      </c>
      <c r="J1464" s="191">
        <v>0.98598743088094865</v>
      </c>
      <c r="K1464" s="191">
        <v>101</v>
      </c>
      <c r="L1464" s="191">
        <v>0.22428993360129687</v>
      </c>
      <c r="M1464" s="191">
        <v>141</v>
      </c>
      <c r="N1464" s="191">
        <v>0.31311763007705801</v>
      </c>
      <c r="O1464" s="191">
        <v>38</v>
      </c>
      <c r="P1464" s="191">
        <v>8.4386311651973092E-2</v>
      </c>
      <c r="Q1464" s="191">
        <v>22</v>
      </c>
      <c r="R1464" s="191">
        <v>9.7221913792720577E-2</v>
      </c>
      <c r="S1464" s="191">
        <v>33</v>
      </c>
      <c r="T1464" s="191">
        <v>7.3282849592502933E-2</v>
      </c>
      <c r="U1464" s="191">
        <v>20</v>
      </c>
      <c r="V1464" s="191">
        <v>4.4413848237880568E-2</v>
      </c>
      <c r="W1464" s="191">
        <v>115</v>
      </c>
      <c r="X1464" s="191">
        <v>0.25537962736781328</v>
      </c>
      <c r="Y1464" s="191">
        <v>136</v>
      </c>
      <c r="Z1464" s="191">
        <v>0.3020141680175879</v>
      </c>
      <c r="AA1464" s="191">
        <v>253</v>
      </c>
      <c r="AB1464" s="191">
        <v>0.56183518020918921</v>
      </c>
      <c r="AC1464" s="191">
        <v>60</v>
      </c>
      <c r="AD1464" s="191">
        <v>0.13324154471364172</v>
      </c>
      <c r="AE1464" s="191"/>
      <c r="AF1464" s="191"/>
    </row>
    <row r="1465" spans="1:32">
      <c r="A1465" s="332">
        <v>1899</v>
      </c>
      <c r="B1465" s="334" t="s">
        <v>918</v>
      </c>
      <c r="C1465" s="345">
        <v>20801</v>
      </c>
      <c r="D1465" s="345">
        <v>24292</v>
      </c>
      <c r="E1465" s="191">
        <v>482</v>
      </c>
      <c r="F1465" s="191">
        <f t="shared" si="77"/>
        <v>1.984192326691915</v>
      </c>
      <c r="G1465" s="191">
        <v>244</v>
      </c>
      <c r="H1465" s="191">
        <v>1.0044459081178989</v>
      </c>
      <c r="I1465" s="191">
        <v>238</v>
      </c>
      <c r="J1465" s="191">
        <v>0.97974641857401612</v>
      </c>
      <c r="K1465" s="191">
        <v>48</v>
      </c>
      <c r="L1465" s="191">
        <v>0.19759591635106205</v>
      </c>
      <c r="M1465" s="191">
        <v>82</v>
      </c>
      <c r="N1465" s="191">
        <v>0.33755969043306439</v>
      </c>
      <c r="O1465" s="191">
        <v>22</v>
      </c>
      <c r="P1465" s="191">
        <v>9.056479499423678E-2</v>
      </c>
      <c r="Q1465" s="191">
        <v>17</v>
      </c>
      <c r="R1465" s="191">
        <v>0.13926395521159229</v>
      </c>
      <c r="S1465" s="191">
        <v>22</v>
      </c>
      <c r="T1465" s="191">
        <v>9.056479499423678E-2</v>
      </c>
      <c r="U1465" s="191">
        <v>9</v>
      </c>
      <c r="V1465" s="191">
        <v>3.7049234315824138E-2</v>
      </c>
      <c r="W1465" s="191">
        <v>37</v>
      </c>
      <c r="X1465" s="191">
        <v>0.15231351885394367</v>
      </c>
      <c r="Y1465" s="191">
        <v>64</v>
      </c>
      <c r="Z1465" s="191">
        <v>0.26346122180141612</v>
      </c>
      <c r="AA1465" s="191">
        <v>148</v>
      </c>
      <c r="AB1465" s="191">
        <v>0.6092540754157747</v>
      </c>
      <c r="AC1465" s="191">
        <v>33</v>
      </c>
      <c r="AD1465" s="191">
        <v>0.13584719249135518</v>
      </c>
      <c r="AE1465" s="191"/>
      <c r="AF1465" s="191"/>
    </row>
    <row r="1466" spans="1:32">
      <c r="A1466" s="332">
        <v>1899</v>
      </c>
      <c r="B1466" s="334" t="s">
        <v>919</v>
      </c>
      <c r="C1466" s="345">
        <v>4719</v>
      </c>
      <c r="D1466" s="345">
        <v>6024</v>
      </c>
      <c r="E1466" s="191">
        <v>115</v>
      </c>
      <c r="F1466" s="191">
        <f t="shared" si="77"/>
        <v>1.9090305444887119</v>
      </c>
      <c r="G1466" s="191">
        <v>56</v>
      </c>
      <c r="H1466" s="191">
        <v>0.92961487383798147</v>
      </c>
      <c r="I1466" s="191">
        <v>59</v>
      </c>
      <c r="J1466" s="191">
        <v>0.97941567065073043</v>
      </c>
      <c r="K1466" s="191">
        <v>18</v>
      </c>
      <c r="L1466" s="191">
        <v>0.29880478087649404</v>
      </c>
      <c r="M1466" s="191">
        <v>18</v>
      </c>
      <c r="N1466" s="191">
        <v>0.29880478087649404</v>
      </c>
      <c r="O1466" s="191">
        <v>4</v>
      </c>
      <c r="P1466" s="191">
        <v>6.6401062416998669E-2</v>
      </c>
      <c r="Q1466" s="191">
        <v>4</v>
      </c>
      <c r="R1466" s="191">
        <v>0.13213811420982735</v>
      </c>
      <c r="S1466" s="191">
        <v>7</v>
      </c>
      <c r="T1466" s="191">
        <v>0.11620185922974768</v>
      </c>
      <c r="U1466" s="191">
        <v>2</v>
      </c>
      <c r="V1466" s="191">
        <v>3.3200531208499334E-2</v>
      </c>
      <c r="W1466" s="191">
        <v>18</v>
      </c>
      <c r="X1466" s="191">
        <v>0.29880478087649404</v>
      </c>
      <c r="Y1466" s="191">
        <v>5</v>
      </c>
      <c r="Z1466" s="191">
        <v>8.3001328021248336E-2</v>
      </c>
      <c r="AA1466" s="191">
        <v>28</v>
      </c>
      <c r="AB1466" s="191">
        <v>0.46480743691899074</v>
      </c>
      <c r="AC1466" s="191">
        <v>11</v>
      </c>
      <c r="AD1466" s="191">
        <v>0.18260292164674632</v>
      </c>
      <c r="AE1466" s="191"/>
      <c r="AF1466" s="191"/>
    </row>
    <row r="1467" spans="1:32">
      <c r="A1467" s="332">
        <v>1899</v>
      </c>
      <c r="B1467" s="334" t="s">
        <v>920</v>
      </c>
      <c r="C1467" s="345">
        <v>6093</v>
      </c>
      <c r="D1467" s="345">
        <v>5195</v>
      </c>
      <c r="E1467" s="191">
        <v>125</v>
      </c>
      <c r="F1467" s="191">
        <f t="shared" si="77"/>
        <v>2.4061597690086622</v>
      </c>
      <c r="G1467" s="191">
        <v>58</v>
      </c>
      <c r="H1467" s="191">
        <v>1.1164581328200192</v>
      </c>
      <c r="I1467" s="191">
        <v>67</v>
      </c>
      <c r="J1467" s="191">
        <v>1.2897016361886429</v>
      </c>
      <c r="K1467" s="191">
        <v>7</v>
      </c>
      <c r="L1467" s="191">
        <v>0.13474494706448509</v>
      </c>
      <c r="M1467" s="191">
        <v>8</v>
      </c>
      <c r="N1467" s="191">
        <v>0.15399422521655437</v>
      </c>
      <c r="O1467" s="191">
        <v>3</v>
      </c>
      <c r="P1467" s="191">
        <v>5.7747834456207896E-2</v>
      </c>
      <c r="Q1467" s="191">
        <v>3</v>
      </c>
      <c r="R1467" s="191">
        <v>0.11491819056785371</v>
      </c>
      <c r="S1467" s="191">
        <v>1</v>
      </c>
      <c r="T1467" s="191">
        <v>1.9249278152069296E-2</v>
      </c>
      <c r="U1467" s="191">
        <v>3</v>
      </c>
      <c r="V1467" s="191">
        <v>5.7747834456207896E-2</v>
      </c>
      <c r="W1467" s="191">
        <v>13</v>
      </c>
      <c r="X1467" s="191">
        <v>0.25024061597690089</v>
      </c>
      <c r="Y1467" s="191">
        <v>20</v>
      </c>
      <c r="Z1467" s="191">
        <v>0.38498556304138598</v>
      </c>
      <c r="AA1467" s="191">
        <v>43</v>
      </c>
      <c r="AB1467" s="191">
        <v>0.82771896053897986</v>
      </c>
      <c r="AC1467" s="191">
        <v>24</v>
      </c>
      <c r="AD1467" s="191">
        <v>0.46198267564966317</v>
      </c>
      <c r="AE1467" s="191"/>
      <c r="AF1467" s="191"/>
    </row>
    <row r="1468" spans="1:32">
      <c r="A1468" s="332">
        <v>1899</v>
      </c>
      <c r="B1468" s="335" t="s">
        <v>1121</v>
      </c>
      <c r="C1468" s="343">
        <v>247655</v>
      </c>
      <c r="D1468" s="240">
        <v>281379</v>
      </c>
      <c r="E1468" s="191">
        <v>4946</v>
      </c>
      <c r="F1468" s="191">
        <f t="shared" si="77"/>
        <v>1.7577715465617549</v>
      </c>
      <c r="G1468" s="191">
        <v>2563</v>
      </c>
      <c r="H1468" s="191">
        <v>0.91087110267646132</v>
      </c>
      <c r="I1468" s="191">
        <v>2383</v>
      </c>
      <c r="J1468" s="191">
        <v>0.84690044388529351</v>
      </c>
      <c r="K1468" s="191">
        <v>371</v>
      </c>
      <c r="L1468" s="191">
        <v>0.13185063561957361</v>
      </c>
      <c r="M1468" s="191">
        <v>760</v>
      </c>
      <c r="N1468" s="191">
        <v>0.27009833711826398</v>
      </c>
      <c r="O1468" s="191">
        <v>204</v>
      </c>
      <c r="P1468" s="191">
        <v>7.2500079963323485E-2</v>
      </c>
      <c r="Q1468" s="191">
        <v>178</v>
      </c>
      <c r="R1468" s="191">
        <v>0.12588714865004141</v>
      </c>
      <c r="S1468" s="191">
        <v>200</v>
      </c>
      <c r="T1468" s="191">
        <v>7.1078509767964204E-2</v>
      </c>
      <c r="U1468" s="191">
        <v>115</v>
      </c>
      <c r="V1468" s="191">
        <v>4.0870143116579417E-2</v>
      </c>
      <c r="W1468" s="191">
        <v>589</v>
      </c>
      <c r="X1468" s="191">
        <v>0.2093262112666546</v>
      </c>
      <c r="Y1468" s="191">
        <v>836</v>
      </c>
      <c r="Z1468" s="191">
        <v>0.29710817083009033</v>
      </c>
      <c r="AA1468" s="191">
        <v>1409</v>
      </c>
      <c r="AB1468" s="191">
        <v>0.50074810131530778</v>
      </c>
      <c r="AC1468" s="191">
        <v>284</v>
      </c>
      <c r="AD1468" s="191">
        <v>0.10093148387050918</v>
      </c>
      <c r="AE1468" s="191"/>
      <c r="AF1468" s="191"/>
    </row>
    <row r="1469" spans="1:32">
      <c r="A1469" s="332">
        <v>1899</v>
      </c>
      <c r="B1469" s="334" t="s">
        <v>921</v>
      </c>
      <c r="C1469" s="345">
        <v>18648</v>
      </c>
      <c r="D1469" s="345">
        <v>21222</v>
      </c>
      <c r="E1469" s="191">
        <v>350</v>
      </c>
      <c r="F1469" s="191">
        <f t="shared" si="77"/>
        <v>1.649231929130148</v>
      </c>
      <c r="G1469" s="191">
        <v>191</v>
      </c>
      <c r="H1469" s="191">
        <v>0.90000942418245222</v>
      </c>
      <c r="I1469" s="191">
        <v>159</v>
      </c>
      <c r="J1469" s="191">
        <v>0.74922250494769582</v>
      </c>
      <c r="K1469" s="191">
        <v>26</v>
      </c>
      <c r="L1469" s="191">
        <v>0.12251437187823958</v>
      </c>
      <c r="M1469" s="191">
        <v>56</v>
      </c>
      <c r="N1469" s="191">
        <v>0.2638771086608237</v>
      </c>
      <c r="O1469" s="191">
        <v>6</v>
      </c>
      <c r="P1469" s="191">
        <v>2.8272547356516822E-2</v>
      </c>
      <c r="Q1469" s="191">
        <v>9</v>
      </c>
      <c r="R1469" s="191">
        <v>8.4393553859202719E-2</v>
      </c>
      <c r="S1469" s="191">
        <v>15</v>
      </c>
      <c r="T1469" s="191">
        <v>7.0681368391292063E-2</v>
      </c>
      <c r="U1469" s="191">
        <v>12</v>
      </c>
      <c r="V1469" s="191">
        <v>5.6545094713033643E-2</v>
      </c>
      <c r="W1469" s="191">
        <v>43</v>
      </c>
      <c r="X1469" s="191">
        <v>0.20261992272170387</v>
      </c>
      <c r="Y1469" s="191">
        <v>64</v>
      </c>
      <c r="Z1469" s="191">
        <v>0.3015738384695128</v>
      </c>
      <c r="AA1469" s="191">
        <v>95</v>
      </c>
      <c r="AB1469" s="191">
        <v>0.44764866647818302</v>
      </c>
      <c r="AC1469" s="191">
        <v>24</v>
      </c>
      <c r="AD1469" s="191">
        <v>0.11309018942606729</v>
      </c>
      <c r="AE1469" s="191"/>
      <c r="AF1469" s="191"/>
    </row>
    <row r="1470" spans="1:32">
      <c r="A1470" s="332">
        <v>1899</v>
      </c>
      <c r="B1470" s="334" t="s">
        <v>922</v>
      </c>
      <c r="C1470" s="345">
        <v>8487</v>
      </c>
      <c r="D1470" s="345">
        <v>8277</v>
      </c>
      <c r="E1470" s="191">
        <v>157</v>
      </c>
      <c r="F1470" s="191">
        <f t="shared" si="77"/>
        <v>1.8968225202368005</v>
      </c>
      <c r="G1470" s="191">
        <v>80</v>
      </c>
      <c r="H1470" s="191">
        <v>0.96653376827352899</v>
      </c>
      <c r="I1470" s="191">
        <v>77</v>
      </c>
      <c r="J1470" s="191">
        <v>0.93028875196327165</v>
      </c>
      <c r="K1470" s="191">
        <v>11</v>
      </c>
      <c r="L1470" s="191">
        <v>0.13289839313761026</v>
      </c>
      <c r="M1470" s="191">
        <v>24</v>
      </c>
      <c r="N1470" s="191">
        <v>0.28996013048205871</v>
      </c>
      <c r="O1470" s="191">
        <v>6</v>
      </c>
      <c r="P1470" s="191">
        <v>7.2490032620514677E-2</v>
      </c>
      <c r="Q1470" s="191">
        <v>4</v>
      </c>
      <c r="R1470" s="191">
        <v>9.6170109943216148E-2</v>
      </c>
      <c r="S1470" s="191">
        <v>8</v>
      </c>
      <c r="T1470" s="191">
        <v>9.6653376827352908E-2</v>
      </c>
      <c r="U1470" s="191">
        <v>2</v>
      </c>
      <c r="V1470" s="191">
        <v>2.4163344206838227E-2</v>
      </c>
      <c r="W1470" s="191">
        <v>12</v>
      </c>
      <c r="X1470" s="191">
        <v>0.14498006524102935</v>
      </c>
      <c r="Y1470" s="191">
        <v>19</v>
      </c>
      <c r="Z1470" s="191">
        <v>0.22955176996496315</v>
      </c>
      <c r="AA1470" s="191">
        <v>53</v>
      </c>
      <c r="AB1470" s="191">
        <v>0.64032862148121306</v>
      </c>
      <c r="AC1470" s="191">
        <v>18</v>
      </c>
      <c r="AD1470" s="191">
        <v>0.21747009786154403</v>
      </c>
      <c r="AE1470" s="191"/>
      <c r="AF1470" s="191"/>
    </row>
    <row r="1471" spans="1:32">
      <c r="A1471" s="332">
        <v>1899</v>
      </c>
      <c r="B1471" s="334" t="s">
        <v>923</v>
      </c>
      <c r="C1471" s="345">
        <v>5305</v>
      </c>
      <c r="D1471" s="345">
        <v>5487</v>
      </c>
      <c r="E1471" s="191">
        <v>102</v>
      </c>
      <c r="F1471" s="191">
        <f t="shared" si="77"/>
        <v>1.8589393110989612</v>
      </c>
      <c r="G1471" s="191">
        <v>54</v>
      </c>
      <c r="H1471" s="191">
        <v>0.98414434117003824</v>
      </c>
      <c r="I1471" s="191">
        <v>48</v>
      </c>
      <c r="J1471" s="191">
        <v>0.87479496992892281</v>
      </c>
      <c r="K1471" s="191">
        <v>3</v>
      </c>
      <c r="L1471" s="191">
        <v>5.4674685620557675E-2</v>
      </c>
      <c r="M1471" s="191">
        <v>14</v>
      </c>
      <c r="N1471" s="191">
        <v>0.25514853289593586</v>
      </c>
      <c r="O1471" s="191">
        <v>1</v>
      </c>
      <c r="P1471" s="191">
        <v>1.8224895206852561E-2</v>
      </c>
      <c r="Q1471" s="191">
        <v>6</v>
      </c>
      <c r="R1471" s="191">
        <v>0.21760524876981957</v>
      </c>
      <c r="S1471" s="191">
        <v>2</v>
      </c>
      <c r="T1471" s="191">
        <v>3.6449790413705122E-2</v>
      </c>
      <c r="U1471" s="191">
        <v>2</v>
      </c>
      <c r="V1471" s="191">
        <v>3.6449790413705122E-2</v>
      </c>
      <c r="W1471" s="191">
        <v>20</v>
      </c>
      <c r="X1471" s="191">
        <v>0.36449790413705119</v>
      </c>
      <c r="Y1471" s="191">
        <v>15</v>
      </c>
      <c r="Z1471" s="191">
        <v>0.27337342810278842</v>
      </c>
      <c r="AA1471" s="191">
        <v>28</v>
      </c>
      <c r="AB1471" s="191">
        <v>0.51029706579187173</v>
      </c>
      <c r="AC1471" s="191">
        <v>11</v>
      </c>
      <c r="AD1471" s="191">
        <v>0.20047384727537818</v>
      </c>
      <c r="AE1471" s="191"/>
      <c r="AF1471" s="191"/>
    </row>
    <row r="1472" spans="1:32">
      <c r="A1472" s="332">
        <v>1899</v>
      </c>
      <c r="B1472" s="334" t="s">
        <v>931</v>
      </c>
      <c r="C1472" s="345">
        <v>11571</v>
      </c>
      <c r="D1472" s="345">
        <v>11771</v>
      </c>
      <c r="E1472" s="191">
        <v>212</v>
      </c>
      <c r="F1472" s="191">
        <f t="shared" si="77"/>
        <v>1.8010364455016568</v>
      </c>
      <c r="G1472" s="191">
        <v>101</v>
      </c>
      <c r="H1472" s="191">
        <v>0.85804094809277032</v>
      </c>
      <c r="I1472" s="191">
        <v>111</v>
      </c>
      <c r="J1472" s="191">
        <v>0.94299549740888622</v>
      </c>
      <c r="K1472" s="191">
        <v>7</v>
      </c>
      <c r="L1472" s="191">
        <v>5.9468184521281109E-2</v>
      </c>
      <c r="M1472" s="191">
        <v>19</v>
      </c>
      <c r="N1472" s="191">
        <v>0.16141364370062017</v>
      </c>
      <c r="O1472" s="191">
        <v>7</v>
      </c>
      <c r="P1472" s="191">
        <v>5.9468184521281109E-2</v>
      </c>
      <c r="Q1472" s="191">
        <v>12</v>
      </c>
      <c r="R1472" s="191">
        <v>0.2028714637668847</v>
      </c>
      <c r="S1472" s="191">
        <v>8</v>
      </c>
      <c r="T1472" s="191">
        <v>6.7963639452892702E-2</v>
      </c>
      <c r="U1472" s="191">
        <v>4</v>
      </c>
      <c r="V1472" s="191">
        <v>3.3981819726446351E-2</v>
      </c>
      <c r="W1472" s="191">
        <v>23</v>
      </c>
      <c r="X1472" s="191">
        <v>0.19539546342706651</v>
      </c>
      <c r="Y1472" s="191">
        <v>39</v>
      </c>
      <c r="Z1472" s="191">
        <v>0.33132274233285192</v>
      </c>
      <c r="AA1472" s="191">
        <v>74</v>
      </c>
      <c r="AB1472" s="191">
        <v>0.62866366493925752</v>
      </c>
      <c r="AC1472" s="191">
        <v>19</v>
      </c>
      <c r="AD1472" s="191">
        <v>0.16141364370062017</v>
      </c>
      <c r="AE1472" s="191"/>
      <c r="AF1472" s="191"/>
    </row>
    <row r="1473" spans="1:32">
      <c r="A1473" s="332">
        <v>1899</v>
      </c>
      <c r="B1473" s="334" t="s">
        <v>924</v>
      </c>
      <c r="C1473" s="345">
        <v>10170</v>
      </c>
      <c r="D1473" s="345">
        <v>9941</v>
      </c>
      <c r="E1473" s="191">
        <v>183</v>
      </c>
      <c r="F1473" s="191">
        <f t="shared" si="77"/>
        <v>1.8408610803742078</v>
      </c>
      <c r="G1473" s="191">
        <v>102</v>
      </c>
      <c r="H1473" s="191">
        <v>1.0260537169298862</v>
      </c>
      <c r="I1473" s="191">
        <v>81</v>
      </c>
      <c r="J1473" s="191">
        <v>0.81480736344432159</v>
      </c>
      <c r="K1473" s="191">
        <v>12</v>
      </c>
      <c r="L1473" s="191">
        <v>0.12071220199175133</v>
      </c>
      <c r="M1473" s="191">
        <v>31</v>
      </c>
      <c r="N1473" s="191">
        <v>0.31183985514535761</v>
      </c>
      <c r="O1473" s="191">
        <v>4</v>
      </c>
      <c r="P1473" s="191">
        <v>4.0237400663917108E-2</v>
      </c>
      <c r="Q1473" s="191">
        <v>7</v>
      </c>
      <c r="R1473" s="191">
        <v>0.14012674781209133</v>
      </c>
      <c r="S1473" s="191">
        <v>9</v>
      </c>
      <c r="T1473" s="191">
        <v>9.0534151493813497E-2</v>
      </c>
      <c r="U1473" s="191">
        <v>2</v>
      </c>
      <c r="V1473" s="191">
        <v>2.0118700331958554E-2</v>
      </c>
      <c r="W1473" s="191">
        <v>18</v>
      </c>
      <c r="X1473" s="191">
        <v>0.18106830298762699</v>
      </c>
      <c r="Y1473" s="191">
        <v>30</v>
      </c>
      <c r="Z1473" s="191">
        <v>0.30178050497937836</v>
      </c>
      <c r="AA1473" s="191">
        <v>62</v>
      </c>
      <c r="AB1473" s="191">
        <v>0.62367971029071523</v>
      </c>
      <c r="AC1473" s="191">
        <v>8</v>
      </c>
      <c r="AD1473" s="191">
        <v>8.0474801327834217E-2</v>
      </c>
      <c r="AE1473" s="191"/>
      <c r="AF1473" s="191"/>
    </row>
    <row r="1474" spans="1:32">
      <c r="A1474" s="332">
        <v>1899</v>
      </c>
      <c r="B1474" s="334" t="s">
        <v>934</v>
      </c>
      <c r="C1474" s="345">
        <v>13841</v>
      </c>
      <c r="D1474" s="345">
        <v>13550</v>
      </c>
      <c r="E1474" s="191">
        <v>263</v>
      </c>
      <c r="F1474" s="191">
        <f t="shared" si="77"/>
        <v>1.9409594095940959</v>
      </c>
      <c r="G1474" s="191">
        <v>132</v>
      </c>
      <c r="H1474" s="191">
        <v>0.97416974169741688</v>
      </c>
      <c r="I1474" s="191">
        <v>131</v>
      </c>
      <c r="J1474" s="191">
        <v>0.96678966789667897</v>
      </c>
      <c r="K1474" s="191">
        <v>26</v>
      </c>
      <c r="L1474" s="191">
        <v>0.1918819188191882</v>
      </c>
      <c r="M1474" s="191">
        <v>43</v>
      </c>
      <c r="N1474" s="191">
        <v>0.31734317343173429</v>
      </c>
      <c r="O1474" s="191">
        <v>11</v>
      </c>
      <c r="P1474" s="191">
        <v>8.1180811808118078E-2</v>
      </c>
      <c r="Q1474" s="191">
        <v>11</v>
      </c>
      <c r="R1474" s="191">
        <v>0.16154981549815497</v>
      </c>
      <c r="S1474" s="191">
        <v>16</v>
      </c>
      <c r="T1474" s="191">
        <v>0.11808118081180813</v>
      </c>
      <c r="U1474" s="191">
        <v>9</v>
      </c>
      <c r="V1474" s="191">
        <v>6.6420664206642069E-2</v>
      </c>
      <c r="W1474" s="191">
        <v>30</v>
      </c>
      <c r="X1474" s="191">
        <v>0.22140221402214022</v>
      </c>
      <c r="Y1474" s="191">
        <v>40</v>
      </c>
      <c r="Z1474" s="191">
        <v>0.29520295202952029</v>
      </c>
      <c r="AA1474" s="191">
        <v>64</v>
      </c>
      <c r="AB1474" s="191">
        <v>0.47232472324723251</v>
      </c>
      <c r="AC1474" s="191">
        <v>13</v>
      </c>
      <c r="AD1474" s="191">
        <v>9.5940959409594101E-2</v>
      </c>
      <c r="AE1474" s="191"/>
      <c r="AF1474" s="191"/>
    </row>
    <row r="1475" spans="1:32">
      <c r="A1475" s="332">
        <v>1899</v>
      </c>
      <c r="B1475" s="334" t="s">
        <v>943</v>
      </c>
      <c r="C1475" s="345">
        <v>41076</v>
      </c>
      <c r="D1475" s="345">
        <v>56365</v>
      </c>
      <c r="E1475" s="191">
        <v>951</v>
      </c>
      <c r="F1475" s="191">
        <f t="shared" si="77"/>
        <v>1.6872172447440787</v>
      </c>
      <c r="G1475" s="191">
        <v>475</v>
      </c>
      <c r="H1475" s="191">
        <v>0.84272154705934532</v>
      </c>
      <c r="I1475" s="191">
        <v>476</v>
      </c>
      <c r="J1475" s="191">
        <v>0.84449569768473343</v>
      </c>
      <c r="K1475" s="191">
        <v>56</v>
      </c>
      <c r="L1475" s="191">
        <v>9.935243502173334E-2</v>
      </c>
      <c r="M1475" s="191">
        <v>160</v>
      </c>
      <c r="N1475" s="191">
        <v>0.28386410006209528</v>
      </c>
      <c r="O1475" s="191">
        <v>54</v>
      </c>
      <c r="P1475" s="191">
        <v>9.5804133770957159E-2</v>
      </c>
      <c r="Q1475" s="191">
        <v>36</v>
      </c>
      <c r="R1475" s="191">
        <v>0.12710015080280315</v>
      </c>
      <c r="S1475" s="191">
        <v>33</v>
      </c>
      <c r="T1475" s="191">
        <v>5.8546970637807151E-2</v>
      </c>
      <c r="U1475" s="191">
        <v>17</v>
      </c>
      <c r="V1475" s="191">
        <v>3.0160560631597624E-2</v>
      </c>
      <c r="W1475" s="191">
        <v>148</v>
      </c>
      <c r="X1475" s="191">
        <v>0.26257429255743814</v>
      </c>
      <c r="Y1475" s="191">
        <v>187</v>
      </c>
      <c r="Z1475" s="191">
        <v>0.33176616694757388</v>
      </c>
      <c r="AA1475" s="191">
        <v>226</v>
      </c>
      <c r="AB1475" s="191">
        <v>0.40095804133770963</v>
      </c>
      <c r="AC1475" s="191">
        <v>34</v>
      </c>
      <c r="AD1475" s="191">
        <v>6.0321121263195249E-2</v>
      </c>
      <c r="AE1475" s="191"/>
      <c r="AF1475" s="191"/>
    </row>
    <row r="1476" spans="1:32">
      <c r="A1476" s="332">
        <v>1899</v>
      </c>
      <c r="B1476" s="334" t="s">
        <v>941</v>
      </c>
      <c r="C1476" s="345">
        <v>5527</v>
      </c>
      <c r="D1476" s="345">
        <v>6307</v>
      </c>
      <c r="E1476" s="191">
        <v>85</v>
      </c>
      <c r="F1476" s="191">
        <f t="shared" si="77"/>
        <v>1.3477088948787064</v>
      </c>
      <c r="G1476" s="191">
        <v>39</v>
      </c>
      <c r="H1476" s="191">
        <v>0.61836055176787696</v>
      </c>
      <c r="I1476" s="191">
        <v>46</v>
      </c>
      <c r="J1476" s="191">
        <v>0.72934834311082919</v>
      </c>
      <c r="K1476" s="191">
        <v>7</v>
      </c>
      <c r="L1476" s="191">
        <v>0.11098779134295228</v>
      </c>
      <c r="M1476" s="191">
        <v>5</v>
      </c>
      <c r="N1476" s="191">
        <v>7.9276993816394484E-2</v>
      </c>
      <c r="O1476" s="191">
        <v>1</v>
      </c>
      <c r="P1476" s="191">
        <v>1.5855398763278898E-2</v>
      </c>
      <c r="Q1476" s="191">
        <v>1</v>
      </c>
      <c r="R1476" s="191">
        <v>3.1552243538925002E-2</v>
      </c>
      <c r="S1476" s="191">
        <v>3</v>
      </c>
      <c r="T1476" s="191">
        <v>4.7566196289836687E-2</v>
      </c>
      <c r="U1476" s="191">
        <v>3</v>
      </c>
      <c r="V1476" s="191">
        <v>4.7566196289836687E-2</v>
      </c>
      <c r="W1476" s="191">
        <v>16</v>
      </c>
      <c r="X1476" s="191">
        <v>0.25368638021246237</v>
      </c>
      <c r="Y1476" s="191">
        <v>14</v>
      </c>
      <c r="Z1476" s="191">
        <v>0.22197558268590456</v>
      </c>
      <c r="AA1476" s="191">
        <v>33</v>
      </c>
      <c r="AB1476" s="191">
        <v>0.52322815918820353</v>
      </c>
      <c r="AC1476" s="191">
        <v>2</v>
      </c>
      <c r="AD1476" s="191">
        <v>3.1710797526557796E-2</v>
      </c>
      <c r="AE1476" s="191"/>
      <c r="AF1476" s="191"/>
    </row>
    <row r="1477" spans="1:32">
      <c r="A1477" s="332">
        <v>1899</v>
      </c>
      <c r="B1477" s="334" t="s">
        <v>944</v>
      </c>
      <c r="C1477" s="345">
        <v>9837</v>
      </c>
      <c r="D1477" s="345">
        <v>10472</v>
      </c>
      <c r="E1477" s="191">
        <v>191</v>
      </c>
      <c r="F1477" s="191">
        <f t="shared" si="77"/>
        <v>1.823911382734912</v>
      </c>
      <c r="G1477" s="191">
        <v>109</v>
      </c>
      <c r="H1477" s="191">
        <v>1.0408708938120703</v>
      </c>
      <c r="I1477" s="191">
        <v>82</v>
      </c>
      <c r="J1477" s="191">
        <v>0.78304048892284195</v>
      </c>
      <c r="K1477" s="191">
        <v>14</v>
      </c>
      <c r="L1477" s="191">
        <v>0.13368983957219249</v>
      </c>
      <c r="M1477" s="191">
        <v>27</v>
      </c>
      <c r="N1477" s="191">
        <v>0.25783040488922843</v>
      </c>
      <c r="O1477" s="191">
        <v>13</v>
      </c>
      <c r="P1477" s="191">
        <v>0.12414056531703591</v>
      </c>
      <c r="Q1477" s="191">
        <v>7</v>
      </c>
      <c r="R1477" s="191">
        <v>0.13302139037433156</v>
      </c>
      <c r="S1477" s="191">
        <v>8</v>
      </c>
      <c r="T1477" s="191">
        <v>7.6394194041252861E-2</v>
      </c>
      <c r="U1477" s="191">
        <v>6</v>
      </c>
      <c r="V1477" s="191">
        <v>5.7295645530939653E-2</v>
      </c>
      <c r="W1477" s="191">
        <v>21</v>
      </c>
      <c r="X1477" s="191">
        <v>0.20053475935828879</v>
      </c>
      <c r="Y1477" s="191">
        <v>40</v>
      </c>
      <c r="Z1477" s="191">
        <v>0.38197097020626436</v>
      </c>
      <c r="AA1477" s="191">
        <v>42</v>
      </c>
      <c r="AB1477" s="191">
        <v>0.40106951871657759</v>
      </c>
      <c r="AC1477" s="191">
        <v>13</v>
      </c>
      <c r="AD1477" s="191">
        <v>0.12414056531703591</v>
      </c>
      <c r="AE1477" s="191"/>
      <c r="AF1477" s="191"/>
    </row>
    <row r="1478" spans="1:32">
      <c r="A1478" s="332">
        <v>1899</v>
      </c>
      <c r="B1478" s="337" t="s">
        <v>947</v>
      </c>
      <c r="C1478" s="347">
        <v>14396</v>
      </c>
      <c r="D1478" s="347">
        <v>15466</v>
      </c>
      <c r="E1478" s="191">
        <v>252</v>
      </c>
      <c r="F1478" s="191">
        <f t="shared" si="77"/>
        <v>1.6293805767489979</v>
      </c>
      <c r="G1478" s="191">
        <v>142</v>
      </c>
      <c r="H1478" s="191">
        <v>0.91814302340618126</v>
      </c>
      <c r="I1478" s="191">
        <v>110</v>
      </c>
      <c r="J1478" s="191">
        <v>0.71123755334281646</v>
      </c>
      <c r="K1478" s="191">
        <v>17</v>
      </c>
      <c r="L1478" s="191">
        <v>0.10991853097116254</v>
      </c>
      <c r="M1478" s="191">
        <v>46</v>
      </c>
      <c r="N1478" s="191">
        <v>0.29742661321608693</v>
      </c>
      <c r="O1478" s="191">
        <v>10</v>
      </c>
      <c r="P1478" s="191">
        <v>6.4657959394801498E-2</v>
      </c>
      <c r="Q1478" s="191">
        <v>9</v>
      </c>
      <c r="R1478" s="191">
        <v>0.11580240527608948</v>
      </c>
      <c r="S1478" s="191">
        <v>12</v>
      </c>
      <c r="T1478" s="191">
        <v>7.7589551273761798E-2</v>
      </c>
      <c r="U1478" s="191">
        <v>6</v>
      </c>
      <c r="V1478" s="191">
        <v>3.8794775636880899E-2</v>
      </c>
      <c r="W1478" s="191">
        <v>23</v>
      </c>
      <c r="X1478" s="191">
        <v>0.14871330660804347</v>
      </c>
      <c r="Y1478" s="191">
        <v>38</v>
      </c>
      <c r="Z1478" s="191">
        <v>0.24570024570024571</v>
      </c>
      <c r="AA1478" s="191">
        <v>75</v>
      </c>
      <c r="AB1478" s="191">
        <v>0.48493469546101126</v>
      </c>
      <c r="AC1478" s="191">
        <v>16</v>
      </c>
      <c r="AD1478" s="191">
        <v>0.10345273503168241</v>
      </c>
      <c r="AE1478" s="191"/>
      <c r="AF1478" s="191"/>
    </row>
    <row r="1479" spans="1:32">
      <c r="A1479" s="332">
        <v>1899</v>
      </c>
      <c r="B1479" s="337" t="s">
        <v>948</v>
      </c>
      <c r="C1479" s="347">
        <v>11356</v>
      </c>
      <c r="D1479" s="347">
        <v>11176</v>
      </c>
      <c r="E1479" s="191">
        <v>205</v>
      </c>
      <c r="F1479" s="191">
        <f t="shared" si="77"/>
        <v>1.8342877594846101</v>
      </c>
      <c r="G1479" s="191">
        <v>99</v>
      </c>
      <c r="H1479" s="191">
        <v>0.88582677165354329</v>
      </c>
      <c r="I1479" s="191">
        <v>106</v>
      </c>
      <c r="J1479" s="191">
        <v>0.94846098783106658</v>
      </c>
      <c r="K1479" s="191">
        <v>18</v>
      </c>
      <c r="L1479" s="191">
        <v>0.16105941302791699</v>
      </c>
      <c r="M1479" s="191">
        <v>24</v>
      </c>
      <c r="N1479" s="191">
        <v>0.21474588403722264</v>
      </c>
      <c r="O1479" s="191">
        <v>2</v>
      </c>
      <c r="P1479" s="191">
        <v>1.7895490336435216E-2</v>
      </c>
      <c r="Q1479" s="191">
        <v>2</v>
      </c>
      <c r="R1479" s="191">
        <v>3.5612025769506082E-2</v>
      </c>
      <c r="S1479" s="191">
        <v>14</v>
      </c>
      <c r="T1479" s="191">
        <v>0.12526843235504653</v>
      </c>
      <c r="U1479" s="191">
        <v>7</v>
      </c>
      <c r="V1479" s="191">
        <v>6.2634216177523266E-2</v>
      </c>
      <c r="W1479" s="191">
        <v>22</v>
      </c>
      <c r="X1479" s="191">
        <v>0.19685039370078738</v>
      </c>
      <c r="Y1479" s="191">
        <v>34</v>
      </c>
      <c r="Z1479" s="191">
        <v>0.30422333571939869</v>
      </c>
      <c r="AA1479" s="191">
        <v>68</v>
      </c>
      <c r="AB1479" s="191">
        <v>0.60844667143879738</v>
      </c>
      <c r="AC1479" s="191">
        <v>14</v>
      </c>
      <c r="AD1479" s="191">
        <v>0.12526843235504653</v>
      </c>
      <c r="AE1479" s="191"/>
      <c r="AF1479" s="191"/>
    </row>
    <row r="1480" spans="1:32">
      <c r="A1480" s="332">
        <v>1899</v>
      </c>
      <c r="B1480" s="334" t="s">
        <v>951</v>
      </c>
      <c r="C1480" s="345">
        <v>13524</v>
      </c>
      <c r="D1480" s="345">
        <v>14471</v>
      </c>
      <c r="E1480" s="191">
        <v>247</v>
      </c>
      <c r="F1480" s="191">
        <f t="shared" si="77"/>
        <v>1.7068619998617924</v>
      </c>
      <c r="G1480" s="191">
        <v>123</v>
      </c>
      <c r="H1480" s="191">
        <v>0.84997581369635822</v>
      </c>
      <c r="I1480" s="191">
        <v>124</v>
      </c>
      <c r="J1480" s="191">
        <v>0.85688618616543444</v>
      </c>
      <c r="K1480" s="191">
        <v>14</v>
      </c>
      <c r="L1480" s="191">
        <v>9.6745214567065169E-2</v>
      </c>
      <c r="M1480" s="191">
        <v>16</v>
      </c>
      <c r="N1480" s="191">
        <v>0.11056595950521733</v>
      </c>
      <c r="O1480" s="191">
        <v>8</v>
      </c>
      <c r="P1480" s="191">
        <v>5.5282979752608666E-2</v>
      </c>
      <c r="Q1480" s="191">
        <v>8</v>
      </c>
      <c r="R1480" s="191">
        <v>0.11001312970769124</v>
      </c>
      <c r="S1480" s="191">
        <v>9</v>
      </c>
      <c r="T1480" s="191">
        <v>6.2193352221684754E-2</v>
      </c>
      <c r="U1480" s="191">
        <v>6</v>
      </c>
      <c r="V1480" s="191">
        <v>4.1462234814456503E-2</v>
      </c>
      <c r="W1480" s="191">
        <v>34</v>
      </c>
      <c r="X1480" s="191">
        <v>0.23495266394858683</v>
      </c>
      <c r="Y1480" s="191">
        <v>38</v>
      </c>
      <c r="Z1480" s="191">
        <v>0.26259415382489115</v>
      </c>
      <c r="AA1480" s="191">
        <v>87</v>
      </c>
      <c r="AB1480" s="191">
        <v>0.60120240480961928</v>
      </c>
      <c r="AC1480" s="191">
        <v>27</v>
      </c>
      <c r="AD1480" s="191">
        <v>0.18658005666505423</v>
      </c>
      <c r="AE1480" s="191"/>
      <c r="AF1480" s="191"/>
    </row>
    <row r="1481" spans="1:32">
      <c r="A1481" s="332">
        <v>1899</v>
      </c>
      <c r="B1481" s="334" t="s">
        <v>927</v>
      </c>
      <c r="C1481" s="345">
        <v>13803</v>
      </c>
      <c r="D1481" s="345">
        <v>15248</v>
      </c>
      <c r="E1481" s="191">
        <v>259</v>
      </c>
      <c r="F1481" s="191">
        <f t="shared" si="77"/>
        <v>1.6985834207764954</v>
      </c>
      <c r="G1481" s="191">
        <v>132</v>
      </c>
      <c r="H1481" s="191">
        <v>0.86568730325288568</v>
      </c>
      <c r="I1481" s="191">
        <v>127</v>
      </c>
      <c r="J1481" s="191">
        <v>0.83289611752360959</v>
      </c>
      <c r="K1481" s="191">
        <v>30</v>
      </c>
      <c r="L1481" s="191">
        <v>0.19674711437565581</v>
      </c>
      <c r="M1481" s="191">
        <v>36</v>
      </c>
      <c r="N1481" s="191">
        <v>0.236096537250787</v>
      </c>
      <c r="O1481" s="191">
        <v>9</v>
      </c>
      <c r="P1481" s="191">
        <v>5.9024134312696749E-2</v>
      </c>
      <c r="Q1481" s="191">
        <v>7</v>
      </c>
      <c r="R1481" s="191">
        <v>9.1356243441762852E-2</v>
      </c>
      <c r="S1481" s="191">
        <v>7</v>
      </c>
      <c r="T1481" s="191">
        <v>4.5907660020986354E-2</v>
      </c>
      <c r="U1481" s="191">
        <v>4</v>
      </c>
      <c r="V1481" s="191">
        <v>2.6232948583420776E-2</v>
      </c>
      <c r="W1481" s="191">
        <v>22</v>
      </c>
      <c r="X1481" s="191">
        <v>0.14428121720881426</v>
      </c>
      <c r="Y1481" s="191">
        <v>46</v>
      </c>
      <c r="Z1481" s="191">
        <v>0.30167890870933889</v>
      </c>
      <c r="AA1481" s="191">
        <v>79</v>
      </c>
      <c r="AB1481" s="191">
        <v>0.51810073452256034</v>
      </c>
      <c r="AC1481" s="191">
        <v>19</v>
      </c>
      <c r="AD1481" s="191">
        <v>0.12460650577124868</v>
      </c>
      <c r="AE1481" s="191"/>
      <c r="AF1481" s="191"/>
    </row>
    <row r="1482" spans="1:32">
      <c r="A1482" s="332">
        <v>1899</v>
      </c>
      <c r="B1482" s="334" t="s">
        <v>983</v>
      </c>
      <c r="C1482" s="345">
        <v>6583</v>
      </c>
      <c r="D1482" s="345">
        <v>6652</v>
      </c>
      <c r="E1482" s="191">
        <v>138</v>
      </c>
      <c r="F1482" s="191">
        <f t="shared" si="77"/>
        <v>2.0745640408899582</v>
      </c>
      <c r="G1482" s="191">
        <v>76</v>
      </c>
      <c r="H1482" s="191">
        <v>1.142513529765484</v>
      </c>
      <c r="I1482" s="191">
        <v>62</v>
      </c>
      <c r="J1482" s="191">
        <v>0.9320505111244739</v>
      </c>
      <c r="K1482" s="191">
        <v>16</v>
      </c>
      <c r="L1482" s="191">
        <v>0.24052916416115455</v>
      </c>
      <c r="M1482" s="191">
        <v>31</v>
      </c>
      <c r="N1482" s="191">
        <v>0.46602525556223695</v>
      </c>
      <c r="O1482" s="191">
        <v>4</v>
      </c>
      <c r="P1482" s="191">
        <v>6.0132291040288638E-2</v>
      </c>
      <c r="Q1482" s="191">
        <v>3</v>
      </c>
      <c r="R1482" s="191">
        <v>8.9747444377630797E-2</v>
      </c>
      <c r="S1482" s="191">
        <v>5</v>
      </c>
      <c r="T1482" s="191">
        <v>7.516536380036079E-2</v>
      </c>
      <c r="U1482" s="191">
        <v>2</v>
      </c>
      <c r="V1482" s="191">
        <v>3.0066145520144319E-2</v>
      </c>
      <c r="W1482" s="191">
        <v>7</v>
      </c>
      <c r="X1482" s="191">
        <v>0.10523150932050512</v>
      </c>
      <c r="Y1482" s="191">
        <v>19</v>
      </c>
      <c r="Z1482" s="191">
        <v>0.28562838244137101</v>
      </c>
      <c r="AA1482" s="191">
        <v>44</v>
      </c>
      <c r="AB1482" s="191">
        <v>0.66145520144317504</v>
      </c>
      <c r="AC1482" s="191">
        <v>7</v>
      </c>
      <c r="AD1482" s="191">
        <v>0.10523150932050512</v>
      </c>
      <c r="AE1482" s="191"/>
      <c r="AF1482" s="191"/>
    </row>
    <row r="1483" spans="1:32">
      <c r="A1483" s="332">
        <v>1899</v>
      </c>
      <c r="B1483" s="334" t="s">
        <v>952</v>
      </c>
      <c r="C1483" s="345">
        <v>10872</v>
      </c>
      <c r="D1483" s="345">
        <v>12453</v>
      </c>
      <c r="E1483" s="191">
        <v>249</v>
      </c>
      <c r="F1483" s="191">
        <f t="shared" si="77"/>
        <v>1.9995181883883402</v>
      </c>
      <c r="G1483" s="191">
        <v>120</v>
      </c>
      <c r="H1483" s="191">
        <v>0.96362322331968198</v>
      </c>
      <c r="I1483" s="191">
        <v>129</v>
      </c>
      <c r="J1483" s="191">
        <v>1.0358949650686582</v>
      </c>
      <c r="K1483" s="191">
        <v>19</v>
      </c>
      <c r="L1483" s="191">
        <v>0.15257367702561631</v>
      </c>
      <c r="M1483" s="191">
        <v>50</v>
      </c>
      <c r="N1483" s="191">
        <v>0.40150967638320084</v>
      </c>
      <c r="O1483" s="191">
        <v>12</v>
      </c>
      <c r="P1483" s="191">
        <v>9.6362322331968203E-2</v>
      </c>
      <c r="Q1483" s="191">
        <v>10</v>
      </c>
      <c r="R1483" s="191">
        <v>0.15980085120051393</v>
      </c>
      <c r="S1483" s="191">
        <v>8</v>
      </c>
      <c r="T1483" s="191">
        <v>6.4241548221312131E-2</v>
      </c>
      <c r="U1483" s="191">
        <v>6</v>
      </c>
      <c r="V1483" s="191">
        <v>4.8181161165984102E-2</v>
      </c>
      <c r="W1483" s="191">
        <v>22</v>
      </c>
      <c r="X1483" s="191">
        <v>0.17666425760860838</v>
      </c>
      <c r="Y1483" s="191">
        <v>41</v>
      </c>
      <c r="Z1483" s="191">
        <v>0.32923793463422468</v>
      </c>
      <c r="AA1483" s="191">
        <v>72</v>
      </c>
      <c r="AB1483" s="191">
        <v>0.57817393399180916</v>
      </c>
      <c r="AC1483" s="191">
        <v>9</v>
      </c>
      <c r="AD1483" s="191">
        <v>7.2271741748976145E-2</v>
      </c>
      <c r="AE1483" s="191"/>
      <c r="AF1483" s="191"/>
    </row>
    <row r="1484" spans="1:32">
      <c r="A1484" s="332">
        <v>1899</v>
      </c>
      <c r="B1484" s="334" t="s">
        <v>961</v>
      </c>
      <c r="C1484" s="345">
        <v>4613</v>
      </c>
      <c r="D1484" s="345">
        <v>4986</v>
      </c>
      <c r="E1484" s="191">
        <v>87</v>
      </c>
      <c r="F1484" s="191">
        <f t="shared" si="77"/>
        <v>1.7448856799037304</v>
      </c>
      <c r="G1484" s="191">
        <v>45</v>
      </c>
      <c r="H1484" s="191">
        <v>0.90252707581227432</v>
      </c>
      <c r="I1484" s="191">
        <v>42</v>
      </c>
      <c r="J1484" s="191">
        <v>0.84235860409145602</v>
      </c>
      <c r="K1484" s="191">
        <v>8</v>
      </c>
      <c r="L1484" s="191">
        <v>0.16044925792218209</v>
      </c>
      <c r="M1484" s="191">
        <v>10</v>
      </c>
      <c r="N1484" s="191">
        <v>0.20056157240272765</v>
      </c>
      <c r="O1484" s="191">
        <v>4</v>
      </c>
      <c r="P1484" s="191">
        <v>8.0224628961091046E-2</v>
      </c>
      <c r="Q1484" s="191">
        <v>5</v>
      </c>
      <c r="R1484" s="191">
        <v>0.19955876454071403</v>
      </c>
      <c r="S1484" s="191">
        <v>6</v>
      </c>
      <c r="T1484" s="191">
        <v>0.12033694344163659</v>
      </c>
      <c r="U1484" s="191">
        <v>0</v>
      </c>
      <c r="V1484" s="191">
        <v>0</v>
      </c>
      <c r="W1484" s="191">
        <v>6</v>
      </c>
      <c r="X1484" s="191">
        <v>0.12033694344163659</v>
      </c>
      <c r="Y1484" s="191">
        <v>17</v>
      </c>
      <c r="Z1484" s="191">
        <v>0.34095467308463701</v>
      </c>
      <c r="AA1484" s="191">
        <v>25</v>
      </c>
      <c r="AB1484" s="191">
        <v>0.50140393100681913</v>
      </c>
      <c r="AC1484" s="191">
        <v>6</v>
      </c>
      <c r="AD1484" s="191">
        <v>0.12033694344163659</v>
      </c>
      <c r="AE1484" s="191"/>
      <c r="AF1484" s="191"/>
    </row>
    <row r="1485" spans="1:32">
      <c r="A1485" s="332">
        <v>1899</v>
      </c>
      <c r="B1485" s="334" t="s">
        <v>954</v>
      </c>
      <c r="C1485" s="345">
        <v>6125</v>
      </c>
      <c r="D1485" s="345">
        <v>6303</v>
      </c>
      <c r="E1485" s="191">
        <v>93</v>
      </c>
      <c r="F1485" s="191">
        <f t="shared" si="77"/>
        <v>1.475487862922418</v>
      </c>
      <c r="G1485" s="191">
        <v>51</v>
      </c>
      <c r="H1485" s="191">
        <v>0.80913850547358401</v>
      </c>
      <c r="I1485" s="191">
        <v>42</v>
      </c>
      <c r="J1485" s="191">
        <v>0.66634935744883395</v>
      </c>
      <c r="K1485" s="191">
        <v>2</v>
      </c>
      <c r="L1485" s="191">
        <v>3.1730921783277806E-2</v>
      </c>
      <c r="M1485" s="191">
        <v>14</v>
      </c>
      <c r="N1485" s="191">
        <v>0.22211645248294462</v>
      </c>
      <c r="O1485" s="191">
        <v>8</v>
      </c>
      <c r="P1485" s="191">
        <v>0.12692368713311122</v>
      </c>
      <c r="Q1485" s="191">
        <v>1</v>
      </c>
      <c r="R1485" s="191">
        <v>3.1572267174361415E-2</v>
      </c>
      <c r="S1485" s="191">
        <v>2</v>
      </c>
      <c r="T1485" s="191">
        <v>3.1730921783277806E-2</v>
      </c>
      <c r="U1485" s="191">
        <v>2</v>
      </c>
      <c r="V1485" s="191">
        <v>3.1730921783277806E-2</v>
      </c>
      <c r="W1485" s="191">
        <v>11</v>
      </c>
      <c r="X1485" s="191">
        <v>0.17452006980802792</v>
      </c>
      <c r="Y1485" s="191">
        <v>19</v>
      </c>
      <c r="Z1485" s="191">
        <v>0.30144375694113912</v>
      </c>
      <c r="AA1485" s="191">
        <v>30</v>
      </c>
      <c r="AB1485" s="191">
        <v>0.47596382674916704</v>
      </c>
      <c r="AC1485" s="191">
        <v>4</v>
      </c>
      <c r="AD1485" s="191">
        <v>6.3461843566555612E-2</v>
      </c>
      <c r="AE1485" s="191"/>
      <c r="AF1485" s="191"/>
    </row>
    <row r="1486" spans="1:32">
      <c r="A1486" s="332">
        <v>1899</v>
      </c>
      <c r="B1486" s="334" t="s">
        <v>958</v>
      </c>
      <c r="C1486" s="345">
        <v>25664</v>
      </c>
      <c r="D1486" s="345">
        <v>33461</v>
      </c>
      <c r="E1486" s="191">
        <v>566</v>
      </c>
      <c r="F1486" s="191">
        <f t="shared" si="77"/>
        <v>1.6915214727593317</v>
      </c>
      <c r="G1486" s="191">
        <v>298</v>
      </c>
      <c r="H1486" s="191">
        <v>0.89058904396162697</v>
      </c>
      <c r="I1486" s="191">
        <v>268</v>
      </c>
      <c r="J1486" s="191">
        <v>0.80093242879770488</v>
      </c>
      <c r="K1486" s="191">
        <v>51</v>
      </c>
      <c r="L1486" s="191">
        <v>0.15241624577866769</v>
      </c>
      <c r="M1486" s="191">
        <v>98</v>
      </c>
      <c r="N1486" s="191">
        <v>0.29287827620214579</v>
      </c>
      <c r="O1486" s="191">
        <v>23</v>
      </c>
      <c r="P1486" s="191">
        <v>6.8736738292340338E-2</v>
      </c>
      <c r="Q1486" s="191">
        <v>21</v>
      </c>
      <c r="R1486" s="191">
        <v>0.1248916649233436</v>
      </c>
      <c r="S1486" s="191">
        <v>20</v>
      </c>
      <c r="T1486" s="191">
        <v>5.9771076775948118E-2</v>
      </c>
      <c r="U1486" s="191">
        <v>13</v>
      </c>
      <c r="V1486" s="191">
        <v>3.8851199904366279E-2</v>
      </c>
      <c r="W1486" s="191">
        <v>85</v>
      </c>
      <c r="X1486" s="191">
        <v>0.25402707629777949</v>
      </c>
      <c r="Y1486" s="191">
        <v>91</v>
      </c>
      <c r="Z1486" s="191">
        <v>0.27195839933056393</v>
      </c>
      <c r="AA1486" s="191">
        <v>143</v>
      </c>
      <c r="AB1486" s="191">
        <v>0.42736319894802904</v>
      </c>
      <c r="AC1486" s="191">
        <v>21</v>
      </c>
      <c r="AD1486" s="191">
        <v>6.2759630614745529E-2</v>
      </c>
      <c r="AE1486" s="191"/>
      <c r="AF1486" s="191"/>
    </row>
    <row r="1487" spans="1:32">
      <c r="A1487" s="332">
        <v>1899</v>
      </c>
      <c r="B1487" s="337" t="s">
        <v>928</v>
      </c>
      <c r="C1487" s="347">
        <v>16257</v>
      </c>
      <c r="D1487" s="347">
        <v>17771</v>
      </c>
      <c r="E1487" s="191">
        <v>366</v>
      </c>
      <c r="F1487" s="191">
        <f t="shared" si="77"/>
        <v>2.0595351977941592</v>
      </c>
      <c r="G1487" s="191">
        <v>194</v>
      </c>
      <c r="H1487" s="191">
        <v>1.0916661977378874</v>
      </c>
      <c r="I1487" s="191">
        <v>172</v>
      </c>
      <c r="J1487" s="191">
        <v>0.96786900005627152</v>
      </c>
      <c r="K1487" s="191">
        <v>34</v>
      </c>
      <c r="L1487" s="191">
        <v>0.19132294187158852</v>
      </c>
      <c r="M1487" s="191">
        <v>56</v>
      </c>
      <c r="N1487" s="191">
        <v>0.31512013955320467</v>
      </c>
      <c r="O1487" s="191">
        <v>21</v>
      </c>
      <c r="P1487" s="191">
        <v>0.11817005233245176</v>
      </c>
      <c r="Q1487" s="191">
        <v>19</v>
      </c>
      <c r="R1487" s="191">
        <v>0.21276236565190479</v>
      </c>
      <c r="S1487" s="191">
        <v>15</v>
      </c>
      <c r="T1487" s="191">
        <v>8.4407180237465532E-2</v>
      </c>
      <c r="U1487" s="191">
        <v>12</v>
      </c>
      <c r="V1487" s="191">
        <v>6.7525744189972425E-2</v>
      </c>
      <c r="W1487" s="191">
        <v>36</v>
      </c>
      <c r="X1487" s="191">
        <v>0.20257723256991728</v>
      </c>
      <c r="Y1487" s="191">
        <v>45</v>
      </c>
      <c r="Z1487" s="191">
        <v>0.25322154071239661</v>
      </c>
      <c r="AA1487" s="191">
        <v>109</v>
      </c>
      <c r="AB1487" s="191">
        <v>0.61335884305891619</v>
      </c>
      <c r="AC1487" s="191">
        <v>19</v>
      </c>
      <c r="AD1487" s="191">
        <v>0.106915761634123</v>
      </c>
      <c r="AE1487" s="191"/>
      <c r="AF1487" s="191"/>
    </row>
    <row r="1488" spans="1:32">
      <c r="A1488" s="332">
        <v>1899</v>
      </c>
      <c r="B1488" s="338" t="s">
        <v>1122</v>
      </c>
      <c r="C1488" s="343">
        <v>101985</v>
      </c>
      <c r="D1488" s="240">
        <v>114438</v>
      </c>
      <c r="E1488" s="191">
        <v>2194</v>
      </c>
      <c r="F1488" s="191">
        <f t="shared" si="77"/>
        <v>1.9171953372131634</v>
      </c>
      <c r="G1488" s="191">
        <v>1189</v>
      </c>
      <c r="H1488" s="191">
        <v>1.0389905450986561</v>
      </c>
      <c r="I1488" s="191">
        <v>1005</v>
      </c>
      <c r="J1488" s="191">
        <v>0.87820479211450742</v>
      </c>
      <c r="K1488" s="191">
        <v>274</v>
      </c>
      <c r="L1488" s="191">
        <v>0.23943095824813437</v>
      </c>
      <c r="M1488" s="191">
        <v>245</v>
      </c>
      <c r="N1488" s="191">
        <v>0.21408972544085009</v>
      </c>
      <c r="O1488" s="191">
        <v>77</v>
      </c>
      <c r="P1488" s="191">
        <v>6.7285342281410018E-2</v>
      </c>
      <c r="Q1488" s="191">
        <v>110</v>
      </c>
      <c r="R1488" s="191">
        <v>0.19128261591429421</v>
      </c>
      <c r="S1488" s="191">
        <v>126</v>
      </c>
      <c r="T1488" s="191">
        <v>0.11010328736958004</v>
      </c>
      <c r="U1488" s="191">
        <v>57</v>
      </c>
      <c r="V1488" s="191">
        <v>4.9808630000524302E-2</v>
      </c>
      <c r="W1488" s="191">
        <v>239</v>
      </c>
      <c r="X1488" s="191">
        <v>0.20884671175658434</v>
      </c>
      <c r="Y1488" s="191">
        <v>318</v>
      </c>
      <c r="Z1488" s="191">
        <v>0.27787972526608296</v>
      </c>
      <c r="AA1488" s="191">
        <v>602</v>
      </c>
      <c r="AB1488" s="191">
        <v>0.52604903965466021</v>
      </c>
      <c r="AC1488" s="191">
        <v>146</v>
      </c>
      <c r="AD1488" s="191">
        <v>0.12757999965046576</v>
      </c>
      <c r="AE1488" s="191"/>
      <c r="AF1488" s="191"/>
    </row>
    <row r="1489" spans="1:32">
      <c r="A1489" s="332">
        <v>1899</v>
      </c>
      <c r="B1489" s="334" t="s">
        <v>851</v>
      </c>
      <c r="C1489" s="345">
        <v>5566</v>
      </c>
      <c r="D1489" s="345">
        <v>9941</v>
      </c>
      <c r="E1489" s="191">
        <v>168</v>
      </c>
      <c r="F1489" s="191">
        <f t="shared" si="77"/>
        <v>1.6899708278845187</v>
      </c>
      <c r="G1489" s="191">
        <v>103</v>
      </c>
      <c r="H1489" s="191">
        <v>1.0361130670958656</v>
      </c>
      <c r="I1489" s="191">
        <v>65</v>
      </c>
      <c r="J1489" s="191">
        <v>0.6538577607886531</v>
      </c>
      <c r="K1489" s="191">
        <v>22</v>
      </c>
      <c r="L1489" s="191">
        <v>0.22130570365154409</v>
      </c>
      <c r="M1489" s="191">
        <v>22</v>
      </c>
      <c r="N1489" s="191">
        <v>0.22130570365154409</v>
      </c>
      <c r="O1489" s="191">
        <v>2</v>
      </c>
      <c r="P1489" s="191">
        <v>2.0118700331958554E-2</v>
      </c>
      <c r="Q1489" s="191">
        <v>12</v>
      </c>
      <c r="R1489" s="191">
        <v>0.24021728196358516</v>
      </c>
      <c r="S1489" s="191">
        <v>10</v>
      </c>
      <c r="T1489" s="191">
        <v>0.10059350165979278</v>
      </c>
      <c r="U1489" s="191">
        <v>6</v>
      </c>
      <c r="V1489" s="191">
        <v>6.0356100995875663E-2</v>
      </c>
      <c r="W1489" s="191">
        <v>24</v>
      </c>
      <c r="X1489" s="191">
        <v>0.24142440398350265</v>
      </c>
      <c r="Y1489" s="191">
        <v>28</v>
      </c>
      <c r="Z1489" s="191">
        <v>0.28166180464741974</v>
      </c>
      <c r="AA1489" s="191">
        <v>33</v>
      </c>
      <c r="AB1489" s="191">
        <v>0.33195855547731618</v>
      </c>
      <c r="AC1489" s="191">
        <v>9</v>
      </c>
      <c r="AD1489" s="191">
        <v>9.0534151493813497E-2</v>
      </c>
      <c r="AE1489" s="191"/>
      <c r="AF1489" s="191"/>
    </row>
    <row r="1490" spans="1:32">
      <c r="A1490" s="332">
        <v>1899</v>
      </c>
      <c r="B1490" s="334" t="s">
        <v>930</v>
      </c>
      <c r="C1490" s="345">
        <v>8363</v>
      </c>
      <c r="D1490" s="345">
        <v>8928</v>
      </c>
      <c r="E1490" s="191">
        <v>190</v>
      </c>
      <c r="F1490" s="191">
        <f t="shared" si="77"/>
        <v>2.1281362007168458</v>
      </c>
      <c r="G1490" s="191">
        <v>92</v>
      </c>
      <c r="H1490" s="191">
        <v>1.0304659498207887</v>
      </c>
      <c r="I1490" s="191">
        <v>98</v>
      </c>
      <c r="J1490" s="191">
        <v>1.0976702508960572</v>
      </c>
      <c r="K1490" s="191">
        <v>18</v>
      </c>
      <c r="L1490" s="191">
        <v>0.20161290322580644</v>
      </c>
      <c r="M1490" s="191">
        <v>18</v>
      </c>
      <c r="N1490" s="191">
        <v>0.20161290322580644</v>
      </c>
      <c r="O1490" s="191">
        <v>11</v>
      </c>
      <c r="P1490" s="191">
        <v>0.1232078853046595</v>
      </c>
      <c r="Q1490" s="191">
        <v>6</v>
      </c>
      <c r="R1490" s="191">
        <v>0.13373655913978497</v>
      </c>
      <c r="S1490" s="191">
        <v>12</v>
      </c>
      <c r="T1490" s="191">
        <v>0.13440860215053765</v>
      </c>
      <c r="U1490" s="191">
        <v>3</v>
      </c>
      <c r="V1490" s="191">
        <v>3.3602150537634413E-2</v>
      </c>
      <c r="W1490" s="191">
        <v>25</v>
      </c>
      <c r="X1490" s="191">
        <v>0.2800179211469534</v>
      </c>
      <c r="Y1490" s="191">
        <v>26</v>
      </c>
      <c r="Z1490" s="191">
        <v>0.29121863799283154</v>
      </c>
      <c r="AA1490" s="191">
        <v>56</v>
      </c>
      <c r="AB1490" s="191">
        <v>0.62724014336917566</v>
      </c>
      <c r="AC1490" s="191">
        <v>15</v>
      </c>
      <c r="AD1490" s="191">
        <v>0.16801075268817203</v>
      </c>
      <c r="AE1490" s="191"/>
      <c r="AF1490" s="191"/>
    </row>
    <row r="1491" spans="1:32">
      <c r="A1491" s="332">
        <v>1899</v>
      </c>
      <c r="B1491" s="334" t="s">
        <v>925</v>
      </c>
      <c r="C1491" s="345">
        <v>9760</v>
      </c>
      <c r="D1491" s="345">
        <v>9399</v>
      </c>
      <c r="E1491" s="191">
        <v>164</v>
      </c>
      <c r="F1491" s="191">
        <f t="shared" si="77"/>
        <v>1.7448664751569316</v>
      </c>
      <c r="G1491" s="191">
        <v>91</v>
      </c>
      <c r="H1491" s="191">
        <v>0.9681881051175657</v>
      </c>
      <c r="I1491" s="191">
        <v>73</v>
      </c>
      <c r="J1491" s="191">
        <v>0.77667837003936591</v>
      </c>
      <c r="K1491" s="191">
        <v>16</v>
      </c>
      <c r="L1491" s="191">
        <v>0.1702308756250665</v>
      </c>
      <c r="M1491" s="191">
        <v>13</v>
      </c>
      <c r="N1491" s="191">
        <v>0.13831258644536654</v>
      </c>
      <c r="O1491" s="191">
        <v>5</v>
      </c>
      <c r="P1491" s="191">
        <v>5.3197148632833278E-2</v>
      </c>
      <c r="Q1491" s="191">
        <v>15</v>
      </c>
      <c r="R1491" s="191">
        <v>0.31758697733801466</v>
      </c>
      <c r="S1491" s="191">
        <v>8</v>
      </c>
      <c r="T1491" s="191">
        <v>8.5115437812533251E-2</v>
      </c>
      <c r="U1491" s="191">
        <v>3</v>
      </c>
      <c r="V1491" s="191">
        <v>3.1918289179699966E-2</v>
      </c>
      <c r="W1491" s="191">
        <v>9</v>
      </c>
      <c r="X1491" s="191">
        <v>9.5754867539099897E-2</v>
      </c>
      <c r="Y1491" s="191">
        <v>28</v>
      </c>
      <c r="Z1491" s="191">
        <v>0.29790403234386637</v>
      </c>
      <c r="AA1491" s="191">
        <v>53</v>
      </c>
      <c r="AB1491" s="191">
        <v>0.56388977550803276</v>
      </c>
      <c r="AC1491" s="191">
        <v>14</v>
      </c>
      <c r="AD1491" s="191">
        <v>0.14895201617193318</v>
      </c>
      <c r="AE1491" s="191"/>
      <c r="AF1491" s="191"/>
    </row>
    <row r="1492" spans="1:32">
      <c r="A1492" s="332">
        <v>1899</v>
      </c>
      <c r="B1492" s="334" t="s">
        <v>861</v>
      </c>
      <c r="C1492" s="345">
        <v>4192</v>
      </c>
      <c r="D1492" s="345">
        <v>4204</v>
      </c>
      <c r="E1492" s="191">
        <v>110</v>
      </c>
      <c r="F1492" s="191">
        <f t="shared" si="77"/>
        <v>2.6165556612749765</v>
      </c>
      <c r="G1492" s="191">
        <v>64</v>
      </c>
      <c r="H1492" s="191">
        <v>1.5223596574690772</v>
      </c>
      <c r="I1492" s="191">
        <v>46</v>
      </c>
      <c r="J1492" s="191">
        <v>1.0941960038058993</v>
      </c>
      <c r="K1492" s="191">
        <v>18</v>
      </c>
      <c r="L1492" s="191">
        <v>0.42816365366317788</v>
      </c>
      <c r="M1492" s="191">
        <v>7</v>
      </c>
      <c r="N1492" s="191">
        <v>0.1665080875356803</v>
      </c>
      <c r="O1492" s="191">
        <v>4</v>
      </c>
      <c r="P1492" s="191">
        <v>9.5147478591817325E-2</v>
      </c>
      <c r="Q1492" s="191">
        <v>1</v>
      </c>
      <c r="R1492" s="191">
        <v>4.733587059942912E-2</v>
      </c>
      <c r="S1492" s="191">
        <v>1</v>
      </c>
      <c r="T1492" s="191">
        <v>2.3786869647954331E-2</v>
      </c>
      <c r="U1492" s="191">
        <v>4</v>
      </c>
      <c r="V1492" s="191">
        <v>9.5147478591817325E-2</v>
      </c>
      <c r="W1492" s="191">
        <v>9</v>
      </c>
      <c r="X1492" s="191">
        <v>0.21408182683158894</v>
      </c>
      <c r="Y1492" s="191">
        <v>10</v>
      </c>
      <c r="Z1492" s="191">
        <v>0.23786869647954328</v>
      </c>
      <c r="AA1492" s="191">
        <v>46</v>
      </c>
      <c r="AB1492" s="191">
        <v>1.0941960038058993</v>
      </c>
      <c r="AC1492" s="191">
        <v>10</v>
      </c>
      <c r="AD1492" s="191">
        <v>0.23786869647954328</v>
      </c>
      <c r="AE1492" s="191"/>
      <c r="AF1492" s="191"/>
    </row>
    <row r="1493" spans="1:32">
      <c r="A1493" s="332">
        <v>1899</v>
      </c>
      <c r="B1493" s="334" t="s">
        <v>926</v>
      </c>
      <c r="C1493" s="345">
        <v>6521</v>
      </c>
      <c r="D1493" s="345">
        <v>6943</v>
      </c>
      <c r="E1493" s="191">
        <v>129</v>
      </c>
      <c r="F1493" s="191">
        <f t="shared" si="77"/>
        <v>1.8579864611839261</v>
      </c>
      <c r="G1493" s="191">
        <v>69</v>
      </c>
      <c r="H1493" s="191">
        <v>0.99380671179605351</v>
      </c>
      <c r="I1493" s="191">
        <v>60</v>
      </c>
      <c r="J1493" s="191">
        <v>0.86417974938787279</v>
      </c>
      <c r="K1493" s="191">
        <v>16</v>
      </c>
      <c r="L1493" s="191">
        <v>0.23044793317009937</v>
      </c>
      <c r="M1493" s="191">
        <v>7</v>
      </c>
      <c r="N1493" s="191">
        <v>0.10082097076191847</v>
      </c>
      <c r="O1493" s="191">
        <v>2</v>
      </c>
      <c r="P1493" s="191">
        <v>2.8805991646262422E-2</v>
      </c>
      <c r="Q1493" s="191">
        <v>11</v>
      </c>
      <c r="R1493" s="191">
        <v>0.31528157856834221</v>
      </c>
      <c r="S1493" s="191">
        <v>7</v>
      </c>
      <c r="T1493" s="191">
        <v>0.10082097076191847</v>
      </c>
      <c r="U1493" s="191">
        <v>3</v>
      </c>
      <c r="V1493" s="191">
        <v>4.3208987469393632E-2</v>
      </c>
      <c r="W1493" s="191">
        <v>19</v>
      </c>
      <c r="X1493" s="191">
        <v>0.27365692063949298</v>
      </c>
      <c r="Y1493" s="191">
        <v>17</v>
      </c>
      <c r="Z1493" s="191">
        <v>0.24485092899323058</v>
      </c>
      <c r="AA1493" s="191">
        <v>42</v>
      </c>
      <c r="AB1493" s="191">
        <v>0.6049258245715109</v>
      </c>
      <c r="AC1493" s="191">
        <v>5</v>
      </c>
      <c r="AD1493" s="191">
        <v>7.2014979115656047E-2</v>
      </c>
      <c r="AE1493" s="191"/>
      <c r="AF1493" s="191"/>
    </row>
    <row r="1494" spans="1:32">
      <c r="A1494" s="332">
        <v>1899</v>
      </c>
      <c r="B1494" s="337" t="s">
        <v>984</v>
      </c>
      <c r="C1494" s="347">
        <v>6441</v>
      </c>
      <c r="D1494" s="347">
        <v>6673</v>
      </c>
      <c r="E1494" s="191">
        <v>155</v>
      </c>
      <c r="F1494" s="191">
        <f t="shared" si="77"/>
        <v>2.3227933463209953</v>
      </c>
      <c r="G1494" s="191">
        <v>94</v>
      </c>
      <c r="H1494" s="191">
        <v>1.4086617713172485</v>
      </c>
      <c r="I1494" s="191">
        <v>61</v>
      </c>
      <c r="J1494" s="191">
        <v>0.91413157500374653</v>
      </c>
      <c r="K1494" s="191">
        <v>22</v>
      </c>
      <c r="L1494" s="191">
        <v>0.32968679754233476</v>
      </c>
      <c r="M1494" s="191">
        <v>21</v>
      </c>
      <c r="N1494" s="191">
        <v>0.31470103401768318</v>
      </c>
      <c r="O1494" s="191">
        <v>7</v>
      </c>
      <c r="P1494" s="191">
        <v>0.10490034467256107</v>
      </c>
      <c r="Q1494" s="191">
        <v>8</v>
      </c>
      <c r="R1494" s="191">
        <v>0.23857335531245316</v>
      </c>
      <c r="S1494" s="191">
        <v>9</v>
      </c>
      <c r="T1494" s="191">
        <v>0.13487187172186424</v>
      </c>
      <c r="U1494" s="191">
        <v>2</v>
      </c>
      <c r="V1494" s="191">
        <v>2.997152704930316E-2</v>
      </c>
      <c r="W1494" s="191">
        <v>21</v>
      </c>
      <c r="X1494" s="191">
        <v>0.31470103401768318</v>
      </c>
      <c r="Y1494" s="191">
        <v>25</v>
      </c>
      <c r="Z1494" s="191">
        <v>0.37464408811628952</v>
      </c>
      <c r="AA1494" s="191">
        <v>27</v>
      </c>
      <c r="AB1494" s="191">
        <v>0.40461561516559269</v>
      </c>
      <c r="AC1494" s="191">
        <v>13</v>
      </c>
      <c r="AD1494" s="191">
        <v>0.19481492582047055</v>
      </c>
      <c r="AE1494" s="191"/>
      <c r="AF1494" s="191"/>
    </row>
    <row r="1495" spans="1:32">
      <c r="A1495" s="332">
        <v>1899</v>
      </c>
      <c r="B1495" s="334" t="s">
        <v>945</v>
      </c>
      <c r="C1495" s="345">
        <v>11535</v>
      </c>
      <c r="D1495" s="345">
        <v>12645</v>
      </c>
      <c r="E1495" s="191">
        <v>235</v>
      </c>
      <c r="F1495" s="191">
        <f t="shared" si="77"/>
        <v>1.8584420719652037</v>
      </c>
      <c r="G1495" s="191">
        <v>121</v>
      </c>
      <c r="H1495" s="191">
        <v>0.95689996045867942</v>
      </c>
      <c r="I1495" s="191">
        <v>114</v>
      </c>
      <c r="J1495" s="191">
        <v>0.9015421115065243</v>
      </c>
      <c r="K1495" s="191">
        <v>22</v>
      </c>
      <c r="L1495" s="191">
        <v>0.17398181099248713</v>
      </c>
      <c r="M1495" s="191">
        <v>35</v>
      </c>
      <c r="N1495" s="191">
        <v>0.27678924476077499</v>
      </c>
      <c r="O1495" s="191">
        <v>10</v>
      </c>
      <c r="P1495" s="191">
        <v>7.9082641360221431E-2</v>
      </c>
      <c r="Q1495" s="191">
        <v>9</v>
      </c>
      <c r="R1495" s="191">
        <v>0.14163701067615658</v>
      </c>
      <c r="S1495" s="191">
        <v>13</v>
      </c>
      <c r="T1495" s="191">
        <v>0.10280743376828785</v>
      </c>
      <c r="U1495" s="191">
        <v>8</v>
      </c>
      <c r="V1495" s="191">
        <v>6.3266113088177145E-2</v>
      </c>
      <c r="W1495" s="191">
        <v>33</v>
      </c>
      <c r="X1495" s="191">
        <v>0.26097271648873072</v>
      </c>
      <c r="Y1495" s="191">
        <v>36</v>
      </c>
      <c r="Z1495" s="191">
        <v>0.28469750889679718</v>
      </c>
      <c r="AA1495" s="191">
        <v>58</v>
      </c>
      <c r="AB1495" s="191">
        <v>0.45867931988928429</v>
      </c>
      <c r="AC1495" s="191">
        <v>11</v>
      </c>
      <c r="AD1495" s="191">
        <v>8.6990905496243567E-2</v>
      </c>
      <c r="AE1495" s="191"/>
      <c r="AF1495" s="191"/>
    </row>
    <row r="1496" spans="1:32">
      <c r="A1496" s="332">
        <v>1899</v>
      </c>
      <c r="B1496" s="337" t="s">
        <v>946</v>
      </c>
      <c r="C1496" s="347">
        <v>10119</v>
      </c>
      <c r="D1496" s="347">
        <v>11166</v>
      </c>
      <c r="E1496" s="191">
        <v>228</v>
      </c>
      <c r="F1496" s="191">
        <f t="shared" si="77"/>
        <v>2.0419129500268673</v>
      </c>
      <c r="G1496" s="191">
        <v>116</v>
      </c>
      <c r="H1496" s="191">
        <v>1.0388679921189323</v>
      </c>
      <c r="I1496" s="191">
        <v>112</v>
      </c>
      <c r="J1496" s="191">
        <v>1.0030449579079348</v>
      </c>
      <c r="K1496" s="191">
        <v>30</v>
      </c>
      <c r="L1496" s="191">
        <v>0.26867275658248252</v>
      </c>
      <c r="M1496" s="191">
        <v>36</v>
      </c>
      <c r="N1496" s="191">
        <v>0.32240730789897903</v>
      </c>
      <c r="O1496" s="191">
        <v>6</v>
      </c>
      <c r="P1496" s="191">
        <v>5.3734551316496508E-2</v>
      </c>
      <c r="Q1496" s="191">
        <v>11</v>
      </c>
      <c r="R1496" s="191">
        <v>0.19604155471968476</v>
      </c>
      <c r="S1496" s="191">
        <v>17</v>
      </c>
      <c r="T1496" s="191">
        <v>0.15224789539674011</v>
      </c>
      <c r="U1496" s="191">
        <v>5</v>
      </c>
      <c r="V1496" s="191">
        <v>4.4778792763747091E-2</v>
      </c>
      <c r="W1496" s="191">
        <v>22</v>
      </c>
      <c r="X1496" s="191">
        <v>0.19702668816048721</v>
      </c>
      <c r="Y1496" s="191">
        <v>27</v>
      </c>
      <c r="Z1496" s="191">
        <v>0.24180548092423426</v>
      </c>
      <c r="AA1496" s="191">
        <v>59</v>
      </c>
      <c r="AB1496" s="191">
        <v>0.5283897546122156</v>
      </c>
      <c r="AC1496" s="191">
        <v>15</v>
      </c>
      <c r="AD1496" s="191">
        <v>0.13433637829124126</v>
      </c>
      <c r="AE1496" s="191"/>
      <c r="AF1496" s="191"/>
    </row>
    <row r="1497" spans="1:32">
      <c r="A1497" s="332">
        <v>1899</v>
      </c>
      <c r="B1497" s="334" t="s">
        <v>989</v>
      </c>
      <c r="C1497" s="345">
        <v>5947</v>
      </c>
      <c r="D1497" s="345">
        <v>6641</v>
      </c>
      <c r="E1497" s="191">
        <v>113</v>
      </c>
      <c r="F1497" s="191">
        <f t="shared" si="77"/>
        <v>1.7015509712392713</v>
      </c>
      <c r="G1497" s="191">
        <v>61</v>
      </c>
      <c r="H1497" s="191">
        <v>0.91853636500527025</v>
      </c>
      <c r="I1497" s="191">
        <v>52</v>
      </c>
      <c r="J1497" s="191">
        <v>0.78301460623400099</v>
      </c>
      <c r="K1497" s="191">
        <v>15</v>
      </c>
      <c r="L1497" s="191">
        <v>0.22586959795211561</v>
      </c>
      <c r="M1497" s="191">
        <v>16</v>
      </c>
      <c r="N1497" s="191">
        <v>0.24092757114892335</v>
      </c>
      <c r="O1497" s="191">
        <v>6</v>
      </c>
      <c r="P1497" s="191">
        <v>9.0347839180846268E-2</v>
      </c>
      <c r="Q1497" s="191">
        <v>7</v>
      </c>
      <c r="R1497" s="191">
        <v>0.20975756663153139</v>
      </c>
      <c r="S1497" s="191">
        <v>3</v>
      </c>
      <c r="T1497" s="191">
        <v>4.5173919590423134E-2</v>
      </c>
      <c r="U1497" s="191">
        <v>4</v>
      </c>
      <c r="V1497" s="191">
        <v>6.0231892787230838E-2</v>
      </c>
      <c r="W1497" s="191">
        <v>10</v>
      </c>
      <c r="X1497" s="191">
        <v>0.15057973196807709</v>
      </c>
      <c r="Y1497" s="191">
        <v>17</v>
      </c>
      <c r="Z1497" s="191">
        <v>0.25598554434573106</v>
      </c>
      <c r="AA1497" s="191">
        <v>24</v>
      </c>
      <c r="AB1497" s="191">
        <v>0.36139135672338507</v>
      </c>
      <c r="AC1497" s="191">
        <v>11</v>
      </c>
      <c r="AD1497" s="191">
        <v>0.1656377051648848</v>
      </c>
      <c r="AE1497" s="191"/>
      <c r="AF1497" s="191"/>
    </row>
    <row r="1498" spans="1:32">
      <c r="A1498" s="332">
        <v>1899</v>
      </c>
      <c r="B1498" s="334" t="s">
        <v>955</v>
      </c>
      <c r="C1498" s="345">
        <v>6517</v>
      </c>
      <c r="D1498" s="345">
        <v>7578</v>
      </c>
      <c r="E1498" s="191">
        <v>134</v>
      </c>
      <c r="F1498" s="191">
        <f t="shared" si="77"/>
        <v>1.7682765901293216</v>
      </c>
      <c r="G1498" s="191">
        <v>73</v>
      </c>
      <c r="H1498" s="191">
        <v>0.96331485880179457</v>
      </c>
      <c r="I1498" s="191">
        <v>61</v>
      </c>
      <c r="J1498" s="191">
        <v>0.80496173132752702</v>
      </c>
      <c r="K1498" s="191">
        <v>18</v>
      </c>
      <c r="L1498" s="191">
        <v>0.23752969121140144</v>
      </c>
      <c r="M1498" s="191">
        <v>9</v>
      </c>
      <c r="N1498" s="191">
        <v>0.11876484560570072</v>
      </c>
      <c r="O1498" s="191">
        <v>1</v>
      </c>
      <c r="P1498" s="191">
        <v>1.3196093956188969E-2</v>
      </c>
      <c r="Q1498" s="191">
        <v>5</v>
      </c>
      <c r="R1498" s="191">
        <v>0.13130113486408024</v>
      </c>
      <c r="S1498" s="191">
        <v>6</v>
      </c>
      <c r="T1498" s="191">
        <v>7.9176563737133804E-2</v>
      </c>
      <c r="U1498" s="191">
        <v>5</v>
      </c>
      <c r="V1498" s="191">
        <v>6.5980469780944836E-2</v>
      </c>
      <c r="W1498" s="191">
        <v>19</v>
      </c>
      <c r="X1498" s="191">
        <v>0.25072578516759042</v>
      </c>
      <c r="Y1498" s="191">
        <v>19</v>
      </c>
      <c r="Z1498" s="191">
        <v>0.25072578516759042</v>
      </c>
      <c r="AA1498" s="191">
        <v>43</v>
      </c>
      <c r="AB1498" s="191">
        <v>0.56743204011612558</v>
      </c>
      <c r="AC1498" s="191">
        <v>9</v>
      </c>
      <c r="AD1498" s="191">
        <v>0.11876484560570072</v>
      </c>
      <c r="AE1498" s="191"/>
      <c r="AF1498" s="191"/>
    </row>
    <row r="1499" spans="1:32">
      <c r="A1499" s="332">
        <v>1899</v>
      </c>
      <c r="B1499" s="334" t="s">
        <v>956</v>
      </c>
      <c r="C1499" s="345">
        <v>10138</v>
      </c>
      <c r="D1499" s="345">
        <v>11567</v>
      </c>
      <c r="E1499" s="191">
        <v>198</v>
      </c>
      <c r="F1499" s="191">
        <f t="shared" si="77"/>
        <v>1.7117662315207054</v>
      </c>
      <c r="G1499" s="191">
        <v>110</v>
      </c>
      <c r="H1499" s="191">
        <v>0.95098123973372528</v>
      </c>
      <c r="I1499" s="191">
        <v>88</v>
      </c>
      <c r="J1499" s="191">
        <v>0.76078499178698022</v>
      </c>
      <c r="K1499" s="191">
        <v>27</v>
      </c>
      <c r="L1499" s="191">
        <v>0.23342266793464164</v>
      </c>
      <c r="M1499" s="191">
        <v>27</v>
      </c>
      <c r="N1499" s="191">
        <v>0.23342266793464164</v>
      </c>
      <c r="O1499" s="191">
        <v>13</v>
      </c>
      <c r="P1499" s="191">
        <v>0.11238869196853116</v>
      </c>
      <c r="Q1499" s="191">
        <v>9</v>
      </c>
      <c r="R1499" s="191">
        <v>0.15483703639664564</v>
      </c>
      <c r="S1499" s="191">
        <v>18</v>
      </c>
      <c r="T1499" s="191">
        <v>0.15561511195642777</v>
      </c>
      <c r="U1499" s="191">
        <v>5</v>
      </c>
      <c r="V1499" s="191">
        <v>4.3226419987896607E-2</v>
      </c>
      <c r="W1499" s="191">
        <v>16</v>
      </c>
      <c r="X1499" s="191">
        <v>0.13832454396126911</v>
      </c>
      <c r="Y1499" s="191">
        <v>17</v>
      </c>
      <c r="Z1499" s="191">
        <v>0.14696982795884844</v>
      </c>
      <c r="AA1499" s="191">
        <v>55</v>
      </c>
      <c r="AB1499" s="191">
        <v>0.47549061986686264</v>
      </c>
      <c r="AC1499" s="191">
        <v>11</v>
      </c>
      <c r="AD1499" s="191">
        <v>9.5098123973372528E-2</v>
      </c>
      <c r="AE1499" s="191"/>
      <c r="AF1499" s="191"/>
    </row>
    <row r="1500" spans="1:32">
      <c r="A1500" s="332">
        <v>1899</v>
      </c>
      <c r="B1500" s="334" t="s">
        <v>957</v>
      </c>
      <c r="C1500" s="345">
        <v>9911</v>
      </c>
      <c r="D1500" s="345">
        <v>10871</v>
      </c>
      <c r="E1500" s="191">
        <v>225</v>
      </c>
      <c r="F1500" s="191">
        <f t="shared" si="77"/>
        <v>2.0697267960629198</v>
      </c>
      <c r="G1500" s="191">
        <v>119</v>
      </c>
      <c r="H1500" s="191">
        <v>1.0946555054732776</v>
      </c>
      <c r="I1500" s="191">
        <v>106</v>
      </c>
      <c r="J1500" s="191">
        <v>0.97507129058964215</v>
      </c>
      <c r="K1500" s="191">
        <v>28</v>
      </c>
      <c r="L1500" s="191">
        <v>0.25756600128783003</v>
      </c>
      <c r="M1500" s="191">
        <v>26</v>
      </c>
      <c r="N1500" s="191">
        <v>0.23916842976727071</v>
      </c>
      <c r="O1500" s="191">
        <v>5</v>
      </c>
      <c r="P1500" s="191">
        <v>4.5993928801398215E-2</v>
      </c>
      <c r="Q1500" s="191">
        <v>14</v>
      </c>
      <c r="R1500" s="191">
        <v>0.25627817128139085</v>
      </c>
      <c r="S1500" s="191">
        <v>11</v>
      </c>
      <c r="T1500" s="191">
        <v>0.10118664336307608</v>
      </c>
      <c r="U1500" s="191">
        <v>6</v>
      </c>
      <c r="V1500" s="191">
        <v>5.5192714561677861E-2</v>
      </c>
      <c r="W1500" s="191">
        <v>18</v>
      </c>
      <c r="X1500" s="191">
        <v>0.16557814368503357</v>
      </c>
      <c r="Y1500" s="191">
        <v>41</v>
      </c>
      <c r="Z1500" s="191">
        <v>0.37715021617146538</v>
      </c>
      <c r="AA1500" s="191">
        <v>64</v>
      </c>
      <c r="AB1500" s="191">
        <v>0.58872228865789722</v>
      </c>
      <c r="AC1500" s="191">
        <v>12</v>
      </c>
      <c r="AD1500" s="191">
        <v>0.11038542912335572</v>
      </c>
      <c r="AE1500" s="191"/>
      <c r="AF1500" s="191"/>
    </row>
    <row r="1501" spans="1:32">
      <c r="A1501" s="332">
        <v>1899</v>
      </c>
      <c r="B1501" s="334" t="s">
        <v>904</v>
      </c>
      <c r="C1501" s="345">
        <v>6975</v>
      </c>
      <c r="D1501" s="345">
        <v>7882</v>
      </c>
      <c r="E1501" s="191">
        <v>145</v>
      </c>
      <c r="F1501" s="191">
        <f t="shared" si="77"/>
        <v>1.8396346105049481</v>
      </c>
      <c r="G1501" s="191">
        <v>76</v>
      </c>
      <c r="H1501" s="191">
        <v>0.96422227860948995</v>
      </c>
      <c r="I1501" s="191">
        <v>69</v>
      </c>
      <c r="J1501" s="191">
        <v>0.87541233189545808</v>
      </c>
      <c r="K1501" s="191">
        <v>22</v>
      </c>
      <c r="L1501" s="191">
        <v>0.27911697538695762</v>
      </c>
      <c r="M1501" s="191">
        <v>8</v>
      </c>
      <c r="N1501" s="191">
        <v>0.10149708195889369</v>
      </c>
      <c r="O1501" s="191">
        <v>5</v>
      </c>
      <c r="P1501" s="191">
        <v>6.343567622430854E-2</v>
      </c>
      <c r="Q1501" s="191">
        <v>2</v>
      </c>
      <c r="R1501" s="191">
        <v>5.0494798274549613E-2</v>
      </c>
      <c r="S1501" s="191">
        <v>11</v>
      </c>
      <c r="T1501" s="191">
        <v>0.13955848769347881</v>
      </c>
      <c r="U1501" s="191">
        <v>3</v>
      </c>
      <c r="V1501" s="191">
        <v>3.8061405734585128E-2</v>
      </c>
      <c r="W1501" s="191">
        <v>14</v>
      </c>
      <c r="X1501" s="191">
        <v>0.17761989342806395</v>
      </c>
      <c r="Y1501" s="191">
        <v>27</v>
      </c>
      <c r="Z1501" s="191">
        <v>0.34255265161126619</v>
      </c>
      <c r="AA1501" s="191">
        <v>42</v>
      </c>
      <c r="AB1501" s="191">
        <v>0.53285968028419184</v>
      </c>
      <c r="AC1501" s="191">
        <v>11</v>
      </c>
      <c r="AD1501" s="191">
        <v>0.13955848769347881</v>
      </c>
      <c r="AE1501" s="191"/>
      <c r="AF1501" s="191"/>
    </row>
    <row r="1502" spans="1:32">
      <c r="A1502" s="332">
        <v>1899</v>
      </c>
      <c r="B1502" s="335" t="s">
        <v>1123</v>
      </c>
      <c r="C1502" s="343">
        <v>108153</v>
      </c>
      <c r="D1502" s="246">
        <v>126279</v>
      </c>
      <c r="E1502" s="191">
        <v>1851</v>
      </c>
      <c r="F1502" s="191">
        <f t="shared" si="77"/>
        <v>1.4658019148076877</v>
      </c>
      <c r="G1502" s="191">
        <v>953</v>
      </c>
      <c r="H1502" s="191">
        <v>0.75467813333966849</v>
      </c>
      <c r="I1502" s="191">
        <v>898</v>
      </c>
      <c r="J1502" s="191">
        <v>0.71112378146801924</v>
      </c>
      <c r="K1502" s="191">
        <v>150</v>
      </c>
      <c r="L1502" s="191">
        <v>0.11878459601358896</v>
      </c>
      <c r="M1502" s="191">
        <v>311</v>
      </c>
      <c r="N1502" s="191">
        <v>0.24628006240150777</v>
      </c>
      <c r="O1502" s="191">
        <v>54</v>
      </c>
      <c r="P1502" s="191">
        <v>4.276245456489202E-2</v>
      </c>
      <c r="Q1502" s="191">
        <v>44</v>
      </c>
      <c r="R1502" s="191">
        <v>6.9338528179665668E-2</v>
      </c>
      <c r="S1502" s="191">
        <v>74</v>
      </c>
      <c r="T1502" s="191">
        <v>5.860040070003722E-2</v>
      </c>
      <c r="U1502" s="191">
        <v>55</v>
      </c>
      <c r="V1502" s="191">
        <v>4.3554351871649286E-2</v>
      </c>
      <c r="W1502" s="191">
        <v>244</v>
      </c>
      <c r="X1502" s="191">
        <v>0.19322294284877137</v>
      </c>
      <c r="Y1502" s="191">
        <v>323</v>
      </c>
      <c r="Z1502" s="191">
        <v>0.25578283008259489</v>
      </c>
      <c r="AA1502" s="191">
        <v>486</v>
      </c>
      <c r="AB1502" s="191">
        <v>0.38486209108402825</v>
      </c>
      <c r="AC1502" s="191">
        <v>110</v>
      </c>
      <c r="AD1502" s="191">
        <v>8.7108703743298571E-2</v>
      </c>
      <c r="AE1502" s="191"/>
      <c r="AF1502" s="191"/>
    </row>
    <row r="1503" spans="1:32">
      <c r="A1503" s="332">
        <v>1899</v>
      </c>
      <c r="B1503" s="334" t="s">
        <v>929</v>
      </c>
      <c r="C1503" s="345">
        <v>12985</v>
      </c>
      <c r="D1503" s="345">
        <v>14563</v>
      </c>
      <c r="E1503" s="191">
        <v>256</v>
      </c>
      <c r="F1503" s="191">
        <f t="shared" si="77"/>
        <v>1.7578795577834236</v>
      </c>
      <c r="G1503" s="191">
        <v>125</v>
      </c>
      <c r="H1503" s="191">
        <v>0.85833962782393747</v>
      </c>
      <c r="I1503" s="191">
        <v>131</v>
      </c>
      <c r="J1503" s="191">
        <v>0.8995399299594864</v>
      </c>
      <c r="K1503" s="191">
        <v>24</v>
      </c>
      <c r="L1503" s="191">
        <v>0.16480120854219599</v>
      </c>
      <c r="M1503" s="191">
        <v>37</v>
      </c>
      <c r="N1503" s="191">
        <v>0.25406852983588546</v>
      </c>
      <c r="O1503" s="191">
        <v>3</v>
      </c>
      <c r="P1503" s="191">
        <v>2.0600151067774498E-2</v>
      </c>
      <c r="Q1503" s="191">
        <v>4</v>
      </c>
      <c r="R1503" s="191">
        <v>5.465906749982833E-2</v>
      </c>
      <c r="S1503" s="191">
        <v>7</v>
      </c>
      <c r="T1503" s="191">
        <v>4.8067019158140489E-2</v>
      </c>
      <c r="U1503" s="191">
        <v>8</v>
      </c>
      <c r="V1503" s="191">
        <v>5.4933736180731989E-2</v>
      </c>
      <c r="W1503" s="191">
        <v>35</v>
      </c>
      <c r="X1503" s="191">
        <v>0.24033509579070247</v>
      </c>
      <c r="Y1503" s="191">
        <v>43</v>
      </c>
      <c r="Z1503" s="191">
        <v>0.29526883197143444</v>
      </c>
      <c r="AA1503" s="191">
        <v>76</v>
      </c>
      <c r="AB1503" s="191">
        <v>0.52187049371695393</v>
      </c>
      <c r="AC1503" s="191">
        <v>19</v>
      </c>
      <c r="AD1503" s="191">
        <v>0.13046762342923848</v>
      </c>
      <c r="AE1503" s="191"/>
      <c r="AF1503" s="191"/>
    </row>
    <row r="1504" spans="1:32">
      <c r="A1504" s="332">
        <v>1899</v>
      </c>
      <c r="B1504" s="337" t="s">
        <v>936</v>
      </c>
      <c r="C1504" s="347">
        <v>29174</v>
      </c>
      <c r="D1504" s="347">
        <v>38028</v>
      </c>
      <c r="E1504" s="191">
        <v>532</v>
      </c>
      <c r="F1504" s="191">
        <f t="shared" si="77"/>
        <v>1.3989691806037656</v>
      </c>
      <c r="G1504" s="191">
        <v>280</v>
      </c>
      <c r="H1504" s="191">
        <v>0.73629956873882396</v>
      </c>
      <c r="I1504" s="191">
        <v>252</v>
      </c>
      <c r="J1504" s="191">
        <v>0.66266961186494167</v>
      </c>
      <c r="K1504" s="191">
        <v>45</v>
      </c>
      <c r="L1504" s="191">
        <v>0.1183338592615967</v>
      </c>
      <c r="M1504" s="191">
        <v>95</v>
      </c>
      <c r="N1504" s="191">
        <v>0.24981592510781528</v>
      </c>
      <c r="O1504" s="191">
        <v>12</v>
      </c>
      <c r="P1504" s="191">
        <v>3.1555695803092462E-2</v>
      </c>
      <c r="Q1504" s="191">
        <v>20</v>
      </c>
      <c r="R1504" s="191">
        <v>0.10465972441358998</v>
      </c>
      <c r="S1504" s="191">
        <v>26</v>
      </c>
      <c r="T1504" s="191">
        <v>6.8370674240033652E-2</v>
      </c>
      <c r="U1504" s="191">
        <v>15</v>
      </c>
      <c r="V1504" s="191">
        <v>3.9444619753865574E-2</v>
      </c>
      <c r="W1504" s="191">
        <v>82</v>
      </c>
      <c r="X1504" s="191">
        <v>0.21563058798779847</v>
      </c>
      <c r="Y1504" s="191">
        <v>114</v>
      </c>
      <c r="Z1504" s="191">
        <v>0.29977911012937836</v>
      </c>
      <c r="AA1504" s="191">
        <v>96</v>
      </c>
      <c r="AB1504" s="191">
        <v>0.2524455664247397</v>
      </c>
      <c r="AC1504" s="191">
        <v>27</v>
      </c>
      <c r="AD1504" s="191">
        <v>7.100031555695803E-2</v>
      </c>
      <c r="AE1504" s="191"/>
      <c r="AF1504" s="191"/>
    </row>
    <row r="1505" spans="1:32">
      <c r="A1505" s="332">
        <v>1899</v>
      </c>
      <c r="B1505" s="334" t="s">
        <v>960</v>
      </c>
      <c r="C1505" s="345">
        <v>17698</v>
      </c>
      <c r="D1505" s="345">
        <v>18999</v>
      </c>
      <c r="E1505" s="191">
        <v>265</v>
      </c>
      <c r="F1505" s="191">
        <f t="shared" si="77"/>
        <v>1.3948102531712196</v>
      </c>
      <c r="G1505" s="191">
        <v>135</v>
      </c>
      <c r="H1505" s="191">
        <v>0.71056371387967787</v>
      </c>
      <c r="I1505" s="191">
        <v>130</v>
      </c>
      <c r="J1505" s="191">
        <v>0.68424653929154167</v>
      </c>
      <c r="K1505" s="191">
        <v>19</v>
      </c>
      <c r="L1505" s="191">
        <v>0.10000526343491763</v>
      </c>
      <c r="M1505" s="191">
        <v>45</v>
      </c>
      <c r="N1505" s="191">
        <v>0.23685457129322599</v>
      </c>
      <c r="O1505" s="191">
        <v>6</v>
      </c>
      <c r="P1505" s="191">
        <v>3.1580609505763461E-2</v>
      </c>
      <c r="Q1505" s="191">
        <v>9</v>
      </c>
      <c r="R1505" s="191">
        <v>9.4268119374703932E-2</v>
      </c>
      <c r="S1505" s="191">
        <v>13</v>
      </c>
      <c r="T1505" s="191">
        <v>6.8424653929154172E-2</v>
      </c>
      <c r="U1505" s="191">
        <v>12</v>
      </c>
      <c r="V1505" s="191">
        <v>6.3161219011526923E-2</v>
      </c>
      <c r="W1505" s="191">
        <v>42</v>
      </c>
      <c r="X1505" s="191">
        <v>0.22106426654034425</v>
      </c>
      <c r="Y1505" s="191">
        <v>40</v>
      </c>
      <c r="Z1505" s="191">
        <v>0.21053739670508975</v>
      </c>
      <c r="AA1505" s="191">
        <v>64</v>
      </c>
      <c r="AB1505" s="191">
        <v>0.33685983472814357</v>
      </c>
      <c r="AC1505" s="191">
        <v>15</v>
      </c>
      <c r="AD1505" s="191">
        <v>7.8951523764408657E-2</v>
      </c>
      <c r="AE1505" s="191"/>
      <c r="AF1505" s="191"/>
    </row>
    <row r="1506" spans="1:32">
      <c r="A1506" s="332">
        <v>1899</v>
      </c>
      <c r="B1506" s="334" t="s">
        <v>950</v>
      </c>
      <c r="C1506" s="345">
        <v>22683</v>
      </c>
      <c r="D1506" s="345">
        <v>28070</v>
      </c>
      <c r="E1506" s="191">
        <v>412</v>
      </c>
      <c r="F1506" s="191">
        <f t="shared" si="77"/>
        <v>1.4677591734948343</v>
      </c>
      <c r="G1506" s="191">
        <v>206</v>
      </c>
      <c r="H1506" s="191">
        <v>0.73387958674741716</v>
      </c>
      <c r="I1506" s="191">
        <v>206</v>
      </c>
      <c r="J1506" s="191">
        <v>0.73387958674741716</v>
      </c>
      <c r="K1506" s="191">
        <v>28</v>
      </c>
      <c r="L1506" s="191">
        <v>9.9750623441396499E-2</v>
      </c>
      <c r="M1506" s="191">
        <v>79</v>
      </c>
      <c r="N1506" s="191">
        <v>0.2814392589953687</v>
      </c>
      <c r="O1506" s="191">
        <v>20</v>
      </c>
      <c r="P1506" s="191">
        <v>7.1250445315283212E-2</v>
      </c>
      <c r="Q1506" s="191">
        <v>6</v>
      </c>
      <c r="R1506" s="191">
        <v>4.2536515853224079E-2</v>
      </c>
      <c r="S1506" s="191">
        <v>8</v>
      </c>
      <c r="T1506" s="191">
        <v>2.8500178126113287E-2</v>
      </c>
      <c r="U1506" s="191">
        <v>9</v>
      </c>
      <c r="V1506" s="191">
        <v>3.2062700391877454E-2</v>
      </c>
      <c r="W1506" s="191">
        <v>43</v>
      </c>
      <c r="X1506" s="191">
        <v>0.15318845742785892</v>
      </c>
      <c r="Y1506" s="191">
        <v>73</v>
      </c>
      <c r="Z1506" s="191">
        <v>0.26006412540078377</v>
      </c>
      <c r="AA1506" s="191">
        <v>128</v>
      </c>
      <c r="AB1506" s="191">
        <v>0.4560028500178126</v>
      </c>
      <c r="AC1506" s="191">
        <v>18</v>
      </c>
      <c r="AD1506" s="191">
        <v>6.4125400783754907E-2</v>
      </c>
      <c r="AE1506" s="191"/>
      <c r="AF1506" s="191"/>
    </row>
    <row r="1507" spans="1:32">
      <c r="A1507" s="332">
        <v>1899</v>
      </c>
      <c r="B1507" s="334" t="s">
        <v>962</v>
      </c>
      <c r="C1507" s="345">
        <v>9064</v>
      </c>
      <c r="D1507" s="345">
        <v>9442</v>
      </c>
      <c r="E1507" s="191">
        <v>133</v>
      </c>
      <c r="F1507" s="191">
        <f t="shared" si="77"/>
        <v>1.408599872908282</v>
      </c>
      <c r="G1507" s="191">
        <v>63</v>
      </c>
      <c r="H1507" s="191">
        <v>0.66723151874602837</v>
      </c>
      <c r="I1507" s="191">
        <v>70</v>
      </c>
      <c r="J1507" s="191">
        <v>0.74136835416225377</v>
      </c>
      <c r="K1507" s="191">
        <v>12</v>
      </c>
      <c r="L1507" s="191">
        <v>0.12709171785638637</v>
      </c>
      <c r="M1507" s="191">
        <v>17</v>
      </c>
      <c r="N1507" s="191">
        <v>0.18004660029654734</v>
      </c>
      <c r="O1507" s="191">
        <v>3</v>
      </c>
      <c r="P1507" s="191">
        <v>3.1772929464096593E-2</v>
      </c>
      <c r="Q1507" s="191">
        <v>1</v>
      </c>
      <c r="R1507" s="191">
        <v>2.1076043211184073E-2</v>
      </c>
      <c r="S1507" s="191">
        <v>5</v>
      </c>
      <c r="T1507" s="191">
        <v>5.2954882440160986E-2</v>
      </c>
      <c r="U1507" s="191">
        <v>4</v>
      </c>
      <c r="V1507" s="191">
        <v>4.2363905952128786E-2</v>
      </c>
      <c r="W1507" s="191">
        <v>11</v>
      </c>
      <c r="X1507" s="191">
        <v>0.11650074136835417</v>
      </c>
      <c r="Y1507" s="191">
        <v>18</v>
      </c>
      <c r="Z1507" s="191">
        <v>0.19063757678457952</v>
      </c>
      <c r="AA1507" s="191">
        <v>52</v>
      </c>
      <c r="AB1507" s="191">
        <v>0.55073077737767417</v>
      </c>
      <c r="AC1507" s="191">
        <v>10</v>
      </c>
      <c r="AD1507" s="191">
        <v>0.10590976488032197</v>
      </c>
      <c r="AE1507" s="191"/>
      <c r="AF1507" s="191"/>
    </row>
    <row r="1508" spans="1:32">
      <c r="A1508" s="332">
        <v>1899</v>
      </c>
      <c r="B1508" s="334" t="s">
        <v>963</v>
      </c>
      <c r="C1508" s="345">
        <v>16549</v>
      </c>
      <c r="D1508" s="345">
        <v>17177</v>
      </c>
      <c r="E1508" s="191">
        <v>253</v>
      </c>
      <c r="F1508" s="191">
        <f t="shared" si="77"/>
        <v>1.4728998078826339</v>
      </c>
      <c r="G1508" s="191">
        <v>144</v>
      </c>
      <c r="H1508" s="191">
        <v>0.83833032543517494</v>
      </c>
      <c r="I1508" s="191">
        <v>109</v>
      </c>
      <c r="J1508" s="191">
        <v>0.63456948244745881</v>
      </c>
      <c r="K1508" s="191">
        <v>22</v>
      </c>
      <c r="L1508" s="191">
        <v>0.12807824416370728</v>
      </c>
      <c r="M1508" s="191">
        <v>38</v>
      </c>
      <c r="N1508" s="191">
        <v>0.22122605810094895</v>
      </c>
      <c r="O1508" s="191">
        <v>10</v>
      </c>
      <c r="P1508" s="191">
        <v>5.8217383710776033E-2</v>
      </c>
      <c r="Q1508" s="191">
        <v>4</v>
      </c>
      <c r="R1508" s="191">
        <v>4.6341037433777724E-2</v>
      </c>
      <c r="S1508" s="191">
        <v>15</v>
      </c>
      <c r="T1508" s="191">
        <v>8.7326075566164049E-2</v>
      </c>
      <c r="U1508" s="191">
        <v>7</v>
      </c>
      <c r="V1508" s="191">
        <v>4.0752168597543229E-2</v>
      </c>
      <c r="W1508" s="191">
        <v>31</v>
      </c>
      <c r="X1508" s="191">
        <v>0.18047388950340573</v>
      </c>
      <c r="Y1508" s="191">
        <v>35</v>
      </c>
      <c r="Z1508" s="191">
        <v>0.20376084298771613</v>
      </c>
      <c r="AA1508" s="191">
        <v>70</v>
      </c>
      <c r="AB1508" s="191">
        <v>0.40752168597543226</v>
      </c>
      <c r="AC1508" s="191">
        <v>21</v>
      </c>
      <c r="AD1508" s="191">
        <v>0.12225650579262969</v>
      </c>
      <c r="AE1508" s="191"/>
      <c r="AF1508" s="191"/>
    </row>
    <row r="1509" spans="1:32">
      <c r="A1509" s="332">
        <v>1899</v>
      </c>
      <c r="B1509" s="335" t="s">
        <v>1124</v>
      </c>
      <c r="C1509" s="343">
        <v>105509</v>
      </c>
      <c r="D1509" s="240">
        <v>132609</v>
      </c>
      <c r="E1509" s="191">
        <v>2261</v>
      </c>
      <c r="F1509" s="191">
        <f t="shared" si="77"/>
        <v>1.7050124802992257</v>
      </c>
      <c r="G1509" s="191">
        <v>1156</v>
      </c>
      <c r="H1509" s="191">
        <v>0.87173570421313784</v>
      </c>
      <c r="I1509" s="191">
        <v>1105</v>
      </c>
      <c r="J1509" s="191">
        <v>0.83327677608608774</v>
      </c>
      <c r="K1509" s="191">
        <v>114</v>
      </c>
      <c r="L1509" s="191">
        <v>8.5967015813406336E-2</v>
      </c>
      <c r="M1509" s="191">
        <v>187</v>
      </c>
      <c r="N1509" s="191">
        <v>0.14101606979918407</v>
      </c>
      <c r="O1509" s="191">
        <v>88</v>
      </c>
      <c r="P1509" s="191">
        <v>6.6360503434910151E-2</v>
      </c>
      <c r="Q1509" s="191">
        <v>80</v>
      </c>
      <c r="R1509" s="191">
        <v>0.120052183486792</v>
      </c>
      <c r="S1509" s="191">
        <v>58</v>
      </c>
      <c r="T1509" s="191">
        <v>4.3737604536645325E-2</v>
      </c>
      <c r="U1509" s="191">
        <v>54</v>
      </c>
      <c r="V1509" s="191">
        <v>4.0721218016876684E-2</v>
      </c>
      <c r="W1509" s="191">
        <v>352</v>
      </c>
      <c r="X1509" s="191">
        <v>0.2654420137396406</v>
      </c>
      <c r="Y1509" s="191">
        <v>510</v>
      </c>
      <c r="Z1509" s="191">
        <v>0.38458928127050201</v>
      </c>
      <c r="AA1509" s="191">
        <v>697</v>
      </c>
      <c r="AB1509" s="191">
        <v>0.52560535106968609</v>
      </c>
      <c r="AC1509" s="191">
        <v>121</v>
      </c>
      <c r="AD1509" s="191">
        <v>9.1245692223001454E-2</v>
      </c>
      <c r="AE1509" s="191"/>
      <c r="AF1509" s="191"/>
    </row>
    <row r="1510" spans="1:32">
      <c r="A1510" s="332">
        <v>1899</v>
      </c>
      <c r="B1510" s="336" t="s">
        <v>1125</v>
      </c>
      <c r="C1510" s="342"/>
      <c r="D1510" s="346"/>
      <c r="E1510" s="191">
        <v>1017</v>
      </c>
      <c r="F1510" s="191"/>
      <c r="G1510" s="191">
        <v>494</v>
      </c>
      <c r="H1510" s="191"/>
      <c r="I1510" s="191">
        <v>523</v>
      </c>
      <c r="J1510" s="191"/>
      <c r="K1510" s="191">
        <v>52</v>
      </c>
      <c r="L1510" s="191"/>
      <c r="M1510" s="191">
        <v>86</v>
      </c>
      <c r="N1510" s="191"/>
      <c r="O1510" s="191">
        <v>52</v>
      </c>
      <c r="P1510" s="191"/>
      <c r="Q1510" s="191">
        <v>40</v>
      </c>
      <c r="R1510" s="191"/>
      <c r="S1510" s="191">
        <v>30</v>
      </c>
      <c r="T1510" s="191"/>
      <c r="U1510" s="191">
        <v>17</v>
      </c>
      <c r="V1510" s="191"/>
      <c r="W1510" s="191">
        <v>169</v>
      </c>
      <c r="X1510" s="191"/>
      <c r="Y1510" s="191">
        <v>262</v>
      </c>
      <c r="Z1510" s="191"/>
      <c r="AA1510" s="191">
        <v>268</v>
      </c>
      <c r="AB1510" s="191"/>
      <c r="AC1510" s="191">
        <v>41</v>
      </c>
      <c r="AD1510" s="191"/>
      <c r="AE1510" s="191"/>
      <c r="AF1510" s="191"/>
    </row>
    <row r="1511" spans="1:32">
      <c r="A1511" s="332">
        <v>1899</v>
      </c>
      <c r="B1511" s="336" t="s">
        <v>1126</v>
      </c>
      <c r="C1511" s="342"/>
      <c r="D1511" s="328"/>
      <c r="E1511" s="191">
        <v>222</v>
      </c>
      <c r="F1511" s="191"/>
      <c r="G1511" s="191">
        <v>130</v>
      </c>
      <c r="H1511" s="191"/>
      <c r="I1511" s="191">
        <v>92</v>
      </c>
      <c r="J1511" s="191"/>
      <c r="K1511" s="191">
        <v>8</v>
      </c>
      <c r="L1511" s="191"/>
      <c r="M1511" s="191">
        <v>17</v>
      </c>
      <c r="N1511" s="191"/>
      <c r="O1511" s="191">
        <v>8</v>
      </c>
      <c r="P1511" s="191"/>
      <c r="Q1511" s="191">
        <v>6</v>
      </c>
      <c r="R1511" s="191"/>
      <c r="S1511" s="191">
        <v>4</v>
      </c>
      <c r="T1511" s="191"/>
      <c r="U1511" s="191">
        <v>4</v>
      </c>
      <c r="V1511" s="191"/>
      <c r="W1511" s="191">
        <v>31</v>
      </c>
      <c r="X1511" s="191"/>
      <c r="Y1511" s="191">
        <v>47</v>
      </c>
      <c r="Z1511" s="191"/>
      <c r="AA1511" s="191">
        <v>82</v>
      </c>
      <c r="AB1511" s="191"/>
      <c r="AC1511" s="191">
        <v>15</v>
      </c>
      <c r="AD1511" s="191"/>
      <c r="AE1511" s="191"/>
      <c r="AF1511" s="191"/>
    </row>
    <row r="1512" spans="1:32">
      <c r="A1512" s="332">
        <v>1899</v>
      </c>
      <c r="B1512" s="336" t="s">
        <v>1127</v>
      </c>
      <c r="C1512" s="342"/>
      <c r="D1512" s="328"/>
      <c r="E1512" s="191">
        <v>1022</v>
      </c>
      <c r="F1512" s="191"/>
      <c r="G1512" s="191">
        <v>532</v>
      </c>
      <c r="H1512" s="191"/>
      <c r="I1512" s="191">
        <v>490</v>
      </c>
      <c r="J1512" s="191"/>
      <c r="K1512" s="191">
        <v>54</v>
      </c>
      <c r="L1512" s="191"/>
      <c r="M1512" s="191">
        <v>84</v>
      </c>
      <c r="N1512" s="191"/>
      <c r="O1512" s="191">
        <v>28</v>
      </c>
      <c r="P1512" s="191"/>
      <c r="Q1512" s="191">
        <v>34</v>
      </c>
      <c r="R1512" s="191"/>
      <c r="S1512" s="191">
        <v>24</v>
      </c>
      <c r="T1512" s="191"/>
      <c r="U1512" s="191">
        <v>33</v>
      </c>
      <c r="V1512" s="191"/>
      <c r="W1512" s="191">
        <v>152</v>
      </c>
      <c r="X1512" s="191"/>
      <c r="Y1512" s="191">
        <v>201</v>
      </c>
      <c r="Z1512" s="191"/>
      <c r="AA1512" s="191">
        <v>347</v>
      </c>
      <c r="AB1512" s="191"/>
      <c r="AC1512" s="191">
        <v>65</v>
      </c>
      <c r="AD1512" s="191"/>
      <c r="AE1512" s="191"/>
      <c r="AF1512" s="191"/>
    </row>
    <row r="1513" spans="1:32">
      <c r="C1513" s="341"/>
      <c r="D1513" s="191"/>
      <c r="E1513" s="191"/>
      <c r="F1513" s="191"/>
      <c r="G1513" s="191"/>
      <c r="H1513" s="191"/>
      <c r="I1513" s="191"/>
      <c r="J1513" s="191"/>
      <c r="K1513" s="191"/>
      <c r="L1513" s="191"/>
      <c r="M1513" s="191"/>
      <c r="N1513" s="191"/>
      <c r="O1513" s="191"/>
      <c r="P1513" s="191"/>
      <c r="Q1513" s="191"/>
      <c r="R1513" s="191"/>
      <c r="S1513" s="191"/>
      <c r="T1513" s="191"/>
      <c r="U1513" s="191"/>
      <c r="V1513" s="191"/>
      <c r="W1513" s="191"/>
      <c r="X1513" s="191"/>
      <c r="Y1513" s="191"/>
      <c r="Z1513" s="191"/>
      <c r="AA1513" s="191"/>
      <c r="AB1513" s="191"/>
      <c r="AC1513" s="191"/>
      <c r="AD1513" s="191"/>
      <c r="AE1513" s="191"/>
      <c r="AF1513" s="191"/>
    </row>
    <row r="1514" spans="1:32">
      <c r="A1514" s="332">
        <v>1900</v>
      </c>
      <c r="B1514" s="333" t="s">
        <v>21</v>
      </c>
      <c r="C1514" s="357">
        <f>SUM(C1515,C1528,C1559,C1565,C1566,C1573,C1574,C1575,C1576,C1577,C1585,C1596,C1600,C1605,C1612,C1616,C1618,C1634,C1690,C1702,C1711,C1720,C1740,C1754,C1761,)</f>
        <v>2917754</v>
      </c>
      <c r="D1514" s="357">
        <f>SUM(D1515,D1528,D1559,D1565,D1566,D1573,D1574,D1575,D1576,D1577,D1585,D1596,D1600,D1605,D1612,D1616,D1618,D1634,D1690,D1702,D1711,D1720,D1740,D1754,D1761,)</f>
        <v>3315443</v>
      </c>
      <c r="E1514" s="191">
        <f t="shared" ref="E1514" si="78">SUM(E1515,E1528,E1559,E1565,E1566,E1573,E1574,E1575,E1576,E1577,E1585,E1596,E1600,E1605,E1612,E1616,E1618,E1634,E1690,E1702,E1711,E1720,E1740,E1754,E1761,)</f>
        <v>63450</v>
      </c>
      <c r="F1514" s="191">
        <f t="shared" si="77"/>
        <v>1.9137714024943273</v>
      </c>
      <c r="G1514" s="191">
        <f t="shared" ref="G1514" si="79">SUM(G1515,G1528,G1559,G1565,G1566,G1573,G1574,G1575,G1576,G1577,G1585,G1596,G1600,G1605,G1612,G1616,G1618,G1634,G1690,G1702,G1711,G1720,G1740,G1754,G1761,)</f>
        <v>31970</v>
      </c>
      <c r="H1514" s="191">
        <v>0.96427536229698407</v>
      </c>
      <c r="I1514" s="191">
        <f t="shared" ref="I1514" si="80">SUM(I1515,I1528,I1559,I1565,I1566,I1573,I1574,I1575,I1576,I1577,I1585,I1596,I1600,I1605,I1612,I1616,I1618,I1634,I1690,I1702,I1711,I1720,I1740,I1754,I1761,)</f>
        <v>31480</v>
      </c>
      <c r="J1514" s="191">
        <v>0.94949604019734324</v>
      </c>
      <c r="K1514" s="191">
        <f t="shared" ref="K1514" si="81">SUM(K1515,K1528,K1559,K1565,K1566,K1573,K1574,K1575,K1576,K1577,K1585,K1596,K1600,K1605,K1612,K1616,K1618,K1634,K1690,K1702,K1711,K1720,K1740,K1754,K1761,)</f>
        <v>5402</v>
      </c>
      <c r="L1514" s="191">
        <v>0.16293448567808283</v>
      </c>
      <c r="M1514" s="191">
        <f t="shared" ref="M1514" si="82">SUM(M1515,M1528,M1559,M1565,M1566,M1573,M1574,M1575,M1576,M1577,M1585,M1596,M1600,M1605,M1612,M1616,M1618,M1634,M1690,M1702,M1711,M1720,M1740,M1754,M1761,)</f>
        <v>8699</v>
      </c>
      <c r="N1514" s="191">
        <v>0.26237821009138146</v>
      </c>
      <c r="O1514" s="191">
        <f t="shared" ref="O1514" si="83">SUM(O1515,O1528,O1559,O1565,O1566,O1573,O1574,O1575,O1576,O1577,O1585,O1596,O1600,O1605,O1612,O1616,O1618,O1634,O1690,O1702,O1711,O1720,O1740,O1754,O1761,)</f>
        <v>2372</v>
      </c>
      <c r="P1514" s="191">
        <v>7.1543983714996762E-2</v>
      </c>
      <c r="Q1514" s="191">
        <f t="shared" ref="Q1514" si="84">SUM(Q1515,Q1528,Q1559,Q1565,Q1566,Q1573,Q1574,Q1575,Q1576,Q1577,Q1585,Q1596,Q1600,Q1605,Q1612,Q1616,Q1618,Q1634,Q1690,Q1702,Q1711,Q1720,Q1740,Q1754,Q1761,)</f>
        <v>1932</v>
      </c>
      <c r="R1514" s="191">
        <v>0.11596278385724021</v>
      </c>
      <c r="S1514" s="191">
        <f t="shared" ref="S1514" si="85">SUM(S1515,S1528,S1559,S1565,S1566,S1573,S1574,S1575,S1576,S1577,S1585,S1596,S1600,S1605,S1612,S1616,S1618,S1634,S1690,S1702,S1711,S1720,S1740,S1754,S1761,)</f>
        <v>2077</v>
      </c>
      <c r="T1514" s="191">
        <v>6.2646228573376164E-2</v>
      </c>
      <c r="U1514" s="191">
        <f t="shared" ref="U1514" si="86">SUM(U1515,U1528,U1559,U1565,U1566,U1573,U1574,U1575,U1576,U1577,U1585,U1596,U1600,U1605,U1612,U1616,U1618,U1634,U1690,U1702,U1711,U1720,U1740,U1754,U1761,)</f>
        <v>1371</v>
      </c>
      <c r="V1514" s="191">
        <v>4.1351939997158756E-2</v>
      </c>
      <c r="W1514" s="191">
        <f t="shared" ref="W1514" si="87">SUM(W1515,W1528,W1559,W1565,W1566,W1573,W1574,W1575,W1576,W1577,W1585,W1596,W1600,W1605,W1612,W1616,W1618,W1634,W1690,W1702,W1711,W1720,W1740,W1754,W1761,)</f>
        <v>7204</v>
      </c>
      <c r="X1514" s="191">
        <v>0.21728619674655844</v>
      </c>
      <c r="Y1514" s="191">
        <f t="shared" ref="Y1514" si="88">SUM(Y1515,Y1528,Y1559,Y1565,Y1566,Y1573,Y1574,Y1575,Y1576,Y1577,Y1585,Y1596,Y1600,Y1605,Y1612,Y1616,Y1618,Y1634,Y1690,Y1702,Y1711,Y1720,Y1740,Y1754,Y1761,)</f>
        <v>10707</v>
      </c>
      <c r="Z1514" s="191">
        <v>0.3229432688180735</v>
      </c>
      <c r="AA1514" s="191">
        <f t="shared" ref="AA1514" si="89">SUM(AA1515,AA1528,AA1559,AA1565,AA1566,AA1573,AA1574,AA1575,AA1576,AA1577,AA1585,AA1596,AA1600,AA1605,AA1612,AA1616,AA1618,AA1634,AA1690,AA1702,AA1711,AA1720,AA1740,AA1754,AA1761,)</f>
        <v>19767</v>
      </c>
      <c r="AB1514" s="191">
        <v>0.59620991825225167</v>
      </c>
      <c r="AC1514" s="191">
        <f t="shared" ref="AC1514" si="90">SUM(AC1515,AC1528,AC1559,AC1565,AC1566,AC1573,AC1574,AC1575,AC1576,AC1577,AC1585,AC1596,AC1600,AC1605,AC1612,AC1616,AC1618,AC1634,AC1690,AC1702,AC1711,AC1720,AC1740,AC1754,AC1761,)</f>
        <v>3919</v>
      </c>
      <c r="AD1514" s="191">
        <v>0.11820441491529186</v>
      </c>
      <c r="AE1514" s="191"/>
      <c r="AF1514" s="191"/>
    </row>
    <row r="1515" spans="1:32">
      <c r="A1515" s="332">
        <v>1900</v>
      </c>
      <c r="B1515" s="333" t="s">
        <v>1052</v>
      </c>
      <c r="C1515" s="233">
        <v>337183</v>
      </c>
      <c r="D1515" s="240">
        <v>431036</v>
      </c>
      <c r="E1515" s="191">
        <v>8095</v>
      </c>
      <c r="F1515" s="191">
        <f t="shared" si="77"/>
        <v>1.8780333893224694</v>
      </c>
      <c r="G1515" s="191">
        <v>4122</v>
      </c>
      <c r="H1515" s="191">
        <v>0.95630063382176889</v>
      </c>
      <c r="I1515" s="191">
        <v>3973</v>
      </c>
      <c r="J1515" s="191">
        <v>0.92173275550070066</v>
      </c>
      <c r="K1515" s="191">
        <v>660</v>
      </c>
      <c r="L1515" s="191">
        <v>0.15311946101949719</v>
      </c>
      <c r="M1515" s="191">
        <v>1285</v>
      </c>
      <c r="N1515" s="191">
        <v>0.29811895062129384</v>
      </c>
      <c r="O1515" s="191">
        <v>357</v>
      </c>
      <c r="P1515" s="191">
        <v>8.2823708460546222E-2</v>
      </c>
      <c r="Q1515" s="191">
        <v>234</v>
      </c>
      <c r="R1515" s="191">
        <v>0.10803273972475616</v>
      </c>
      <c r="S1515" s="191">
        <v>194</v>
      </c>
      <c r="T1515" s="191">
        <v>4.5007841572397664E-2</v>
      </c>
      <c r="U1515" s="191">
        <v>139</v>
      </c>
      <c r="V1515" s="191">
        <v>3.2247886487439564E-2</v>
      </c>
      <c r="W1515" s="191">
        <v>957</v>
      </c>
      <c r="X1515" s="191">
        <v>0.22202321847827095</v>
      </c>
      <c r="Y1515" s="191">
        <v>1452</v>
      </c>
      <c r="Z1515" s="191">
        <v>0.33686281424289388</v>
      </c>
      <c r="AA1515" s="191">
        <v>2361</v>
      </c>
      <c r="AB1515" s="191">
        <v>0.54775007191974689</v>
      </c>
      <c r="AC1515" s="191">
        <v>456</v>
      </c>
      <c r="AD1515" s="191">
        <v>0.10579162761347082</v>
      </c>
      <c r="AE1515" s="191"/>
      <c r="AF1515" s="191"/>
    </row>
    <row r="1516" spans="1:32">
      <c r="A1516" s="332">
        <v>1900</v>
      </c>
      <c r="B1516" s="334" t="s">
        <v>842</v>
      </c>
      <c r="C1516" s="345">
        <v>12539</v>
      </c>
      <c r="D1516" s="345">
        <v>13268</v>
      </c>
      <c r="E1516" s="191">
        <v>265</v>
      </c>
      <c r="F1516" s="191">
        <f t="shared" si="77"/>
        <v>1.9972867048537835</v>
      </c>
      <c r="G1516" s="191">
        <v>138</v>
      </c>
      <c r="H1516" s="191">
        <v>1.04009647271631</v>
      </c>
      <c r="I1516" s="191">
        <v>127</v>
      </c>
      <c r="J1516" s="191">
        <v>0.95719023213747356</v>
      </c>
      <c r="K1516" s="191">
        <v>16</v>
      </c>
      <c r="L1516" s="191">
        <v>0.12059089538739826</v>
      </c>
      <c r="M1516" s="191">
        <v>26</v>
      </c>
      <c r="N1516" s="191">
        <v>0.19596020500452213</v>
      </c>
      <c r="O1516" s="191">
        <v>13</v>
      </c>
      <c r="P1516" s="191">
        <v>9.7980102502261066E-2</v>
      </c>
      <c r="Q1516" s="191">
        <v>6</v>
      </c>
      <c r="R1516" s="191">
        <v>8.9990955682845944E-2</v>
      </c>
      <c r="S1516" s="191">
        <v>6</v>
      </c>
      <c r="T1516" s="191">
        <v>4.5221585770274339E-2</v>
      </c>
      <c r="U1516" s="191">
        <v>0</v>
      </c>
      <c r="V1516" s="191">
        <v>0</v>
      </c>
      <c r="W1516" s="191">
        <v>25</v>
      </c>
      <c r="X1516" s="191">
        <v>0.18842327404280979</v>
      </c>
      <c r="Y1516" s="191">
        <v>54</v>
      </c>
      <c r="Z1516" s="191">
        <v>0.40699427193246912</v>
      </c>
      <c r="AA1516" s="191">
        <v>98</v>
      </c>
      <c r="AB1516" s="191">
        <v>0.73861923424781428</v>
      </c>
      <c r="AC1516" s="191">
        <v>21</v>
      </c>
      <c r="AD1516" s="191">
        <v>0.15827555019596021</v>
      </c>
      <c r="AE1516" s="191"/>
      <c r="AF1516" s="191"/>
    </row>
    <row r="1517" spans="1:32">
      <c r="A1517" s="332">
        <v>1900</v>
      </c>
      <c r="B1517" s="334" t="s">
        <v>843</v>
      </c>
      <c r="C1517" s="345">
        <v>16793</v>
      </c>
      <c r="D1517" s="345">
        <v>17440</v>
      </c>
      <c r="E1517" s="191">
        <v>370</v>
      </c>
      <c r="F1517" s="191">
        <f t="shared" si="77"/>
        <v>2.1215596330275233</v>
      </c>
      <c r="G1517" s="191">
        <v>194</v>
      </c>
      <c r="H1517" s="191">
        <v>1.1123853211009176</v>
      </c>
      <c r="I1517" s="191">
        <v>176</v>
      </c>
      <c r="J1517" s="191">
        <v>1.0091743119266057</v>
      </c>
      <c r="K1517" s="191">
        <v>17</v>
      </c>
      <c r="L1517" s="191">
        <v>9.7477064220183485E-2</v>
      </c>
      <c r="M1517" s="191">
        <v>42</v>
      </c>
      <c r="N1517" s="191">
        <v>0.24082568807339449</v>
      </c>
      <c r="O1517" s="191">
        <v>15</v>
      </c>
      <c r="P1517" s="191">
        <v>8.6009174311926617E-2</v>
      </c>
      <c r="Q1517" s="191">
        <v>11</v>
      </c>
      <c r="R1517" s="191">
        <v>0.12551605504587157</v>
      </c>
      <c r="S1517" s="191">
        <v>11</v>
      </c>
      <c r="T1517" s="191">
        <v>6.3073394495412854E-2</v>
      </c>
      <c r="U1517" s="191">
        <v>8</v>
      </c>
      <c r="V1517" s="191">
        <v>4.5871559633027525E-2</v>
      </c>
      <c r="W1517" s="191">
        <v>49</v>
      </c>
      <c r="X1517" s="191">
        <v>0.28096330275229359</v>
      </c>
      <c r="Y1517" s="191">
        <v>50</v>
      </c>
      <c r="Z1517" s="191">
        <v>0.28669724770642202</v>
      </c>
      <c r="AA1517" s="191">
        <v>139</v>
      </c>
      <c r="AB1517" s="191">
        <v>0.79701834862385323</v>
      </c>
      <c r="AC1517" s="191">
        <v>28</v>
      </c>
      <c r="AD1517" s="191">
        <v>0.16055045871559634</v>
      </c>
      <c r="AE1517" s="191"/>
      <c r="AF1517" s="191"/>
    </row>
    <row r="1518" spans="1:32">
      <c r="A1518" s="332">
        <v>1900</v>
      </c>
      <c r="B1518" s="334" t="s">
        <v>854</v>
      </c>
      <c r="C1518" s="345">
        <v>20962</v>
      </c>
      <c r="D1518" s="345">
        <v>21544</v>
      </c>
      <c r="E1518" s="191">
        <v>396</v>
      </c>
      <c r="F1518" s="191">
        <f t="shared" si="77"/>
        <v>1.8380987746008171</v>
      </c>
      <c r="G1518" s="191">
        <v>205</v>
      </c>
      <c r="H1518" s="191">
        <v>0.95154103230597842</v>
      </c>
      <c r="I1518" s="191">
        <v>191</v>
      </c>
      <c r="J1518" s="191">
        <v>0.88655774229483841</v>
      </c>
      <c r="K1518" s="191">
        <v>24</v>
      </c>
      <c r="L1518" s="191">
        <v>0.11139992573338284</v>
      </c>
      <c r="M1518" s="191">
        <v>46</v>
      </c>
      <c r="N1518" s="191">
        <v>0.21351652432231713</v>
      </c>
      <c r="O1518" s="191">
        <v>16</v>
      </c>
      <c r="P1518" s="191">
        <v>7.4266617155588563E-2</v>
      </c>
      <c r="Q1518" s="191">
        <v>6</v>
      </c>
      <c r="R1518" s="191">
        <v>5.5421463052357962E-2</v>
      </c>
      <c r="S1518" s="191">
        <v>10</v>
      </c>
      <c r="T1518" s="191">
        <v>4.6416635722242854E-2</v>
      </c>
      <c r="U1518" s="191">
        <v>11</v>
      </c>
      <c r="V1518" s="191">
        <v>5.1058299294467133E-2</v>
      </c>
      <c r="W1518" s="191">
        <v>44</v>
      </c>
      <c r="X1518" s="191">
        <v>0.20423319717786853</v>
      </c>
      <c r="Y1518" s="191">
        <v>65</v>
      </c>
      <c r="Z1518" s="191">
        <v>0.30170813219457854</v>
      </c>
      <c r="AA1518" s="191">
        <v>136</v>
      </c>
      <c r="AB1518" s="191">
        <v>0.63126624582250279</v>
      </c>
      <c r="AC1518" s="191">
        <v>38</v>
      </c>
      <c r="AD1518" s="191">
        <v>0.17638321574452284</v>
      </c>
      <c r="AE1518" s="191"/>
      <c r="AF1518" s="191"/>
    </row>
    <row r="1519" spans="1:32">
      <c r="A1519" s="332">
        <v>1900</v>
      </c>
      <c r="B1519" s="334" t="s">
        <v>855</v>
      </c>
      <c r="C1519" s="345">
        <v>12681</v>
      </c>
      <c r="D1519" s="345">
        <v>12509</v>
      </c>
      <c r="E1519" s="191">
        <v>292</v>
      </c>
      <c r="F1519" s="191">
        <f t="shared" si="77"/>
        <v>2.3343192901111198</v>
      </c>
      <c r="G1519" s="191">
        <v>146</v>
      </c>
      <c r="H1519" s="191">
        <v>1.1671596450555599</v>
      </c>
      <c r="I1519" s="191">
        <v>146</v>
      </c>
      <c r="J1519" s="191">
        <v>1.1671596450555599</v>
      </c>
      <c r="K1519" s="191">
        <v>16</v>
      </c>
      <c r="L1519" s="191">
        <v>0.12790790630745863</v>
      </c>
      <c r="M1519" s="191">
        <v>42</v>
      </c>
      <c r="N1519" s="191">
        <v>0.33575825405707893</v>
      </c>
      <c r="O1519" s="191">
        <v>16</v>
      </c>
      <c r="P1519" s="191">
        <v>0.12790790630745863</v>
      </c>
      <c r="Q1519" s="191">
        <v>6</v>
      </c>
      <c r="R1519" s="191">
        <v>9.5451275081940998E-2</v>
      </c>
      <c r="S1519" s="191">
        <v>7</v>
      </c>
      <c r="T1519" s="191">
        <v>5.5959709009513157E-2</v>
      </c>
      <c r="U1519" s="191">
        <v>4</v>
      </c>
      <c r="V1519" s="191">
        <v>3.1976976576864657E-2</v>
      </c>
      <c r="W1519" s="191">
        <v>31</v>
      </c>
      <c r="X1519" s="191">
        <v>0.24782156847070108</v>
      </c>
      <c r="Y1519" s="191">
        <v>50</v>
      </c>
      <c r="Z1519" s="191">
        <v>0.39971220721080825</v>
      </c>
      <c r="AA1519" s="191">
        <v>100</v>
      </c>
      <c r="AB1519" s="191">
        <v>0.79942441442161649</v>
      </c>
      <c r="AC1519" s="191">
        <v>20</v>
      </c>
      <c r="AD1519" s="191">
        <v>0.15988488288432329</v>
      </c>
      <c r="AE1519" s="191"/>
      <c r="AF1519" s="191"/>
    </row>
    <row r="1520" spans="1:32">
      <c r="A1520" s="332">
        <v>1900</v>
      </c>
      <c r="B1520" s="334" t="s">
        <v>856</v>
      </c>
      <c r="C1520" s="345">
        <v>6692</v>
      </c>
      <c r="D1520" s="345">
        <v>8468</v>
      </c>
      <c r="E1520" s="191"/>
      <c r="F1520" s="191">
        <f t="shared" si="77"/>
        <v>0</v>
      </c>
      <c r="G1520" s="191"/>
      <c r="H1520" s="191">
        <v>0</v>
      </c>
      <c r="I1520" s="191"/>
      <c r="J1520" s="191">
        <v>0</v>
      </c>
      <c r="K1520" s="191">
        <v>0</v>
      </c>
      <c r="L1520" s="191">
        <v>0</v>
      </c>
      <c r="M1520" s="191">
        <v>0</v>
      </c>
      <c r="N1520" s="191">
        <v>0</v>
      </c>
      <c r="O1520" s="191">
        <v>0</v>
      </c>
      <c r="P1520" s="191">
        <v>0</v>
      </c>
      <c r="Q1520" s="191">
        <v>0</v>
      </c>
      <c r="R1520" s="191">
        <v>0</v>
      </c>
      <c r="S1520" s="191">
        <v>0</v>
      </c>
      <c r="T1520" s="191">
        <v>0</v>
      </c>
      <c r="U1520" s="191">
        <v>0</v>
      </c>
      <c r="V1520" s="191">
        <v>0</v>
      </c>
      <c r="W1520" s="191">
        <v>0</v>
      </c>
      <c r="X1520" s="191">
        <v>0</v>
      </c>
      <c r="Y1520" s="191">
        <v>0</v>
      </c>
      <c r="Z1520" s="191">
        <v>0</v>
      </c>
      <c r="AA1520" s="191">
        <v>0</v>
      </c>
      <c r="AB1520" s="191">
        <v>0</v>
      </c>
      <c r="AC1520" s="191">
        <v>0</v>
      </c>
      <c r="AD1520" s="191">
        <v>0</v>
      </c>
      <c r="AE1520" s="191"/>
      <c r="AF1520" s="191"/>
    </row>
    <row r="1521" spans="1:32">
      <c r="A1521" s="332">
        <v>1900</v>
      </c>
      <c r="B1521" s="334" t="s">
        <v>865</v>
      </c>
      <c r="C1521" s="345">
        <v>31862</v>
      </c>
      <c r="D1521" s="345">
        <v>33752</v>
      </c>
      <c r="E1521" s="191">
        <v>635</v>
      </c>
      <c r="F1521" s="191">
        <f t="shared" si="77"/>
        <v>1.8813699928893102</v>
      </c>
      <c r="G1521" s="191">
        <v>302</v>
      </c>
      <c r="H1521" s="191">
        <v>0.89476179189381366</v>
      </c>
      <c r="I1521" s="191">
        <v>333</v>
      </c>
      <c r="J1521" s="191">
        <v>0.98660820099549662</v>
      </c>
      <c r="K1521" s="191">
        <v>37</v>
      </c>
      <c r="L1521" s="191">
        <v>0.10962313344394406</v>
      </c>
      <c r="M1521" s="191">
        <v>64</v>
      </c>
      <c r="N1521" s="191">
        <v>0.18961839298411945</v>
      </c>
      <c r="O1521" s="191">
        <v>20</v>
      </c>
      <c r="P1521" s="191">
        <v>5.9255747807537333E-2</v>
      </c>
      <c r="Q1521" s="191">
        <v>19</v>
      </c>
      <c r="R1521" s="191">
        <v>0.11202299123014933</v>
      </c>
      <c r="S1521" s="191">
        <v>14</v>
      </c>
      <c r="T1521" s="191">
        <v>4.1479023465276134E-2</v>
      </c>
      <c r="U1521" s="191">
        <v>15</v>
      </c>
      <c r="V1521" s="191">
        <v>4.4441810855652998E-2</v>
      </c>
      <c r="W1521" s="191">
        <v>71</v>
      </c>
      <c r="X1521" s="191">
        <v>0.21035790471675753</v>
      </c>
      <c r="Y1521" s="191">
        <v>115</v>
      </c>
      <c r="Z1521" s="191">
        <v>0.34072054989333966</v>
      </c>
      <c r="AA1521" s="191">
        <v>227</v>
      </c>
      <c r="AB1521" s="191">
        <v>0.67255273761554868</v>
      </c>
      <c r="AC1521" s="191">
        <v>53</v>
      </c>
      <c r="AD1521" s="191">
        <v>0.15702773168997392</v>
      </c>
      <c r="AE1521" s="191"/>
      <c r="AF1521" s="191"/>
    </row>
    <row r="1522" spans="1:32">
      <c r="A1522" s="332">
        <v>1900</v>
      </c>
      <c r="B1522" s="334" t="s">
        <v>867</v>
      </c>
      <c r="C1522" s="345">
        <v>30946</v>
      </c>
      <c r="D1522" s="345">
        <v>39576</v>
      </c>
      <c r="E1522" s="191">
        <v>730</v>
      </c>
      <c r="F1522" s="191">
        <f t="shared" si="77"/>
        <v>1.8445522538912473</v>
      </c>
      <c r="G1522" s="191">
        <v>367</v>
      </c>
      <c r="H1522" s="191">
        <v>0.92732969476450378</v>
      </c>
      <c r="I1522" s="191">
        <v>363</v>
      </c>
      <c r="J1522" s="191">
        <v>0.91722255912674355</v>
      </c>
      <c r="K1522" s="191">
        <v>56</v>
      </c>
      <c r="L1522" s="191">
        <v>0.14149989892864362</v>
      </c>
      <c r="M1522" s="191">
        <v>94</v>
      </c>
      <c r="N1522" s="191">
        <v>0.23751768748736607</v>
      </c>
      <c r="O1522" s="191">
        <v>29</v>
      </c>
      <c r="P1522" s="191">
        <v>7.3276733373761879E-2</v>
      </c>
      <c r="Q1522" s="191">
        <v>21</v>
      </c>
      <c r="R1522" s="191">
        <v>0.10559429957550029</v>
      </c>
      <c r="S1522" s="191">
        <v>12</v>
      </c>
      <c r="T1522" s="191">
        <v>3.0321406913280776E-2</v>
      </c>
      <c r="U1522" s="191">
        <v>16</v>
      </c>
      <c r="V1522" s="191">
        <v>4.042854255104103E-2</v>
      </c>
      <c r="W1522" s="191">
        <v>82</v>
      </c>
      <c r="X1522" s="191">
        <v>0.20719628057408532</v>
      </c>
      <c r="Y1522" s="191">
        <v>147</v>
      </c>
      <c r="Z1522" s="191">
        <v>0.37143723468768947</v>
      </c>
      <c r="AA1522" s="191">
        <v>227</v>
      </c>
      <c r="AB1522" s="191">
        <v>0.57357994744289464</v>
      </c>
      <c r="AC1522" s="191">
        <v>46</v>
      </c>
      <c r="AD1522" s="191">
        <v>0.11623205983424298</v>
      </c>
      <c r="AE1522" s="191"/>
      <c r="AF1522" s="191"/>
    </row>
    <row r="1523" spans="1:32">
      <c r="A1523" s="332">
        <v>1900</v>
      </c>
      <c r="B1523" s="334" t="s">
        <v>876</v>
      </c>
      <c r="C1523" s="345">
        <v>20519</v>
      </c>
      <c r="D1523" s="345">
        <v>22987</v>
      </c>
      <c r="E1523" s="191">
        <v>414</v>
      </c>
      <c r="F1523" s="191">
        <f t="shared" ref="F1523:F1586" si="91">E1523/D1523*100</f>
        <v>1.8010179666768174</v>
      </c>
      <c r="G1523" s="191">
        <v>192</v>
      </c>
      <c r="H1523" s="191">
        <v>0.83525470918345157</v>
      </c>
      <c r="I1523" s="191">
        <v>222</v>
      </c>
      <c r="J1523" s="191">
        <v>0.96576325749336578</v>
      </c>
      <c r="K1523" s="191">
        <v>19</v>
      </c>
      <c r="L1523" s="191">
        <v>8.2655413929612384E-2</v>
      </c>
      <c r="M1523" s="191">
        <v>42</v>
      </c>
      <c r="N1523" s="191">
        <v>0.18271196763388001</v>
      </c>
      <c r="O1523" s="191">
        <v>12</v>
      </c>
      <c r="P1523" s="191">
        <v>5.2203419323965723E-2</v>
      </c>
      <c r="Q1523" s="191">
        <v>7</v>
      </c>
      <c r="R1523" s="191">
        <v>6.059946926523687E-2</v>
      </c>
      <c r="S1523" s="191">
        <v>9</v>
      </c>
      <c r="T1523" s="191">
        <v>3.9152564492974287E-2</v>
      </c>
      <c r="U1523" s="191">
        <v>5</v>
      </c>
      <c r="V1523" s="191">
        <v>2.1751424718319052E-2</v>
      </c>
      <c r="W1523" s="191">
        <v>48</v>
      </c>
      <c r="X1523" s="191">
        <v>0.20881367729586289</v>
      </c>
      <c r="Y1523" s="191">
        <v>55</v>
      </c>
      <c r="Z1523" s="191">
        <v>0.23926567190150957</v>
      </c>
      <c r="AA1523" s="191">
        <v>184</v>
      </c>
      <c r="AB1523" s="191">
        <v>0.80045242963414109</v>
      </c>
      <c r="AC1523" s="191">
        <v>33</v>
      </c>
      <c r="AD1523" s="191">
        <v>0.14355940314090573</v>
      </c>
      <c r="AE1523" s="191"/>
      <c r="AF1523" s="191"/>
    </row>
    <row r="1524" spans="1:32">
      <c r="A1524" s="332">
        <v>1900</v>
      </c>
      <c r="B1524" s="334" t="s">
        <v>884</v>
      </c>
      <c r="C1524" s="345">
        <v>17386</v>
      </c>
      <c r="D1524" s="345">
        <v>17520</v>
      </c>
      <c r="E1524" s="191">
        <v>340</v>
      </c>
      <c r="F1524" s="191">
        <f t="shared" si="91"/>
        <v>1.9406392694063925</v>
      </c>
      <c r="G1524" s="191">
        <v>168</v>
      </c>
      <c r="H1524" s="191">
        <v>0.95890410958904115</v>
      </c>
      <c r="I1524" s="191">
        <v>172</v>
      </c>
      <c r="J1524" s="191">
        <v>0.9817351598173516</v>
      </c>
      <c r="K1524" s="191">
        <v>22</v>
      </c>
      <c r="L1524" s="191">
        <v>0.12557077625570776</v>
      </c>
      <c r="M1524" s="191">
        <v>35</v>
      </c>
      <c r="N1524" s="191">
        <v>0.1997716894977169</v>
      </c>
      <c r="O1524" s="191">
        <v>13</v>
      </c>
      <c r="P1524" s="191">
        <v>7.4200913242009128E-2</v>
      </c>
      <c r="Q1524" s="191">
        <v>8</v>
      </c>
      <c r="R1524" s="191">
        <v>9.0867579908675791E-2</v>
      </c>
      <c r="S1524" s="191">
        <v>6</v>
      </c>
      <c r="T1524" s="191">
        <v>3.4246575342465752E-2</v>
      </c>
      <c r="U1524" s="191">
        <v>7</v>
      </c>
      <c r="V1524" s="191">
        <v>3.9954337899543384E-2</v>
      </c>
      <c r="W1524" s="191">
        <v>32</v>
      </c>
      <c r="X1524" s="191">
        <v>0.18264840182648401</v>
      </c>
      <c r="Y1524" s="191">
        <v>62</v>
      </c>
      <c r="Z1524" s="191">
        <v>0.35388127853881279</v>
      </c>
      <c r="AA1524" s="191">
        <v>134</v>
      </c>
      <c r="AB1524" s="191">
        <v>0.76484018264840181</v>
      </c>
      <c r="AC1524" s="191">
        <v>21</v>
      </c>
      <c r="AD1524" s="191">
        <v>0.11986301369863014</v>
      </c>
      <c r="AE1524" s="191"/>
      <c r="AF1524" s="191"/>
    </row>
    <row r="1525" spans="1:32">
      <c r="A1525" s="332">
        <v>1900</v>
      </c>
      <c r="B1525" s="334" t="s">
        <v>903</v>
      </c>
      <c r="C1525" s="345">
        <v>17592</v>
      </c>
      <c r="D1525" s="345">
        <v>18682</v>
      </c>
      <c r="E1525" s="191">
        <v>341</v>
      </c>
      <c r="F1525" s="191">
        <f t="shared" si="91"/>
        <v>1.8252863719087891</v>
      </c>
      <c r="G1525" s="191">
        <v>183</v>
      </c>
      <c r="H1525" s="191">
        <v>0.97955251043785463</v>
      </c>
      <c r="I1525" s="191">
        <v>158</v>
      </c>
      <c r="J1525" s="191">
        <v>0.84573386147093454</v>
      </c>
      <c r="K1525" s="191">
        <v>22</v>
      </c>
      <c r="L1525" s="191">
        <v>0.11776041109088962</v>
      </c>
      <c r="M1525" s="191">
        <v>36</v>
      </c>
      <c r="N1525" s="191">
        <v>0.19269885451236485</v>
      </c>
      <c r="O1525" s="191">
        <v>10</v>
      </c>
      <c r="P1525" s="191">
        <v>5.3527459586768016E-2</v>
      </c>
      <c r="Q1525" s="191">
        <v>14</v>
      </c>
      <c r="R1525" s="191">
        <v>0.14912750240873568</v>
      </c>
      <c r="S1525" s="191">
        <v>6</v>
      </c>
      <c r="T1525" s="191">
        <v>3.2116475752060808E-2</v>
      </c>
      <c r="U1525" s="191">
        <v>3</v>
      </c>
      <c r="V1525" s="191">
        <v>1.6058237876030404E-2</v>
      </c>
      <c r="W1525" s="191">
        <v>33</v>
      </c>
      <c r="X1525" s="191">
        <v>0.17664061663633443</v>
      </c>
      <c r="Y1525" s="191">
        <v>56</v>
      </c>
      <c r="Z1525" s="191">
        <v>0.29975377368590084</v>
      </c>
      <c r="AA1525" s="191">
        <v>129</v>
      </c>
      <c r="AB1525" s="191">
        <v>0.69050422866930738</v>
      </c>
      <c r="AC1525" s="191">
        <v>32</v>
      </c>
      <c r="AD1525" s="191">
        <v>0.17128787067765763</v>
      </c>
      <c r="AE1525" s="191"/>
      <c r="AF1525" s="191"/>
    </row>
    <row r="1526" spans="1:32">
      <c r="A1526" s="332">
        <v>1900</v>
      </c>
      <c r="B1526" s="334" t="s">
        <v>909</v>
      </c>
      <c r="C1526" s="345">
        <v>45349</v>
      </c>
      <c r="D1526" s="345">
        <v>57269</v>
      </c>
      <c r="E1526" s="191">
        <v>1055</v>
      </c>
      <c r="F1526" s="191">
        <f t="shared" si="91"/>
        <v>1.8421833801882344</v>
      </c>
      <c r="G1526" s="191">
        <v>520</v>
      </c>
      <c r="H1526" s="191">
        <v>0.9079955997136322</v>
      </c>
      <c r="I1526" s="191">
        <v>535</v>
      </c>
      <c r="J1526" s="191">
        <v>0.93418778047460238</v>
      </c>
      <c r="K1526" s="191">
        <v>90</v>
      </c>
      <c r="L1526" s="191">
        <v>0.15715308456582094</v>
      </c>
      <c r="M1526" s="191">
        <v>142</v>
      </c>
      <c r="N1526" s="191">
        <v>0.24795264453718416</v>
      </c>
      <c r="O1526" s="191">
        <v>44</v>
      </c>
      <c r="P1526" s="191">
        <v>7.6830396898845799E-2</v>
      </c>
      <c r="Q1526" s="191">
        <v>26</v>
      </c>
      <c r="R1526" s="191">
        <v>9.0345562171506397E-2</v>
      </c>
      <c r="S1526" s="191">
        <v>34</v>
      </c>
      <c r="T1526" s="191">
        <v>5.9368943058199022E-2</v>
      </c>
      <c r="U1526" s="191">
        <v>17</v>
      </c>
      <c r="V1526" s="191">
        <v>2.9684471529099511E-2</v>
      </c>
      <c r="W1526" s="191">
        <v>123</v>
      </c>
      <c r="X1526" s="191">
        <v>0.21477588223995531</v>
      </c>
      <c r="Y1526" s="191">
        <v>192</v>
      </c>
      <c r="Z1526" s="191">
        <v>0.33525991374041803</v>
      </c>
      <c r="AA1526" s="191">
        <v>324</v>
      </c>
      <c r="AB1526" s="191">
        <v>0.56575110443695542</v>
      </c>
      <c r="AC1526" s="191">
        <v>63</v>
      </c>
      <c r="AD1526" s="191">
        <v>0.11000715919607466</v>
      </c>
      <c r="AE1526" s="191"/>
      <c r="AF1526" s="191"/>
    </row>
    <row r="1527" spans="1:32">
      <c r="A1527" s="332">
        <v>1900</v>
      </c>
      <c r="B1527" s="334" t="s">
        <v>911</v>
      </c>
      <c r="C1527" s="345">
        <v>103862</v>
      </c>
      <c r="D1527" s="345">
        <v>168021</v>
      </c>
      <c r="E1527" s="191">
        <v>3257</v>
      </c>
      <c r="F1527" s="191">
        <f t="shared" si="91"/>
        <v>1.9384481701692051</v>
      </c>
      <c r="G1527" s="191">
        <v>1707</v>
      </c>
      <c r="H1527" s="191">
        <v>1.0159444355169891</v>
      </c>
      <c r="I1527" s="191">
        <v>1550</v>
      </c>
      <c r="J1527" s="191">
        <v>0.92250373465221602</v>
      </c>
      <c r="K1527" s="191">
        <v>341</v>
      </c>
      <c r="L1527" s="191">
        <v>0.20295082162348752</v>
      </c>
      <c r="M1527" s="191">
        <v>716</v>
      </c>
      <c r="N1527" s="191">
        <v>0.42613720903934627</v>
      </c>
      <c r="O1527" s="191">
        <v>169</v>
      </c>
      <c r="P1527" s="191">
        <v>0.10058266526208033</v>
      </c>
      <c r="Q1527" s="191">
        <v>110</v>
      </c>
      <c r="R1527" s="191">
        <v>0.13028133388088392</v>
      </c>
      <c r="S1527" s="191">
        <v>79</v>
      </c>
      <c r="T1527" s="191">
        <v>4.7017932282274237E-2</v>
      </c>
      <c r="U1527" s="191">
        <v>53</v>
      </c>
      <c r="V1527" s="191">
        <v>3.1543676088108034E-2</v>
      </c>
      <c r="W1527" s="191">
        <v>419</v>
      </c>
      <c r="X1527" s="191">
        <v>0.24937359020598618</v>
      </c>
      <c r="Y1527" s="191">
        <v>606</v>
      </c>
      <c r="Z1527" s="191">
        <v>0.36066920206402769</v>
      </c>
      <c r="AA1527" s="191">
        <v>663</v>
      </c>
      <c r="AB1527" s="191">
        <v>0.39459353295123822</v>
      </c>
      <c r="AC1527" s="191">
        <v>101</v>
      </c>
      <c r="AD1527" s="191">
        <v>6.0111533677337951E-2</v>
      </c>
      <c r="AE1527" s="191"/>
      <c r="AF1527" s="191"/>
    </row>
    <row r="1528" spans="1:32">
      <c r="A1528" s="332">
        <v>1900</v>
      </c>
      <c r="B1528" s="335" t="s">
        <v>1053</v>
      </c>
      <c r="C1528" s="240">
        <v>536679</v>
      </c>
      <c r="D1528" s="240">
        <v>589433</v>
      </c>
      <c r="E1528" s="191">
        <v>11333</v>
      </c>
      <c r="F1528" s="191">
        <f t="shared" si="91"/>
        <v>1.9226952003026636</v>
      </c>
      <c r="G1528" s="191">
        <v>5775</v>
      </c>
      <c r="H1528" s="191">
        <v>0.97975512059894843</v>
      </c>
      <c r="I1528" s="191">
        <v>5558</v>
      </c>
      <c r="J1528" s="191">
        <v>0.94294007970371529</v>
      </c>
      <c r="K1528" s="191">
        <v>901</v>
      </c>
      <c r="L1528" s="191">
        <v>0.1528587642700697</v>
      </c>
      <c r="M1528" s="191">
        <v>1720</v>
      </c>
      <c r="N1528" s="191">
        <v>0.29180585410046606</v>
      </c>
      <c r="O1528" s="191">
        <v>458</v>
      </c>
      <c r="P1528" s="191">
        <v>7.7701791382565957E-2</v>
      </c>
      <c r="Q1528" s="191">
        <v>394</v>
      </c>
      <c r="R1528" s="191">
        <v>0.13301935928256475</v>
      </c>
      <c r="S1528" s="191">
        <v>420</v>
      </c>
      <c r="T1528" s="191">
        <v>7.1254917861741707E-2</v>
      </c>
      <c r="U1528" s="191">
        <v>250</v>
      </c>
      <c r="V1528" s="191">
        <v>4.2413641584370068E-2</v>
      </c>
      <c r="W1528" s="191">
        <v>1317</v>
      </c>
      <c r="X1528" s="191">
        <v>0.2234350638664615</v>
      </c>
      <c r="Y1528" s="191">
        <v>1890</v>
      </c>
      <c r="Z1528" s="191">
        <v>0.32064713037783771</v>
      </c>
      <c r="AA1528" s="191">
        <v>3391</v>
      </c>
      <c r="AB1528" s="191">
        <v>0.57529863445039553</v>
      </c>
      <c r="AC1528" s="191">
        <v>592</v>
      </c>
      <c r="AD1528" s="191">
        <v>0.10043550327178831</v>
      </c>
      <c r="AE1528" s="191"/>
      <c r="AF1528" s="191"/>
    </row>
    <row r="1529" spans="1:32">
      <c r="A1529" s="332">
        <v>1900</v>
      </c>
      <c r="B1529" s="334" t="s">
        <v>823</v>
      </c>
      <c r="C1529" s="345">
        <v>16788</v>
      </c>
      <c r="D1529" s="345">
        <v>17424</v>
      </c>
      <c r="E1529" s="191">
        <v>362</v>
      </c>
      <c r="F1529" s="191">
        <f t="shared" si="91"/>
        <v>2.0775941230486685</v>
      </c>
      <c r="G1529" s="191">
        <v>195</v>
      </c>
      <c r="H1529" s="191">
        <v>1.1191460055096418</v>
      </c>
      <c r="I1529" s="191">
        <v>167</v>
      </c>
      <c r="J1529" s="191">
        <v>0.9584481175390267</v>
      </c>
      <c r="K1529" s="191">
        <v>19</v>
      </c>
      <c r="L1529" s="191">
        <v>0.10904499540863179</v>
      </c>
      <c r="M1529" s="191">
        <v>39</v>
      </c>
      <c r="N1529" s="191">
        <v>0.22382920110192839</v>
      </c>
      <c r="O1529" s="191">
        <v>16</v>
      </c>
      <c r="P1529" s="191">
        <v>9.1827364554637275E-2</v>
      </c>
      <c r="Q1529" s="191">
        <v>7</v>
      </c>
      <c r="R1529" s="191">
        <v>7.9947199265381075E-2</v>
      </c>
      <c r="S1529" s="191">
        <v>15</v>
      </c>
      <c r="T1529" s="191">
        <v>8.6088154269972461E-2</v>
      </c>
      <c r="U1529" s="191">
        <v>4</v>
      </c>
      <c r="V1529" s="191">
        <v>2.2956841138659319E-2</v>
      </c>
      <c r="W1529" s="191">
        <v>39</v>
      </c>
      <c r="X1529" s="191">
        <v>0.22382920110192839</v>
      </c>
      <c r="Y1529" s="191">
        <v>59</v>
      </c>
      <c r="Z1529" s="191">
        <v>0.33861340679522495</v>
      </c>
      <c r="AA1529" s="191">
        <v>142</v>
      </c>
      <c r="AB1529" s="191">
        <v>0.81496786042240588</v>
      </c>
      <c r="AC1529" s="191">
        <v>22</v>
      </c>
      <c r="AD1529" s="191">
        <v>0.12626262626262627</v>
      </c>
      <c r="AE1529" s="191"/>
      <c r="AF1529" s="191"/>
    </row>
    <row r="1530" spans="1:32">
      <c r="A1530" s="332">
        <v>1900</v>
      </c>
      <c r="B1530" s="334" t="s">
        <v>824</v>
      </c>
      <c r="C1530" s="345">
        <v>26757</v>
      </c>
      <c r="D1530" s="345">
        <v>26808</v>
      </c>
      <c r="E1530" s="191">
        <v>483</v>
      </c>
      <c r="F1530" s="191">
        <f t="shared" si="91"/>
        <v>1.8017009847806624</v>
      </c>
      <c r="G1530" s="191">
        <v>248</v>
      </c>
      <c r="H1530" s="191">
        <v>0.92509698597433598</v>
      </c>
      <c r="I1530" s="191">
        <v>235</v>
      </c>
      <c r="J1530" s="191">
        <v>0.87660399880632645</v>
      </c>
      <c r="K1530" s="191">
        <v>39</v>
      </c>
      <c r="L1530" s="191">
        <v>0.14547896150402864</v>
      </c>
      <c r="M1530" s="191">
        <v>68</v>
      </c>
      <c r="N1530" s="191">
        <v>0.25365562518651147</v>
      </c>
      <c r="O1530" s="191">
        <v>15</v>
      </c>
      <c r="P1530" s="191">
        <v>5.595344673231871E-2</v>
      </c>
      <c r="Q1530" s="191">
        <v>16</v>
      </c>
      <c r="R1530" s="191">
        <v>0.11877051626380186</v>
      </c>
      <c r="S1530" s="191">
        <v>25</v>
      </c>
      <c r="T1530" s="191">
        <v>9.3255744553864511E-2</v>
      </c>
      <c r="U1530" s="191">
        <v>7</v>
      </c>
      <c r="V1530" s="191">
        <v>2.6111608475082065E-2</v>
      </c>
      <c r="W1530" s="191">
        <v>49</v>
      </c>
      <c r="X1530" s="191">
        <v>0.18278125932557446</v>
      </c>
      <c r="Y1530" s="191">
        <v>78</v>
      </c>
      <c r="Z1530" s="191">
        <v>0.29095792300805728</v>
      </c>
      <c r="AA1530" s="191">
        <v>158</v>
      </c>
      <c r="AB1530" s="191">
        <v>0.58937630558042375</v>
      </c>
      <c r="AC1530" s="191">
        <v>28</v>
      </c>
      <c r="AD1530" s="191">
        <v>0.10444643390032826</v>
      </c>
      <c r="AE1530" s="191"/>
      <c r="AF1530" s="191"/>
    </row>
    <row r="1531" spans="1:32">
      <c r="A1531" s="332">
        <v>1900</v>
      </c>
      <c r="B1531" s="334" t="s">
        <v>825</v>
      </c>
      <c r="C1531" s="345">
        <v>71697</v>
      </c>
      <c r="D1531" s="345">
        <v>92385</v>
      </c>
      <c r="E1531" s="191">
        <v>1841</v>
      </c>
      <c r="F1531" s="191">
        <f t="shared" si="91"/>
        <v>1.9927477404340532</v>
      </c>
      <c r="G1531" s="191">
        <v>897</v>
      </c>
      <c r="H1531" s="191">
        <v>0.97093684039616812</v>
      </c>
      <c r="I1531" s="191">
        <v>944</v>
      </c>
      <c r="J1531" s="191">
        <v>1.021810900037885</v>
      </c>
      <c r="K1531" s="191">
        <v>131</v>
      </c>
      <c r="L1531" s="191">
        <v>0.14179791091627428</v>
      </c>
      <c r="M1531" s="191">
        <v>296</v>
      </c>
      <c r="N1531" s="191">
        <v>0.32039833306272664</v>
      </c>
      <c r="O1531" s="191">
        <v>93</v>
      </c>
      <c r="P1531" s="191">
        <v>0.10066569248254587</v>
      </c>
      <c r="Q1531" s="191">
        <v>66</v>
      </c>
      <c r="R1531" s="191">
        <v>0.14216593602857608</v>
      </c>
      <c r="S1531" s="191">
        <v>58</v>
      </c>
      <c r="T1531" s="191">
        <v>6.2780754451480209E-2</v>
      </c>
      <c r="U1531" s="191">
        <v>39</v>
      </c>
      <c r="V1531" s="191">
        <v>4.2214645234616009E-2</v>
      </c>
      <c r="W1531" s="191">
        <v>231</v>
      </c>
      <c r="X1531" s="191">
        <v>0.25004059100503329</v>
      </c>
      <c r="Y1531" s="191">
        <v>340</v>
      </c>
      <c r="Z1531" s="191">
        <v>0.36802511230178059</v>
      </c>
      <c r="AA1531" s="191">
        <v>511</v>
      </c>
      <c r="AB1531" s="191">
        <v>0.55312009525355854</v>
      </c>
      <c r="AC1531" s="191">
        <v>76</v>
      </c>
      <c r="AD1531" s="191">
        <v>8.2264436867456839E-2</v>
      </c>
      <c r="AE1531" s="191"/>
      <c r="AF1531" s="191"/>
    </row>
    <row r="1532" spans="1:32">
      <c r="A1532" s="332">
        <v>1900</v>
      </c>
      <c r="B1532" s="334" t="s">
        <v>826</v>
      </c>
      <c r="C1532" s="345">
        <v>21630</v>
      </c>
      <c r="D1532" s="345">
        <v>30117</v>
      </c>
      <c r="E1532" s="191">
        <v>440</v>
      </c>
      <c r="F1532" s="191">
        <f t="shared" si="91"/>
        <v>1.4609688880034533</v>
      </c>
      <c r="G1532" s="191">
        <v>223</v>
      </c>
      <c r="H1532" s="191">
        <v>0.7404455955108411</v>
      </c>
      <c r="I1532" s="191">
        <v>217</v>
      </c>
      <c r="J1532" s="191">
        <v>0.72052329249261216</v>
      </c>
      <c r="K1532" s="191">
        <v>44</v>
      </c>
      <c r="L1532" s="191">
        <v>0.1460968888003453</v>
      </c>
      <c r="M1532" s="191">
        <v>75</v>
      </c>
      <c r="N1532" s="191">
        <v>0.24902878772786133</v>
      </c>
      <c r="O1532" s="191">
        <v>25</v>
      </c>
      <c r="P1532" s="191">
        <v>8.3009595909287123E-2</v>
      </c>
      <c r="Q1532" s="191">
        <v>25</v>
      </c>
      <c r="R1532" s="191">
        <v>0.16518909585948136</v>
      </c>
      <c r="S1532" s="191">
        <v>12</v>
      </c>
      <c r="T1532" s="191">
        <v>3.9844606036457814E-2</v>
      </c>
      <c r="U1532" s="191">
        <v>13</v>
      </c>
      <c r="V1532" s="191">
        <v>4.3164989872829303E-2</v>
      </c>
      <c r="W1532" s="191">
        <v>71</v>
      </c>
      <c r="X1532" s="191">
        <v>0.2357472523823754</v>
      </c>
      <c r="Y1532" s="191">
        <v>75</v>
      </c>
      <c r="Z1532" s="191">
        <v>0.24902878772786133</v>
      </c>
      <c r="AA1532" s="191">
        <v>87</v>
      </c>
      <c r="AB1532" s="191">
        <v>0.28887339376431914</v>
      </c>
      <c r="AC1532" s="191">
        <v>13</v>
      </c>
      <c r="AD1532" s="191">
        <v>4.3164989872829303E-2</v>
      </c>
      <c r="AE1532" s="191"/>
      <c r="AF1532" s="191"/>
    </row>
    <row r="1533" spans="1:32">
      <c r="A1533" s="332">
        <v>1900</v>
      </c>
      <c r="B1533" s="334" t="s">
        <v>827</v>
      </c>
      <c r="C1533" s="345">
        <v>9712</v>
      </c>
      <c r="D1533" s="345">
        <v>10980</v>
      </c>
      <c r="E1533" s="191">
        <v>186</v>
      </c>
      <c r="F1533" s="191">
        <f t="shared" si="91"/>
        <v>1.6939890710382512</v>
      </c>
      <c r="G1533" s="191">
        <v>100</v>
      </c>
      <c r="H1533" s="191">
        <v>0.91074681238615673</v>
      </c>
      <c r="I1533" s="191">
        <v>86</v>
      </c>
      <c r="J1533" s="191">
        <v>0.78324225865209463</v>
      </c>
      <c r="K1533" s="191">
        <v>18</v>
      </c>
      <c r="L1533" s="191">
        <v>0.16393442622950818</v>
      </c>
      <c r="M1533" s="191">
        <v>27</v>
      </c>
      <c r="N1533" s="191">
        <v>0.24590163934426232</v>
      </c>
      <c r="O1533" s="191">
        <v>2</v>
      </c>
      <c r="P1533" s="191">
        <v>1.8214936247723135E-2</v>
      </c>
      <c r="Q1533" s="191">
        <v>9</v>
      </c>
      <c r="R1533" s="191">
        <v>0.16311475409836065</v>
      </c>
      <c r="S1533" s="191">
        <v>5</v>
      </c>
      <c r="T1533" s="191">
        <v>4.553734061930783E-2</v>
      </c>
      <c r="U1533" s="191">
        <v>2</v>
      </c>
      <c r="V1533" s="191">
        <v>1.8214936247723135E-2</v>
      </c>
      <c r="W1533" s="191">
        <v>20</v>
      </c>
      <c r="X1533" s="191">
        <v>0.18214936247723132</v>
      </c>
      <c r="Y1533" s="191">
        <v>32</v>
      </c>
      <c r="Z1533" s="191">
        <v>0.29143897996357016</v>
      </c>
      <c r="AA1533" s="191">
        <v>62</v>
      </c>
      <c r="AB1533" s="191">
        <v>0.56466302367941712</v>
      </c>
      <c r="AC1533" s="191">
        <v>9</v>
      </c>
      <c r="AD1533" s="191">
        <v>8.1967213114754092E-2</v>
      </c>
      <c r="AE1533" s="191"/>
      <c r="AF1533" s="191"/>
    </row>
    <row r="1534" spans="1:32">
      <c r="A1534" s="332">
        <v>1900</v>
      </c>
      <c r="B1534" s="334" t="s">
        <v>828</v>
      </c>
      <c r="C1534" s="345">
        <v>29498</v>
      </c>
      <c r="D1534" s="345">
        <v>30598</v>
      </c>
      <c r="E1534" s="191">
        <v>562</v>
      </c>
      <c r="F1534" s="191">
        <f t="shared" si="91"/>
        <v>1.8367213543368848</v>
      </c>
      <c r="G1534" s="191">
        <v>287</v>
      </c>
      <c r="H1534" s="191">
        <v>0.93796980194783974</v>
      </c>
      <c r="I1534" s="191">
        <v>275</v>
      </c>
      <c r="J1534" s="191">
        <v>0.89875155238904503</v>
      </c>
      <c r="K1534" s="191">
        <v>41</v>
      </c>
      <c r="L1534" s="191">
        <v>0.13399568599254855</v>
      </c>
      <c r="M1534" s="191">
        <v>106</v>
      </c>
      <c r="N1534" s="191">
        <v>0.34642787110268647</v>
      </c>
      <c r="O1534" s="191">
        <v>29</v>
      </c>
      <c r="P1534" s="191">
        <v>9.4777436433753845E-2</v>
      </c>
      <c r="Q1534" s="191">
        <v>13</v>
      </c>
      <c r="R1534" s="191">
        <v>8.4548009673834884E-2</v>
      </c>
      <c r="S1534" s="191">
        <v>20</v>
      </c>
      <c r="T1534" s="191">
        <v>6.5363749264657822E-2</v>
      </c>
      <c r="U1534" s="191">
        <v>12</v>
      </c>
      <c r="V1534" s="191">
        <v>3.9218249558794688E-2</v>
      </c>
      <c r="W1534" s="191">
        <v>64</v>
      </c>
      <c r="X1534" s="191">
        <v>0.20916399764690502</v>
      </c>
      <c r="Y1534" s="191">
        <v>79</v>
      </c>
      <c r="Z1534" s="191">
        <v>0.25818680959539841</v>
      </c>
      <c r="AA1534" s="191">
        <v>176</v>
      </c>
      <c r="AB1534" s="191">
        <v>0.57520099352898879</v>
      </c>
      <c r="AC1534" s="191">
        <v>22</v>
      </c>
      <c r="AD1534" s="191">
        <v>7.1900124191123599E-2</v>
      </c>
      <c r="AE1534" s="191"/>
      <c r="AF1534" s="191"/>
    </row>
    <row r="1535" spans="1:32">
      <c r="A1535" s="332">
        <v>1900</v>
      </c>
      <c r="B1535" s="334" t="s">
        <v>932</v>
      </c>
      <c r="C1535" s="345">
        <v>27003</v>
      </c>
      <c r="D1535" s="345">
        <v>27538</v>
      </c>
      <c r="E1535" s="191">
        <v>443</v>
      </c>
      <c r="F1535" s="191">
        <f t="shared" si="91"/>
        <v>1.6086861790979738</v>
      </c>
      <c r="G1535" s="191">
        <v>230</v>
      </c>
      <c r="H1535" s="191">
        <v>0.83520952865131814</v>
      </c>
      <c r="I1535" s="191">
        <v>213</v>
      </c>
      <c r="J1535" s="191">
        <v>0.77347665044665548</v>
      </c>
      <c r="K1535" s="191">
        <v>54</v>
      </c>
      <c r="L1535" s="191">
        <v>0.19609267194422253</v>
      </c>
      <c r="M1535" s="191">
        <v>71</v>
      </c>
      <c r="N1535" s="191">
        <v>0.2578255501488852</v>
      </c>
      <c r="O1535" s="191">
        <v>15</v>
      </c>
      <c r="P1535" s="191">
        <v>5.4470186651172918E-2</v>
      </c>
      <c r="Q1535" s="191">
        <v>18</v>
      </c>
      <c r="R1535" s="191">
        <v>0.13007480572300095</v>
      </c>
      <c r="S1535" s="191">
        <v>19</v>
      </c>
      <c r="T1535" s="191">
        <v>6.8995569758152367E-2</v>
      </c>
      <c r="U1535" s="191">
        <v>11</v>
      </c>
      <c r="V1535" s="191">
        <v>3.9944803544193476E-2</v>
      </c>
      <c r="W1535" s="191">
        <v>58</v>
      </c>
      <c r="X1535" s="191">
        <v>0.21061805505120196</v>
      </c>
      <c r="Y1535" s="191">
        <v>80</v>
      </c>
      <c r="Z1535" s="191">
        <v>0.29050766213958895</v>
      </c>
      <c r="AA1535" s="191">
        <v>99</v>
      </c>
      <c r="AB1535" s="191">
        <v>0.3595032318977413</v>
      </c>
      <c r="AC1535" s="191">
        <v>18</v>
      </c>
      <c r="AD1535" s="191">
        <v>6.536422398140751E-2</v>
      </c>
      <c r="AE1535" s="191"/>
      <c r="AF1535" s="191"/>
    </row>
    <row r="1536" spans="1:32">
      <c r="A1536" s="332">
        <v>1900</v>
      </c>
      <c r="B1536" s="334" t="s">
        <v>933</v>
      </c>
      <c r="C1536" s="345">
        <v>16385</v>
      </c>
      <c r="D1536" s="345">
        <v>19143</v>
      </c>
      <c r="E1536" s="191">
        <v>406</v>
      </c>
      <c r="F1536" s="191">
        <f t="shared" si="91"/>
        <v>2.12087969492765</v>
      </c>
      <c r="G1536" s="191">
        <v>214</v>
      </c>
      <c r="H1536" s="191">
        <v>1.1179021052081701</v>
      </c>
      <c r="I1536" s="191">
        <v>192</v>
      </c>
      <c r="J1536" s="191">
        <v>1.0029775897194797</v>
      </c>
      <c r="K1536" s="191">
        <v>35</v>
      </c>
      <c r="L1536" s="191">
        <v>0.18283445645928015</v>
      </c>
      <c r="M1536" s="191">
        <v>78</v>
      </c>
      <c r="N1536" s="191">
        <v>0.40745964582353861</v>
      </c>
      <c r="O1536" s="191">
        <v>20</v>
      </c>
      <c r="P1536" s="191">
        <v>0.10447683226244579</v>
      </c>
      <c r="Q1536" s="191">
        <v>16</v>
      </c>
      <c r="R1536" s="191">
        <v>0.16632711696181371</v>
      </c>
      <c r="S1536" s="191">
        <v>10</v>
      </c>
      <c r="T1536" s="191">
        <v>5.2238416131222896E-2</v>
      </c>
      <c r="U1536" s="191">
        <v>6</v>
      </c>
      <c r="V1536" s="191">
        <v>3.1343049678733741E-2</v>
      </c>
      <c r="W1536" s="191">
        <v>50</v>
      </c>
      <c r="X1536" s="191">
        <v>0.26119208065611449</v>
      </c>
      <c r="Y1536" s="191">
        <v>59</v>
      </c>
      <c r="Z1536" s="191">
        <v>0.30820665517421514</v>
      </c>
      <c r="AA1536" s="191">
        <v>99</v>
      </c>
      <c r="AB1536" s="191">
        <v>0.5171603196991067</v>
      </c>
      <c r="AC1536" s="191">
        <v>33</v>
      </c>
      <c r="AD1536" s="191">
        <v>0.17238677323303556</v>
      </c>
      <c r="AE1536" s="191"/>
      <c r="AF1536" s="191"/>
    </row>
    <row r="1537" spans="1:32">
      <c r="A1537" s="332">
        <v>1900</v>
      </c>
      <c r="B1537" s="334" t="s">
        <v>829</v>
      </c>
      <c r="C1537" s="345">
        <v>6534</v>
      </c>
      <c r="D1537" s="345">
        <v>7066</v>
      </c>
      <c r="E1537" s="191">
        <v>125</v>
      </c>
      <c r="F1537" s="191">
        <f t="shared" si="91"/>
        <v>1.7690348146051513</v>
      </c>
      <c r="G1537" s="191">
        <v>60</v>
      </c>
      <c r="H1537" s="191">
        <v>0.84913671101047272</v>
      </c>
      <c r="I1537" s="191">
        <v>65</v>
      </c>
      <c r="J1537" s="191">
        <v>0.91989810359467872</v>
      </c>
      <c r="K1537" s="191">
        <v>12</v>
      </c>
      <c r="L1537" s="191">
        <v>0.16982734220209456</v>
      </c>
      <c r="M1537" s="191">
        <v>22</v>
      </c>
      <c r="N1537" s="191">
        <v>0.31135012737050666</v>
      </c>
      <c r="O1537" s="191">
        <v>4</v>
      </c>
      <c r="P1537" s="191">
        <v>5.6609114067364838E-2</v>
      </c>
      <c r="Q1537" s="191">
        <v>6</v>
      </c>
      <c r="R1537" s="191">
        <v>0.16897820549108408</v>
      </c>
      <c r="S1537" s="191">
        <v>7</v>
      </c>
      <c r="T1537" s="191">
        <v>9.9065949617888477E-2</v>
      </c>
      <c r="U1537" s="191">
        <v>3</v>
      </c>
      <c r="V1537" s="191">
        <v>4.2456835550523639E-2</v>
      </c>
      <c r="W1537" s="191">
        <v>13</v>
      </c>
      <c r="X1537" s="191">
        <v>0.18397962071893575</v>
      </c>
      <c r="Y1537" s="191">
        <v>13</v>
      </c>
      <c r="Z1537" s="191">
        <v>0.18397962071893575</v>
      </c>
      <c r="AA1537" s="191">
        <v>43</v>
      </c>
      <c r="AB1537" s="191">
        <v>0.60854797622417212</v>
      </c>
      <c r="AC1537" s="191">
        <v>2</v>
      </c>
      <c r="AD1537" s="191">
        <v>2.8304557033682419E-2</v>
      </c>
      <c r="AE1537" s="191"/>
      <c r="AF1537" s="191"/>
    </row>
    <row r="1538" spans="1:32">
      <c r="A1538" s="332">
        <v>1900</v>
      </c>
      <c r="B1538" s="334" t="s">
        <v>959</v>
      </c>
      <c r="C1538" s="345">
        <v>11997</v>
      </c>
      <c r="D1538" s="345">
        <v>11854</v>
      </c>
      <c r="E1538" s="191">
        <v>202</v>
      </c>
      <c r="F1538" s="191">
        <f t="shared" si="91"/>
        <v>1.7040661380124853</v>
      </c>
      <c r="G1538" s="191">
        <v>111</v>
      </c>
      <c r="H1538" s="191">
        <v>0.93639277880884098</v>
      </c>
      <c r="I1538" s="191">
        <v>91</v>
      </c>
      <c r="J1538" s="191">
        <v>0.76767335920364432</v>
      </c>
      <c r="K1538" s="191">
        <v>29</v>
      </c>
      <c r="L1538" s="191">
        <v>0.24464315842753501</v>
      </c>
      <c r="M1538" s="191">
        <v>34</v>
      </c>
      <c r="N1538" s="191">
        <v>0.28682301332883414</v>
      </c>
      <c r="O1538" s="191">
        <v>2</v>
      </c>
      <c r="P1538" s="191">
        <v>1.6871941960519655E-2</v>
      </c>
      <c r="Q1538" s="191">
        <v>4</v>
      </c>
      <c r="R1538" s="191">
        <v>6.7150329002868228E-2</v>
      </c>
      <c r="S1538" s="191">
        <v>3</v>
      </c>
      <c r="T1538" s="191">
        <v>2.5307912940779484E-2</v>
      </c>
      <c r="U1538" s="191">
        <v>2</v>
      </c>
      <c r="V1538" s="191">
        <v>1.6871941960519655E-2</v>
      </c>
      <c r="W1538" s="191">
        <v>22</v>
      </c>
      <c r="X1538" s="191">
        <v>0.18559136156571623</v>
      </c>
      <c r="Y1538" s="191">
        <v>44</v>
      </c>
      <c r="Z1538" s="191">
        <v>0.37118272313143247</v>
      </c>
      <c r="AA1538" s="191">
        <v>46</v>
      </c>
      <c r="AB1538" s="191">
        <v>0.38805466509195208</v>
      </c>
      <c r="AC1538" s="191">
        <v>16</v>
      </c>
      <c r="AD1538" s="191">
        <v>0.13497553568415724</v>
      </c>
      <c r="AE1538" s="191"/>
      <c r="AF1538" s="191"/>
    </row>
    <row r="1539" spans="1:32">
      <c r="A1539" s="332">
        <v>1900</v>
      </c>
      <c r="B1539" s="334" t="s">
        <v>830</v>
      </c>
      <c r="C1539" s="345">
        <v>12973</v>
      </c>
      <c r="D1539" s="345">
        <v>13434</v>
      </c>
      <c r="E1539" s="191">
        <v>277</v>
      </c>
      <c r="F1539" s="191">
        <f t="shared" si="91"/>
        <v>2.0619324103022181</v>
      </c>
      <c r="G1539" s="191">
        <v>136</v>
      </c>
      <c r="H1539" s="191">
        <v>1.0123567068631829</v>
      </c>
      <c r="I1539" s="191">
        <v>141</v>
      </c>
      <c r="J1539" s="191">
        <v>1.0495757034390354</v>
      </c>
      <c r="K1539" s="191">
        <v>23</v>
      </c>
      <c r="L1539" s="191">
        <v>0.17120738424892065</v>
      </c>
      <c r="M1539" s="191">
        <v>44</v>
      </c>
      <c r="N1539" s="191">
        <v>0.32752716986750041</v>
      </c>
      <c r="O1539" s="191">
        <v>16</v>
      </c>
      <c r="P1539" s="191">
        <v>0.1191007890427274</v>
      </c>
      <c r="Q1539" s="191">
        <v>11</v>
      </c>
      <c r="R1539" s="191">
        <v>0.16294476700908145</v>
      </c>
      <c r="S1539" s="191">
        <v>6</v>
      </c>
      <c r="T1539" s="191">
        <v>4.4662795891022775E-2</v>
      </c>
      <c r="U1539" s="191">
        <v>3</v>
      </c>
      <c r="V1539" s="191">
        <v>2.2331397945511387E-2</v>
      </c>
      <c r="W1539" s="191">
        <v>26</v>
      </c>
      <c r="X1539" s="191">
        <v>0.19353878219443205</v>
      </c>
      <c r="Y1539" s="191">
        <v>42</v>
      </c>
      <c r="Z1539" s="191">
        <v>0.31263957123715946</v>
      </c>
      <c r="AA1539" s="191">
        <v>90</v>
      </c>
      <c r="AB1539" s="191">
        <v>0.66994193836534166</v>
      </c>
      <c r="AC1539" s="191">
        <v>16</v>
      </c>
      <c r="AD1539" s="191">
        <v>0.1191007890427274</v>
      </c>
      <c r="AE1539" s="191"/>
      <c r="AF1539" s="191"/>
    </row>
    <row r="1540" spans="1:32">
      <c r="A1540" s="332">
        <v>1900</v>
      </c>
      <c r="B1540" s="334" t="s">
        <v>965</v>
      </c>
      <c r="C1540" s="345">
        <v>10801</v>
      </c>
      <c r="D1540" s="345">
        <v>11166</v>
      </c>
      <c r="E1540" s="191">
        <v>237</v>
      </c>
      <c r="F1540" s="191">
        <f t="shared" si="91"/>
        <v>2.1225147770016122</v>
      </c>
      <c r="G1540" s="191">
        <v>125</v>
      </c>
      <c r="H1540" s="191">
        <v>1.1194698190936774</v>
      </c>
      <c r="I1540" s="191">
        <v>112</v>
      </c>
      <c r="J1540" s="191">
        <v>1.0030449579079348</v>
      </c>
      <c r="K1540" s="191">
        <v>11</v>
      </c>
      <c r="L1540" s="191">
        <v>9.8513344080243606E-2</v>
      </c>
      <c r="M1540" s="191">
        <v>25</v>
      </c>
      <c r="N1540" s="191">
        <v>0.22389396381873547</v>
      </c>
      <c r="O1540" s="191">
        <v>19</v>
      </c>
      <c r="P1540" s="191">
        <v>0.17015941250223895</v>
      </c>
      <c r="Q1540" s="191">
        <v>14</v>
      </c>
      <c r="R1540" s="191">
        <v>0.24950743327959876</v>
      </c>
      <c r="S1540" s="191">
        <v>15</v>
      </c>
      <c r="T1540" s="191">
        <v>0.13433637829124126</v>
      </c>
      <c r="U1540" s="191">
        <v>6</v>
      </c>
      <c r="V1540" s="191">
        <v>5.3734551316496508E-2</v>
      </c>
      <c r="W1540" s="191">
        <v>30</v>
      </c>
      <c r="X1540" s="191">
        <v>0.26867275658248252</v>
      </c>
      <c r="Y1540" s="191">
        <v>30</v>
      </c>
      <c r="Z1540" s="191">
        <v>0.26867275658248252</v>
      </c>
      <c r="AA1540" s="191">
        <v>76</v>
      </c>
      <c r="AB1540" s="191">
        <v>0.68063765000895582</v>
      </c>
      <c r="AC1540" s="191">
        <v>11</v>
      </c>
      <c r="AD1540" s="191">
        <v>9.8513344080243606E-2</v>
      </c>
      <c r="AE1540" s="191"/>
      <c r="AF1540" s="191"/>
    </row>
    <row r="1541" spans="1:32">
      <c r="A1541" s="332">
        <v>1900</v>
      </c>
      <c r="B1541" s="334" t="s">
        <v>831</v>
      </c>
      <c r="C1541" s="345">
        <v>24120</v>
      </c>
      <c r="D1541" s="345">
        <v>26990</v>
      </c>
      <c r="E1541" s="191">
        <v>445</v>
      </c>
      <c r="F1541" s="191">
        <f t="shared" si="91"/>
        <v>1.6487587995553907</v>
      </c>
      <c r="G1541" s="191">
        <v>235</v>
      </c>
      <c r="H1541" s="191">
        <v>0.87069284920340861</v>
      </c>
      <c r="I1541" s="191">
        <v>210</v>
      </c>
      <c r="J1541" s="191">
        <v>0.77806595035198223</v>
      </c>
      <c r="K1541" s="191">
        <v>28</v>
      </c>
      <c r="L1541" s="191">
        <v>0.10374212671359763</v>
      </c>
      <c r="M1541" s="191">
        <v>58</v>
      </c>
      <c r="N1541" s="191">
        <v>0.2148944053353094</v>
      </c>
      <c r="O1541" s="191">
        <v>16</v>
      </c>
      <c r="P1541" s="191">
        <v>5.928121526491293E-2</v>
      </c>
      <c r="Q1541" s="191">
        <v>15</v>
      </c>
      <c r="R1541" s="191">
        <v>0.11059651722860318</v>
      </c>
      <c r="S1541" s="191">
        <v>17</v>
      </c>
      <c r="T1541" s="191">
        <v>6.2986291218969995E-2</v>
      </c>
      <c r="U1541" s="191">
        <v>11</v>
      </c>
      <c r="V1541" s="191">
        <v>4.0755835494627642E-2</v>
      </c>
      <c r="W1541" s="191">
        <v>54</v>
      </c>
      <c r="X1541" s="191">
        <v>0.20007410151908117</v>
      </c>
      <c r="Y1541" s="191">
        <v>78</v>
      </c>
      <c r="Z1541" s="191">
        <v>0.28899592441645056</v>
      </c>
      <c r="AA1541" s="191">
        <v>143</v>
      </c>
      <c r="AB1541" s="191">
        <v>0.52982586143015931</v>
      </c>
      <c r="AC1541" s="191">
        <v>25</v>
      </c>
      <c r="AD1541" s="191">
        <v>9.2626898851426456E-2</v>
      </c>
      <c r="AE1541" s="191"/>
      <c r="AF1541" s="191"/>
    </row>
    <row r="1542" spans="1:32">
      <c r="A1542" s="332">
        <v>1900</v>
      </c>
      <c r="B1542" s="334" t="s">
        <v>832</v>
      </c>
      <c r="C1542" s="345">
        <v>25783</v>
      </c>
      <c r="D1542" s="345">
        <v>27869</v>
      </c>
      <c r="E1542" s="191">
        <v>473</v>
      </c>
      <c r="F1542" s="191">
        <f t="shared" si="91"/>
        <v>1.6972263088018944</v>
      </c>
      <c r="G1542" s="191">
        <v>249</v>
      </c>
      <c r="H1542" s="191">
        <v>0.89346585812192758</v>
      </c>
      <c r="I1542" s="191">
        <v>224</v>
      </c>
      <c r="J1542" s="191">
        <v>0.80376045067996704</v>
      </c>
      <c r="K1542" s="191">
        <v>34</v>
      </c>
      <c r="L1542" s="191">
        <v>0.12199935412106641</v>
      </c>
      <c r="M1542" s="191">
        <v>75</v>
      </c>
      <c r="N1542" s="191">
        <v>0.26911622232588184</v>
      </c>
      <c r="O1542" s="191">
        <v>16</v>
      </c>
      <c r="P1542" s="191">
        <v>5.7411460762854791E-2</v>
      </c>
      <c r="Q1542" s="191">
        <v>12</v>
      </c>
      <c r="R1542" s="191">
        <v>8.5686605188560763E-2</v>
      </c>
      <c r="S1542" s="191">
        <v>19</v>
      </c>
      <c r="T1542" s="191">
        <v>6.8176109655890049E-2</v>
      </c>
      <c r="U1542" s="191">
        <v>9</v>
      </c>
      <c r="V1542" s="191">
        <v>3.2293946679105817E-2</v>
      </c>
      <c r="W1542" s="191">
        <v>46</v>
      </c>
      <c r="X1542" s="191">
        <v>0.1650579496932075</v>
      </c>
      <c r="Y1542" s="191">
        <v>91</v>
      </c>
      <c r="Z1542" s="191">
        <v>0.32652768308873659</v>
      </c>
      <c r="AA1542" s="191">
        <v>139</v>
      </c>
      <c r="AB1542" s="191">
        <v>0.49876206537730094</v>
      </c>
      <c r="AC1542" s="191">
        <v>32</v>
      </c>
      <c r="AD1542" s="191">
        <v>0.11482292152570958</v>
      </c>
      <c r="AE1542" s="191"/>
      <c r="AF1542" s="191"/>
    </row>
    <row r="1543" spans="1:32">
      <c r="A1543" s="332">
        <v>1900</v>
      </c>
      <c r="B1543" s="334" t="s">
        <v>870</v>
      </c>
      <c r="C1543" s="345">
        <v>6314</v>
      </c>
      <c r="D1543" s="345">
        <v>7766</v>
      </c>
      <c r="E1543" s="191">
        <v>191</v>
      </c>
      <c r="F1543" s="191">
        <f t="shared" si="91"/>
        <v>2.4594385784187485</v>
      </c>
      <c r="G1543" s="191">
        <v>114</v>
      </c>
      <c r="H1543" s="191">
        <v>1.4679371619881536</v>
      </c>
      <c r="I1543" s="191">
        <v>77</v>
      </c>
      <c r="J1543" s="191">
        <v>0.99150141643059486</v>
      </c>
      <c r="K1543" s="191">
        <v>22</v>
      </c>
      <c r="L1543" s="191">
        <v>0.28328611898016998</v>
      </c>
      <c r="M1543" s="191">
        <v>43</v>
      </c>
      <c r="N1543" s="191">
        <v>0.55369559618851405</v>
      </c>
      <c r="O1543" s="191">
        <v>14</v>
      </c>
      <c r="P1543" s="191">
        <v>0.18027298480556272</v>
      </c>
      <c r="Q1543" s="191">
        <v>3</v>
      </c>
      <c r="R1543" s="191">
        <v>7.6873551377800678E-2</v>
      </c>
      <c r="S1543" s="191">
        <v>9</v>
      </c>
      <c r="T1543" s="191">
        <v>0.11588977594643318</v>
      </c>
      <c r="U1543" s="191">
        <v>4</v>
      </c>
      <c r="V1543" s="191">
        <v>5.150656708730364E-2</v>
      </c>
      <c r="W1543" s="191">
        <v>32</v>
      </c>
      <c r="X1543" s="191">
        <v>0.41205253669842912</v>
      </c>
      <c r="Y1543" s="191">
        <v>27</v>
      </c>
      <c r="Z1543" s="191">
        <v>0.34766932783929949</v>
      </c>
      <c r="AA1543" s="191">
        <v>30</v>
      </c>
      <c r="AB1543" s="191">
        <v>0.38629925315477726</v>
      </c>
      <c r="AC1543" s="191">
        <v>7</v>
      </c>
      <c r="AD1543" s="191">
        <v>9.0136492402781362E-2</v>
      </c>
      <c r="AE1543" s="191"/>
      <c r="AF1543" s="191"/>
    </row>
    <row r="1544" spans="1:32">
      <c r="A1544" s="332">
        <v>1900</v>
      </c>
      <c r="B1544" s="334" t="s">
        <v>833</v>
      </c>
      <c r="C1544" s="345">
        <v>8958</v>
      </c>
      <c r="D1544" s="345">
        <v>9053</v>
      </c>
      <c r="E1544" s="191">
        <v>180</v>
      </c>
      <c r="F1544" s="191">
        <f t="shared" si="91"/>
        <v>1.9882911741963989</v>
      </c>
      <c r="G1544" s="191">
        <v>95</v>
      </c>
      <c r="H1544" s="191">
        <v>1.049375897492544</v>
      </c>
      <c r="I1544" s="191">
        <v>85</v>
      </c>
      <c r="J1544" s="191">
        <v>0.938915276703855</v>
      </c>
      <c r="K1544" s="191">
        <v>15</v>
      </c>
      <c r="L1544" s="191">
        <v>0.16569093118303324</v>
      </c>
      <c r="M1544" s="191">
        <v>22</v>
      </c>
      <c r="N1544" s="191">
        <v>0.24301336573511542</v>
      </c>
      <c r="O1544" s="191">
        <v>9</v>
      </c>
      <c r="P1544" s="191">
        <v>9.9414558709819953E-2</v>
      </c>
      <c r="Q1544" s="191">
        <v>6</v>
      </c>
      <c r="R1544" s="191">
        <v>0.13188998122169446</v>
      </c>
      <c r="S1544" s="191">
        <v>3</v>
      </c>
      <c r="T1544" s="191">
        <v>3.3138186236606644E-2</v>
      </c>
      <c r="U1544" s="191">
        <v>10</v>
      </c>
      <c r="V1544" s="191">
        <v>0.11046062078868885</v>
      </c>
      <c r="W1544" s="191">
        <v>14</v>
      </c>
      <c r="X1544" s="191">
        <v>0.15464486910416436</v>
      </c>
      <c r="Y1544" s="191">
        <v>35</v>
      </c>
      <c r="Z1544" s="191">
        <v>0.38661217276041093</v>
      </c>
      <c r="AA1544" s="191">
        <v>57</v>
      </c>
      <c r="AB1544" s="191">
        <v>0.62962553849552638</v>
      </c>
      <c r="AC1544" s="191">
        <v>9</v>
      </c>
      <c r="AD1544" s="191">
        <v>9.9414558709819953E-2</v>
      </c>
      <c r="AE1544" s="191"/>
      <c r="AF1544" s="191"/>
    </row>
    <row r="1545" spans="1:32">
      <c r="A1545" s="332">
        <v>1900</v>
      </c>
      <c r="B1545" s="334" t="s">
        <v>949</v>
      </c>
      <c r="C1545" s="345">
        <v>11907</v>
      </c>
      <c r="D1545" s="345">
        <v>14593</v>
      </c>
      <c r="E1545" s="191">
        <v>395</v>
      </c>
      <c r="F1545" s="191">
        <f t="shared" si="91"/>
        <v>2.7067772219557322</v>
      </c>
      <c r="G1545" s="191">
        <v>205</v>
      </c>
      <c r="H1545" s="191">
        <v>1.4047831151922154</v>
      </c>
      <c r="I1545" s="191">
        <v>190</v>
      </c>
      <c r="J1545" s="191">
        <v>1.3019941067635166</v>
      </c>
      <c r="K1545" s="191">
        <v>32</v>
      </c>
      <c r="L1545" s="191">
        <v>0.21928321798122388</v>
      </c>
      <c r="M1545" s="191">
        <v>71</v>
      </c>
      <c r="N1545" s="191">
        <v>0.4865346398958405</v>
      </c>
      <c r="O1545" s="191">
        <v>12</v>
      </c>
      <c r="P1545" s="191">
        <v>8.2231206742958959E-2</v>
      </c>
      <c r="Q1545" s="191">
        <v>21</v>
      </c>
      <c r="R1545" s="191">
        <v>0.28637017748235455</v>
      </c>
      <c r="S1545" s="191">
        <v>21</v>
      </c>
      <c r="T1545" s="191">
        <v>0.14390461180017819</v>
      </c>
      <c r="U1545" s="191">
        <v>10</v>
      </c>
      <c r="V1545" s="191">
        <v>6.8526005619132468E-2</v>
      </c>
      <c r="W1545" s="191">
        <v>49</v>
      </c>
      <c r="X1545" s="191">
        <v>0.33577742753374906</v>
      </c>
      <c r="Y1545" s="191">
        <v>68</v>
      </c>
      <c r="Z1545" s="191">
        <v>0.46597683821010072</v>
      </c>
      <c r="AA1545" s="191">
        <v>92</v>
      </c>
      <c r="AB1545" s="191">
        <v>0.63043925169601867</v>
      </c>
      <c r="AC1545" s="191">
        <v>19</v>
      </c>
      <c r="AD1545" s="191">
        <v>0.13019941067635168</v>
      </c>
      <c r="AE1545" s="191"/>
      <c r="AF1545" s="191"/>
    </row>
    <row r="1546" spans="1:32">
      <c r="A1546" s="332">
        <v>1900</v>
      </c>
      <c r="B1546" s="334" t="s">
        <v>939</v>
      </c>
      <c r="C1546" s="345">
        <v>4473</v>
      </c>
      <c r="D1546" s="345">
        <v>4269</v>
      </c>
      <c r="E1546" s="191">
        <v>92</v>
      </c>
      <c r="F1546" s="191">
        <f t="shared" si="91"/>
        <v>2.1550714453033497</v>
      </c>
      <c r="G1546" s="191">
        <v>51</v>
      </c>
      <c r="H1546" s="191">
        <v>1.1946591707659873</v>
      </c>
      <c r="I1546" s="191">
        <v>41</v>
      </c>
      <c r="J1546" s="191">
        <v>0.96041227453736233</v>
      </c>
      <c r="K1546" s="191">
        <v>6</v>
      </c>
      <c r="L1546" s="191">
        <v>0.14054813773717498</v>
      </c>
      <c r="M1546" s="191">
        <v>14</v>
      </c>
      <c r="N1546" s="191">
        <v>0.32794565472007497</v>
      </c>
      <c r="O1546" s="191">
        <v>2</v>
      </c>
      <c r="P1546" s="191">
        <v>4.6849379245724992E-2</v>
      </c>
      <c r="Q1546" s="191">
        <v>0</v>
      </c>
      <c r="R1546" s="191">
        <v>0</v>
      </c>
      <c r="S1546" s="191">
        <v>1</v>
      </c>
      <c r="T1546" s="191">
        <v>2.3424689622862496E-2</v>
      </c>
      <c r="U1546" s="191">
        <v>2</v>
      </c>
      <c r="V1546" s="191">
        <v>4.6849379245724992E-2</v>
      </c>
      <c r="W1546" s="191">
        <v>7</v>
      </c>
      <c r="X1546" s="191">
        <v>0.16397282736003749</v>
      </c>
      <c r="Y1546" s="191">
        <v>23</v>
      </c>
      <c r="Z1546" s="191">
        <v>0.53876786132583743</v>
      </c>
      <c r="AA1546" s="191">
        <v>30</v>
      </c>
      <c r="AB1546" s="191">
        <v>0.70274068868587491</v>
      </c>
      <c r="AC1546" s="191">
        <v>7</v>
      </c>
      <c r="AD1546" s="191">
        <v>0.16397282736003749</v>
      </c>
      <c r="AE1546" s="191"/>
      <c r="AF1546" s="191"/>
    </row>
    <row r="1547" spans="1:32">
      <c r="A1547" s="332">
        <v>1900</v>
      </c>
      <c r="B1547" s="334" t="s">
        <v>966</v>
      </c>
      <c r="C1547" s="345">
        <v>11755</v>
      </c>
      <c r="D1547" s="345">
        <v>12698</v>
      </c>
      <c r="E1547" s="191">
        <v>378</v>
      </c>
      <c r="F1547" s="191">
        <f t="shared" si="91"/>
        <v>2.9768467475192946</v>
      </c>
      <c r="G1547" s="191">
        <v>199</v>
      </c>
      <c r="H1547" s="191">
        <v>1.5671759332178297</v>
      </c>
      <c r="I1547" s="191">
        <v>179</v>
      </c>
      <c r="J1547" s="191">
        <v>1.4096708143014649</v>
      </c>
      <c r="K1547" s="191">
        <v>33</v>
      </c>
      <c r="L1547" s="191">
        <v>0.25988344621200188</v>
      </c>
      <c r="M1547" s="191">
        <v>75</v>
      </c>
      <c r="N1547" s="191">
        <v>0.59064419593636786</v>
      </c>
      <c r="O1547" s="191">
        <v>11</v>
      </c>
      <c r="P1547" s="191">
        <v>8.6627815404000635E-2</v>
      </c>
      <c r="Q1547" s="191">
        <v>16</v>
      </c>
      <c r="R1547" s="191">
        <v>0.25074814931485273</v>
      </c>
      <c r="S1547" s="191">
        <v>17</v>
      </c>
      <c r="T1547" s="191">
        <v>0.13387935107891008</v>
      </c>
      <c r="U1547" s="191">
        <v>6</v>
      </c>
      <c r="V1547" s="191">
        <v>4.7251535674909438E-2</v>
      </c>
      <c r="W1547" s="191">
        <v>57</v>
      </c>
      <c r="X1547" s="191">
        <v>0.44888958891163966</v>
      </c>
      <c r="Y1547" s="191">
        <v>51</v>
      </c>
      <c r="Z1547" s="191">
        <v>0.40163805323673019</v>
      </c>
      <c r="AA1547" s="191">
        <v>92</v>
      </c>
      <c r="AB1547" s="191">
        <v>0.72452354701527799</v>
      </c>
      <c r="AC1547" s="191">
        <v>20</v>
      </c>
      <c r="AD1547" s="191">
        <v>0.15750511891636479</v>
      </c>
      <c r="AE1547" s="191"/>
      <c r="AF1547" s="191"/>
    </row>
    <row r="1548" spans="1:32">
      <c r="A1548" s="332">
        <v>1900</v>
      </c>
      <c r="B1548" s="336" t="s">
        <v>1054</v>
      </c>
      <c r="C1548" s="345"/>
      <c r="D1548" s="345"/>
      <c r="E1548" s="191">
        <v>90</v>
      </c>
      <c r="F1548" s="191"/>
      <c r="G1548" s="191">
        <v>43</v>
      </c>
      <c r="H1548" s="191"/>
      <c r="I1548" s="191">
        <v>47</v>
      </c>
      <c r="J1548" s="191"/>
      <c r="K1548" s="191">
        <v>4</v>
      </c>
      <c r="L1548" s="191"/>
      <c r="M1548" s="191">
        <v>10</v>
      </c>
      <c r="N1548" s="191"/>
      <c r="O1548" s="191">
        <v>0</v>
      </c>
      <c r="P1548" s="191"/>
      <c r="Q1548" s="191">
        <v>1</v>
      </c>
      <c r="R1548" s="191"/>
      <c r="S1548" s="191">
        <v>3</v>
      </c>
      <c r="T1548" s="191"/>
      <c r="U1548" s="191">
        <v>3</v>
      </c>
      <c r="V1548" s="191"/>
      <c r="W1548" s="191">
        <v>14</v>
      </c>
      <c r="X1548" s="191"/>
      <c r="Y1548" s="191">
        <v>13</v>
      </c>
      <c r="Z1548" s="191"/>
      <c r="AA1548" s="191">
        <v>36</v>
      </c>
      <c r="AB1548" s="191"/>
      <c r="AC1548" s="191">
        <v>6</v>
      </c>
      <c r="AD1548" s="191"/>
      <c r="AE1548" s="191"/>
      <c r="AF1548" s="191"/>
    </row>
    <row r="1549" spans="1:32">
      <c r="A1549" s="332">
        <v>1900</v>
      </c>
      <c r="B1549" s="334" t="s">
        <v>953</v>
      </c>
      <c r="C1549" s="345">
        <v>25419</v>
      </c>
      <c r="D1549" s="345">
        <v>26578</v>
      </c>
      <c r="E1549" s="191">
        <v>646</v>
      </c>
      <c r="F1549" s="191">
        <f t="shared" si="91"/>
        <v>2.4305816840996313</v>
      </c>
      <c r="G1549" s="191">
        <v>314</v>
      </c>
      <c r="H1549" s="191">
        <v>1.1814282489276846</v>
      </c>
      <c r="I1549" s="191">
        <v>332</v>
      </c>
      <c r="J1549" s="191">
        <v>1.2491534351719467</v>
      </c>
      <c r="K1549" s="191">
        <v>56</v>
      </c>
      <c r="L1549" s="191">
        <v>0.21070057942659343</v>
      </c>
      <c r="M1549" s="191">
        <v>120</v>
      </c>
      <c r="N1549" s="191">
        <v>0.45150124162841448</v>
      </c>
      <c r="O1549" s="191">
        <v>17</v>
      </c>
      <c r="P1549" s="191">
        <v>6.3962675897358726E-2</v>
      </c>
      <c r="Q1549" s="191">
        <v>16</v>
      </c>
      <c r="R1549" s="191">
        <v>0.11979832944540598</v>
      </c>
      <c r="S1549" s="191">
        <v>24</v>
      </c>
      <c r="T1549" s="191">
        <v>9.0300248325682897E-2</v>
      </c>
      <c r="U1549" s="191">
        <v>14</v>
      </c>
      <c r="V1549" s="191">
        <v>5.2675144856648357E-2</v>
      </c>
      <c r="W1549" s="191">
        <v>86</v>
      </c>
      <c r="X1549" s="191">
        <v>0.32357588983369706</v>
      </c>
      <c r="Y1549" s="191">
        <v>95</v>
      </c>
      <c r="Z1549" s="191">
        <v>0.35743848295582814</v>
      </c>
      <c r="AA1549" s="191">
        <v>175</v>
      </c>
      <c r="AB1549" s="191">
        <v>0.65843931070810446</v>
      </c>
      <c r="AC1549" s="191">
        <v>43</v>
      </c>
      <c r="AD1549" s="191">
        <v>0.16178794491684853</v>
      </c>
      <c r="AE1549" s="191"/>
      <c r="AF1549" s="191"/>
    </row>
    <row r="1550" spans="1:32">
      <c r="A1550" s="332">
        <v>1900</v>
      </c>
      <c r="B1550" s="334" t="s">
        <v>967</v>
      </c>
      <c r="C1550" s="345">
        <v>5101</v>
      </c>
      <c r="D1550" s="345">
        <v>5019</v>
      </c>
      <c r="E1550" s="191">
        <v>111</v>
      </c>
      <c r="F1550" s="191">
        <f t="shared" si="91"/>
        <v>2.2115959354453079</v>
      </c>
      <c r="G1550" s="191">
        <v>47</v>
      </c>
      <c r="H1550" s="191">
        <v>0.93644152221558086</v>
      </c>
      <c r="I1550" s="191">
        <v>64</v>
      </c>
      <c r="J1550" s="191">
        <v>1.275154413229727</v>
      </c>
      <c r="K1550" s="191">
        <v>2</v>
      </c>
      <c r="L1550" s="191">
        <v>3.9848575413428969E-2</v>
      </c>
      <c r="M1550" s="191">
        <v>13</v>
      </c>
      <c r="N1550" s="191">
        <v>0.25901574018728829</v>
      </c>
      <c r="O1550" s="191">
        <v>5</v>
      </c>
      <c r="P1550" s="191">
        <v>9.9621438533572429E-2</v>
      </c>
      <c r="Q1550" s="191">
        <v>14</v>
      </c>
      <c r="R1550" s="191">
        <v>0.55509065550906556</v>
      </c>
      <c r="S1550" s="191">
        <v>4</v>
      </c>
      <c r="T1550" s="191">
        <v>7.9697150826857938E-2</v>
      </c>
      <c r="U1550" s="191">
        <v>1</v>
      </c>
      <c r="V1550" s="191">
        <v>1.9924287706714484E-2</v>
      </c>
      <c r="W1550" s="191">
        <v>12</v>
      </c>
      <c r="X1550" s="191">
        <v>0.23909145248057379</v>
      </c>
      <c r="Y1550" s="191">
        <v>22</v>
      </c>
      <c r="Z1550" s="191">
        <v>0.43833432954771867</v>
      </c>
      <c r="AA1550" s="191">
        <v>30</v>
      </c>
      <c r="AB1550" s="191">
        <v>0.5977286312014346</v>
      </c>
      <c r="AC1550" s="191">
        <v>8</v>
      </c>
      <c r="AD1550" s="191">
        <v>0.15939430165371588</v>
      </c>
      <c r="AE1550" s="191"/>
      <c r="AF1550" s="191"/>
    </row>
    <row r="1551" spans="1:32">
      <c r="A1551" s="332">
        <v>1900</v>
      </c>
      <c r="B1551" s="334" t="s">
        <v>968</v>
      </c>
      <c r="C1551" s="345">
        <v>11023</v>
      </c>
      <c r="D1551" s="345">
        <v>10960</v>
      </c>
      <c r="E1551" s="191">
        <v>210</v>
      </c>
      <c r="F1551" s="191">
        <f t="shared" si="91"/>
        <v>1.916058394160584</v>
      </c>
      <c r="G1551" s="191">
        <v>114</v>
      </c>
      <c r="H1551" s="191">
        <v>1.0401459854014599</v>
      </c>
      <c r="I1551" s="191">
        <v>96</v>
      </c>
      <c r="J1551" s="191">
        <v>0.87591240875912413</v>
      </c>
      <c r="K1551" s="191">
        <v>18</v>
      </c>
      <c r="L1551" s="191">
        <v>0.16423357664233576</v>
      </c>
      <c r="M1551" s="191">
        <v>30</v>
      </c>
      <c r="N1551" s="191">
        <v>0.27372262773722628</v>
      </c>
      <c r="O1551" s="191">
        <v>7</v>
      </c>
      <c r="P1551" s="191">
        <v>6.3868613138686137E-2</v>
      </c>
      <c r="Q1551" s="191">
        <v>7</v>
      </c>
      <c r="R1551" s="191">
        <v>0.1270985401459854</v>
      </c>
      <c r="S1551" s="191">
        <v>11</v>
      </c>
      <c r="T1551" s="191">
        <v>0.10036496350364964</v>
      </c>
      <c r="U1551" s="191">
        <v>4</v>
      </c>
      <c r="V1551" s="191">
        <v>3.6496350364963501E-2</v>
      </c>
      <c r="W1551" s="191">
        <v>30</v>
      </c>
      <c r="X1551" s="191">
        <v>0.27372262773722628</v>
      </c>
      <c r="Y1551" s="191">
        <v>21</v>
      </c>
      <c r="Z1551" s="191">
        <v>0.19160583941605838</v>
      </c>
      <c r="AA1551" s="191">
        <v>74</v>
      </c>
      <c r="AB1551" s="191">
        <v>0.67518248175182483</v>
      </c>
      <c r="AC1551" s="191">
        <v>8</v>
      </c>
      <c r="AD1551" s="191">
        <v>7.2992700729927001E-2</v>
      </c>
      <c r="AE1551" s="191"/>
      <c r="AF1551" s="191"/>
    </row>
    <row r="1552" spans="1:32">
      <c r="A1552" s="332">
        <v>1900</v>
      </c>
      <c r="B1552" s="334" t="s">
        <v>836</v>
      </c>
      <c r="C1552" s="345">
        <v>19417</v>
      </c>
      <c r="D1552" s="345">
        <v>19503</v>
      </c>
      <c r="E1552" s="191">
        <v>422</v>
      </c>
      <c r="F1552" s="191">
        <f t="shared" si="91"/>
        <v>2.1637696764600318</v>
      </c>
      <c r="G1552" s="191">
        <v>209</v>
      </c>
      <c r="H1552" s="191">
        <v>1.071630005640158</v>
      </c>
      <c r="I1552" s="191">
        <v>213</v>
      </c>
      <c r="J1552" s="191">
        <v>1.0921396708198738</v>
      </c>
      <c r="K1552" s="191">
        <v>31</v>
      </c>
      <c r="L1552" s="191">
        <v>0.15894990514279855</v>
      </c>
      <c r="M1552" s="191">
        <v>48</v>
      </c>
      <c r="N1552" s="191">
        <v>0.24611598215659131</v>
      </c>
      <c r="O1552" s="191">
        <v>11</v>
      </c>
      <c r="P1552" s="191">
        <v>5.6401579244218847E-2</v>
      </c>
      <c r="Q1552" s="191">
        <v>10</v>
      </c>
      <c r="R1552" s="191">
        <v>0.10203558426908681</v>
      </c>
      <c r="S1552" s="191">
        <v>9</v>
      </c>
      <c r="T1552" s="191">
        <v>4.6146746654360866E-2</v>
      </c>
      <c r="U1552" s="191">
        <v>8</v>
      </c>
      <c r="V1552" s="191">
        <v>4.1019330359431887E-2</v>
      </c>
      <c r="W1552" s="191">
        <v>35</v>
      </c>
      <c r="X1552" s="191">
        <v>0.1794595703225145</v>
      </c>
      <c r="Y1552" s="191">
        <v>70</v>
      </c>
      <c r="Z1552" s="191">
        <v>0.358919140645029</v>
      </c>
      <c r="AA1552" s="191">
        <v>168</v>
      </c>
      <c r="AB1552" s="191">
        <v>0.8614059375480696</v>
      </c>
      <c r="AC1552" s="191">
        <v>32</v>
      </c>
      <c r="AD1552" s="191">
        <v>0.16407732143772755</v>
      </c>
      <c r="AE1552" s="191"/>
      <c r="AF1552" s="191"/>
    </row>
    <row r="1553" spans="1:32">
      <c r="A1553" s="332">
        <v>1900</v>
      </c>
      <c r="B1553" s="334" t="s">
        <v>837</v>
      </c>
      <c r="C1553" s="345">
        <v>24813</v>
      </c>
      <c r="D1553" s="345">
        <v>25047</v>
      </c>
      <c r="E1553" s="191">
        <v>403</v>
      </c>
      <c r="F1553" s="191">
        <f t="shared" si="91"/>
        <v>1.6089751267616879</v>
      </c>
      <c r="G1553" s="191">
        <v>199</v>
      </c>
      <c r="H1553" s="191">
        <v>0.79450632810316602</v>
      </c>
      <c r="I1553" s="191">
        <v>204</v>
      </c>
      <c r="J1553" s="191">
        <v>0.81446879865852195</v>
      </c>
      <c r="K1553" s="191">
        <v>44</v>
      </c>
      <c r="L1553" s="191">
        <v>0.17566974088713219</v>
      </c>
      <c r="M1553" s="191">
        <v>40</v>
      </c>
      <c r="N1553" s="191">
        <v>0.15969976444284745</v>
      </c>
      <c r="O1553" s="191">
        <v>10</v>
      </c>
      <c r="P1553" s="191">
        <v>3.9924941110711862E-2</v>
      </c>
      <c r="Q1553" s="191">
        <v>13</v>
      </c>
      <c r="R1553" s="191">
        <v>0.10328582265341159</v>
      </c>
      <c r="S1553" s="191">
        <v>15</v>
      </c>
      <c r="T1553" s="191">
        <v>5.98874116660678E-2</v>
      </c>
      <c r="U1553" s="191">
        <v>6</v>
      </c>
      <c r="V1553" s="191">
        <v>2.3954964666427117E-2</v>
      </c>
      <c r="W1553" s="191">
        <v>42</v>
      </c>
      <c r="X1553" s="191">
        <v>0.16768475266498981</v>
      </c>
      <c r="Y1553" s="191">
        <v>72</v>
      </c>
      <c r="Z1553" s="191">
        <v>0.2874595759971254</v>
      </c>
      <c r="AA1553" s="191">
        <v>133</v>
      </c>
      <c r="AB1553" s="191">
        <v>0.53100171677246777</v>
      </c>
      <c r="AC1553" s="191">
        <v>28</v>
      </c>
      <c r="AD1553" s="191">
        <v>0.11178983510999321</v>
      </c>
      <c r="AE1553" s="191"/>
      <c r="AF1553" s="191"/>
    </row>
    <row r="1554" spans="1:32">
      <c r="A1554" s="332">
        <v>1900</v>
      </c>
      <c r="B1554" s="334" t="s">
        <v>834</v>
      </c>
      <c r="C1554" s="345">
        <v>9991</v>
      </c>
      <c r="D1554" s="345">
        <v>11222</v>
      </c>
      <c r="E1554" s="191">
        <v>195</v>
      </c>
      <c r="F1554" s="191">
        <f t="shared" si="91"/>
        <v>1.7376581714489396</v>
      </c>
      <c r="G1554" s="191">
        <v>93</v>
      </c>
      <c r="H1554" s="191">
        <v>0.82872928176795579</v>
      </c>
      <c r="I1554" s="191">
        <v>102</v>
      </c>
      <c r="J1554" s="191">
        <v>0.90892888968098373</v>
      </c>
      <c r="K1554" s="191">
        <v>14</v>
      </c>
      <c r="L1554" s="191">
        <v>0.12475494564248799</v>
      </c>
      <c r="M1554" s="191">
        <v>16</v>
      </c>
      <c r="N1554" s="191">
        <v>0.14257708073427197</v>
      </c>
      <c r="O1554" s="191">
        <v>3</v>
      </c>
      <c r="P1554" s="191">
        <v>2.6733202637675993E-2</v>
      </c>
      <c r="Q1554" s="191">
        <v>11</v>
      </c>
      <c r="R1554" s="191">
        <v>0.19506326857957584</v>
      </c>
      <c r="S1554" s="191">
        <v>7</v>
      </c>
      <c r="T1554" s="191">
        <v>6.2377472821243993E-2</v>
      </c>
      <c r="U1554" s="191">
        <v>7</v>
      </c>
      <c r="V1554" s="191">
        <v>6.2377472821243993E-2</v>
      </c>
      <c r="W1554" s="191">
        <v>20</v>
      </c>
      <c r="X1554" s="191">
        <v>0.17822135091783994</v>
      </c>
      <c r="Y1554" s="191">
        <v>35</v>
      </c>
      <c r="Z1554" s="191">
        <v>0.31188736410621992</v>
      </c>
      <c r="AA1554" s="191">
        <v>70</v>
      </c>
      <c r="AB1554" s="191">
        <v>0.62377472821243984</v>
      </c>
      <c r="AC1554" s="191">
        <v>12</v>
      </c>
      <c r="AD1554" s="191">
        <v>0.10693281055070397</v>
      </c>
      <c r="AE1554" s="191"/>
      <c r="AF1554" s="191"/>
    </row>
    <row r="1555" spans="1:32">
      <c r="A1555" s="332">
        <v>1900</v>
      </c>
      <c r="B1555" s="334" t="s">
        <v>835</v>
      </c>
      <c r="C1555" s="345">
        <v>7278</v>
      </c>
      <c r="D1555" s="345">
        <v>7156</v>
      </c>
      <c r="E1555" s="191">
        <v>136</v>
      </c>
      <c r="F1555" s="191">
        <f t="shared" si="91"/>
        <v>1.9005030743432085</v>
      </c>
      <c r="G1555" s="191">
        <v>69</v>
      </c>
      <c r="H1555" s="191">
        <v>0.96422582448295135</v>
      </c>
      <c r="I1555" s="191">
        <v>67</v>
      </c>
      <c r="J1555" s="191">
        <v>0.93627724986025707</v>
      </c>
      <c r="K1555" s="191">
        <v>6</v>
      </c>
      <c r="L1555" s="191">
        <v>8.3845723868082728E-2</v>
      </c>
      <c r="M1555" s="191">
        <v>9</v>
      </c>
      <c r="N1555" s="191">
        <v>0.12576858580212411</v>
      </c>
      <c r="O1555" s="191">
        <v>5</v>
      </c>
      <c r="P1555" s="191">
        <v>6.9871436556735597E-2</v>
      </c>
      <c r="Q1555" s="191">
        <v>4</v>
      </c>
      <c r="R1555" s="191">
        <v>0.11123532699832309</v>
      </c>
      <c r="S1555" s="191">
        <v>3</v>
      </c>
      <c r="T1555" s="191">
        <v>4.1922861934041364E-2</v>
      </c>
      <c r="U1555" s="191">
        <v>3</v>
      </c>
      <c r="V1555" s="191">
        <v>4.1922861934041364E-2</v>
      </c>
      <c r="W1555" s="191">
        <v>13</v>
      </c>
      <c r="X1555" s="191">
        <v>0.1816657350475126</v>
      </c>
      <c r="Y1555" s="191">
        <v>18</v>
      </c>
      <c r="Z1555" s="191">
        <v>0.25153717160424821</v>
      </c>
      <c r="AA1555" s="191">
        <v>67</v>
      </c>
      <c r="AB1555" s="191">
        <v>0.93627724986025707</v>
      </c>
      <c r="AC1555" s="191">
        <v>8</v>
      </c>
      <c r="AD1555" s="191">
        <v>0.11179429849077697</v>
      </c>
      <c r="AE1555" s="191"/>
      <c r="AF1555" s="191"/>
    </row>
    <row r="1556" spans="1:32">
      <c r="A1556" s="332">
        <v>1900</v>
      </c>
      <c r="B1556" s="334" t="s">
        <v>838</v>
      </c>
      <c r="C1556" s="345">
        <v>30198</v>
      </c>
      <c r="D1556" s="345">
        <v>33473</v>
      </c>
      <c r="E1556" s="191">
        <v>625</v>
      </c>
      <c r="F1556" s="191">
        <f t="shared" si="91"/>
        <v>1.8671765303378842</v>
      </c>
      <c r="G1556" s="191">
        <v>310</v>
      </c>
      <c r="H1556" s="191">
        <v>0.92611955904759058</v>
      </c>
      <c r="I1556" s="191">
        <v>315</v>
      </c>
      <c r="J1556" s="191">
        <v>0.94105697129029364</v>
      </c>
      <c r="K1556" s="191">
        <v>49</v>
      </c>
      <c r="L1556" s="191">
        <v>0.14638663997849014</v>
      </c>
      <c r="M1556" s="191">
        <v>78</v>
      </c>
      <c r="N1556" s="191">
        <v>0.23302363098616796</v>
      </c>
      <c r="O1556" s="191">
        <v>36</v>
      </c>
      <c r="P1556" s="191">
        <v>0.10754936814746213</v>
      </c>
      <c r="Q1556" s="191">
        <v>22</v>
      </c>
      <c r="R1556" s="191">
        <v>0.13079198159710811</v>
      </c>
      <c r="S1556" s="191">
        <v>21</v>
      </c>
      <c r="T1556" s="191">
        <v>6.2737131419352915E-2</v>
      </c>
      <c r="U1556" s="191">
        <v>23</v>
      </c>
      <c r="V1556" s="191">
        <v>6.8712096316434143E-2</v>
      </c>
      <c r="W1556" s="191">
        <v>57</v>
      </c>
      <c r="X1556" s="191">
        <v>0.17028649956681505</v>
      </c>
      <c r="Y1556" s="191">
        <v>114</v>
      </c>
      <c r="Z1556" s="191">
        <v>0.34057299913363009</v>
      </c>
      <c r="AA1556" s="191">
        <v>202</v>
      </c>
      <c r="AB1556" s="191">
        <v>0.60347145460520424</v>
      </c>
      <c r="AC1556" s="191">
        <v>23</v>
      </c>
      <c r="AD1556" s="191">
        <v>6.8712096316434143E-2</v>
      </c>
      <c r="AE1556" s="191"/>
      <c r="AF1556" s="191"/>
    </row>
    <row r="1557" spans="1:32">
      <c r="A1557" s="332">
        <v>1900</v>
      </c>
      <c r="B1557" s="334" t="s">
        <v>839</v>
      </c>
      <c r="C1557" s="345">
        <v>24017</v>
      </c>
      <c r="D1557" s="345">
        <v>23731</v>
      </c>
      <c r="E1557" s="191">
        <v>414</v>
      </c>
      <c r="F1557" s="191">
        <f t="shared" si="91"/>
        <v>1.7445535375668957</v>
      </c>
      <c r="G1557" s="191">
        <v>210</v>
      </c>
      <c r="H1557" s="191">
        <v>0.88491846108465722</v>
      </c>
      <c r="I1557" s="191">
        <v>204</v>
      </c>
      <c r="J1557" s="191">
        <v>0.85963507648223836</v>
      </c>
      <c r="K1557" s="191">
        <v>31</v>
      </c>
      <c r="L1557" s="191">
        <v>0.13063082044583035</v>
      </c>
      <c r="M1557" s="191">
        <v>50</v>
      </c>
      <c r="N1557" s="191">
        <v>0.21069487168682313</v>
      </c>
      <c r="O1557" s="191">
        <v>12</v>
      </c>
      <c r="P1557" s="191">
        <v>5.0566769204837554E-2</v>
      </c>
      <c r="Q1557" s="191">
        <v>11</v>
      </c>
      <c r="R1557" s="191">
        <v>9.2242214824491173E-2</v>
      </c>
      <c r="S1557" s="191">
        <v>18</v>
      </c>
      <c r="T1557" s="191">
        <v>7.5850153807256335E-2</v>
      </c>
      <c r="U1557" s="191">
        <v>13</v>
      </c>
      <c r="V1557" s="191">
        <v>5.4780666638574019E-2</v>
      </c>
      <c r="W1557" s="191">
        <v>34</v>
      </c>
      <c r="X1557" s="191">
        <v>0.14327251274703975</v>
      </c>
      <c r="Y1557" s="191">
        <v>69</v>
      </c>
      <c r="Z1557" s="191">
        <v>0.29075892292781591</v>
      </c>
      <c r="AA1557" s="191">
        <v>154</v>
      </c>
      <c r="AB1557" s="191">
        <v>0.64894020479541525</v>
      </c>
      <c r="AC1557" s="191">
        <v>22</v>
      </c>
      <c r="AD1557" s="191">
        <v>9.2705743542202179E-2</v>
      </c>
      <c r="AE1557" s="191"/>
      <c r="AF1557" s="191"/>
    </row>
    <row r="1558" spans="1:32">
      <c r="A1558" s="332">
        <v>1900</v>
      </c>
      <c r="B1558" s="334" t="s">
        <v>840</v>
      </c>
      <c r="C1558" s="345">
        <v>17177</v>
      </c>
      <c r="D1558" s="345">
        <v>17985</v>
      </c>
      <c r="E1558" s="191">
        <v>363</v>
      </c>
      <c r="F1558" s="191">
        <f t="shared" si="91"/>
        <v>2.0183486238532113</v>
      </c>
      <c r="G1558" s="191">
        <v>193</v>
      </c>
      <c r="H1558" s="191">
        <v>1.0731164859605227</v>
      </c>
      <c r="I1558" s="191">
        <v>170</v>
      </c>
      <c r="J1558" s="191">
        <v>0.94523213789268845</v>
      </c>
      <c r="K1558" s="191">
        <v>20</v>
      </c>
      <c r="L1558" s="191">
        <v>0.11120378092855157</v>
      </c>
      <c r="M1558" s="191">
        <v>63</v>
      </c>
      <c r="N1558" s="191">
        <v>0.35029190992493747</v>
      </c>
      <c r="O1558" s="191">
        <v>16</v>
      </c>
      <c r="P1558" s="191">
        <v>8.8963024742841262E-2</v>
      </c>
      <c r="Q1558" s="191">
        <v>7</v>
      </c>
      <c r="R1558" s="191">
        <v>7.7453433416736175E-2</v>
      </c>
      <c r="S1558" s="191">
        <v>23</v>
      </c>
      <c r="T1558" s="191">
        <v>0.1278843480678343</v>
      </c>
      <c r="U1558" s="191">
        <v>8</v>
      </c>
      <c r="V1558" s="191">
        <v>4.4481512371420631E-2</v>
      </c>
      <c r="W1558" s="191">
        <v>42</v>
      </c>
      <c r="X1558" s="191">
        <v>0.23352793994995832</v>
      </c>
      <c r="Y1558" s="191">
        <v>57</v>
      </c>
      <c r="Z1558" s="191">
        <v>0.31693077564637201</v>
      </c>
      <c r="AA1558" s="191">
        <v>110</v>
      </c>
      <c r="AB1558" s="191">
        <v>0.6116207951070336</v>
      </c>
      <c r="AC1558" s="191">
        <v>17</v>
      </c>
      <c r="AD1558" s="191">
        <v>9.4523213789268826E-2</v>
      </c>
      <c r="AE1558" s="191"/>
      <c r="AF1558" s="191"/>
    </row>
    <row r="1559" spans="1:32">
      <c r="A1559" s="332">
        <v>1900</v>
      </c>
      <c r="B1559" s="335" t="s">
        <v>1055</v>
      </c>
      <c r="C1559" s="240">
        <v>135360</v>
      </c>
      <c r="D1559" s="246">
        <v>146519</v>
      </c>
      <c r="E1559" s="191">
        <v>2820</v>
      </c>
      <c r="F1559" s="191">
        <f t="shared" si="91"/>
        <v>1.9246650605040982</v>
      </c>
      <c r="G1559" s="191">
        <v>1452</v>
      </c>
      <c r="H1559" s="191">
        <v>0.99099775455742944</v>
      </c>
      <c r="I1559" s="191">
        <v>1368</v>
      </c>
      <c r="J1559" s="191">
        <v>0.93366730594666902</v>
      </c>
      <c r="K1559" s="191">
        <v>236</v>
      </c>
      <c r="L1559" s="191">
        <v>0.16107126038261249</v>
      </c>
      <c r="M1559" s="191">
        <v>294</v>
      </c>
      <c r="N1559" s="191">
        <v>0.20065657013766131</v>
      </c>
      <c r="O1559" s="191">
        <v>117</v>
      </c>
      <c r="P1559" s="191">
        <v>7.9853124850701951E-2</v>
      </c>
      <c r="Q1559" s="191">
        <v>79</v>
      </c>
      <c r="R1559" s="191">
        <v>0.10729666459640046</v>
      </c>
      <c r="S1559" s="191">
        <v>82</v>
      </c>
      <c r="T1559" s="191">
        <v>5.5965437929551796E-2</v>
      </c>
      <c r="U1559" s="191">
        <v>41</v>
      </c>
      <c r="V1559" s="191">
        <v>2.7982718964775898E-2</v>
      </c>
      <c r="W1559" s="191">
        <v>277</v>
      </c>
      <c r="X1559" s="191">
        <v>0.18905397934738838</v>
      </c>
      <c r="Y1559" s="191">
        <v>510</v>
      </c>
      <c r="Z1559" s="191">
        <v>0.34807772370818801</v>
      </c>
      <c r="AA1559" s="191">
        <v>986</v>
      </c>
      <c r="AB1559" s="191">
        <v>0.67295026583583017</v>
      </c>
      <c r="AC1559" s="191">
        <v>198</v>
      </c>
      <c r="AD1559" s="191">
        <v>0.13513605743964946</v>
      </c>
      <c r="AE1559" s="191"/>
      <c r="AF1559" s="191"/>
    </row>
    <row r="1560" spans="1:32">
      <c r="A1560" s="332">
        <v>1900</v>
      </c>
      <c r="B1560" s="334" t="s">
        <v>818</v>
      </c>
      <c r="C1560" s="345">
        <v>16684</v>
      </c>
      <c r="D1560" s="345">
        <v>16227</v>
      </c>
      <c r="E1560" s="191">
        <v>304</v>
      </c>
      <c r="F1560" s="191">
        <f t="shared" si="91"/>
        <v>1.8734208418068652</v>
      </c>
      <c r="G1560" s="191">
        <v>144</v>
      </c>
      <c r="H1560" s="191">
        <v>0.88740987243483094</v>
      </c>
      <c r="I1560" s="191">
        <v>160</v>
      </c>
      <c r="J1560" s="191">
        <v>0.98601096937203425</v>
      </c>
      <c r="K1560" s="191">
        <v>18</v>
      </c>
      <c r="L1560" s="191">
        <v>0.11092623405435387</v>
      </c>
      <c r="M1560" s="191">
        <v>25</v>
      </c>
      <c r="N1560" s="191">
        <v>0.15406421396438036</v>
      </c>
      <c r="O1560" s="191">
        <v>7</v>
      </c>
      <c r="P1560" s="191">
        <v>4.3137979910026499E-2</v>
      </c>
      <c r="Q1560" s="191">
        <v>7</v>
      </c>
      <c r="R1560" s="191">
        <v>8.5844580020952729E-2</v>
      </c>
      <c r="S1560" s="191">
        <v>11</v>
      </c>
      <c r="T1560" s="191">
        <v>6.7788254144327362E-2</v>
      </c>
      <c r="U1560" s="191">
        <v>7</v>
      </c>
      <c r="V1560" s="191">
        <v>4.3137979910026499E-2</v>
      </c>
      <c r="W1560" s="191">
        <v>32</v>
      </c>
      <c r="X1560" s="191">
        <v>0.19720219387440685</v>
      </c>
      <c r="Y1560" s="191">
        <v>54</v>
      </c>
      <c r="Z1560" s="191">
        <v>0.33277870216306155</v>
      </c>
      <c r="AA1560" s="191">
        <v>118</v>
      </c>
      <c r="AB1560" s="191">
        <v>0.7271830899118753</v>
      </c>
      <c r="AC1560" s="191">
        <v>25</v>
      </c>
      <c r="AD1560" s="191">
        <v>0.15406421396438036</v>
      </c>
      <c r="AE1560" s="191"/>
      <c r="AF1560" s="191"/>
    </row>
    <row r="1561" spans="1:32">
      <c r="A1561" s="332">
        <v>1900</v>
      </c>
      <c r="B1561" s="334" t="s">
        <v>819</v>
      </c>
      <c r="C1561" s="345">
        <v>16234</v>
      </c>
      <c r="D1561" s="345">
        <v>17432</v>
      </c>
      <c r="E1561" s="191">
        <v>323</v>
      </c>
      <c r="F1561" s="191">
        <f t="shared" si="91"/>
        <v>1.8529141808168885</v>
      </c>
      <c r="G1561" s="191">
        <v>153</v>
      </c>
      <c r="H1561" s="191">
        <v>0.87769619091326301</v>
      </c>
      <c r="I1561" s="191">
        <v>170</v>
      </c>
      <c r="J1561" s="191">
        <v>0.97521798990362552</v>
      </c>
      <c r="K1561" s="191">
        <v>26</v>
      </c>
      <c r="L1561" s="191">
        <v>0.14915098669114271</v>
      </c>
      <c r="M1561" s="191">
        <v>24</v>
      </c>
      <c r="N1561" s="191">
        <v>0.13767783386874713</v>
      </c>
      <c r="O1561" s="191">
        <v>13</v>
      </c>
      <c r="P1561" s="191">
        <v>7.4575493345571356E-2</v>
      </c>
      <c r="Q1561" s="191">
        <v>4</v>
      </c>
      <c r="R1561" s="191">
        <v>4.5663148233134464E-2</v>
      </c>
      <c r="S1561" s="191">
        <v>6</v>
      </c>
      <c r="T1561" s="191">
        <v>3.4419458467186782E-2</v>
      </c>
      <c r="U1561" s="191">
        <v>4</v>
      </c>
      <c r="V1561" s="191">
        <v>2.2946305644791189E-2</v>
      </c>
      <c r="W1561" s="191">
        <v>28</v>
      </c>
      <c r="X1561" s="191">
        <v>0.16062413951353832</v>
      </c>
      <c r="Y1561" s="191">
        <v>63</v>
      </c>
      <c r="Z1561" s="191">
        <v>0.36140431390546124</v>
      </c>
      <c r="AA1561" s="191">
        <v>126</v>
      </c>
      <c r="AB1561" s="191">
        <v>0.72280862781092248</v>
      </c>
      <c r="AC1561" s="191">
        <v>29</v>
      </c>
      <c r="AD1561" s="191">
        <v>0.16636071592473614</v>
      </c>
      <c r="AE1561" s="191"/>
      <c r="AF1561" s="191"/>
    </row>
    <row r="1562" spans="1:32">
      <c r="A1562" s="332">
        <v>1900</v>
      </c>
      <c r="B1562" s="334" t="s">
        <v>820</v>
      </c>
      <c r="C1562" s="345">
        <v>42712</v>
      </c>
      <c r="D1562" s="345">
        <v>54339</v>
      </c>
      <c r="E1562" s="191">
        <v>940</v>
      </c>
      <c r="F1562" s="191">
        <f t="shared" si="91"/>
        <v>1.7298809326634645</v>
      </c>
      <c r="G1562" s="191">
        <v>473</v>
      </c>
      <c r="H1562" s="191">
        <v>0.87046136292533904</v>
      </c>
      <c r="I1562" s="191">
        <v>467</v>
      </c>
      <c r="J1562" s="191">
        <v>0.85941956973812539</v>
      </c>
      <c r="K1562" s="191">
        <v>89</v>
      </c>
      <c r="L1562" s="191">
        <v>0.16378659894366845</v>
      </c>
      <c r="M1562" s="191">
        <v>122</v>
      </c>
      <c r="N1562" s="191">
        <v>0.22451646147334325</v>
      </c>
      <c r="O1562" s="191">
        <v>53</v>
      </c>
      <c r="P1562" s="191">
        <v>9.7535839820386827E-2</v>
      </c>
      <c r="Q1562" s="191">
        <v>35</v>
      </c>
      <c r="R1562" s="191">
        <v>0.1281768159149046</v>
      </c>
      <c r="S1562" s="191">
        <v>35</v>
      </c>
      <c r="T1562" s="191">
        <v>6.4410460258746027E-2</v>
      </c>
      <c r="U1562" s="191">
        <v>16</v>
      </c>
      <c r="V1562" s="191">
        <v>2.944478183256961E-2</v>
      </c>
      <c r="W1562" s="191">
        <v>121</v>
      </c>
      <c r="X1562" s="191">
        <v>0.22267616260880765</v>
      </c>
      <c r="Y1562" s="191">
        <v>158</v>
      </c>
      <c r="Z1562" s="191">
        <v>0.29076722059662491</v>
      </c>
      <c r="AA1562" s="191">
        <v>263</v>
      </c>
      <c r="AB1562" s="191">
        <v>0.48399860137286294</v>
      </c>
      <c r="AC1562" s="191">
        <v>48</v>
      </c>
      <c r="AD1562" s="191">
        <v>8.8334345497708827E-2</v>
      </c>
      <c r="AE1562" s="191"/>
      <c r="AF1562" s="191"/>
    </row>
    <row r="1563" spans="1:32">
      <c r="A1563" s="332">
        <v>1900</v>
      </c>
      <c r="B1563" s="334" t="s">
        <v>821</v>
      </c>
      <c r="C1563" s="345">
        <v>28943</v>
      </c>
      <c r="D1563" s="345">
        <v>28990</v>
      </c>
      <c r="E1563" s="191">
        <v>606</v>
      </c>
      <c r="F1563" s="191">
        <f t="shared" si="91"/>
        <v>2.0903759917212832</v>
      </c>
      <c r="G1563" s="191">
        <v>332</v>
      </c>
      <c r="H1563" s="191">
        <v>1.1452224905139703</v>
      </c>
      <c r="I1563" s="191">
        <v>274</v>
      </c>
      <c r="J1563" s="191">
        <v>0.9451535012073129</v>
      </c>
      <c r="K1563" s="191">
        <v>38</v>
      </c>
      <c r="L1563" s="191">
        <v>0.13107968264918937</v>
      </c>
      <c r="M1563" s="191">
        <v>70</v>
      </c>
      <c r="N1563" s="191">
        <v>0.24146257330113829</v>
      </c>
      <c r="O1563" s="191">
        <v>22</v>
      </c>
      <c r="P1563" s="191">
        <v>7.5888237323214897E-2</v>
      </c>
      <c r="Q1563" s="191">
        <v>17</v>
      </c>
      <c r="R1563" s="191">
        <v>0.11669541221110728</v>
      </c>
      <c r="S1563" s="191">
        <v>12</v>
      </c>
      <c r="T1563" s="191">
        <v>4.1393583994480856E-2</v>
      </c>
      <c r="U1563" s="191">
        <v>8</v>
      </c>
      <c r="V1563" s="191">
        <v>2.7595722662987238E-2</v>
      </c>
      <c r="W1563" s="191">
        <v>45</v>
      </c>
      <c r="X1563" s="191">
        <v>0.1552259399793032</v>
      </c>
      <c r="Y1563" s="191">
        <v>118</v>
      </c>
      <c r="Z1563" s="191">
        <v>0.40703690927906172</v>
      </c>
      <c r="AA1563" s="191">
        <v>235</v>
      </c>
      <c r="AB1563" s="191">
        <v>0.81062435322525017</v>
      </c>
      <c r="AC1563" s="191">
        <v>41</v>
      </c>
      <c r="AD1563" s="191">
        <v>0.1414280786478096</v>
      </c>
      <c r="AE1563" s="191"/>
      <c r="AF1563" s="191"/>
    </row>
    <row r="1564" spans="1:32">
      <c r="A1564" s="332">
        <v>1900</v>
      </c>
      <c r="B1564" s="334" t="s">
        <v>822</v>
      </c>
      <c r="C1564" s="345">
        <v>30787</v>
      </c>
      <c r="D1564" s="345">
        <v>29531</v>
      </c>
      <c r="E1564" s="191">
        <v>647</v>
      </c>
      <c r="F1564" s="191">
        <f t="shared" si="91"/>
        <v>2.1909180183535946</v>
      </c>
      <c r="G1564" s="191">
        <v>350</v>
      </c>
      <c r="H1564" s="191">
        <v>1.185195218583861</v>
      </c>
      <c r="I1564" s="191">
        <v>297</v>
      </c>
      <c r="J1564" s="191">
        <v>1.0057227997697336</v>
      </c>
      <c r="K1564" s="191">
        <v>65</v>
      </c>
      <c r="L1564" s="191">
        <v>0.22010768345128848</v>
      </c>
      <c r="M1564" s="191">
        <v>53</v>
      </c>
      <c r="N1564" s="191">
        <v>0.17947241881412754</v>
      </c>
      <c r="O1564" s="191">
        <v>22</v>
      </c>
      <c r="P1564" s="191">
        <v>7.4497985168128403E-2</v>
      </c>
      <c r="Q1564" s="191">
        <v>16</v>
      </c>
      <c r="R1564" s="191">
        <v>0.10781890217060039</v>
      </c>
      <c r="S1564" s="191">
        <v>18</v>
      </c>
      <c r="T1564" s="191">
        <v>6.0952896955741423E-2</v>
      </c>
      <c r="U1564" s="191">
        <v>6</v>
      </c>
      <c r="V1564" s="191">
        <v>2.0317632318580477E-2</v>
      </c>
      <c r="W1564" s="191">
        <v>51</v>
      </c>
      <c r="X1564" s="191">
        <v>0.17269987470793405</v>
      </c>
      <c r="Y1564" s="191">
        <v>117</v>
      </c>
      <c r="Z1564" s="191">
        <v>0.39619383021231924</v>
      </c>
      <c r="AA1564" s="191">
        <v>244</v>
      </c>
      <c r="AB1564" s="191">
        <v>0.82625038095560599</v>
      </c>
      <c r="AC1564" s="191">
        <v>55</v>
      </c>
      <c r="AD1564" s="191">
        <v>0.186244962920321</v>
      </c>
      <c r="AE1564" s="191"/>
      <c r="AF1564" s="191"/>
    </row>
    <row r="1565" spans="1:32">
      <c r="A1565" s="332">
        <v>1900</v>
      </c>
      <c r="B1565" s="335" t="s">
        <v>1056</v>
      </c>
      <c r="C1565" s="233">
        <v>17249</v>
      </c>
      <c r="D1565" s="246">
        <v>19700</v>
      </c>
      <c r="E1565" s="191">
        <v>448</v>
      </c>
      <c r="F1565" s="191">
        <f t="shared" si="91"/>
        <v>2.2741116751269037</v>
      </c>
      <c r="G1565" s="191">
        <v>223</v>
      </c>
      <c r="H1565" s="191">
        <v>1.131979695431472</v>
      </c>
      <c r="I1565" s="191">
        <v>225</v>
      </c>
      <c r="J1565" s="191">
        <v>1.1421319796954315</v>
      </c>
      <c r="K1565" s="191">
        <v>51</v>
      </c>
      <c r="L1565" s="191">
        <v>0.25888324873096447</v>
      </c>
      <c r="M1565" s="191">
        <v>52</v>
      </c>
      <c r="N1565" s="191">
        <v>0.26395939086294418</v>
      </c>
      <c r="O1565" s="191">
        <v>20</v>
      </c>
      <c r="P1565" s="191">
        <v>0.10152284263959391</v>
      </c>
      <c r="Q1565" s="191">
        <v>20</v>
      </c>
      <c r="R1565" s="191">
        <v>0.20203045685279189</v>
      </c>
      <c r="S1565" s="191">
        <v>19</v>
      </c>
      <c r="T1565" s="191">
        <v>9.6446700507614211E-2</v>
      </c>
      <c r="U1565" s="191">
        <v>6</v>
      </c>
      <c r="V1565" s="191">
        <v>3.0456852791878174E-2</v>
      </c>
      <c r="W1565" s="191">
        <v>51</v>
      </c>
      <c r="X1565" s="191">
        <v>0.25888324873096447</v>
      </c>
      <c r="Y1565" s="191">
        <v>69</v>
      </c>
      <c r="Z1565" s="191">
        <v>0.35025380710659898</v>
      </c>
      <c r="AA1565" s="191">
        <v>136</v>
      </c>
      <c r="AB1565" s="191">
        <v>0.69035532994923854</v>
      </c>
      <c r="AC1565" s="191">
        <v>24</v>
      </c>
      <c r="AD1565" s="191">
        <v>0.12182741116751269</v>
      </c>
      <c r="AE1565" s="191"/>
      <c r="AF1565" s="191"/>
    </row>
    <row r="1566" spans="1:32">
      <c r="A1566" s="332">
        <v>1900</v>
      </c>
      <c r="B1566" s="335" t="s">
        <v>1057</v>
      </c>
      <c r="C1566" s="343">
        <v>50307</v>
      </c>
      <c r="D1566" s="246">
        <v>55385</v>
      </c>
      <c r="E1566" s="191">
        <v>1110</v>
      </c>
      <c r="F1566" s="191">
        <f t="shared" si="91"/>
        <v>2.0041527489392434</v>
      </c>
      <c r="G1566" s="191">
        <v>556</v>
      </c>
      <c r="H1566" s="191">
        <v>1.003881917486684</v>
      </c>
      <c r="I1566" s="191">
        <v>554</v>
      </c>
      <c r="J1566" s="191">
        <v>1.0002708314525595</v>
      </c>
      <c r="K1566" s="191">
        <v>113</v>
      </c>
      <c r="L1566" s="191">
        <v>0.2040263609280491</v>
      </c>
      <c r="M1566" s="191">
        <v>131</v>
      </c>
      <c r="N1566" s="191">
        <v>0.23652613523517199</v>
      </c>
      <c r="O1566" s="191">
        <v>32</v>
      </c>
      <c r="P1566" s="191">
        <v>5.7777376545996212E-2</v>
      </c>
      <c r="Q1566" s="191">
        <v>22</v>
      </c>
      <c r="R1566" s="191">
        <v>7.9046673286991068E-2</v>
      </c>
      <c r="S1566" s="191">
        <v>29</v>
      </c>
      <c r="T1566" s="191">
        <v>5.2360747494809068E-2</v>
      </c>
      <c r="U1566" s="191">
        <v>29</v>
      </c>
      <c r="V1566" s="191">
        <v>5.2360747494809068E-2</v>
      </c>
      <c r="W1566" s="191">
        <v>122</v>
      </c>
      <c r="X1566" s="191">
        <v>0.22027624808161053</v>
      </c>
      <c r="Y1566" s="191">
        <v>187</v>
      </c>
      <c r="Z1566" s="191">
        <v>0.33763654419066536</v>
      </c>
      <c r="AA1566" s="191">
        <v>380</v>
      </c>
      <c r="AB1566" s="191">
        <v>0.68610634648370494</v>
      </c>
      <c r="AC1566" s="191">
        <v>65</v>
      </c>
      <c r="AD1566" s="191">
        <v>0.1173602961090548</v>
      </c>
      <c r="AE1566" s="191"/>
      <c r="AF1566" s="191"/>
    </row>
    <row r="1567" spans="1:32">
      <c r="A1567" s="332">
        <v>1900</v>
      </c>
      <c r="B1567" s="334" t="s">
        <v>858</v>
      </c>
      <c r="C1567" s="345">
        <v>8506</v>
      </c>
      <c r="D1567" s="345">
        <v>8496</v>
      </c>
      <c r="E1567" s="191">
        <v>199</v>
      </c>
      <c r="F1567" s="191">
        <f t="shared" si="91"/>
        <v>2.3422787193973638</v>
      </c>
      <c r="G1567" s="191">
        <v>102</v>
      </c>
      <c r="H1567" s="191">
        <v>1.2005649717514124</v>
      </c>
      <c r="I1567" s="191">
        <v>97</v>
      </c>
      <c r="J1567" s="191">
        <v>1.1417137476459509</v>
      </c>
      <c r="K1567" s="191">
        <v>26</v>
      </c>
      <c r="L1567" s="191">
        <v>0.30602636534839922</v>
      </c>
      <c r="M1567" s="191">
        <v>31</v>
      </c>
      <c r="N1567" s="191">
        <v>0.36487758945386062</v>
      </c>
      <c r="O1567" s="191">
        <v>4</v>
      </c>
      <c r="P1567" s="191">
        <v>4.7080979284369114E-2</v>
      </c>
      <c r="Q1567" s="191">
        <v>3</v>
      </c>
      <c r="R1567" s="191">
        <v>7.0268361581920902E-2</v>
      </c>
      <c r="S1567" s="191">
        <v>5</v>
      </c>
      <c r="T1567" s="191">
        <v>5.885122410546139E-2</v>
      </c>
      <c r="U1567" s="191">
        <v>6</v>
      </c>
      <c r="V1567" s="191">
        <v>7.0621468926553674E-2</v>
      </c>
      <c r="W1567" s="191">
        <v>17</v>
      </c>
      <c r="X1567" s="191">
        <v>0.20009416195856874</v>
      </c>
      <c r="Y1567" s="191">
        <v>28</v>
      </c>
      <c r="Z1567" s="191">
        <v>0.3295668549905838</v>
      </c>
      <c r="AA1567" s="191">
        <v>67</v>
      </c>
      <c r="AB1567" s="191">
        <v>0.78860640301318274</v>
      </c>
      <c r="AC1567" s="191">
        <v>12</v>
      </c>
      <c r="AD1567" s="191">
        <v>0.14124293785310735</v>
      </c>
      <c r="AE1567" s="191"/>
      <c r="AF1567" s="191"/>
    </row>
    <row r="1568" spans="1:32">
      <c r="A1568" s="332">
        <v>1900</v>
      </c>
      <c r="B1568" s="334" t="s">
        <v>980</v>
      </c>
      <c r="C1568" s="345">
        <v>1846</v>
      </c>
      <c r="D1568" s="345">
        <v>1887</v>
      </c>
      <c r="E1568" s="191">
        <v>60</v>
      </c>
      <c r="F1568" s="191">
        <f t="shared" si="91"/>
        <v>3.1796502384737675</v>
      </c>
      <c r="G1568" s="191">
        <v>30</v>
      </c>
      <c r="H1568" s="191">
        <v>1.5898251192368837</v>
      </c>
      <c r="I1568" s="191">
        <v>30</v>
      </c>
      <c r="J1568" s="191">
        <v>1.5898251192368837</v>
      </c>
      <c r="K1568" s="191">
        <v>6</v>
      </c>
      <c r="L1568" s="191">
        <v>0.31796502384737679</v>
      </c>
      <c r="M1568" s="191">
        <v>5</v>
      </c>
      <c r="N1568" s="191">
        <v>0.26497085320614733</v>
      </c>
      <c r="O1568" s="191">
        <v>5</v>
      </c>
      <c r="P1568" s="191">
        <v>0.26497085320614733</v>
      </c>
      <c r="Q1568" s="191">
        <v>0</v>
      </c>
      <c r="R1568" s="191">
        <v>0</v>
      </c>
      <c r="S1568" s="191">
        <v>1</v>
      </c>
      <c r="T1568" s="191">
        <v>5.2994170641229466E-2</v>
      </c>
      <c r="U1568" s="191">
        <v>3</v>
      </c>
      <c r="V1568" s="191">
        <v>0.1589825119236884</v>
      </c>
      <c r="W1568" s="191">
        <v>9</v>
      </c>
      <c r="X1568" s="191">
        <v>0.47694753577106513</v>
      </c>
      <c r="Y1568" s="191">
        <v>11</v>
      </c>
      <c r="Z1568" s="191">
        <v>0.58293587705352412</v>
      </c>
      <c r="AA1568" s="191">
        <v>15</v>
      </c>
      <c r="AB1568" s="191">
        <v>0.79491255961844187</v>
      </c>
      <c r="AC1568" s="191">
        <v>5</v>
      </c>
      <c r="AD1568" s="191">
        <v>0.26497085320614733</v>
      </c>
      <c r="AE1568" s="191"/>
      <c r="AF1568" s="191"/>
    </row>
    <row r="1569" spans="1:32">
      <c r="A1569" s="332">
        <v>1900</v>
      </c>
      <c r="B1569" s="334" t="s">
        <v>866</v>
      </c>
      <c r="C1569" s="345">
        <v>4850</v>
      </c>
      <c r="D1569" s="345">
        <v>5005</v>
      </c>
      <c r="E1569" s="191">
        <v>105</v>
      </c>
      <c r="F1569" s="191">
        <f t="shared" si="91"/>
        <v>2.0979020979020979</v>
      </c>
      <c r="G1569" s="191">
        <v>55</v>
      </c>
      <c r="H1569" s="191">
        <v>1.098901098901099</v>
      </c>
      <c r="I1569" s="191">
        <v>50</v>
      </c>
      <c r="J1569" s="191">
        <v>0.99900099900099903</v>
      </c>
      <c r="K1569" s="191">
        <v>11</v>
      </c>
      <c r="L1569" s="191">
        <v>0.21978021978021978</v>
      </c>
      <c r="M1569" s="191">
        <v>14</v>
      </c>
      <c r="N1569" s="191">
        <v>0.27972027972027974</v>
      </c>
      <c r="O1569" s="191">
        <v>3</v>
      </c>
      <c r="P1569" s="191">
        <v>5.9940059940059937E-2</v>
      </c>
      <c r="Q1569" s="191">
        <v>3</v>
      </c>
      <c r="R1569" s="191">
        <v>0.11928071928071927</v>
      </c>
      <c r="S1569" s="191">
        <v>2</v>
      </c>
      <c r="T1569" s="191">
        <v>3.996003996003996E-2</v>
      </c>
      <c r="U1569" s="191">
        <v>4</v>
      </c>
      <c r="V1569" s="191">
        <v>7.992007992007992E-2</v>
      </c>
      <c r="W1569" s="191">
        <v>10</v>
      </c>
      <c r="X1569" s="191">
        <v>0.19980019980019981</v>
      </c>
      <c r="Y1569" s="191">
        <v>21</v>
      </c>
      <c r="Z1569" s="191">
        <v>0.41958041958041958</v>
      </c>
      <c r="AA1569" s="191">
        <v>34</v>
      </c>
      <c r="AB1569" s="191">
        <v>0.6793206793206793</v>
      </c>
      <c r="AC1569" s="191">
        <v>3</v>
      </c>
      <c r="AD1569" s="191">
        <v>5.9940059940059937E-2</v>
      </c>
      <c r="AE1569" s="191"/>
      <c r="AF1569" s="191"/>
    </row>
    <row r="1570" spans="1:32">
      <c r="A1570" s="332">
        <v>1900</v>
      </c>
      <c r="B1570" s="334" t="s">
        <v>981</v>
      </c>
      <c r="C1570" s="345">
        <v>2924</v>
      </c>
      <c r="D1570" s="345">
        <v>3562</v>
      </c>
      <c r="E1570" s="191">
        <v>64</v>
      </c>
      <c r="F1570" s="191">
        <f t="shared" si="91"/>
        <v>1.7967434025828188</v>
      </c>
      <c r="G1570" s="191">
        <v>43</v>
      </c>
      <c r="H1570" s="191">
        <v>1.2071869736103313</v>
      </c>
      <c r="I1570" s="191">
        <v>21</v>
      </c>
      <c r="J1570" s="191">
        <v>0.58955642897248728</v>
      </c>
      <c r="K1570" s="191">
        <v>7</v>
      </c>
      <c r="L1570" s="191">
        <v>0.19651880965749577</v>
      </c>
      <c r="M1570" s="191">
        <v>5</v>
      </c>
      <c r="N1570" s="191">
        <v>0.14037057832678271</v>
      </c>
      <c r="O1570" s="191">
        <v>3</v>
      </c>
      <c r="P1570" s="191">
        <v>8.4222346996069619E-2</v>
      </c>
      <c r="Q1570" s="191">
        <v>5</v>
      </c>
      <c r="R1570" s="191">
        <v>0.2793374508702976</v>
      </c>
      <c r="S1570" s="191">
        <v>1</v>
      </c>
      <c r="T1570" s="191">
        <v>2.8074115665356544E-2</v>
      </c>
      <c r="U1570" s="191">
        <v>2</v>
      </c>
      <c r="V1570" s="191">
        <v>5.6148231330713089E-2</v>
      </c>
      <c r="W1570" s="191">
        <v>3</v>
      </c>
      <c r="X1570" s="191">
        <v>8.4222346996069619E-2</v>
      </c>
      <c r="Y1570" s="191">
        <v>17</v>
      </c>
      <c r="Z1570" s="191">
        <v>0.47725996631106121</v>
      </c>
      <c r="AA1570" s="191">
        <v>19</v>
      </c>
      <c r="AB1570" s="191">
        <v>0.53340819764177427</v>
      </c>
      <c r="AC1570" s="191">
        <v>2</v>
      </c>
      <c r="AD1570" s="191">
        <v>5.6148231330713089E-2</v>
      </c>
      <c r="AE1570" s="191"/>
      <c r="AF1570" s="191"/>
    </row>
    <row r="1571" spans="1:32">
      <c r="A1571" s="332">
        <v>1900</v>
      </c>
      <c r="B1571" s="337" t="s">
        <v>875</v>
      </c>
      <c r="C1571" s="347">
        <v>11277</v>
      </c>
      <c r="D1571" s="347">
        <v>11473</v>
      </c>
      <c r="E1571" s="191">
        <v>221</v>
      </c>
      <c r="F1571" s="191">
        <f t="shared" si="91"/>
        <v>1.926261657805282</v>
      </c>
      <c r="G1571" s="191">
        <v>105</v>
      </c>
      <c r="H1571" s="191">
        <v>0.91519219035997557</v>
      </c>
      <c r="I1571" s="191">
        <v>116</v>
      </c>
      <c r="J1571" s="191">
        <v>1.0110694674453065</v>
      </c>
      <c r="K1571" s="191">
        <v>16</v>
      </c>
      <c r="L1571" s="191">
        <v>0.13945785757866297</v>
      </c>
      <c r="M1571" s="191">
        <v>23</v>
      </c>
      <c r="N1571" s="191">
        <v>0.20047067026932799</v>
      </c>
      <c r="O1571" s="191">
        <v>3</v>
      </c>
      <c r="P1571" s="191">
        <v>2.6148348295999303E-2</v>
      </c>
      <c r="Q1571" s="191">
        <v>3</v>
      </c>
      <c r="R1571" s="191">
        <v>5.2035213109038615E-2</v>
      </c>
      <c r="S1571" s="191">
        <v>4</v>
      </c>
      <c r="T1571" s="191">
        <v>3.4864464394665742E-2</v>
      </c>
      <c r="U1571" s="191">
        <v>3</v>
      </c>
      <c r="V1571" s="191">
        <v>2.6148348295999303E-2</v>
      </c>
      <c r="W1571" s="191">
        <v>19</v>
      </c>
      <c r="X1571" s="191">
        <v>0.16560620587466227</v>
      </c>
      <c r="Y1571" s="191">
        <v>31</v>
      </c>
      <c r="Z1571" s="191">
        <v>0.27019959905865948</v>
      </c>
      <c r="AA1571" s="191">
        <v>101</v>
      </c>
      <c r="AB1571" s="191">
        <v>0.88032772596530995</v>
      </c>
      <c r="AC1571" s="191">
        <v>18</v>
      </c>
      <c r="AD1571" s="191">
        <v>0.15689008977599583</v>
      </c>
      <c r="AE1571" s="191"/>
      <c r="AF1571" s="191"/>
    </row>
    <row r="1572" spans="1:32">
      <c r="A1572" s="332">
        <v>1900</v>
      </c>
      <c r="B1572" s="334" t="s">
        <v>891</v>
      </c>
      <c r="C1572" s="345">
        <v>20904</v>
      </c>
      <c r="D1572" s="345">
        <v>24962</v>
      </c>
      <c r="E1572" s="191">
        <v>461</v>
      </c>
      <c r="F1572" s="191">
        <f t="shared" si="91"/>
        <v>1.8468071468632319</v>
      </c>
      <c r="G1572" s="191">
        <v>221</v>
      </c>
      <c r="H1572" s="191">
        <v>0.88534572550276414</v>
      </c>
      <c r="I1572" s="191">
        <v>240</v>
      </c>
      <c r="J1572" s="191">
        <v>0.96146142136046797</v>
      </c>
      <c r="K1572" s="191">
        <v>47</v>
      </c>
      <c r="L1572" s="191">
        <v>0.18828619501642496</v>
      </c>
      <c r="M1572" s="191">
        <v>53</v>
      </c>
      <c r="N1572" s="191">
        <v>0.21232273055043666</v>
      </c>
      <c r="O1572" s="191">
        <v>14</v>
      </c>
      <c r="P1572" s="191">
        <v>5.6085249579360626E-2</v>
      </c>
      <c r="Q1572" s="191">
        <v>8</v>
      </c>
      <c r="R1572" s="191">
        <v>6.3776940950244373E-2</v>
      </c>
      <c r="S1572" s="191">
        <v>16</v>
      </c>
      <c r="T1572" s="191">
        <v>6.4097428090697864E-2</v>
      </c>
      <c r="U1572" s="191">
        <v>11</v>
      </c>
      <c r="V1572" s="191">
        <v>4.4066981812354779E-2</v>
      </c>
      <c r="W1572" s="191">
        <v>64</v>
      </c>
      <c r="X1572" s="191">
        <v>0.25638971236279146</v>
      </c>
      <c r="Y1572" s="191">
        <v>79</v>
      </c>
      <c r="Z1572" s="191">
        <v>0.31648105119782066</v>
      </c>
      <c r="AA1572" s="191">
        <v>144</v>
      </c>
      <c r="AB1572" s="191">
        <v>0.57687685281628076</v>
      </c>
      <c r="AC1572" s="191">
        <v>25</v>
      </c>
      <c r="AD1572" s="191">
        <v>0.10015223139171542</v>
      </c>
      <c r="AE1572" s="191"/>
      <c r="AF1572" s="191"/>
    </row>
    <row r="1573" spans="1:32">
      <c r="A1573" s="332">
        <v>1900</v>
      </c>
      <c r="B1573" s="335" t="s">
        <v>1058</v>
      </c>
      <c r="C1573" s="343">
        <v>15043</v>
      </c>
      <c r="D1573" s="246">
        <v>15260</v>
      </c>
      <c r="E1573" s="191">
        <v>266</v>
      </c>
      <c r="F1573" s="191">
        <f t="shared" si="91"/>
        <v>1.7431192660550461</v>
      </c>
      <c r="G1573" s="191">
        <v>136</v>
      </c>
      <c r="H1573" s="191">
        <v>0.89121887287024903</v>
      </c>
      <c r="I1573" s="191">
        <v>130</v>
      </c>
      <c r="J1573" s="191">
        <v>0.85190039318479693</v>
      </c>
      <c r="K1573" s="191">
        <v>10</v>
      </c>
      <c r="L1573" s="191">
        <v>6.5530799475753604E-2</v>
      </c>
      <c r="M1573" s="191">
        <v>24</v>
      </c>
      <c r="N1573" s="191">
        <v>0.15727391874180865</v>
      </c>
      <c r="O1573" s="191">
        <v>10</v>
      </c>
      <c r="P1573" s="191">
        <v>6.5530799475753604E-2</v>
      </c>
      <c r="Q1573" s="191">
        <v>1</v>
      </c>
      <c r="R1573" s="191">
        <v>1.3040629095674966E-2</v>
      </c>
      <c r="S1573" s="191">
        <v>8</v>
      </c>
      <c r="T1573" s="191">
        <v>5.242463958060288E-2</v>
      </c>
      <c r="U1573" s="191">
        <v>7</v>
      </c>
      <c r="V1573" s="191">
        <v>4.5871559633027525E-2</v>
      </c>
      <c r="W1573" s="191">
        <v>26</v>
      </c>
      <c r="X1573" s="191">
        <v>0.17038007863695936</v>
      </c>
      <c r="Y1573" s="191">
        <v>46</v>
      </c>
      <c r="Z1573" s="191">
        <v>0.30144167758846657</v>
      </c>
      <c r="AA1573" s="191">
        <v>112</v>
      </c>
      <c r="AB1573" s="191">
        <v>0.73394495412844041</v>
      </c>
      <c r="AC1573" s="191">
        <v>22</v>
      </c>
      <c r="AD1573" s="191">
        <v>0.14416775884665792</v>
      </c>
      <c r="AE1573" s="191"/>
      <c r="AF1573" s="191"/>
    </row>
    <row r="1574" spans="1:32">
      <c r="A1574" s="332">
        <v>1900</v>
      </c>
      <c r="B1574" s="335" t="s">
        <v>1059</v>
      </c>
      <c r="C1574" s="233">
        <v>12538</v>
      </c>
      <c r="D1574" s="240">
        <v>13070</v>
      </c>
      <c r="E1574" s="191">
        <v>252</v>
      </c>
      <c r="F1574" s="191">
        <f t="shared" si="91"/>
        <v>1.9280795715378729</v>
      </c>
      <c r="G1574" s="191">
        <v>140</v>
      </c>
      <c r="H1574" s="191">
        <v>1.0711553175210407</v>
      </c>
      <c r="I1574" s="191">
        <v>112</v>
      </c>
      <c r="J1574" s="191">
        <v>0.85692425401683248</v>
      </c>
      <c r="K1574" s="191">
        <v>18</v>
      </c>
      <c r="L1574" s="191">
        <v>0.13771996939556236</v>
      </c>
      <c r="M1574" s="191">
        <v>21</v>
      </c>
      <c r="N1574" s="191">
        <v>0.16067329762815608</v>
      </c>
      <c r="O1574" s="191">
        <v>13</v>
      </c>
      <c r="P1574" s="191">
        <v>9.9464422341239478E-2</v>
      </c>
      <c r="Q1574" s="191">
        <v>7</v>
      </c>
      <c r="R1574" s="191">
        <v>0.10657995409334353</v>
      </c>
      <c r="S1574" s="191">
        <v>8</v>
      </c>
      <c r="T1574" s="191">
        <v>6.1208875286916598E-2</v>
      </c>
      <c r="U1574" s="191">
        <v>4</v>
      </c>
      <c r="V1574" s="191">
        <v>3.0604437643458299E-2</v>
      </c>
      <c r="W1574" s="191">
        <v>44</v>
      </c>
      <c r="X1574" s="191">
        <v>0.33664881407804131</v>
      </c>
      <c r="Y1574" s="191">
        <v>41</v>
      </c>
      <c r="Z1574" s="191">
        <v>0.3136954858454476</v>
      </c>
      <c r="AA1574" s="191">
        <v>85</v>
      </c>
      <c r="AB1574" s="191">
        <v>0.65034429992348897</v>
      </c>
      <c r="AC1574" s="191">
        <v>11</v>
      </c>
      <c r="AD1574" s="191">
        <v>8.4162203519510329E-2</v>
      </c>
      <c r="AE1574" s="191"/>
      <c r="AF1574" s="191"/>
    </row>
    <row r="1575" spans="1:32">
      <c r="A1575" s="332">
        <v>1900</v>
      </c>
      <c r="B1575" s="335" t="s">
        <v>1060</v>
      </c>
      <c r="C1575" s="240">
        <v>33825</v>
      </c>
      <c r="D1575" s="246">
        <v>32349</v>
      </c>
      <c r="E1575" s="191">
        <v>584</v>
      </c>
      <c r="F1575" s="191">
        <f t="shared" si="91"/>
        <v>1.805310828773687</v>
      </c>
      <c r="G1575" s="191">
        <v>305</v>
      </c>
      <c r="H1575" s="191">
        <v>0.94284212804105227</v>
      </c>
      <c r="I1575" s="191">
        <v>279</v>
      </c>
      <c r="J1575" s="191">
        <v>0.86246870073263471</v>
      </c>
      <c r="K1575" s="191">
        <v>45</v>
      </c>
      <c r="L1575" s="191">
        <v>0.13910785495687658</v>
      </c>
      <c r="M1575" s="191">
        <v>59</v>
      </c>
      <c r="N1575" s="191">
        <v>0.18238585427679371</v>
      </c>
      <c r="O1575" s="191">
        <v>13</v>
      </c>
      <c r="P1575" s="191">
        <v>4.0186713654208783E-2</v>
      </c>
      <c r="Q1575" s="191">
        <v>17</v>
      </c>
      <c r="R1575" s="191">
        <v>0.10457819407091409</v>
      </c>
      <c r="S1575" s="191">
        <v>13</v>
      </c>
      <c r="T1575" s="191">
        <v>4.0186713654208783E-2</v>
      </c>
      <c r="U1575" s="191">
        <v>7</v>
      </c>
      <c r="V1575" s="191">
        <v>2.1638999659958576E-2</v>
      </c>
      <c r="W1575" s="191">
        <v>75</v>
      </c>
      <c r="X1575" s="191">
        <v>0.23184642492812763</v>
      </c>
      <c r="Y1575" s="191">
        <v>101</v>
      </c>
      <c r="Z1575" s="191">
        <v>0.31221985223654519</v>
      </c>
      <c r="AA1575" s="191">
        <v>209</v>
      </c>
      <c r="AB1575" s="191">
        <v>0.64607870413304891</v>
      </c>
      <c r="AC1575" s="191">
        <v>45</v>
      </c>
      <c r="AD1575" s="191">
        <v>0.13910785495687658</v>
      </c>
      <c r="AE1575" s="191"/>
      <c r="AF1575" s="191"/>
    </row>
    <row r="1576" spans="1:32">
      <c r="A1576" s="332">
        <v>1900</v>
      </c>
      <c r="B1576" s="335" t="s">
        <v>1061</v>
      </c>
      <c r="C1576" s="246">
        <v>23029</v>
      </c>
      <c r="D1576" s="246">
        <v>25093</v>
      </c>
      <c r="E1576" s="191">
        <v>456</v>
      </c>
      <c r="F1576" s="191">
        <f t="shared" si="91"/>
        <v>1.817239867692185</v>
      </c>
      <c r="G1576" s="191">
        <v>222</v>
      </c>
      <c r="H1576" s="191">
        <v>0.88470888295540584</v>
      </c>
      <c r="I1576" s="191">
        <v>234</v>
      </c>
      <c r="J1576" s="191">
        <v>0.93253098473677931</v>
      </c>
      <c r="K1576" s="191">
        <v>45</v>
      </c>
      <c r="L1576" s="191">
        <v>0.17933288168014985</v>
      </c>
      <c r="M1576" s="191">
        <v>51</v>
      </c>
      <c r="N1576" s="191">
        <v>0.20324393257083648</v>
      </c>
      <c r="O1576" s="191">
        <v>11</v>
      </c>
      <c r="P1576" s="191">
        <v>4.3836926632925516E-2</v>
      </c>
      <c r="Q1576" s="191">
        <v>17</v>
      </c>
      <c r="R1576" s="191">
        <v>0.1348184752719882</v>
      </c>
      <c r="S1576" s="191">
        <v>18</v>
      </c>
      <c r="T1576" s="191">
        <v>7.1733152672059944E-2</v>
      </c>
      <c r="U1576" s="191">
        <v>9</v>
      </c>
      <c r="V1576" s="191">
        <v>3.5866576336029972E-2</v>
      </c>
      <c r="W1576" s="191">
        <v>43</v>
      </c>
      <c r="X1576" s="191">
        <v>0.1713625313832543</v>
      </c>
      <c r="Y1576" s="191">
        <v>97</v>
      </c>
      <c r="Z1576" s="191">
        <v>0.38656198939943409</v>
      </c>
      <c r="AA1576" s="191">
        <v>144</v>
      </c>
      <c r="AB1576" s="191">
        <v>0.57386522137647955</v>
      </c>
      <c r="AC1576" s="191">
        <v>21</v>
      </c>
      <c r="AD1576" s="191">
        <v>8.3688678117403256E-2</v>
      </c>
      <c r="AE1576" s="191"/>
      <c r="AF1576" s="191"/>
    </row>
    <row r="1577" spans="1:32">
      <c r="A1577" s="332">
        <v>1900</v>
      </c>
      <c r="B1577" s="335" t="s">
        <v>1062</v>
      </c>
      <c r="C1577" s="240">
        <v>119155</v>
      </c>
      <c r="D1577" s="240">
        <v>127951</v>
      </c>
      <c r="E1577" s="191">
        <v>2881</v>
      </c>
      <c r="F1577" s="191">
        <f t="shared" si="91"/>
        <v>2.2516432071652428</v>
      </c>
      <c r="G1577" s="191">
        <v>1419</v>
      </c>
      <c r="H1577" s="191">
        <v>1.109018296066463</v>
      </c>
      <c r="I1577" s="191">
        <v>1462</v>
      </c>
      <c r="J1577" s="191">
        <v>1.1426249110987801</v>
      </c>
      <c r="K1577" s="191">
        <v>345</v>
      </c>
      <c r="L1577" s="191">
        <v>0.26963446944533453</v>
      </c>
      <c r="M1577" s="191">
        <v>458</v>
      </c>
      <c r="N1577" s="191">
        <v>0.35794952755351656</v>
      </c>
      <c r="O1577" s="191">
        <v>119</v>
      </c>
      <c r="P1577" s="191">
        <v>9.3004353228970466E-2</v>
      </c>
      <c r="Q1577" s="191">
        <v>104</v>
      </c>
      <c r="R1577" s="191">
        <v>0.16174941969972881</v>
      </c>
      <c r="S1577" s="191">
        <v>106</v>
      </c>
      <c r="T1577" s="191">
        <v>8.2844213800595534E-2</v>
      </c>
      <c r="U1577" s="191">
        <v>68</v>
      </c>
      <c r="V1577" s="191">
        <v>5.3145344702268837E-2</v>
      </c>
      <c r="W1577" s="191">
        <v>256</v>
      </c>
      <c r="X1577" s="191">
        <v>0.20007659182030621</v>
      </c>
      <c r="Y1577" s="191">
        <v>395</v>
      </c>
      <c r="Z1577" s="191">
        <v>0.30871192878523812</v>
      </c>
      <c r="AA1577" s="191">
        <v>876</v>
      </c>
      <c r="AB1577" s="191">
        <v>0.68463708763511033</v>
      </c>
      <c r="AC1577" s="191">
        <v>154</v>
      </c>
      <c r="AD1577" s="191">
        <v>0.12035857476690297</v>
      </c>
      <c r="AE1577" s="191"/>
      <c r="AF1577" s="191"/>
    </row>
    <row r="1578" spans="1:32">
      <c r="A1578" s="332">
        <v>1900</v>
      </c>
      <c r="B1578" s="334" t="s">
        <v>935</v>
      </c>
      <c r="C1578" s="345">
        <v>14820</v>
      </c>
      <c r="D1578" s="345">
        <v>14786</v>
      </c>
      <c r="E1578" s="191">
        <v>328</v>
      </c>
      <c r="F1578" s="191">
        <f t="shared" si="91"/>
        <v>2.2183146219396725</v>
      </c>
      <c r="G1578" s="191">
        <v>165</v>
      </c>
      <c r="H1578" s="191">
        <v>1.1159204653050183</v>
      </c>
      <c r="I1578" s="191">
        <v>163</v>
      </c>
      <c r="J1578" s="191">
        <v>1.1023941566346542</v>
      </c>
      <c r="K1578" s="191">
        <v>38</v>
      </c>
      <c r="L1578" s="191">
        <v>0.25699986473691333</v>
      </c>
      <c r="M1578" s="191">
        <v>47</v>
      </c>
      <c r="N1578" s="191">
        <v>0.31786825375355066</v>
      </c>
      <c r="O1578" s="191">
        <v>12</v>
      </c>
      <c r="P1578" s="191">
        <v>8.1157852022183147E-2</v>
      </c>
      <c r="Q1578" s="191">
        <v>11</v>
      </c>
      <c r="R1578" s="191">
        <v>0.14804544839713243</v>
      </c>
      <c r="S1578" s="191">
        <v>11</v>
      </c>
      <c r="T1578" s="191">
        <v>7.4394697687001216E-2</v>
      </c>
      <c r="U1578" s="191">
        <v>12</v>
      </c>
      <c r="V1578" s="191">
        <v>8.1157852022183147E-2</v>
      </c>
      <c r="W1578" s="191">
        <v>27</v>
      </c>
      <c r="X1578" s="191">
        <v>0.18260516704991209</v>
      </c>
      <c r="Y1578" s="191">
        <v>55</v>
      </c>
      <c r="Z1578" s="191">
        <v>0.37197348843500611</v>
      </c>
      <c r="AA1578" s="191">
        <v>92</v>
      </c>
      <c r="AB1578" s="191">
        <v>0.62221019883673745</v>
      </c>
      <c r="AC1578" s="191">
        <v>23</v>
      </c>
      <c r="AD1578" s="191">
        <v>0.15555254970918436</v>
      </c>
      <c r="AE1578" s="191"/>
      <c r="AF1578" s="191"/>
    </row>
    <row r="1579" spans="1:32">
      <c r="A1579" s="332">
        <v>1900</v>
      </c>
      <c r="B1579" s="337" t="s">
        <v>937</v>
      </c>
      <c r="C1579" s="347">
        <v>13864</v>
      </c>
      <c r="D1579" s="347">
        <v>14306</v>
      </c>
      <c r="E1579" s="191">
        <v>349</v>
      </c>
      <c r="F1579" s="191">
        <f t="shared" si="91"/>
        <v>2.4395358590801064</v>
      </c>
      <c r="G1579" s="191">
        <v>170</v>
      </c>
      <c r="H1579" s="191">
        <v>1.1883125961135188</v>
      </c>
      <c r="I1579" s="191">
        <v>179</v>
      </c>
      <c r="J1579" s="191">
        <v>1.2512232629665876</v>
      </c>
      <c r="K1579" s="191">
        <v>47</v>
      </c>
      <c r="L1579" s="191">
        <v>0.32853348245491404</v>
      </c>
      <c r="M1579" s="191">
        <v>73</v>
      </c>
      <c r="N1579" s="191">
        <v>0.51027540891933454</v>
      </c>
      <c r="O1579" s="191">
        <v>15</v>
      </c>
      <c r="P1579" s="191">
        <v>0.10485111142178108</v>
      </c>
      <c r="Q1579" s="191">
        <v>13</v>
      </c>
      <c r="R1579" s="191">
        <v>0.18083321683209841</v>
      </c>
      <c r="S1579" s="191">
        <v>10</v>
      </c>
      <c r="T1579" s="191">
        <v>6.9900740947854048E-2</v>
      </c>
      <c r="U1579" s="191">
        <v>10</v>
      </c>
      <c r="V1579" s="191">
        <v>6.9900740947854048E-2</v>
      </c>
      <c r="W1579" s="191">
        <v>34</v>
      </c>
      <c r="X1579" s="191">
        <v>0.23766251922270376</v>
      </c>
      <c r="Y1579" s="191">
        <v>38</v>
      </c>
      <c r="Z1579" s="191">
        <v>0.26562281560184536</v>
      </c>
      <c r="AA1579" s="191">
        <v>95</v>
      </c>
      <c r="AB1579" s="191">
        <v>0.66405703900461344</v>
      </c>
      <c r="AC1579" s="191">
        <v>14</v>
      </c>
      <c r="AD1579" s="191">
        <v>9.7861037326995665E-2</v>
      </c>
      <c r="AE1579" s="191"/>
      <c r="AF1579" s="191"/>
    </row>
    <row r="1580" spans="1:32">
      <c r="A1580" s="332">
        <v>1900</v>
      </c>
      <c r="B1580" s="337" t="s">
        <v>938</v>
      </c>
      <c r="C1580" s="347">
        <v>21342</v>
      </c>
      <c r="D1580" s="347">
        <v>23111</v>
      </c>
      <c r="E1580" s="191">
        <v>506</v>
      </c>
      <c r="F1580" s="191">
        <f t="shared" si="91"/>
        <v>2.1894336030461687</v>
      </c>
      <c r="G1580" s="191">
        <v>242</v>
      </c>
      <c r="H1580" s="191">
        <v>1.0471204188481675</v>
      </c>
      <c r="I1580" s="191">
        <v>264</v>
      </c>
      <c r="J1580" s="191">
        <v>1.142313184198001</v>
      </c>
      <c r="K1580" s="191">
        <v>63</v>
      </c>
      <c r="L1580" s="191">
        <v>0.27259746441088661</v>
      </c>
      <c r="M1580" s="191">
        <v>67</v>
      </c>
      <c r="N1580" s="191">
        <v>0.28990523992903811</v>
      </c>
      <c r="O1580" s="191">
        <v>22</v>
      </c>
      <c r="P1580" s="191">
        <v>9.5192765349833411E-2</v>
      </c>
      <c r="Q1580" s="191">
        <v>24</v>
      </c>
      <c r="R1580" s="191">
        <v>0.20665483968672926</v>
      </c>
      <c r="S1580" s="191">
        <v>20</v>
      </c>
      <c r="T1580" s="191">
        <v>8.6538877590757651E-2</v>
      </c>
      <c r="U1580" s="191">
        <v>11</v>
      </c>
      <c r="V1580" s="191">
        <v>4.7596382674916705E-2</v>
      </c>
      <c r="W1580" s="191">
        <v>46</v>
      </c>
      <c r="X1580" s="191">
        <v>0.1990394184587426</v>
      </c>
      <c r="Y1580" s="191">
        <v>71</v>
      </c>
      <c r="Z1580" s="191">
        <v>0.30721301544718965</v>
      </c>
      <c r="AA1580" s="191">
        <v>140</v>
      </c>
      <c r="AB1580" s="191">
        <v>0.60577214313530348</v>
      </c>
      <c r="AC1580" s="191">
        <v>42</v>
      </c>
      <c r="AD1580" s="191">
        <v>0.18173164294059105</v>
      </c>
      <c r="AE1580" s="191"/>
      <c r="AF1580" s="191"/>
    </row>
    <row r="1581" spans="1:32">
      <c r="A1581" s="332">
        <v>1900</v>
      </c>
      <c r="B1581" s="337" t="s">
        <v>940</v>
      </c>
      <c r="C1581" s="347">
        <v>28053</v>
      </c>
      <c r="D1581" s="347">
        <v>33190</v>
      </c>
      <c r="E1581" s="191">
        <v>750</v>
      </c>
      <c r="F1581" s="191">
        <f t="shared" si="91"/>
        <v>2.2597167821633022</v>
      </c>
      <c r="G1581" s="191">
        <v>390</v>
      </c>
      <c r="H1581" s="191">
        <v>1.1750527267249171</v>
      </c>
      <c r="I1581" s="191">
        <v>360</v>
      </c>
      <c r="J1581" s="191">
        <v>1.0846640554383851</v>
      </c>
      <c r="K1581" s="191">
        <v>102</v>
      </c>
      <c r="L1581" s="191">
        <v>0.30732148237420909</v>
      </c>
      <c r="M1581" s="191">
        <v>130</v>
      </c>
      <c r="N1581" s="191">
        <v>0.391684242241639</v>
      </c>
      <c r="O1581" s="191">
        <v>26</v>
      </c>
      <c r="P1581" s="191">
        <v>7.833684844832782E-2</v>
      </c>
      <c r="Q1581" s="191">
        <v>25</v>
      </c>
      <c r="R1581" s="191">
        <v>0.14989454655016571</v>
      </c>
      <c r="S1581" s="191">
        <v>37</v>
      </c>
      <c r="T1581" s="191">
        <v>0.11147936125338957</v>
      </c>
      <c r="U1581" s="191">
        <v>14</v>
      </c>
      <c r="V1581" s="191">
        <v>4.2181379933714971E-2</v>
      </c>
      <c r="W1581" s="191">
        <v>69</v>
      </c>
      <c r="X1581" s="191">
        <v>0.2078939439590238</v>
      </c>
      <c r="Y1581" s="191">
        <v>104</v>
      </c>
      <c r="Z1581" s="191">
        <v>0.31334739379331128</v>
      </c>
      <c r="AA1581" s="191">
        <v>209</v>
      </c>
      <c r="AB1581" s="191">
        <v>0.62970774329617363</v>
      </c>
      <c r="AC1581" s="191">
        <v>34</v>
      </c>
      <c r="AD1581" s="191">
        <v>0.10244049412473637</v>
      </c>
      <c r="AE1581" s="191"/>
      <c r="AF1581" s="191"/>
    </row>
    <row r="1582" spans="1:32">
      <c r="A1582" s="332">
        <v>1900</v>
      </c>
      <c r="B1582" s="334" t="s">
        <v>892</v>
      </c>
      <c r="C1582" s="345">
        <v>15062</v>
      </c>
      <c r="D1582" s="345">
        <v>15388</v>
      </c>
      <c r="E1582" s="191">
        <v>317</v>
      </c>
      <c r="F1582" s="191">
        <f t="shared" si="91"/>
        <v>2.0600467897062646</v>
      </c>
      <c r="G1582" s="191">
        <v>158</v>
      </c>
      <c r="H1582" s="191">
        <v>1.0267741096958669</v>
      </c>
      <c r="I1582" s="191">
        <v>159</v>
      </c>
      <c r="J1582" s="191">
        <v>1.0332726800103977</v>
      </c>
      <c r="K1582" s="191">
        <v>21</v>
      </c>
      <c r="L1582" s="191">
        <v>0.13646997660514687</v>
      </c>
      <c r="M1582" s="191">
        <v>45</v>
      </c>
      <c r="N1582" s="191">
        <v>0.29243566415388617</v>
      </c>
      <c r="O1582" s="191">
        <v>15</v>
      </c>
      <c r="P1582" s="191">
        <v>9.7478554717962046E-2</v>
      </c>
      <c r="Q1582" s="191">
        <v>9</v>
      </c>
      <c r="R1582" s="191">
        <v>0.11638939433324669</v>
      </c>
      <c r="S1582" s="191">
        <v>7</v>
      </c>
      <c r="T1582" s="191">
        <v>4.5489992201715623E-2</v>
      </c>
      <c r="U1582" s="191">
        <v>5</v>
      </c>
      <c r="V1582" s="191">
        <v>3.2492851572654018E-2</v>
      </c>
      <c r="W1582" s="191">
        <v>23</v>
      </c>
      <c r="X1582" s="191">
        <v>0.14946711723420847</v>
      </c>
      <c r="Y1582" s="191">
        <v>41</v>
      </c>
      <c r="Z1582" s="191">
        <v>0.26644138289576291</v>
      </c>
      <c r="AA1582" s="191">
        <v>127</v>
      </c>
      <c r="AB1582" s="191">
        <v>0.82531842994541194</v>
      </c>
      <c r="AC1582" s="191">
        <v>24</v>
      </c>
      <c r="AD1582" s="191">
        <v>0.1559656875487393</v>
      </c>
      <c r="AE1582" s="191"/>
      <c r="AF1582" s="191"/>
    </row>
    <row r="1583" spans="1:32">
      <c r="A1583" s="332">
        <v>1900</v>
      </c>
      <c r="B1583" s="337" t="s">
        <v>893</v>
      </c>
      <c r="C1583" s="347">
        <v>18224</v>
      </c>
      <c r="D1583" s="347">
        <v>18768</v>
      </c>
      <c r="E1583" s="191">
        <v>436</v>
      </c>
      <c r="F1583" s="191">
        <f t="shared" si="91"/>
        <v>2.3231031543052003</v>
      </c>
      <c r="G1583" s="191">
        <v>203</v>
      </c>
      <c r="H1583" s="191">
        <v>1.0816283034953111</v>
      </c>
      <c r="I1583" s="191">
        <v>233</v>
      </c>
      <c r="J1583" s="191">
        <v>1.2414748508098892</v>
      </c>
      <c r="K1583" s="191">
        <v>52</v>
      </c>
      <c r="L1583" s="191">
        <v>0.27706734867860183</v>
      </c>
      <c r="M1583" s="191">
        <v>66</v>
      </c>
      <c r="N1583" s="191">
        <v>0.35166240409207161</v>
      </c>
      <c r="O1583" s="191">
        <v>23</v>
      </c>
      <c r="P1583" s="191">
        <v>0.12254901960784313</v>
      </c>
      <c r="Q1583" s="191">
        <v>18</v>
      </c>
      <c r="R1583" s="191">
        <v>0.19085677749360613</v>
      </c>
      <c r="S1583" s="191">
        <v>15</v>
      </c>
      <c r="T1583" s="191">
        <v>7.9923273657289004E-2</v>
      </c>
      <c r="U1583" s="191">
        <v>12</v>
      </c>
      <c r="V1583" s="191">
        <v>6.3938618925831206E-2</v>
      </c>
      <c r="W1583" s="191">
        <v>31</v>
      </c>
      <c r="X1583" s="191">
        <v>0.16517476555839727</v>
      </c>
      <c r="Y1583" s="191">
        <v>61</v>
      </c>
      <c r="Z1583" s="191">
        <v>0.32502131287297525</v>
      </c>
      <c r="AA1583" s="191">
        <v>147</v>
      </c>
      <c r="AB1583" s="191">
        <v>0.78324808184143213</v>
      </c>
      <c r="AC1583" s="191">
        <v>11</v>
      </c>
      <c r="AD1583" s="191">
        <v>5.861040068201194E-2</v>
      </c>
      <c r="AE1583" s="191"/>
      <c r="AF1583" s="191"/>
    </row>
    <row r="1584" spans="1:32">
      <c r="A1584" s="332">
        <v>1900</v>
      </c>
      <c r="B1584" s="337" t="s">
        <v>942</v>
      </c>
      <c r="C1584" s="347">
        <v>7790</v>
      </c>
      <c r="D1584" s="347">
        <v>8402</v>
      </c>
      <c r="E1584" s="191">
        <v>195</v>
      </c>
      <c r="F1584" s="191">
        <f t="shared" si="91"/>
        <v>2.3208759819090692</v>
      </c>
      <c r="G1584" s="191">
        <v>91</v>
      </c>
      <c r="H1584" s="191">
        <v>1.0830754582242323</v>
      </c>
      <c r="I1584" s="191">
        <v>104</v>
      </c>
      <c r="J1584" s="191">
        <v>1.2378005236848371</v>
      </c>
      <c r="K1584" s="191">
        <v>22</v>
      </c>
      <c r="L1584" s="191">
        <v>0.26184241847179246</v>
      </c>
      <c r="M1584" s="191">
        <v>30</v>
      </c>
      <c r="N1584" s="191">
        <v>0.35705784337062607</v>
      </c>
      <c r="O1584" s="191">
        <v>6</v>
      </c>
      <c r="P1584" s="191">
        <v>7.1411568674125209E-2</v>
      </c>
      <c r="Q1584" s="191">
        <v>4</v>
      </c>
      <c r="R1584" s="191">
        <v>9.4739347774339441E-2</v>
      </c>
      <c r="S1584" s="191">
        <v>6</v>
      </c>
      <c r="T1584" s="191">
        <v>7.1411568674125209E-2</v>
      </c>
      <c r="U1584" s="191">
        <v>4</v>
      </c>
      <c r="V1584" s="191">
        <v>4.7607712449416806E-2</v>
      </c>
      <c r="W1584" s="191">
        <v>26</v>
      </c>
      <c r="X1584" s="191">
        <v>0.30945013092120927</v>
      </c>
      <c r="Y1584" s="191">
        <v>25</v>
      </c>
      <c r="Z1584" s="191">
        <v>0.29754820280885502</v>
      </c>
      <c r="AA1584" s="191">
        <v>66</v>
      </c>
      <c r="AB1584" s="191">
        <v>0.78552725541537727</v>
      </c>
      <c r="AC1584" s="191">
        <v>6</v>
      </c>
      <c r="AD1584" s="191">
        <v>7.1411568674125209E-2</v>
      </c>
      <c r="AE1584" s="191"/>
      <c r="AF1584" s="191"/>
    </row>
    <row r="1585" spans="1:32">
      <c r="A1585" s="332">
        <v>1900</v>
      </c>
      <c r="B1585" s="338" t="s">
        <v>1063</v>
      </c>
      <c r="C1585" s="343">
        <v>85621</v>
      </c>
      <c r="D1585" s="246">
        <v>100762</v>
      </c>
      <c r="E1585" s="191">
        <v>1835</v>
      </c>
      <c r="F1585" s="191">
        <f t="shared" si="91"/>
        <v>1.8211230424167841</v>
      </c>
      <c r="G1585" s="191">
        <v>914</v>
      </c>
      <c r="H1585" s="191">
        <v>0.90708798951985881</v>
      </c>
      <c r="I1585" s="191">
        <v>921</v>
      </c>
      <c r="J1585" s="191">
        <v>0.91403505289692544</v>
      </c>
      <c r="K1585" s="191">
        <v>161</v>
      </c>
      <c r="L1585" s="191">
        <v>0.15978245767253529</v>
      </c>
      <c r="M1585" s="191">
        <v>312</v>
      </c>
      <c r="N1585" s="191">
        <v>0.30964053909211803</v>
      </c>
      <c r="O1585" s="191">
        <v>75</v>
      </c>
      <c r="P1585" s="191">
        <v>7.4432821897143758E-2</v>
      </c>
      <c r="Q1585" s="191">
        <v>61</v>
      </c>
      <c r="R1585" s="191">
        <v>0.12047200333459042</v>
      </c>
      <c r="S1585" s="191">
        <v>73</v>
      </c>
      <c r="T1585" s="191">
        <v>7.2447946646553268E-2</v>
      </c>
      <c r="U1585" s="191">
        <v>43</v>
      </c>
      <c r="V1585" s="191">
        <v>4.2674817887695761E-2</v>
      </c>
      <c r="W1585" s="191">
        <v>195</v>
      </c>
      <c r="X1585" s="191">
        <v>0.19352533693257379</v>
      </c>
      <c r="Y1585" s="191">
        <v>294</v>
      </c>
      <c r="Z1585" s="191">
        <v>0.29177666183680356</v>
      </c>
      <c r="AA1585" s="191">
        <v>523</v>
      </c>
      <c r="AB1585" s="191">
        <v>0.5190448780294159</v>
      </c>
      <c r="AC1585" s="191">
        <v>98</v>
      </c>
      <c r="AD1585" s="191">
        <v>9.7258887278934517E-2</v>
      </c>
      <c r="AE1585" s="191"/>
      <c r="AF1585" s="191"/>
    </row>
    <row r="1586" spans="1:32">
      <c r="A1586" s="332">
        <v>1900</v>
      </c>
      <c r="B1586" s="334" t="s">
        <v>860</v>
      </c>
      <c r="C1586" s="345">
        <v>5531</v>
      </c>
      <c r="D1586" s="345">
        <v>5911</v>
      </c>
      <c r="E1586" s="191"/>
      <c r="F1586" s="191">
        <f t="shared" si="91"/>
        <v>0</v>
      </c>
      <c r="G1586" s="191"/>
      <c r="H1586" s="191">
        <v>0</v>
      </c>
      <c r="I1586" s="191"/>
      <c r="J1586" s="191">
        <v>0</v>
      </c>
      <c r="K1586" s="191">
        <v>0</v>
      </c>
      <c r="L1586" s="191">
        <v>0</v>
      </c>
      <c r="M1586" s="191">
        <v>0</v>
      </c>
      <c r="N1586" s="191">
        <v>0</v>
      </c>
      <c r="O1586" s="191">
        <v>0</v>
      </c>
      <c r="P1586" s="191">
        <v>0</v>
      </c>
      <c r="Q1586" s="191">
        <v>0</v>
      </c>
      <c r="R1586" s="191">
        <v>0</v>
      </c>
      <c r="S1586" s="191">
        <v>0</v>
      </c>
      <c r="T1586" s="191">
        <v>0</v>
      </c>
      <c r="U1586" s="191">
        <v>0</v>
      </c>
      <c r="V1586" s="191">
        <v>0</v>
      </c>
      <c r="W1586" s="191">
        <v>0</v>
      </c>
      <c r="X1586" s="191">
        <v>0</v>
      </c>
      <c r="Y1586" s="191">
        <v>0</v>
      </c>
      <c r="Z1586" s="191">
        <v>0</v>
      </c>
      <c r="AA1586" s="191">
        <v>0</v>
      </c>
      <c r="AB1586" s="191">
        <v>0</v>
      </c>
      <c r="AC1586" s="191">
        <v>0</v>
      </c>
      <c r="AD1586" s="191">
        <v>0</v>
      </c>
      <c r="AE1586" s="191"/>
      <c r="AF1586" s="191"/>
    </row>
    <row r="1587" spans="1:32">
      <c r="A1587" s="332">
        <v>1900</v>
      </c>
      <c r="B1587" s="334" t="s">
        <v>898</v>
      </c>
      <c r="C1587" s="345">
        <v>6982</v>
      </c>
      <c r="D1587" s="345">
        <v>8434</v>
      </c>
      <c r="E1587" s="191">
        <v>291</v>
      </c>
      <c r="F1587" s="191">
        <f t="shared" ref="F1587:F1650" si="92">E1587/D1587*100</f>
        <v>3.4503201327958264</v>
      </c>
      <c r="G1587" s="191">
        <v>158</v>
      </c>
      <c r="H1587" s="191">
        <v>1.8733696940953286</v>
      </c>
      <c r="I1587" s="191">
        <v>133</v>
      </c>
      <c r="J1587" s="191">
        <v>1.576950438700498</v>
      </c>
      <c r="K1587" s="191">
        <v>33</v>
      </c>
      <c r="L1587" s="191">
        <v>0.39127341712117619</v>
      </c>
      <c r="M1587" s="191">
        <v>65</v>
      </c>
      <c r="N1587" s="191">
        <v>0.77069006402655915</v>
      </c>
      <c r="O1587" s="191">
        <v>13</v>
      </c>
      <c r="P1587" s="191">
        <v>0.15413801280531184</v>
      </c>
      <c r="Q1587" s="191">
        <v>11</v>
      </c>
      <c r="R1587" s="191">
        <v>0.25954470002371355</v>
      </c>
      <c r="S1587" s="191">
        <v>9</v>
      </c>
      <c r="T1587" s="191">
        <v>0.10671093194213896</v>
      </c>
      <c r="U1587" s="191">
        <v>7</v>
      </c>
      <c r="V1587" s="191">
        <v>8.2997391510552521E-2</v>
      </c>
      <c r="W1587" s="191">
        <v>32</v>
      </c>
      <c r="X1587" s="191">
        <v>0.37941664690538301</v>
      </c>
      <c r="Y1587" s="191">
        <v>34</v>
      </c>
      <c r="Z1587" s="191">
        <v>0.40313018733696943</v>
      </c>
      <c r="AA1587" s="191">
        <v>73</v>
      </c>
      <c r="AB1587" s="191">
        <v>0.86554422575290491</v>
      </c>
      <c r="AC1587" s="191">
        <v>14</v>
      </c>
      <c r="AD1587" s="191">
        <v>0.16599478302110504</v>
      </c>
      <c r="AE1587" s="191"/>
      <c r="AF1587" s="191"/>
    </row>
    <row r="1588" spans="1:32">
      <c r="A1588" s="332">
        <v>1900</v>
      </c>
      <c r="B1588" s="337" t="s">
        <v>853</v>
      </c>
      <c r="C1588" s="347">
        <v>6262</v>
      </c>
      <c r="D1588" s="347">
        <v>5875</v>
      </c>
      <c r="E1588" s="191">
        <v>448</v>
      </c>
      <c r="F1588" s="191">
        <f t="shared" si="92"/>
        <v>7.6255319148936174</v>
      </c>
      <c r="G1588" s="191">
        <v>217</v>
      </c>
      <c r="H1588" s="191">
        <v>3.6936170212765953</v>
      </c>
      <c r="I1588" s="191">
        <v>231</v>
      </c>
      <c r="J1588" s="191">
        <v>3.9319148936170216</v>
      </c>
      <c r="K1588" s="191">
        <v>37</v>
      </c>
      <c r="L1588" s="191">
        <v>0.62978723404255321</v>
      </c>
      <c r="M1588" s="191">
        <v>90</v>
      </c>
      <c r="N1588" s="191">
        <v>1.5319148936170213</v>
      </c>
      <c r="O1588" s="191">
        <v>26</v>
      </c>
      <c r="P1588" s="191">
        <v>0.44255319148936173</v>
      </c>
      <c r="Q1588" s="191">
        <v>21</v>
      </c>
      <c r="R1588" s="191">
        <v>0.71131914893617021</v>
      </c>
      <c r="S1588" s="191">
        <v>24</v>
      </c>
      <c r="T1588" s="191">
        <v>0.40851063829787232</v>
      </c>
      <c r="U1588" s="191">
        <v>9</v>
      </c>
      <c r="V1588" s="191">
        <v>0.15319148936170213</v>
      </c>
      <c r="W1588" s="191">
        <v>39</v>
      </c>
      <c r="X1588" s="191">
        <v>0.66382978723404251</v>
      </c>
      <c r="Y1588" s="191">
        <v>72</v>
      </c>
      <c r="Z1588" s="191">
        <v>1.225531914893617</v>
      </c>
      <c r="AA1588" s="191">
        <v>113</v>
      </c>
      <c r="AB1588" s="191">
        <v>1.9234042553191488</v>
      </c>
      <c r="AC1588" s="191">
        <v>17</v>
      </c>
      <c r="AD1588" s="191">
        <v>0.28936170212765955</v>
      </c>
      <c r="AE1588" s="191"/>
      <c r="AF1588" s="191"/>
    </row>
    <row r="1589" spans="1:32">
      <c r="A1589" s="332">
        <v>1900</v>
      </c>
      <c r="B1589" s="337" t="s">
        <v>857</v>
      </c>
      <c r="C1589" s="347">
        <v>6411</v>
      </c>
      <c r="D1589" s="347">
        <v>6788</v>
      </c>
      <c r="E1589" s="191">
        <v>256</v>
      </c>
      <c r="F1589" s="191">
        <f t="shared" si="92"/>
        <v>3.7713612256923983</v>
      </c>
      <c r="G1589" s="191">
        <v>115</v>
      </c>
      <c r="H1589" s="191">
        <v>1.6941661756040072</v>
      </c>
      <c r="I1589" s="191">
        <v>141</v>
      </c>
      <c r="J1589" s="191">
        <v>2.0771950500883913</v>
      </c>
      <c r="K1589" s="191">
        <v>24</v>
      </c>
      <c r="L1589" s="191">
        <v>0.35356511490866238</v>
      </c>
      <c r="M1589" s="191">
        <v>40</v>
      </c>
      <c r="N1589" s="191">
        <v>0.5892751915144373</v>
      </c>
      <c r="O1589" s="191">
        <v>9</v>
      </c>
      <c r="P1589" s="191">
        <v>0.13258691809074838</v>
      </c>
      <c r="Q1589" s="191">
        <v>7</v>
      </c>
      <c r="R1589" s="191">
        <v>0.20521508544490277</v>
      </c>
      <c r="S1589" s="191">
        <v>9</v>
      </c>
      <c r="T1589" s="191">
        <v>0.13258691809074838</v>
      </c>
      <c r="U1589" s="191">
        <v>5</v>
      </c>
      <c r="V1589" s="191">
        <v>7.3659398939304663E-2</v>
      </c>
      <c r="W1589" s="191">
        <v>20</v>
      </c>
      <c r="X1589" s="191">
        <v>0.29463759575721865</v>
      </c>
      <c r="Y1589" s="191">
        <v>42</v>
      </c>
      <c r="Z1589" s="191">
        <v>0.61873895109015908</v>
      </c>
      <c r="AA1589" s="191">
        <v>88</v>
      </c>
      <c r="AB1589" s="191">
        <v>1.296405421331762</v>
      </c>
      <c r="AC1589" s="191">
        <v>12</v>
      </c>
      <c r="AD1589" s="191">
        <v>0.17678255745433119</v>
      </c>
      <c r="AE1589" s="191"/>
      <c r="AF1589" s="191"/>
    </row>
    <row r="1590" spans="1:32">
      <c r="A1590" s="332">
        <v>1900</v>
      </c>
      <c r="B1590" s="334" t="s">
        <v>862</v>
      </c>
      <c r="C1590" s="345">
        <v>7819</v>
      </c>
      <c r="D1590" s="345">
        <v>8818</v>
      </c>
      <c r="E1590" s="191"/>
      <c r="F1590" s="191">
        <f t="shared" si="92"/>
        <v>0</v>
      </c>
      <c r="G1590" s="191"/>
      <c r="H1590" s="191">
        <v>0</v>
      </c>
      <c r="I1590" s="191"/>
      <c r="J1590" s="191">
        <v>0</v>
      </c>
      <c r="K1590" s="191">
        <v>0</v>
      </c>
      <c r="L1590" s="191">
        <v>0</v>
      </c>
      <c r="M1590" s="191">
        <v>0</v>
      </c>
      <c r="N1590" s="191">
        <v>0</v>
      </c>
      <c r="O1590" s="191">
        <v>0</v>
      </c>
      <c r="P1590" s="191">
        <v>0</v>
      </c>
      <c r="Q1590" s="191">
        <v>0</v>
      </c>
      <c r="R1590" s="191">
        <v>0</v>
      </c>
      <c r="S1590" s="191">
        <v>0</v>
      </c>
      <c r="T1590" s="191">
        <v>0</v>
      </c>
      <c r="U1590" s="191">
        <v>0</v>
      </c>
      <c r="V1590" s="191">
        <v>0</v>
      </c>
      <c r="W1590" s="191">
        <v>0</v>
      </c>
      <c r="X1590" s="191">
        <v>0</v>
      </c>
      <c r="Y1590" s="191">
        <v>0</v>
      </c>
      <c r="Z1590" s="191">
        <v>0</v>
      </c>
      <c r="AA1590" s="191">
        <v>0</v>
      </c>
      <c r="AB1590" s="191">
        <v>0</v>
      </c>
      <c r="AC1590" s="191">
        <v>0</v>
      </c>
      <c r="AD1590" s="191">
        <v>0</v>
      </c>
      <c r="AE1590" s="191"/>
      <c r="AF1590" s="191"/>
    </row>
    <row r="1591" spans="1:32">
      <c r="A1591" s="332">
        <v>1900</v>
      </c>
      <c r="B1591" s="334" t="s">
        <v>1064</v>
      </c>
      <c r="C1591" s="345">
        <v>11239</v>
      </c>
      <c r="D1591" s="345">
        <v>16333</v>
      </c>
      <c r="E1591" s="191"/>
      <c r="F1591" s="191">
        <f t="shared" si="92"/>
        <v>0</v>
      </c>
      <c r="G1591" s="191"/>
      <c r="H1591" s="191">
        <v>0</v>
      </c>
      <c r="I1591" s="191"/>
      <c r="J1591" s="191">
        <v>0</v>
      </c>
      <c r="K1591" s="191">
        <v>0</v>
      </c>
      <c r="L1591" s="191">
        <v>0</v>
      </c>
      <c r="M1591" s="191">
        <v>0</v>
      </c>
      <c r="N1591" s="191">
        <v>0</v>
      </c>
      <c r="O1591" s="191">
        <v>0</v>
      </c>
      <c r="P1591" s="191">
        <v>0</v>
      </c>
      <c r="Q1591" s="191">
        <v>0</v>
      </c>
      <c r="R1591" s="191">
        <v>0</v>
      </c>
      <c r="S1591" s="191">
        <v>0</v>
      </c>
      <c r="T1591" s="191">
        <v>0</v>
      </c>
      <c r="U1591" s="191">
        <v>0</v>
      </c>
      <c r="V1591" s="191">
        <v>0</v>
      </c>
      <c r="W1591" s="191">
        <v>0</v>
      </c>
      <c r="X1591" s="191">
        <v>0</v>
      </c>
      <c r="Y1591" s="191">
        <v>0</v>
      </c>
      <c r="Z1591" s="191">
        <v>0</v>
      </c>
      <c r="AA1591" s="191">
        <v>0</v>
      </c>
      <c r="AB1591" s="191">
        <v>0</v>
      </c>
      <c r="AC1591" s="191">
        <v>0</v>
      </c>
      <c r="AD1591" s="191">
        <v>0</v>
      </c>
      <c r="AE1591" s="191"/>
      <c r="AF1591" s="191"/>
    </row>
    <row r="1592" spans="1:32">
      <c r="A1592" s="332">
        <v>1900</v>
      </c>
      <c r="B1592" s="334" t="s">
        <v>872</v>
      </c>
      <c r="C1592" s="345">
        <v>12505</v>
      </c>
      <c r="D1592" s="345">
        <v>14544</v>
      </c>
      <c r="E1592" s="191"/>
      <c r="F1592" s="191">
        <f t="shared" si="92"/>
        <v>0</v>
      </c>
      <c r="G1592" s="191"/>
      <c r="H1592" s="191">
        <v>0</v>
      </c>
      <c r="I1592" s="191"/>
      <c r="J1592" s="191">
        <v>0</v>
      </c>
      <c r="K1592" s="191">
        <v>0</v>
      </c>
      <c r="L1592" s="191">
        <v>0</v>
      </c>
      <c r="M1592" s="191">
        <v>0</v>
      </c>
      <c r="N1592" s="191">
        <v>0</v>
      </c>
      <c r="O1592" s="191">
        <v>0</v>
      </c>
      <c r="P1592" s="191">
        <v>0</v>
      </c>
      <c r="Q1592" s="191">
        <v>0</v>
      </c>
      <c r="R1592" s="191">
        <v>0</v>
      </c>
      <c r="S1592" s="191">
        <v>0</v>
      </c>
      <c r="T1592" s="191">
        <v>0</v>
      </c>
      <c r="U1592" s="191">
        <v>0</v>
      </c>
      <c r="V1592" s="191">
        <v>0</v>
      </c>
      <c r="W1592" s="191">
        <v>0</v>
      </c>
      <c r="X1592" s="191">
        <v>0</v>
      </c>
      <c r="Y1592" s="191">
        <v>0</v>
      </c>
      <c r="Z1592" s="191">
        <v>0</v>
      </c>
      <c r="AA1592" s="191">
        <v>0</v>
      </c>
      <c r="AB1592" s="191">
        <v>0</v>
      </c>
      <c r="AC1592" s="191">
        <v>0</v>
      </c>
      <c r="AD1592" s="191">
        <v>0</v>
      </c>
      <c r="AE1592" s="191"/>
      <c r="AF1592" s="191"/>
    </row>
    <row r="1593" spans="1:32">
      <c r="A1593" s="332">
        <v>1900</v>
      </c>
      <c r="B1593" s="334" t="s">
        <v>883</v>
      </c>
      <c r="C1593" s="345">
        <v>14257</v>
      </c>
      <c r="D1593" s="345">
        <v>17764</v>
      </c>
      <c r="E1593" s="191">
        <v>410</v>
      </c>
      <c r="F1593" s="191">
        <f t="shared" si="92"/>
        <v>2.3080387300157623</v>
      </c>
      <c r="G1593" s="191">
        <v>214</v>
      </c>
      <c r="H1593" s="191">
        <v>1.2046836298131052</v>
      </c>
      <c r="I1593" s="191">
        <v>196</v>
      </c>
      <c r="J1593" s="191">
        <v>1.1033551002026571</v>
      </c>
      <c r="K1593" s="191">
        <v>26</v>
      </c>
      <c r="L1593" s="191">
        <v>0.14636343165953614</v>
      </c>
      <c r="M1593" s="191">
        <v>58</v>
      </c>
      <c r="N1593" s="191">
        <v>0.32650303985588836</v>
      </c>
      <c r="O1593" s="191">
        <v>14</v>
      </c>
      <c r="P1593" s="191">
        <v>7.8811078585904082E-2</v>
      </c>
      <c r="Q1593" s="191">
        <v>18</v>
      </c>
      <c r="R1593" s="191">
        <v>0.20164377392479174</v>
      </c>
      <c r="S1593" s="191">
        <v>14</v>
      </c>
      <c r="T1593" s="191">
        <v>7.8811078585904082E-2</v>
      </c>
      <c r="U1593" s="191">
        <v>7</v>
      </c>
      <c r="V1593" s="191">
        <v>3.9405539292952041E-2</v>
      </c>
      <c r="W1593" s="191">
        <v>42</v>
      </c>
      <c r="X1593" s="191">
        <v>0.23643323575771222</v>
      </c>
      <c r="Y1593" s="191">
        <v>69</v>
      </c>
      <c r="Z1593" s="191">
        <v>0.3884260301733844</v>
      </c>
      <c r="AA1593" s="191">
        <v>127</v>
      </c>
      <c r="AB1593" s="191">
        <v>0.71492907002927264</v>
      </c>
      <c r="AC1593" s="191">
        <v>35</v>
      </c>
      <c r="AD1593" s="191">
        <v>0.19702769646476018</v>
      </c>
      <c r="AE1593" s="191"/>
      <c r="AF1593" s="191"/>
    </row>
    <row r="1594" spans="1:32">
      <c r="A1594" s="332">
        <v>1900</v>
      </c>
      <c r="B1594" s="337" t="s">
        <v>895</v>
      </c>
      <c r="C1594" s="347">
        <v>8317</v>
      </c>
      <c r="D1594" s="347">
        <v>10025</v>
      </c>
      <c r="E1594" s="191">
        <v>430</v>
      </c>
      <c r="F1594" s="191">
        <f t="shared" si="92"/>
        <v>4.2892768079800501</v>
      </c>
      <c r="G1594" s="191">
        <v>210</v>
      </c>
      <c r="H1594" s="191">
        <v>2.0947630922693268</v>
      </c>
      <c r="I1594" s="191">
        <v>220</v>
      </c>
      <c r="J1594" s="191">
        <v>2.1945137157107233</v>
      </c>
      <c r="K1594" s="191">
        <v>41</v>
      </c>
      <c r="L1594" s="191">
        <v>0.40897755610972569</v>
      </c>
      <c r="M1594" s="191">
        <v>59</v>
      </c>
      <c r="N1594" s="191">
        <v>0.58852867830423938</v>
      </c>
      <c r="O1594" s="191">
        <v>13</v>
      </c>
      <c r="P1594" s="191">
        <v>0.12967581047381546</v>
      </c>
      <c r="Q1594" s="191">
        <v>4</v>
      </c>
      <c r="R1594" s="191">
        <v>7.9401496259351625E-2</v>
      </c>
      <c r="S1594" s="191">
        <v>17</v>
      </c>
      <c r="T1594" s="191">
        <v>0.16957605985037405</v>
      </c>
      <c r="U1594" s="191">
        <v>15</v>
      </c>
      <c r="V1594" s="191">
        <v>0.14962593516209477</v>
      </c>
      <c r="W1594" s="191">
        <v>62</v>
      </c>
      <c r="X1594" s="191">
        <v>0.61845386533665836</v>
      </c>
      <c r="Y1594" s="191">
        <v>77</v>
      </c>
      <c r="Z1594" s="191">
        <v>0.76807980049875313</v>
      </c>
      <c r="AA1594" s="191">
        <v>122</v>
      </c>
      <c r="AB1594" s="191">
        <v>1.2169576059850373</v>
      </c>
      <c r="AC1594" s="191">
        <v>20</v>
      </c>
      <c r="AD1594" s="191">
        <v>0.199501246882793</v>
      </c>
      <c r="AE1594" s="191"/>
      <c r="AF1594" s="191"/>
    </row>
    <row r="1595" spans="1:32">
      <c r="A1595" s="332">
        <v>1900</v>
      </c>
      <c r="B1595" s="334" t="s">
        <v>899</v>
      </c>
      <c r="C1595" s="345">
        <v>6298</v>
      </c>
      <c r="D1595" s="345">
        <v>6270</v>
      </c>
      <c r="E1595" s="191"/>
      <c r="F1595" s="191">
        <f t="shared" si="92"/>
        <v>0</v>
      </c>
      <c r="G1595" s="191"/>
      <c r="H1595" s="191">
        <v>0</v>
      </c>
      <c r="I1595" s="191"/>
      <c r="J1595" s="191">
        <v>0</v>
      </c>
      <c r="K1595" s="191">
        <v>0</v>
      </c>
      <c r="L1595" s="191">
        <v>0</v>
      </c>
      <c r="M1595" s="191">
        <v>0</v>
      </c>
      <c r="N1595" s="191">
        <v>0</v>
      </c>
      <c r="O1595" s="191">
        <v>0</v>
      </c>
      <c r="P1595" s="191">
        <v>0</v>
      </c>
      <c r="Q1595" s="191">
        <v>0</v>
      </c>
      <c r="R1595" s="191">
        <v>0</v>
      </c>
      <c r="S1595" s="191">
        <v>0</v>
      </c>
      <c r="T1595" s="191">
        <v>0</v>
      </c>
      <c r="U1595" s="191">
        <v>0</v>
      </c>
      <c r="V1595" s="191">
        <v>0</v>
      </c>
      <c r="W1595" s="191">
        <v>0</v>
      </c>
      <c r="X1595" s="191">
        <v>0</v>
      </c>
      <c r="Y1595" s="191">
        <v>0</v>
      </c>
      <c r="Z1595" s="191">
        <v>0</v>
      </c>
      <c r="AA1595" s="191">
        <v>0</v>
      </c>
      <c r="AB1595" s="191">
        <v>0</v>
      </c>
      <c r="AC1595" s="191">
        <v>0</v>
      </c>
      <c r="AD1595" s="191">
        <v>0</v>
      </c>
      <c r="AE1595" s="191"/>
      <c r="AF1595" s="191"/>
    </row>
    <row r="1596" spans="1:32">
      <c r="A1596" s="332">
        <v>1900</v>
      </c>
      <c r="B1596" s="335" t="s">
        <v>1065</v>
      </c>
      <c r="C1596" s="240">
        <v>73749</v>
      </c>
      <c r="D1596" s="246">
        <v>112227</v>
      </c>
      <c r="E1596" s="191">
        <v>1828</v>
      </c>
      <c r="F1596" s="191">
        <f t="shared" si="92"/>
        <v>1.6288415443698931</v>
      </c>
      <c r="G1596" s="191">
        <v>913</v>
      </c>
      <c r="H1596" s="191">
        <v>0.81352972101187782</v>
      </c>
      <c r="I1596" s="191">
        <v>915</v>
      </c>
      <c r="J1596" s="191">
        <v>0.81531182335801544</v>
      </c>
      <c r="K1596" s="191">
        <v>167</v>
      </c>
      <c r="L1596" s="191">
        <v>0.1488055459025012</v>
      </c>
      <c r="M1596" s="191">
        <v>347</v>
      </c>
      <c r="N1596" s="191">
        <v>0.30919475705489768</v>
      </c>
      <c r="O1596" s="191">
        <v>93</v>
      </c>
      <c r="P1596" s="191">
        <v>8.286775909540485E-2</v>
      </c>
      <c r="Q1596" s="191">
        <v>68</v>
      </c>
      <c r="R1596" s="191">
        <v>0.1205770447396794</v>
      </c>
      <c r="S1596" s="191">
        <v>53</v>
      </c>
      <c r="T1596" s="191">
        <v>4.7225712172650078E-2</v>
      </c>
      <c r="U1596" s="191">
        <v>49</v>
      </c>
      <c r="V1596" s="191">
        <v>4.3661507480374596E-2</v>
      </c>
      <c r="W1596" s="191">
        <v>227</v>
      </c>
      <c r="X1596" s="191">
        <v>0.20226861628663334</v>
      </c>
      <c r="Y1596" s="191">
        <v>315</v>
      </c>
      <c r="Z1596" s="191">
        <v>0.28068111951669383</v>
      </c>
      <c r="AA1596" s="191">
        <v>439</v>
      </c>
      <c r="AB1596" s="191">
        <v>0.39117146497723365</v>
      </c>
      <c r="AC1596" s="191">
        <v>70</v>
      </c>
      <c r="AD1596" s="191">
        <v>6.2373582114820851E-2</v>
      </c>
      <c r="AE1596" s="191"/>
      <c r="AF1596" s="191"/>
    </row>
    <row r="1597" spans="1:32">
      <c r="A1597" s="332">
        <v>1900</v>
      </c>
      <c r="B1597" s="334" t="s">
        <v>848</v>
      </c>
      <c r="C1597" s="345"/>
      <c r="D1597" s="345"/>
      <c r="E1597" s="191"/>
      <c r="F1597" s="191"/>
      <c r="G1597" s="191"/>
      <c r="H1597" s="191"/>
      <c r="I1597" s="191"/>
      <c r="J1597" s="191"/>
      <c r="K1597" s="191">
        <v>0</v>
      </c>
      <c r="L1597" s="191"/>
      <c r="M1597" s="191">
        <v>0</v>
      </c>
      <c r="N1597" s="191"/>
      <c r="O1597" s="191">
        <v>0</v>
      </c>
      <c r="P1597" s="191"/>
      <c r="Q1597" s="191">
        <v>0</v>
      </c>
      <c r="R1597" s="191"/>
      <c r="S1597" s="191">
        <v>0</v>
      </c>
      <c r="T1597" s="191"/>
      <c r="U1597" s="191">
        <v>0</v>
      </c>
      <c r="V1597" s="191"/>
      <c r="W1597" s="191">
        <v>0</v>
      </c>
      <c r="X1597" s="191"/>
      <c r="Y1597" s="191">
        <v>0</v>
      </c>
      <c r="Z1597" s="191"/>
      <c r="AA1597" s="191">
        <v>0</v>
      </c>
      <c r="AB1597" s="191"/>
      <c r="AC1597" s="191">
        <v>0</v>
      </c>
      <c r="AD1597" s="191"/>
      <c r="AE1597" s="191"/>
      <c r="AF1597" s="191"/>
    </row>
    <row r="1598" spans="1:32">
      <c r="A1598" s="332">
        <v>1900</v>
      </c>
      <c r="B1598" s="336" t="s">
        <v>1066</v>
      </c>
      <c r="C1598" s="346"/>
      <c r="D1598" s="346"/>
      <c r="E1598" s="191">
        <v>1769</v>
      </c>
      <c r="F1598" s="191"/>
      <c r="G1598" s="191">
        <v>887</v>
      </c>
      <c r="H1598" s="191"/>
      <c r="I1598" s="191">
        <v>882</v>
      </c>
      <c r="J1598" s="191"/>
      <c r="K1598" s="191">
        <v>161</v>
      </c>
      <c r="L1598" s="191"/>
      <c r="M1598" s="191">
        <v>335</v>
      </c>
      <c r="N1598" s="191"/>
      <c r="O1598" s="191">
        <v>91</v>
      </c>
      <c r="P1598" s="191"/>
      <c r="Q1598" s="191">
        <v>67</v>
      </c>
      <c r="R1598" s="191"/>
      <c r="S1598" s="191">
        <v>52</v>
      </c>
      <c r="T1598" s="191"/>
      <c r="U1598" s="191">
        <v>48</v>
      </c>
      <c r="V1598" s="191"/>
      <c r="W1598" s="191">
        <v>225</v>
      </c>
      <c r="X1598" s="191"/>
      <c r="Y1598" s="191">
        <v>302</v>
      </c>
      <c r="Z1598" s="191"/>
      <c r="AA1598" s="191">
        <v>425</v>
      </c>
      <c r="AB1598" s="191"/>
      <c r="AC1598" s="191">
        <v>63</v>
      </c>
      <c r="AD1598" s="191"/>
      <c r="AE1598" s="191"/>
      <c r="AF1598" s="191"/>
    </row>
    <row r="1599" spans="1:32">
      <c r="A1599" s="332">
        <v>1900</v>
      </c>
      <c r="B1599" s="336" t="s">
        <v>1067</v>
      </c>
      <c r="C1599" s="346"/>
      <c r="D1599" s="346"/>
      <c r="E1599" s="191">
        <v>59</v>
      </c>
      <c r="F1599" s="191"/>
      <c r="G1599" s="191">
        <v>26</v>
      </c>
      <c r="H1599" s="191"/>
      <c r="I1599" s="191">
        <v>33</v>
      </c>
      <c r="J1599" s="191"/>
      <c r="K1599" s="191">
        <v>6</v>
      </c>
      <c r="L1599" s="191"/>
      <c r="M1599" s="191">
        <v>12</v>
      </c>
      <c r="N1599" s="191"/>
      <c r="O1599" s="191">
        <v>2</v>
      </c>
      <c r="P1599" s="191"/>
      <c r="Q1599" s="191">
        <v>1</v>
      </c>
      <c r="R1599" s="191"/>
      <c r="S1599" s="191">
        <v>1</v>
      </c>
      <c r="T1599" s="191"/>
      <c r="U1599" s="191">
        <v>1</v>
      </c>
      <c r="V1599" s="191"/>
      <c r="W1599" s="191">
        <v>2</v>
      </c>
      <c r="X1599" s="191"/>
      <c r="Y1599" s="191">
        <v>13</v>
      </c>
      <c r="Z1599" s="191"/>
      <c r="AA1599" s="191">
        <v>14</v>
      </c>
      <c r="AB1599" s="191"/>
      <c r="AC1599" s="191">
        <v>7</v>
      </c>
      <c r="AD1599" s="191"/>
      <c r="AE1599" s="191"/>
      <c r="AF1599" s="191"/>
    </row>
    <row r="1600" spans="1:32">
      <c r="A1600" s="332">
        <v>1900</v>
      </c>
      <c r="B1600" s="333" t="s">
        <v>1068</v>
      </c>
      <c r="C1600" s="240">
        <v>61941</v>
      </c>
      <c r="D1600" s="240">
        <v>68497</v>
      </c>
      <c r="E1600" s="191">
        <v>1145</v>
      </c>
      <c r="F1600" s="191">
        <f t="shared" si="92"/>
        <v>1.6716060557396675</v>
      </c>
      <c r="G1600" s="191">
        <v>601</v>
      </c>
      <c r="H1600" s="191">
        <v>0.87741068951924894</v>
      </c>
      <c r="I1600" s="191">
        <v>544</v>
      </c>
      <c r="J1600" s="191">
        <v>0.79419536622041842</v>
      </c>
      <c r="K1600" s="191">
        <v>114</v>
      </c>
      <c r="L1600" s="191">
        <v>0.16643064659766121</v>
      </c>
      <c r="M1600" s="191">
        <v>173</v>
      </c>
      <c r="N1600" s="191">
        <v>0.25256580580171395</v>
      </c>
      <c r="O1600" s="191">
        <v>47</v>
      </c>
      <c r="P1600" s="191">
        <v>6.8616143772719976E-2</v>
      </c>
      <c r="Q1600" s="191">
        <v>34</v>
      </c>
      <c r="R1600" s="191">
        <v>9.8778048673664534E-2</v>
      </c>
      <c r="S1600" s="191">
        <v>45</v>
      </c>
      <c r="T1600" s="191">
        <v>6.5696307867497847E-2</v>
      </c>
      <c r="U1600" s="191">
        <v>32</v>
      </c>
      <c r="V1600" s="191">
        <v>4.6717374483554022E-2</v>
      </c>
      <c r="W1600" s="191">
        <v>130</v>
      </c>
      <c r="X1600" s="191">
        <v>0.18978933383943822</v>
      </c>
      <c r="Y1600" s="191">
        <v>188</v>
      </c>
      <c r="Z1600" s="191">
        <v>0.2744645750908799</v>
      </c>
      <c r="AA1600" s="191">
        <v>314</v>
      </c>
      <c r="AB1600" s="191">
        <v>0.45841423711987389</v>
      </c>
      <c r="AC1600" s="191">
        <v>68</v>
      </c>
      <c r="AD1600" s="191">
        <v>9.9274420777552302E-2</v>
      </c>
      <c r="AE1600" s="191"/>
      <c r="AF1600" s="191"/>
    </row>
    <row r="1601" spans="1:32">
      <c r="A1601" s="332">
        <v>1900</v>
      </c>
      <c r="B1601" s="334" t="s">
        <v>846</v>
      </c>
      <c r="C1601" s="345">
        <v>21903</v>
      </c>
      <c r="D1601" s="345">
        <v>26439</v>
      </c>
      <c r="E1601" s="191">
        <v>514</v>
      </c>
      <c r="F1601" s="191">
        <f t="shared" si="92"/>
        <v>1.9440977344075041</v>
      </c>
      <c r="G1601" s="191">
        <v>279</v>
      </c>
      <c r="H1601" s="191">
        <v>1.0552592760694428</v>
      </c>
      <c r="I1601" s="191">
        <v>235</v>
      </c>
      <c r="J1601" s="191">
        <v>0.88883845833806119</v>
      </c>
      <c r="K1601" s="191">
        <v>67</v>
      </c>
      <c r="L1601" s="191">
        <v>0.25341351790914934</v>
      </c>
      <c r="M1601" s="191">
        <v>100</v>
      </c>
      <c r="N1601" s="191">
        <v>0.37822913120768564</v>
      </c>
      <c r="O1601" s="191">
        <v>28</v>
      </c>
      <c r="P1601" s="191">
        <v>0.10590415673815197</v>
      </c>
      <c r="Q1601" s="191">
        <v>21</v>
      </c>
      <c r="R1601" s="191">
        <v>0.15806195393169181</v>
      </c>
      <c r="S1601" s="191">
        <v>21</v>
      </c>
      <c r="T1601" s="191">
        <v>7.9428117553613981E-2</v>
      </c>
      <c r="U1601" s="191">
        <v>20</v>
      </c>
      <c r="V1601" s="191">
        <v>7.5645826241537123E-2</v>
      </c>
      <c r="W1601" s="191">
        <v>59</v>
      </c>
      <c r="X1601" s="191">
        <v>0.22315518741253451</v>
      </c>
      <c r="Y1601" s="191">
        <v>84</v>
      </c>
      <c r="Z1601" s="191">
        <v>0.31771247021445592</v>
      </c>
      <c r="AA1601" s="191">
        <v>100</v>
      </c>
      <c r="AB1601" s="191">
        <v>0.37822913120768564</v>
      </c>
      <c r="AC1601" s="191">
        <v>14</v>
      </c>
      <c r="AD1601" s="191">
        <v>5.2952078369075985E-2</v>
      </c>
      <c r="AE1601" s="191"/>
      <c r="AF1601" s="191"/>
    </row>
    <row r="1602" spans="1:32">
      <c r="A1602" s="332">
        <v>1900</v>
      </c>
      <c r="B1602" s="337" t="s">
        <v>874</v>
      </c>
      <c r="C1602" s="347">
        <v>14753</v>
      </c>
      <c r="D1602" s="347">
        <v>16115</v>
      </c>
      <c r="E1602" s="191">
        <v>285</v>
      </c>
      <c r="F1602" s="191">
        <f t="shared" si="92"/>
        <v>1.768538628606888</v>
      </c>
      <c r="G1602" s="191">
        <v>140</v>
      </c>
      <c r="H1602" s="191">
        <v>0.86875581756127829</v>
      </c>
      <c r="I1602" s="191">
        <v>145</v>
      </c>
      <c r="J1602" s="191">
        <v>0.89978281104560964</v>
      </c>
      <c r="K1602" s="191">
        <v>18</v>
      </c>
      <c r="L1602" s="191">
        <v>0.11169717654359293</v>
      </c>
      <c r="M1602" s="191">
        <v>39</v>
      </c>
      <c r="N1602" s="191">
        <v>0.2420105491777847</v>
      </c>
      <c r="O1602" s="191">
        <v>9</v>
      </c>
      <c r="P1602" s="191">
        <v>5.5848588271796465E-2</v>
      </c>
      <c r="Q1602" s="191">
        <v>5</v>
      </c>
      <c r="R1602" s="191">
        <v>6.1743717033819416E-2</v>
      </c>
      <c r="S1602" s="191">
        <v>9</v>
      </c>
      <c r="T1602" s="191">
        <v>5.5848588271796465E-2</v>
      </c>
      <c r="U1602" s="191">
        <v>5</v>
      </c>
      <c r="V1602" s="191">
        <v>3.1026993484331366E-2</v>
      </c>
      <c r="W1602" s="191">
        <v>31</v>
      </c>
      <c r="X1602" s="191">
        <v>0.19236735960285448</v>
      </c>
      <c r="Y1602" s="191">
        <v>48</v>
      </c>
      <c r="Z1602" s="191">
        <v>0.29785913744958109</v>
      </c>
      <c r="AA1602" s="191">
        <v>95</v>
      </c>
      <c r="AB1602" s="191">
        <v>0.58951287620229598</v>
      </c>
      <c r="AC1602" s="191">
        <v>26</v>
      </c>
      <c r="AD1602" s="191">
        <v>0.16134036611852312</v>
      </c>
      <c r="AE1602" s="191"/>
      <c r="AF1602" s="191"/>
    </row>
    <row r="1603" spans="1:32">
      <c r="A1603" s="332">
        <v>1900</v>
      </c>
      <c r="B1603" s="334" t="s">
        <v>894</v>
      </c>
      <c r="C1603" s="345">
        <v>15701</v>
      </c>
      <c r="D1603" s="345">
        <v>16563</v>
      </c>
      <c r="E1603" s="191">
        <v>239</v>
      </c>
      <c r="F1603" s="191">
        <f t="shared" si="92"/>
        <v>1.4429753064058444</v>
      </c>
      <c r="G1603" s="191">
        <v>124</v>
      </c>
      <c r="H1603" s="191">
        <v>0.74865664432771839</v>
      </c>
      <c r="I1603" s="191">
        <v>115</v>
      </c>
      <c r="J1603" s="191">
        <v>0.69431866207812598</v>
      </c>
      <c r="K1603" s="191">
        <v>19</v>
      </c>
      <c r="L1603" s="191">
        <v>0.11471351808247299</v>
      </c>
      <c r="M1603" s="191">
        <v>23</v>
      </c>
      <c r="N1603" s="191">
        <v>0.13886373241562519</v>
      </c>
      <c r="O1603" s="191">
        <v>5</v>
      </c>
      <c r="P1603" s="191">
        <v>3.0187767916440261E-2</v>
      </c>
      <c r="Q1603" s="191">
        <v>7</v>
      </c>
      <c r="R1603" s="191">
        <v>8.4103121415202556E-2</v>
      </c>
      <c r="S1603" s="191">
        <v>11</v>
      </c>
      <c r="T1603" s="191">
        <v>6.6413089416168566E-2</v>
      </c>
      <c r="U1603" s="191">
        <v>5</v>
      </c>
      <c r="V1603" s="191">
        <v>3.0187767916440261E-2</v>
      </c>
      <c r="W1603" s="191">
        <v>28</v>
      </c>
      <c r="X1603" s="191">
        <v>0.16905150033206542</v>
      </c>
      <c r="Y1603" s="191">
        <v>40</v>
      </c>
      <c r="Z1603" s="191">
        <v>0.24150214333152209</v>
      </c>
      <c r="AA1603" s="191">
        <v>78</v>
      </c>
      <c r="AB1603" s="191">
        <v>0.47092917949646801</v>
      </c>
      <c r="AC1603" s="191">
        <v>23</v>
      </c>
      <c r="AD1603" s="191">
        <v>0.13886373241562519</v>
      </c>
      <c r="AE1603" s="191"/>
      <c r="AF1603" s="191"/>
    </row>
    <row r="1604" spans="1:32">
      <c r="A1604" s="332">
        <v>1900</v>
      </c>
      <c r="B1604" s="334" t="s">
        <v>905</v>
      </c>
      <c r="C1604" s="345">
        <v>9584</v>
      </c>
      <c r="D1604" s="345">
        <v>9380</v>
      </c>
      <c r="E1604" s="191">
        <v>107</v>
      </c>
      <c r="F1604" s="191">
        <f t="shared" si="92"/>
        <v>1.1407249466950959</v>
      </c>
      <c r="G1604" s="191">
        <v>58</v>
      </c>
      <c r="H1604" s="191">
        <v>0.61833688699360345</v>
      </c>
      <c r="I1604" s="191">
        <v>49</v>
      </c>
      <c r="J1604" s="191">
        <v>0.5223880597014926</v>
      </c>
      <c r="K1604" s="191">
        <v>10</v>
      </c>
      <c r="L1604" s="191">
        <v>0.10660980810234541</v>
      </c>
      <c r="M1604" s="191">
        <v>11</v>
      </c>
      <c r="N1604" s="191">
        <v>0.11727078891257996</v>
      </c>
      <c r="O1604" s="191">
        <v>5</v>
      </c>
      <c r="P1604" s="191">
        <v>5.3304904051172705E-2</v>
      </c>
      <c r="Q1604" s="191">
        <v>1</v>
      </c>
      <c r="R1604" s="191">
        <v>2.1215351812366737E-2</v>
      </c>
      <c r="S1604" s="191">
        <v>4</v>
      </c>
      <c r="T1604" s="191">
        <v>4.2643923240938165E-2</v>
      </c>
      <c r="U1604" s="191">
        <v>2</v>
      </c>
      <c r="V1604" s="191">
        <v>2.1321961620469083E-2</v>
      </c>
      <c r="W1604" s="191">
        <v>12</v>
      </c>
      <c r="X1604" s="191">
        <v>0.1279317697228145</v>
      </c>
      <c r="Y1604" s="191">
        <v>16</v>
      </c>
      <c r="Z1604" s="191">
        <v>0.17057569296375266</v>
      </c>
      <c r="AA1604" s="191">
        <v>41</v>
      </c>
      <c r="AB1604" s="191">
        <v>0.43710021321961617</v>
      </c>
      <c r="AC1604" s="191">
        <v>5</v>
      </c>
      <c r="AD1604" s="191">
        <v>5.3304904051172705E-2</v>
      </c>
      <c r="AE1604" s="191"/>
      <c r="AF1604" s="191"/>
    </row>
    <row r="1605" spans="1:32">
      <c r="A1605" s="332">
        <v>1900</v>
      </c>
      <c r="B1605" s="335" t="s">
        <v>1069</v>
      </c>
      <c r="C1605" s="246">
        <v>37783</v>
      </c>
      <c r="D1605" s="240">
        <v>41514</v>
      </c>
      <c r="E1605" s="191">
        <v>819</v>
      </c>
      <c r="F1605" s="191">
        <f t="shared" si="92"/>
        <v>1.9728284434166787</v>
      </c>
      <c r="G1605" s="191">
        <v>413</v>
      </c>
      <c r="H1605" s="191">
        <v>0.99484511249217122</v>
      </c>
      <c r="I1605" s="191">
        <v>406</v>
      </c>
      <c r="J1605" s="191">
        <v>0.9779833309245074</v>
      </c>
      <c r="K1605" s="191">
        <v>61</v>
      </c>
      <c r="L1605" s="191">
        <v>0.14693838223249989</v>
      </c>
      <c r="M1605" s="191">
        <v>118</v>
      </c>
      <c r="N1605" s="191">
        <v>0.28424146071204892</v>
      </c>
      <c r="O1605" s="191">
        <v>37</v>
      </c>
      <c r="P1605" s="191">
        <v>8.9126559714795009E-2</v>
      </c>
      <c r="Q1605" s="191">
        <v>29</v>
      </c>
      <c r="R1605" s="191">
        <v>0.13901334489569783</v>
      </c>
      <c r="S1605" s="191">
        <v>17</v>
      </c>
      <c r="T1605" s="191">
        <v>4.0950040950040956E-2</v>
      </c>
      <c r="U1605" s="191">
        <v>24</v>
      </c>
      <c r="V1605" s="191">
        <v>5.7811822517704878E-2</v>
      </c>
      <c r="W1605" s="191">
        <v>74</v>
      </c>
      <c r="X1605" s="191">
        <v>0.17825311942959002</v>
      </c>
      <c r="Y1605" s="191">
        <v>117</v>
      </c>
      <c r="Z1605" s="191">
        <v>0.28183263477381126</v>
      </c>
      <c r="AA1605" s="191">
        <v>268</v>
      </c>
      <c r="AB1605" s="191">
        <v>0.64556535144770444</v>
      </c>
      <c r="AC1605" s="191">
        <v>74</v>
      </c>
      <c r="AD1605" s="191">
        <v>0.17825311942959002</v>
      </c>
      <c r="AE1605" s="191"/>
      <c r="AF1605" s="191"/>
    </row>
    <row r="1606" spans="1:32">
      <c r="A1606" s="332">
        <v>1900</v>
      </c>
      <c r="B1606" s="334" t="s">
        <v>881</v>
      </c>
      <c r="C1606" s="345">
        <v>3556</v>
      </c>
      <c r="D1606" s="345">
        <v>3289</v>
      </c>
      <c r="E1606" s="191">
        <v>63</v>
      </c>
      <c r="F1606" s="191">
        <f t="shared" si="92"/>
        <v>1.9154758285193068</v>
      </c>
      <c r="G1606" s="191">
        <v>23</v>
      </c>
      <c r="H1606" s="191">
        <v>0.69930069930069927</v>
      </c>
      <c r="I1606" s="191">
        <v>40</v>
      </c>
      <c r="J1606" s="191">
        <v>1.2161751292186074</v>
      </c>
      <c r="K1606" s="191">
        <v>6</v>
      </c>
      <c r="L1606" s="191">
        <v>0.18242626938279113</v>
      </c>
      <c r="M1606" s="191">
        <v>5</v>
      </c>
      <c r="N1606" s="191">
        <v>0.15202189115232592</v>
      </c>
      <c r="O1606" s="191">
        <v>1</v>
      </c>
      <c r="P1606" s="191">
        <v>3.0404378230465188E-2</v>
      </c>
      <c r="Q1606" s="191">
        <v>1</v>
      </c>
      <c r="R1606" s="191">
        <v>6.050471267862572E-2</v>
      </c>
      <c r="S1606" s="191">
        <v>2</v>
      </c>
      <c r="T1606" s="191">
        <v>6.0808756460930376E-2</v>
      </c>
      <c r="U1606" s="191">
        <v>3</v>
      </c>
      <c r="V1606" s="191">
        <v>9.1213134691395567E-2</v>
      </c>
      <c r="W1606" s="191">
        <v>4</v>
      </c>
      <c r="X1606" s="191">
        <v>0.12161751292186075</v>
      </c>
      <c r="Y1606" s="191">
        <v>8</v>
      </c>
      <c r="Z1606" s="191">
        <v>0.2432350258437215</v>
      </c>
      <c r="AA1606" s="191">
        <v>27</v>
      </c>
      <c r="AB1606" s="191">
        <v>0.82091821222256001</v>
      </c>
      <c r="AC1606" s="191">
        <v>6</v>
      </c>
      <c r="AD1606" s="191">
        <v>0.18242626938279113</v>
      </c>
      <c r="AE1606" s="191"/>
      <c r="AF1606" s="191"/>
    </row>
    <row r="1607" spans="1:32">
      <c r="A1607" s="332">
        <v>1900</v>
      </c>
      <c r="B1607" s="334" t="s">
        <v>900</v>
      </c>
      <c r="C1607" s="345">
        <v>4375</v>
      </c>
      <c r="D1607" s="345">
        <v>3792</v>
      </c>
      <c r="E1607" s="191">
        <v>88</v>
      </c>
      <c r="F1607" s="191">
        <f t="shared" si="92"/>
        <v>2.3206751054852321</v>
      </c>
      <c r="G1607" s="191">
        <v>48</v>
      </c>
      <c r="H1607" s="191">
        <v>1.2658227848101267</v>
      </c>
      <c r="I1607" s="191">
        <v>40</v>
      </c>
      <c r="J1607" s="191">
        <v>1.0548523206751055</v>
      </c>
      <c r="K1607" s="191">
        <v>5</v>
      </c>
      <c r="L1607" s="191">
        <v>0.13185654008438819</v>
      </c>
      <c r="M1607" s="191">
        <v>9</v>
      </c>
      <c r="N1607" s="191">
        <v>0.23734177215189875</v>
      </c>
      <c r="O1607" s="191">
        <v>0</v>
      </c>
      <c r="P1607" s="191">
        <v>0</v>
      </c>
      <c r="Q1607" s="191">
        <v>2</v>
      </c>
      <c r="R1607" s="191">
        <v>0.10495780590717299</v>
      </c>
      <c r="S1607" s="191">
        <v>3</v>
      </c>
      <c r="T1607" s="191">
        <v>7.9113924050632917E-2</v>
      </c>
      <c r="U1607" s="191">
        <v>4</v>
      </c>
      <c r="V1607" s="191">
        <v>0.10548523206751054</v>
      </c>
      <c r="W1607" s="191">
        <v>8</v>
      </c>
      <c r="X1607" s="191">
        <v>0.21097046413502107</v>
      </c>
      <c r="Y1607" s="191">
        <v>12</v>
      </c>
      <c r="Z1607" s="191">
        <v>0.31645569620253167</v>
      </c>
      <c r="AA1607" s="191">
        <v>30</v>
      </c>
      <c r="AB1607" s="191">
        <v>0.79113924050632911</v>
      </c>
      <c r="AC1607" s="191">
        <v>15</v>
      </c>
      <c r="AD1607" s="191">
        <v>0.39556962025316456</v>
      </c>
      <c r="AE1607" s="191"/>
      <c r="AF1607" s="191"/>
    </row>
    <row r="1608" spans="1:32">
      <c r="A1608" s="332">
        <v>1900</v>
      </c>
      <c r="B1608" s="337" t="s">
        <v>885</v>
      </c>
      <c r="C1608" s="347">
        <v>3357</v>
      </c>
      <c r="D1608" s="347">
        <v>3509</v>
      </c>
      <c r="E1608" s="191">
        <v>83</v>
      </c>
      <c r="F1608" s="191">
        <f t="shared" si="92"/>
        <v>2.365346252493588</v>
      </c>
      <c r="G1608" s="191">
        <v>43</v>
      </c>
      <c r="H1608" s="191">
        <v>1.2254203476774008</v>
      </c>
      <c r="I1608" s="191">
        <v>40</v>
      </c>
      <c r="J1608" s="191">
        <v>1.1399259048161869</v>
      </c>
      <c r="K1608" s="191">
        <v>3</v>
      </c>
      <c r="L1608" s="191">
        <v>8.5494442861214021E-2</v>
      </c>
      <c r="M1608" s="191">
        <v>12</v>
      </c>
      <c r="N1608" s="191">
        <v>0.34197777144485608</v>
      </c>
      <c r="O1608" s="191">
        <v>4</v>
      </c>
      <c r="P1608" s="191">
        <v>0.11399259048161869</v>
      </c>
      <c r="Q1608" s="191">
        <v>2</v>
      </c>
      <c r="R1608" s="191">
        <v>0.1134226275292106</v>
      </c>
      <c r="S1608" s="191">
        <v>1</v>
      </c>
      <c r="T1608" s="191">
        <v>2.8498147620404674E-2</v>
      </c>
      <c r="U1608" s="191">
        <v>2</v>
      </c>
      <c r="V1608" s="191">
        <v>5.6996295240809347E-2</v>
      </c>
      <c r="W1608" s="191">
        <v>8</v>
      </c>
      <c r="X1608" s="191">
        <v>0.22798518096323739</v>
      </c>
      <c r="Y1608" s="191">
        <v>12</v>
      </c>
      <c r="Z1608" s="191">
        <v>0.34197777144485608</v>
      </c>
      <c r="AA1608" s="191">
        <v>30</v>
      </c>
      <c r="AB1608" s="191">
        <v>0.85494442861214026</v>
      </c>
      <c r="AC1608" s="191">
        <v>9</v>
      </c>
      <c r="AD1608" s="191">
        <v>0.25648332858364209</v>
      </c>
      <c r="AE1608" s="191"/>
      <c r="AF1608" s="191"/>
    </row>
    <row r="1609" spans="1:32">
      <c r="A1609" s="332">
        <v>1900</v>
      </c>
      <c r="B1609" s="334" t="s">
        <v>889</v>
      </c>
      <c r="C1609" s="345">
        <v>18934</v>
      </c>
      <c r="D1609" s="345">
        <v>23821</v>
      </c>
      <c r="E1609" s="191">
        <v>449</v>
      </c>
      <c r="F1609" s="191">
        <f t="shared" si="92"/>
        <v>1.8848914823055289</v>
      </c>
      <c r="G1609" s="191">
        <v>233</v>
      </c>
      <c r="H1609" s="191">
        <v>0.97812854204273536</v>
      </c>
      <c r="I1609" s="191">
        <v>216</v>
      </c>
      <c r="J1609" s="191">
        <v>0.90676294026279336</v>
      </c>
      <c r="K1609" s="191">
        <v>39</v>
      </c>
      <c r="L1609" s="191">
        <v>0.1637210864363377</v>
      </c>
      <c r="M1609" s="191">
        <v>78</v>
      </c>
      <c r="N1609" s="191">
        <v>0.32744217287267541</v>
      </c>
      <c r="O1609" s="191">
        <v>23</v>
      </c>
      <c r="P1609" s="191">
        <v>9.655346123168633E-2</v>
      </c>
      <c r="Q1609" s="191">
        <v>18</v>
      </c>
      <c r="R1609" s="191">
        <v>0.15037152092691322</v>
      </c>
      <c r="S1609" s="191">
        <v>9</v>
      </c>
      <c r="T1609" s="191">
        <v>3.778178917761639E-2</v>
      </c>
      <c r="U1609" s="191">
        <v>10</v>
      </c>
      <c r="V1609" s="191">
        <v>4.19797657529071E-2</v>
      </c>
      <c r="W1609" s="191">
        <v>43</v>
      </c>
      <c r="X1609" s="191">
        <v>0.18051299273750052</v>
      </c>
      <c r="Y1609" s="191">
        <v>71</v>
      </c>
      <c r="Z1609" s="191">
        <v>0.29805633684564042</v>
      </c>
      <c r="AA1609" s="191">
        <v>132</v>
      </c>
      <c r="AB1609" s="191">
        <v>0.55413290793837366</v>
      </c>
      <c r="AC1609" s="191">
        <v>26</v>
      </c>
      <c r="AD1609" s="191">
        <v>0.10914739095755845</v>
      </c>
      <c r="AE1609" s="191"/>
      <c r="AF1609" s="191"/>
    </row>
    <row r="1610" spans="1:32">
      <c r="A1610" s="332">
        <v>1900</v>
      </c>
      <c r="B1610" s="334" t="s">
        <v>890</v>
      </c>
      <c r="C1610" s="345">
        <v>4043</v>
      </c>
      <c r="D1610" s="345">
        <v>3352</v>
      </c>
      <c r="E1610" s="191">
        <v>68</v>
      </c>
      <c r="F1610" s="191">
        <f t="shared" si="92"/>
        <v>2.028639618138425</v>
      </c>
      <c r="G1610" s="191">
        <v>30</v>
      </c>
      <c r="H1610" s="191">
        <v>0.8949880668257757</v>
      </c>
      <c r="I1610" s="191">
        <v>38</v>
      </c>
      <c r="J1610" s="191">
        <v>1.1336515513126491</v>
      </c>
      <c r="K1610" s="191">
        <v>4</v>
      </c>
      <c r="L1610" s="191">
        <v>0.11933174224343676</v>
      </c>
      <c r="M1610" s="191">
        <v>8</v>
      </c>
      <c r="N1610" s="191">
        <v>0.23866348448687352</v>
      </c>
      <c r="O1610" s="191">
        <v>4</v>
      </c>
      <c r="P1610" s="191">
        <v>0.11933174224343676</v>
      </c>
      <c r="Q1610" s="191">
        <v>2</v>
      </c>
      <c r="R1610" s="191">
        <v>0.11873508353221958</v>
      </c>
      <c r="S1610" s="191">
        <v>1</v>
      </c>
      <c r="T1610" s="191">
        <v>2.983293556085919E-2</v>
      </c>
      <c r="U1610" s="191">
        <v>2</v>
      </c>
      <c r="V1610" s="191">
        <v>5.9665871121718381E-2</v>
      </c>
      <c r="W1610" s="191">
        <v>7</v>
      </c>
      <c r="X1610" s="191">
        <v>0.20883054892601433</v>
      </c>
      <c r="Y1610" s="191">
        <v>5</v>
      </c>
      <c r="Z1610" s="191">
        <v>0.14916467780429593</v>
      </c>
      <c r="AA1610" s="191">
        <v>23</v>
      </c>
      <c r="AB1610" s="191">
        <v>0.68615751789976132</v>
      </c>
      <c r="AC1610" s="191">
        <v>12</v>
      </c>
      <c r="AD1610" s="191">
        <v>0.35799522673031026</v>
      </c>
      <c r="AE1610" s="191"/>
      <c r="AF1610" s="191"/>
    </row>
    <row r="1611" spans="1:32">
      <c r="A1611" s="332">
        <v>1900</v>
      </c>
      <c r="B1611" s="334" t="s">
        <v>979</v>
      </c>
      <c r="C1611" s="345">
        <v>3518</v>
      </c>
      <c r="D1611" s="345">
        <v>3751</v>
      </c>
      <c r="E1611" s="191">
        <v>68</v>
      </c>
      <c r="F1611" s="191">
        <f t="shared" si="92"/>
        <v>1.8128499066915489</v>
      </c>
      <c r="G1611" s="191">
        <v>36</v>
      </c>
      <c r="H1611" s="191">
        <v>0.95974406824846703</v>
      </c>
      <c r="I1611" s="191">
        <v>32</v>
      </c>
      <c r="J1611" s="191">
        <v>0.85310583844308185</v>
      </c>
      <c r="K1611" s="191">
        <v>4</v>
      </c>
      <c r="L1611" s="191">
        <v>0.10663822980538523</v>
      </c>
      <c r="M1611" s="191">
        <v>6</v>
      </c>
      <c r="N1611" s="191">
        <v>0.15995734470807785</v>
      </c>
      <c r="O1611" s="191">
        <v>5</v>
      </c>
      <c r="P1611" s="191">
        <v>0.13329778725673155</v>
      </c>
      <c r="Q1611" s="191">
        <v>4</v>
      </c>
      <c r="R1611" s="191">
        <v>0.2122100773127166</v>
      </c>
      <c r="S1611" s="191">
        <v>1</v>
      </c>
      <c r="T1611" s="191">
        <v>2.6659557451346308E-2</v>
      </c>
      <c r="U1611" s="191">
        <v>3</v>
      </c>
      <c r="V1611" s="191">
        <v>7.9978672354038924E-2</v>
      </c>
      <c r="W1611" s="191">
        <v>4</v>
      </c>
      <c r="X1611" s="191">
        <v>0.10663822980538523</v>
      </c>
      <c r="Y1611" s="191">
        <v>9</v>
      </c>
      <c r="Z1611" s="191">
        <v>0.23993601706211676</v>
      </c>
      <c r="AA1611" s="191">
        <v>26</v>
      </c>
      <c r="AB1611" s="191">
        <v>0.69314849373500409</v>
      </c>
      <c r="AC1611" s="191">
        <v>6</v>
      </c>
      <c r="AD1611" s="191">
        <v>0.15995734470807785</v>
      </c>
      <c r="AE1611" s="191"/>
      <c r="AF1611" s="191"/>
    </row>
    <row r="1612" spans="1:32">
      <c r="A1612" s="332">
        <v>1900</v>
      </c>
      <c r="B1612" s="335" t="s">
        <v>1070</v>
      </c>
      <c r="C1612" s="343">
        <v>54109</v>
      </c>
      <c r="D1612" s="246">
        <v>55281</v>
      </c>
      <c r="E1612" s="191">
        <v>1166</v>
      </c>
      <c r="F1612" s="191">
        <f t="shared" si="92"/>
        <v>2.1092237839402324</v>
      </c>
      <c r="G1612" s="191">
        <v>552</v>
      </c>
      <c r="H1612" s="191">
        <v>0.99853475877788034</v>
      </c>
      <c r="I1612" s="191">
        <v>614</v>
      </c>
      <c r="J1612" s="191">
        <v>1.1106890251623525</v>
      </c>
      <c r="K1612" s="191">
        <v>111</v>
      </c>
      <c r="L1612" s="191">
        <v>0.20079231562381289</v>
      </c>
      <c r="M1612" s="191">
        <v>150</v>
      </c>
      <c r="N1612" s="191">
        <v>0.27134096705920657</v>
      </c>
      <c r="O1612" s="191">
        <v>47</v>
      </c>
      <c r="P1612" s="191">
        <v>8.5020169678551402E-2</v>
      </c>
      <c r="Q1612" s="191">
        <v>57</v>
      </c>
      <c r="R1612" s="191">
        <v>0.20518803929017201</v>
      </c>
      <c r="S1612" s="191">
        <v>32</v>
      </c>
      <c r="T1612" s="191">
        <v>5.7886072972630744E-2</v>
      </c>
      <c r="U1612" s="191">
        <v>35</v>
      </c>
      <c r="V1612" s="191">
        <v>6.3312892313814872E-2</v>
      </c>
      <c r="W1612" s="191">
        <v>110</v>
      </c>
      <c r="X1612" s="191">
        <v>0.19898337584341816</v>
      </c>
      <c r="Y1612" s="191">
        <v>162</v>
      </c>
      <c r="Z1612" s="191">
        <v>0.29304824442394312</v>
      </c>
      <c r="AA1612" s="191">
        <v>408</v>
      </c>
      <c r="AB1612" s="191">
        <v>0.73804743040104204</v>
      </c>
      <c r="AC1612" s="191">
        <v>54</v>
      </c>
      <c r="AD1612" s="191">
        <v>9.7682748141314377E-2</v>
      </c>
      <c r="AE1612" s="191"/>
      <c r="AF1612" s="191"/>
    </row>
    <row r="1613" spans="1:32">
      <c r="A1613" s="332">
        <v>1900</v>
      </c>
      <c r="B1613" s="337" t="s">
        <v>864</v>
      </c>
      <c r="C1613" s="347">
        <v>23869</v>
      </c>
      <c r="D1613" s="347">
        <v>23926</v>
      </c>
      <c r="E1613" s="191">
        <v>502</v>
      </c>
      <c r="F1613" s="191">
        <f t="shared" si="92"/>
        <v>2.098135919083842</v>
      </c>
      <c r="G1613" s="191">
        <v>223</v>
      </c>
      <c r="H1613" s="191">
        <v>0.93204045807907721</v>
      </c>
      <c r="I1613" s="191">
        <v>279</v>
      </c>
      <c r="J1613" s="191">
        <v>1.1660954610047647</v>
      </c>
      <c r="K1613" s="191">
        <v>42</v>
      </c>
      <c r="L1613" s="191">
        <v>0.17554125219426564</v>
      </c>
      <c r="M1613" s="191">
        <v>72</v>
      </c>
      <c r="N1613" s="191">
        <v>0.30092786090445539</v>
      </c>
      <c r="O1613" s="191">
        <v>18</v>
      </c>
      <c r="P1613" s="191">
        <v>7.5231965226113848E-2</v>
      </c>
      <c r="Q1613" s="191">
        <v>24</v>
      </c>
      <c r="R1613" s="191">
        <v>0.19961548106662205</v>
      </c>
      <c r="S1613" s="191">
        <v>11</v>
      </c>
      <c r="T1613" s="191">
        <v>4.5975089860402912E-2</v>
      </c>
      <c r="U1613" s="191">
        <v>20</v>
      </c>
      <c r="V1613" s="191">
        <v>8.3591072473459829E-2</v>
      </c>
      <c r="W1613" s="191">
        <v>53</v>
      </c>
      <c r="X1613" s="191">
        <v>0.22151634205466855</v>
      </c>
      <c r="Y1613" s="191">
        <v>71</v>
      </c>
      <c r="Z1613" s="191">
        <v>0.29674830728078239</v>
      </c>
      <c r="AA1613" s="191">
        <v>169</v>
      </c>
      <c r="AB1613" s="191">
        <v>0.70634456240073562</v>
      </c>
      <c r="AC1613" s="191">
        <v>22</v>
      </c>
      <c r="AD1613" s="191">
        <v>9.1950179720805825E-2</v>
      </c>
      <c r="AE1613" s="191"/>
      <c r="AF1613" s="191"/>
    </row>
    <row r="1614" spans="1:32">
      <c r="A1614" s="332">
        <v>1900</v>
      </c>
      <c r="B1614" s="334" t="s">
        <v>877</v>
      </c>
      <c r="C1614" s="345">
        <v>14187</v>
      </c>
      <c r="D1614" s="345">
        <v>14611</v>
      </c>
      <c r="E1614" s="191">
        <v>332</v>
      </c>
      <c r="F1614" s="191">
        <f t="shared" si="92"/>
        <v>2.2722606255560875</v>
      </c>
      <c r="G1614" s="191">
        <v>167</v>
      </c>
      <c r="H1614" s="191">
        <v>1.1429744712887551</v>
      </c>
      <c r="I1614" s="191">
        <v>165</v>
      </c>
      <c r="J1614" s="191">
        <v>1.1292861542673327</v>
      </c>
      <c r="K1614" s="191">
        <v>31</v>
      </c>
      <c r="L1614" s="191">
        <v>0.21216891383204436</v>
      </c>
      <c r="M1614" s="191">
        <v>31</v>
      </c>
      <c r="N1614" s="191">
        <v>0.21216891383204436</v>
      </c>
      <c r="O1614" s="191">
        <v>15</v>
      </c>
      <c r="P1614" s="191">
        <v>0.10266237766066663</v>
      </c>
      <c r="Q1614" s="191">
        <v>20</v>
      </c>
      <c r="R1614" s="191">
        <v>0.27239750872630208</v>
      </c>
      <c r="S1614" s="191">
        <v>13</v>
      </c>
      <c r="T1614" s="191">
        <v>8.8974060639244401E-2</v>
      </c>
      <c r="U1614" s="191">
        <v>7</v>
      </c>
      <c r="V1614" s="191">
        <v>4.7909109574977758E-2</v>
      </c>
      <c r="W1614" s="191">
        <v>20</v>
      </c>
      <c r="X1614" s="191">
        <v>0.13688317021422217</v>
      </c>
      <c r="Y1614" s="191">
        <v>53</v>
      </c>
      <c r="Z1614" s="191">
        <v>0.36274040106768873</v>
      </c>
      <c r="AA1614" s="191">
        <v>121</v>
      </c>
      <c r="AB1614" s="191">
        <v>0.82814317979604413</v>
      </c>
      <c r="AC1614" s="191">
        <v>21</v>
      </c>
      <c r="AD1614" s="191">
        <v>0.14372732872493327</v>
      </c>
      <c r="AE1614" s="191"/>
      <c r="AF1614" s="191"/>
    </row>
    <row r="1615" spans="1:32">
      <c r="A1615" s="332">
        <v>1900</v>
      </c>
      <c r="B1615" s="334" t="s">
        <v>964</v>
      </c>
      <c r="C1615" s="345">
        <v>16053</v>
      </c>
      <c r="D1615" s="345">
        <v>16744</v>
      </c>
      <c r="E1615" s="191">
        <v>332</v>
      </c>
      <c r="F1615" s="191">
        <f t="shared" si="92"/>
        <v>1.9827998088867655</v>
      </c>
      <c r="G1615" s="191">
        <v>162</v>
      </c>
      <c r="H1615" s="191">
        <v>0.96751075011944576</v>
      </c>
      <c r="I1615" s="191">
        <v>170</v>
      </c>
      <c r="J1615" s="191">
        <v>1.0152890587673196</v>
      </c>
      <c r="K1615" s="191">
        <v>38</v>
      </c>
      <c r="L1615" s="191">
        <v>0.22694696607740086</v>
      </c>
      <c r="M1615" s="191">
        <v>47</v>
      </c>
      <c r="N1615" s="191">
        <v>0.28069756330625895</v>
      </c>
      <c r="O1615" s="191">
        <v>14</v>
      </c>
      <c r="P1615" s="191">
        <v>8.3612040133779264E-2</v>
      </c>
      <c r="Q1615" s="191">
        <v>13</v>
      </c>
      <c r="R1615" s="191">
        <v>0.15450310559006211</v>
      </c>
      <c r="S1615" s="191">
        <v>8</v>
      </c>
      <c r="T1615" s="191">
        <v>4.7778308647873864E-2</v>
      </c>
      <c r="U1615" s="191">
        <v>8</v>
      </c>
      <c r="V1615" s="191">
        <v>4.7778308647873864E-2</v>
      </c>
      <c r="W1615" s="191">
        <v>37</v>
      </c>
      <c r="X1615" s="191">
        <v>0.22097467749641664</v>
      </c>
      <c r="Y1615" s="191">
        <v>38</v>
      </c>
      <c r="Z1615" s="191">
        <v>0.22694696607740086</v>
      </c>
      <c r="AA1615" s="191">
        <v>118</v>
      </c>
      <c r="AB1615" s="191">
        <v>0.70473005255613952</v>
      </c>
      <c r="AC1615" s="191">
        <v>11</v>
      </c>
      <c r="AD1615" s="191">
        <v>6.5695174390826561E-2</v>
      </c>
      <c r="AE1615" s="191"/>
      <c r="AF1615" s="191"/>
    </row>
    <row r="1616" spans="1:32">
      <c r="A1616" s="332">
        <v>1900</v>
      </c>
      <c r="B1616" s="335" t="s">
        <v>1071</v>
      </c>
      <c r="C1616" s="343">
        <v>12888</v>
      </c>
      <c r="D1616" s="240">
        <v>13499</v>
      </c>
      <c r="E1616" s="191">
        <v>350</v>
      </c>
      <c r="F1616" s="191">
        <f t="shared" si="92"/>
        <v>2.5927846507148677</v>
      </c>
      <c r="G1616" s="191">
        <v>170</v>
      </c>
      <c r="H1616" s="191">
        <v>1.2593525446329359</v>
      </c>
      <c r="I1616" s="191">
        <v>180</v>
      </c>
      <c r="J1616" s="191">
        <v>1.3334321060819321</v>
      </c>
      <c r="K1616" s="191">
        <v>42</v>
      </c>
      <c r="L1616" s="191">
        <v>0.31113415808578415</v>
      </c>
      <c r="M1616" s="191">
        <v>69</v>
      </c>
      <c r="N1616" s="191">
        <v>0.51114897399807391</v>
      </c>
      <c r="O1616" s="191">
        <v>11</v>
      </c>
      <c r="P1616" s="191">
        <v>8.1487517593895845E-2</v>
      </c>
      <c r="Q1616" s="191">
        <v>12</v>
      </c>
      <c r="R1616" s="191">
        <v>0.17690199274020299</v>
      </c>
      <c r="S1616" s="191">
        <v>6</v>
      </c>
      <c r="T1616" s="191">
        <v>4.4447736869397736E-2</v>
      </c>
      <c r="U1616" s="191">
        <v>7</v>
      </c>
      <c r="V1616" s="191">
        <v>5.1855693014297356E-2</v>
      </c>
      <c r="W1616" s="191">
        <v>33</v>
      </c>
      <c r="X1616" s="191">
        <v>0.24446255278168755</v>
      </c>
      <c r="Y1616" s="191">
        <v>46</v>
      </c>
      <c r="Z1616" s="191">
        <v>0.34076598266538261</v>
      </c>
      <c r="AA1616" s="191">
        <v>104</v>
      </c>
      <c r="AB1616" s="191">
        <v>0.77042743906956079</v>
      </c>
      <c r="AC1616" s="191">
        <v>20</v>
      </c>
      <c r="AD1616" s="191">
        <v>0.14815912289799243</v>
      </c>
      <c r="AE1616" s="191"/>
      <c r="AF1616" s="191"/>
    </row>
    <row r="1617" spans="1:32">
      <c r="A1617" s="332">
        <v>1900</v>
      </c>
      <c r="B1617" s="334" t="s">
        <v>844</v>
      </c>
      <c r="C1617" s="345"/>
      <c r="D1617" s="345"/>
      <c r="E1617" s="191"/>
      <c r="F1617" s="191"/>
      <c r="G1617" s="191"/>
      <c r="H1617" s="191"/>
      <c r="I1617" s="191"/>
      <c r="J1617" s="191"/>
      <c r="K1617" s="191">
        <v>0</v>
      </c>
      <c r="L1617" s="191"/>
      <c r="M1617" s="191">
        <v>0</v>
      </c>
      <c r="N1617" s="191"/>
      <c r="O1617" s="191">
        <v>0</v>
      </c>
      <c r="P1617" s="191"/>
      <c r="Q1617" s="191">
        <v>0</v>
      </c>
      <c r="R1617" s="191"/>
      <c r="S1617" s="191">
        <v>0</v>
      </c>
      <c r="T1617" s="191"/>
      <c r="U1617" s="191">
        <v>0</v>
      </c>
      <c r="V1617" s="191"/>
      <c r="W1617" s="191">
        <v>0</v>
      </c>
      <c r="X1617" s="191"/>
      <c r="Y1617" s="191">
        <v>0</v>
      </c>
      <c r="Z1617" s="191"/>
      <c r="AA1617" s="191">
        <v>0</v>
      </c>
      <c r="AB1617" s="191"/>
      <c r="AC1617" s="191">
        <v>0</v>
      </c>
      <c r="AD1617" s="191"/>
      <c r="AE1617" s="191"/>
      <c r="AF1617" s="191"/>
    </row>
    <row r="1618" spans="1:32">
      <c r="A1618" s="332">
        <v>1900</v>
      </c>
      <c r="B1618" s="335" t="s">
        <v>1072</v>
      </c>
      <c r="C1618" s="233">
        <v>228174</v>
      </c>
      <c r="D1618" s="246">
        <v>250285</v>
      </c>
      <c r="E1618" s="191">
        <v>4743</v>
      </c>
      <c r="F1618" s="191">
        <f t="shared" si="92"/>
        <v>1.8950396547935355</v>
      </c>
      <c r="G1618" s="191">
        <v>2346</v>
      </c>
      <c r="H1618" s="191">
        <v>0.93733144215594222</v>
      </c>
      <c r="I1618" s="191">
        <v>2397</v>
      </c>
      <c r="J1618" s="191">
        <v>0.95770821263759309</v>
      </c>
      <c r="K1618" s="191">
        <v>475</v>
      </c>
      <c r="L1618" s="191">
        <v>0.18978364664282718</v>
      </c>
      <c r="M1618" s="191">
        <v>583</v>
      </c>
      <c r="N1618" s="191">
        <v>0.23293445472161736</v>
      </c>
      <c r="O1618" s="191">
        <v>163</v>
      </c>
      <c r="P1618" s="191">
        <v>6.5125756637433335E-2</v>
      </c>
      <c r="Q1618" s="191">
        <v>111</v>
      </c>
      <c r="R1618" s="191">
        <v>8.8255388856703365E-2</v>
      </c>
      <c r="S1618" s="191">
        <v>123</v>
      </c>
      <c r="T1618" s="191">
        <v>4.9143975867511035E-2</v>
      </c>
      <c r="U1618" s="191">
        <v>100</v>
      </c>
      <c r="V1618" s="191">
        <v>3.995445192480572E-2</v>
      </c>
      <c r="W1618" s="191">
        <v>538</v>
      </c>
      <c r="X1618" s="191">
        <v>0.21495495135545481</v>
      </c>
      <c r="Y1618" s="191">
        <v>832</v>
      </c>
      <c r="Z1618" s="191">
        <v>0.33242104001438361</v>
      </c>
      <c r="AA1618" s="191">
        <v>1561</v>
      </c>
      <c r="AB1618" s="191">
        <v>0.62368899454621729</v>
      </c>
      <c r="AC1618" s="191">
        <v>257</v>
      </c>
      <c r="AD1618" s="191">
        <v>0.10268294144675072</v>
      </c>
      <c r="AE1618" s="191"/>
      <c r="AF1618" s="191"/>
    </row>
    <row r="1619" spans="1:32">
      <c r="A1619" s="332">
        <v>1900</v>
      </c>
      <c r="B1619" s="334" t="s">
        <v>976</v>
      </c>
      <c r="C1619" s="345">
        <v>7214</v>
      </c>
      <c r="D1619" s="345">
        <v>7301</v>
      </c>
      <c r="E1619" s="191">
        <v>142</v>
      </c>
      <c r="F1619" s="191">
        <f t="shared" si="92"/>
        <v>1.9449390494452816</v>
      </c>
      <c r="G1619" s="191">
        <v>71</v>
      </c>
      <c r="H1619" s="191">
        <v>0.97246952472264081</v>
      </c>
      <c r="I1619" s="191">
        <v>71</v>
      </c>
      <c r="J1619" s="191">
        <v>0.97246952472264081</v>
      </c>
      <c r="K1619" s="191">
        <v>13</v>
      </c>
      <c r="L1619" s="191">
        <v>0.17805780030132859</v>
      </c>
      <c r="M1619" s="191">
        <v>15</v>
      </c>
      <c r="N1619" s="191">
        <v>0.20545130803999453</v>
      </c>
      <c r="O1619" s="191">
        <v>3</v>
      </c>
      <c r="P1619" s="191">
        <v>4.1090261607998904E-2</v>
      </c>
      <c r="Q1619" s="191">
        <v>6</v>
      </c>
      <c r="R1619" s="191">
        <v>0.16353924119983565</v>
      </c>
      <c r="S1619" s="191">
        <v>5</v>
      </c>
      <c r="T1619" s="191">
        <v>6.8483769346664836E-2</v>
      </c>
      <c r="U1619" s="191">
        <v>1</v>
      </c>
      <c r="V1619" s="191">
        <v>1.3696753869332967E-2</v>
      </c>
      <c r="W1619" s="191">
        <v>15</v>
      </c>
      <c r="X1619" s="191">
        <v>0.20545130803999453</v>
      </c>
      <c r="Y1619" s="191">
        <v>26</v>
      </c>
      <c r="Z1619" s="191">
        <v>0.35611560060265718</v>
      </c>
      <c r="AA1619" s="191">
        <v>49</v>
      </c>
      <c r="AB1619" s="191">
        <v>0.67114093959731547</v>
      </c>
      <c r="AC1619" s="191">
        <v>9</v>
      </c>
      <c r="AD1619" s="191">
        <v>0.12327078482399671</v>
      </c>
      <c r="AE1619" s="191"/>
      <c r="AF1619" s="191"/>
    </row>
    <row r="1620" spans="1:32">
      <c r="A1620" s="332">
        <v>1900</v>
      </c>
      <c r="B1620" s="334" t="s">
        <v>863</v>
      </c>
      <c r="C1620" s="345">
        <v>11246</v>
      </c>
      <c r="D1620" s="345">
        <v>12122</v>
      </c>
      <c r="E1620" s="191">
        <v>368</v>
      </c>
      <c r="F1620" s="191">
        <f t="shared" si="92"/>
        <v>3.0358026728262661</v>
      </c>
      <c r="G1620" s="191">
        <v>180</v>
      </c>
      <c r="H1620" s="191">
        <v>1.4849034812737172</v>
      </c>
      <c r="I1620" s="191">
        <v>188</v>
      </c>
      <c r="J1620" s="191">
        <v>1.550899191552549</v>
      </c>
      <c r="K1620" s="191">
        <v>41</v>
      </c>
      <c r="L1620" s="191">
        <v>0.33822801517901335</v>
      </c>
      <c r="M1620" s="191">
        <v>68</v>
      </c>
      <c r="N1620" s="191">
        <v>0.56096353737007087</v>
      </c>
      <c r="O1620" s="191">
        <v>14</v>
      </c>
      <c r="P1620" s="191">
        <v>0.11549249298795577</v>
      </c>
      <c r="Q1620" s="191">
        <v>8</v>
      </c>
      <c r="R1620" s="191">
        <v>0.13133146345487542</v>
      </c>
      <c r="S1620" s="191">
        <v>7</v>
      </c>
      <c r="T1620" s="191">
        <v>5.7746246493977887E-2</v>
      </c>
      <c r="U1620" s="191">
        <v>3</v>
      </c>
      <c r="V1620" s="191">
        <v>2.4748391354561951E-2</v>
      </c>
      <c r="W1620" s="191">
        <v>45</v>
      </c>
      <c r="X1620" s="191">
        <v>0.3712258703184293</v>
      </c>
      <c r="Y1620" s="191">
        <v>63</v>
      </c>
      <c r="Z1620" s="191">
        <v>0.51971621844580107</v>
      </c>
      <c r="AA1620" s="191">
        <v>102</v>
      </c>
      <c r="AB1620" s="191">
        <v>0.84144530605510648</v>
      </c>
      <c r="AC1620" s="191">
        <v>17</v>
      </c>
      <c r="AD1620" s="191">
        <v>0.14024088434251772</v>
      </c>
      <c r="AE1620" s="191"/>
      <c r="AF1620" s="191"/>
    </row>
    <row r="1621" spans="1:32">
      <c r="A1621" s="332">
        <v>1900</v>
      </c>
      <c r="B1621" s="334" t="s">
        <v>975</v>
      </c>
      <c r="C1621" s="345">
        <v>17543</v>
      </c>
      <c r="D1621" s="345">
        <v>18114</v>
      </c>
      <c r="E1621" s="191">
        <v>377</v>
      </c>
      <c r="F1621" s="191">
        <f t="shared" si="92"/>
        <v>2.0812631114055424</v>
      </c>
      <c r="G1621" s="191">
        <v>177</v>
      </c>
      <c r="H1621" s="191">
        <v>0.97714474991719114</v>
      </c>
      <c r="I1621" s="191">
        <v>200</v>
      </c>
      <c r="J1621" s="191">
        <v>1.1041183614883514</v>
      </c>
      <c r="K1621" s="191">
        <v>40</v>
      </c>
      <c r="L1621" s="191">
        <v>0.2208236722976703</v>
      </c>
      <c r="M1621" s="191">
        <v>41</v>
      </c>
      <c r="N1621" s="191">
        <v>0.22634426410511208</v>
      </c>
      <c r="O1621" s="191">
        <v>10</v>
      </c>
      <c r="P1621" s="191">
        <v>5.5205918074417576E-2</v>
      </c>
      <c r="Q1621" s="191">
        <v>12</v>
      </c>
      <c r="R1621" s="191">
        <v>0.13183173236170917</v>
      </c>
      <c r="S1621" s="191">
        <v>9</v>
      </c>
      <c r="T1621" s="191">
        <v>4.9685326266975825E-2</v>
      </c>
      <c r="U1621" s="191">
        <v>7</v>
      </c>
      <c r="V1621" s="191">
        <v>3.8644142652092303E-2</v>
      </c>
      <c r="W1621" s="191">
        <v>35</v>
      </c>
      <c r="X1621" s="191">
        <v>0.19322071326046153</v>
      </c>
      <c r="Y1621" s="191">
        <v>67</v>
      </c>
      <c r="Z1621" s="191">
        <v>0.36987965109859777</v>
      </c>
      <c r="AA1621" s="191">
        <v>141</v>
      </c>
      <c r="AB1621" s="191">
        <v>0.77840344484928792</v>
      </c>
      <c r="AC1621" s="191">
        <v>15</v>
      </c>
      <c r="AD1621" s="191">
        <v>8.2808877111626364E-2</v>
      </c>
      <c r="AE1621" s="191"/>
      <c r="AF1621" s="191"/>
    </row>
    <row r="1622" spans="1:32">
      <c r="A1622" s="332">
        <v>1900</v>
      </c>
      <c r="B1622" s="337" t="s">
        <v>901</v>
      </c>
      <c r="C1622" s="347">
        <v>15613</v>
      </c>
      <c r="D1622" s="347">
        <v>16793</v>
      </c>
      <c r="E1622" s="191">
        <v>324</v>
      </c>
      <c r="F1622" s="191">
        <f t="shared" si="92"/>
        <v>1.9293753349609957</v>
      </c>
      <c r="G1622" s="191">
        <v>171</v>
      </c>
      <c r="H1622" s="191">
        <v>1.01828142678497</v>
      </c>
      <c r="I1622" s="191">
        <v>153</v>
      </c>
      <c r="J1622" s="191">
        <v>0.91109390817602565</v>
      </c>
      <c r="K1622" s="191">
        <v>38</v>
      </c>
      <c r="L1622" s="191">
        <v>0.2262847615077711</v>
      </c>
      <c r="M1622" s="191">
        <v>50</v>
      </c>
      <c r="N1622" s="191">
        <v>0.29774310724706721</v>
      </c>
      <c r="O1622" s="191">
        <v>12</v>
      </c>
      <c r="P1622" s="191">
        <v>7.1458345739296131E-2</v>
      </c>
      <c r="Q1622" s="191">
        <v>9</v>
      </c>
      <c r="R1622" s="191">
        <v>0.10665158101589947</v>
      </c>
      <c r="S1622" s="191">
        <v>12</v>
      </c>
      <c r="T1622" s="191">
        <v>7.1458345739296131E-2</v>
      </c>
      <c r="U1622" s="191">
        <v>6</v>
      </c>
      <c r="V1622" s="191">
        <v>3.5729172869648065E-2</v>
      </c>
      <c r="W1622" s="191">
        <v>33</v>
      </c>
      <c r="X1622" s="191">
        <v>0.19651045078306439</v>
      </c>
      <c r="Y1622" s="191">
        <v>49</v>
      </c>
      <c r="Z1622" s="191">
        <v>0.29178824510212586</v>
      </c>
      <c r="AA1622" s="191">
        <v>89</v>
      </c>
      <c r="AB1622" s="191">
        <v>0.52998273089977965</v>
      </c>
      <c r="AC1622" s="191">
        <v>26</v>
      </c>
      <c r="AD1622" s="191">
        <v>0.15482641576847495</v>
      </c>
      <c r="AE1622" s="191"/>
      <c r="AF1622" s="191"/>
    </row>
    <row r="1623" spans="1:32">
      <c r="A1623" s="332">
        <v>1900</v>
      </c>
      <c r="B1623" s="337" t="s">
        <v>887</v>
      </c>
      <c r="C1623" s="347">
        <v>14747</v>
      </c>
      <c r="D1623" s="347">
        <v>19306</v>
      </c>
      <c r="E1623" s="191">
        <v>358</v>
      </c>
      <c r="F1623" s="191">
        <f t="shared" si="92"/>
        <v>1.8543457992333989</v>
      </c>
      <c r="G1623" s="191">
        <v>177</v>
      </c>
      <c r="H1623" s="191">
        <v>0.91681342587796533</v>
      </c>
      <c r="I1623" s="191">
        <v>181</v>
      </c>
      <c r="J1623" s="191">
        <v>0.93753237335543349</v>
      </c>
      <c r="K1623" s="191">
        <v>54</v>
      </c>
      <c r="L1623" s="191">
        <v>0.27970579094581999</v>
      </c>
      <c r="M1623" s="191">
        <v>55</v>
      </c>
      <c r="N1623" s="191">
        <v>0.284885527815187</v>
      </c>
      <c r="O1623" s="191">
        <v>12</v>
      </c>
      <c r="P1623" s="191">
        <v>6.2156842432404429E-2</v>
      </c>
      <c r="Q1623" s="191">
        <v>9</v>
      </c>
      <c r="R1623" s="191">
        <v>9.2769087330363625E-2</v>
      </c>
      <c r="S1623" s="191">
        <v>8</v>
      </c>
      <c r="T1623" s="191">
        <v>4.1437894954936286E-2</v>
      </c>
      <c r="U1623" s="191">
        <v>10</v>
      </c>
      <c r="V1623" s="191">
        <v>5.1797368693670361E-2</v>
      </c>
      <c r="W1623" s="191">
        <v>43</v>
      </c>
      <c r="X1623" s="191">
        <v>0.22272868538278254</v>
      </c>
      <c r="Y1623" s="191">
        <v>77</v>
      </c>
      <c r="Z1623" s="191">
        <v>0.39883973894126179</v>
      </c>
      <c r="AA1623" s="191">
        <v>79</v>
      </c>
      <c r="AB1623" s="191">
        <v>0.40919921267999587</v>
      </c>
      <c r="AC1623" s="191">
        <v>11</v>
      </c>
      <c r="AD1623" s="191">
        <v>5.6977105563037395E-2</v>
      </c>
      <c r="AE1623" s="191"/>
      <c r="AF1623" s="191"/>
    </row>
    <row r="1624" spans="1:32">
      <c r="A1624" s="332">
        <v>1900</v>
      </c>
      <c r="B1624" s="334" t="s">
        <v>896</v>
      </c>
      <c r="C1624" s="345">
        <v>47086</v>
      </c>
      <c r="D1624" s="345">
        <v>57631</v>
      </c>
      <c r="E1624" s="191">
        <v>871</v>
      </c>
      <c r="F1624" s="191">
        <f t="shared" si="92"/>
        <v>1.511339383318006</v>
      </c>
      <c r="G1624" s="191">
        <v>441</v>
      </c>
      <c r="H1624" s="191">
        <v>0.76521316652496052</v>
      </c>
      <c r="I1624" s="191">
        <v>430</v>
      </c>
      <c r="J1624" s="191">
        <v>0.74612621679304536</v>
      </c>
      <c r="K1624" s="191">
        <v>92</v>
      </c>
      <c r="L1624" s="191">
        <v>0.15963630684874458</v>
      </c>
      <c r="M1624" s="191">
        <v>133</v>
      </c>
      <c r="N1624" s="191">
        <v>0.23077857403133728</v>
      </c>
      <c r="O1624" s="191">
        <v>39</v>
      </c>
      <c r="P1624" s="191">
        <v>6.7671912685880867E-2</v>
      </c>
      <c r="Q1624" s="191">
        <v>26</v>
      </c>
      <c r="R1624" s="191">
        <v>8.9778070829935289E-2</v>
      </c>
      <c r="S1624" s="191">
        <v>21</v>
      </c>
      <c r="T1624" s="191">
        <v>3.6438722215474312E-2</v>
      </c>
      <c r="U1624" s="191">
        <v>24</v>
      </c>
      <c r="V1624" s="191">
        <v>4.1644253960542069E-2</v>
      </c>
      <c r="W1624" s="191">
        <v>115</v>
      </c>
      <c r="X1624" s="191">
        <v>0.19954538356093074</v>
      </c>
      <c r="Y1624" s="191">
        <v>157</v>
      </c>
      <c r="Z1624" s="191">
        <v>0.27242282799187939</v>
      </c>
      <c r="AA1624" s="191">
        <v>235</v>
      </c>
      <c r="AB1624" s="191">
        <v>0.4077666533636411</v>
      </c>
      <c r="AC1624" s="191">
        <v>29</v>
      </c>
      <c r="AD1624" s="191">
        <v>5.0320140202321666E-2</v>
      </c>
      <c r="AE1624" s="191"/>
      <c r="AF1624" s="191"/>
    </row>
    <row r="1625" spans="1:32">
      <c r="A1625" s="332">
        <v>1900</v>
      </c>
      <c r="B1625" s="334" t="s">
        <v>888</v>
      </c>
      <c r="C1625" s="345">
        <v>18134</v>
      </c>
      <c r="D1625" s="345">
        <v>18828</v>
      </c>
      <c r="E1625" s="191">
        <v>369</v>
      </c>
      <c r="F1625" s="191">
        <f t="shared" si="92"/>
        <v>1.9598470363288718</v>
      </c>
      <c r="G1625" s="191">
        <v>181</v>
      </c>
      <c r="H1625" s="191">
        <v>0.96133418313150631</v>
      </c>
      <c r="I1625" s="191">
        <v>188</v>
      </c>
      <c r="J1625" s="191">
        <v>0.99851285319736549</v>
      </c>
      <c r="K1625" s="191">
        <v>28</v>
      </c>
      <c r="L1625" s="191">
        <v>0.14871468026343743</v>
      </c>
      <c r="M1625" s="191">
        <v>38</v>
      </c>
      <c r="N1625" s="191">
        <v>0.20182706607180795</v>
      </c>
      <c r="O1625" s="191">
        <v>16</v>
      </c>
      <c r="P1625" s="191">
        <v>8.4979817293392823E-2</v>
      </c>
      <c r="Q1625" s="191">
        <v>16</v>
      </c>
      <c r="R1625" s="191">
        <v>0.16910983641385172</v>
      </c>
      <c r="S1625" s="191">
        <v>10</v>
      </c>
      <c r="T1625" s="191">
        <v>5.3112385808370507E-2</v>
      </c>
      <c r="U1625" s="191">
        <v>9</v>
      </c>
      <c r="V1625" s="191">
        <v>4.780114722753346E-2</v>
      </c>
      <c r="W1625" s="191">
        <v>39</v>
      </c>
      <c r="X1625" s="191">
        <v>0.20713830465264499</v>
      </c>
      <c r="Y1625" s="191">
        <v>63</v>
      </c>
      <c r="Z1625" s="191">
        <v>0.33460803059273425</v>
      </c>
      <c r="AA1625" s="191">
        <v>131</v>
      </c>
      <c r="AB1625" s="191">
        <v>0.69577225408965371</v>
      </c>
      <c r="AC1625" s="191">
        <v>19</v>
      </c>
      <c r="AD1625" s="191">
        <v>0.10091353303590397</v>
      </c>
      <c r="AE1625" s="191"/>
      <c r="AF1625" s="191"/>
    </row>
    <row r="1626" spans="1:32">
      <c r="A1626" s="332">
        <v>1900</v>
      </c>
      <c r="B1626" s="337" t="s">
        <v>977</v>
      </c>
      <c r="C1626" s="347">
        <v>13989</v>
      </c>
      <c r="D1626" s="347">
        <v>14700</v>
      </c>
      <c r="E1626" s="191">
        <v>286</v>
      </c>
      <c r="F1626" s="191">
        <f t="shared" si="92"/>
        <v>1.9455782312925169</v>
      </c>
      <c r="G1626" s="191">
        <v>144</v>
      </c>
      <c r="H1626" s="191">
        <v>0.97959183673469385</v>
      </c>
      <c r="I1626" s="191">
        <v>142</v>
      </c>
      <c r="J1626" s="191">
        <v>0.96598639455782309</v>
      </c>
      <c r="K1626" s="191">
        <v>28</v>
      </c>
      <c r="L1626" s="191">
        <v>0.19047619047619047</v>
      </c>
      <c r="M1626" s="191">
        <v>20</v>
      </c>
      <c r="N1626" s="191">
        <v>0.13605442176870747</v>
      </c>
      <c r="O1626" s="191">
        <v>10</v>
      </c>
      <c r="P1626" s="191">
        <v>6.8027210884353734E-2</v>
      </c>
      <c r="Q1626" s="191">
        <v>3</v>
      </c>
      <c r="R1626" s="191">
        <v>4.0612244897959185E-2</v>
      </c>
      <c r="S1626" s="191">
        <v>10</v>
      </c>
      <c r="T1626" s="191">
        <v>6.8027210884353734E-2</v>
      </c>
      <c r="U1626" s="191">
        <v>4</v>
      </c>
      <c r="V1626" s="191">
        <v>2.7210884353741496E-2</v>
      </c>
      <c r="W1626" s="191">
        <v>36</v>
      </c>
      <c r="X1626" s="191">
        <v>0.24489795918367346</v>
      </c>
      <c r="Y1626" s="191">
        <v>58</v>
      </c>
      <c r="Z1626" s="191">
        <v>0.39455782312925169</v>
      </c>
      <c r="AA1626" s="191">
        <v>100</v>
      </c>
      <c r="AB1626" s="191">
        <v>0.68027210884353739</v>
      </c>
      <c r="AC1626" s="191">
        <v>17</v>
      </c>
      <c r="AD1626" s="191">
        <v>0.11564625850340136</v>
      </c>
      <c r="AE1626" s="191"/>
      <c r="AF1626" s="191"/>
    </row>
    <row r="1627" spans="1:32">
      <c r="A1627" s="332">
        <v>1900</v>
      </c>
      <c r="B1627" s="332" t="s">
        <v>1073</v>
      </c>
      <c r="C1627" s="346"/>
      <c r="D1627" s="346"/>
      <c r="E1627" s="191"/>
      <c r="F1627" s="191"/>
      <c r="G1627" s="191"/>
      <c r="H1627" s="191"/>
      <c r="I1627" s="191"/>
      <c r="J1627" s="191"/>
      <c r="K1627" s="191">
        <v>0</v>
      </c>
      <c r="L1627" s="191"/>
      <c r="M1627" s="191">
        <v>0</v>
      </c>
      <c r="N1627" s="191"/>
      <c r="O1627" s="191">
        <v>0</v>
      </c>
      <c r="P1627" s="191"/>
      <c r="Q1627" s="191">
        <v>0</v>
      </c>
      <c r="R1627" s="191"/>
      <c r="S1627" s="191">
        <v>0</v>
      </c>
      <c r="T1627" s="191"/>
      <c r="U1627" s="191">
        <v>0</v>
      </c>
      <c r="V1627" s="191"/>
      <c r="W1627" s="191">
        <v>0</v>
      </c>
      <c r="X1627" s="191"/>
      <c r="Y1627" s="191">
        <v>0</v>
      </c>
      <c r="Z1627" s="191"/>
      <c r="AA1627" s="191">
        <v>0</v>
      </c>
      <c r="AB1627" s="191"/>
      <c r="AC1627" s="191">
        <v>0</v>
      </c>
      <c r="AD1627" s="191"/>
      <c r="AE1627" s="191"/>
      <c r="AF1627" s="191"/>
    </row>
    <row r="1628" spans="1:32">
      <c r="A1628" s="332">
        <v>1900</v>
      </c>
      <c r="B1628" s="334" t="s">
        <v>978</v>
      </c>
      <c r="C1628" s="345">
        <v>11693</v>
      </c>
      <c r="D1628" s="345">
        <v>11834</v>
      </c>
      <c r="E1628" s="191">
        <v>237</v>
      </c>
      <c r="F1628" s="191">
        <f t="shared" si="92"/>
        <v>2.0027040730099714</v>
      </c>
      <c r="G1628" s="191">
        <v>107</v>
      </c>
      <c r="H1628" s="191">
        <v>0.90417441270914323</v>
      </c>
      <c r="I1628" s="191">
        <v>130</v>
      </c>
      <c r="J1628" s="191">
        <v>1.0985296603008281</v>
      </c>
      <c r="K1628" s="191">
        <v>19</v>
      </c>
      <c r="L1628" s="191">
        <v>0.1605543349670441</v>
      </c>
      <c r="M1628" s="191">
        <v>31</v>
      </c>
      <c r="N1628" s="191">
        <v>0.2619570728409667</v>
      </c>
      <c r="O1628" s="191">
        <v>6</v>
      </c>
      <c r="P1628" s="191">
        <v>5.0701368936961297E-2</v>
      </c>
      <c r="Q1628" s="191">
        <v>1</v>
      </c>
      <c r="R1628" s="191">
        <v>1.6815954030758831E-2</v>
      </c>
      <c r="S1628" s="191">
        <v>6</v>
      </c>
      <c r="T1628" s="191">
        <v>5.0701368936961297E-2</v>
      </c>
      <c r="U1628" s="191">
        <v>7</v>
      </c>
      <c r="V1628" s="191">
        <v>5.9151597093121511E-2</v>
      </c>
      <c r="W1628" s="191">
        <v>26</v>
      </c>
      <c r="X1628" s="191">
        <v>0.21970593206016562</v>
      </c>
      <c r="Y1628" s="191">
        <v>41</v>
      </c>
      <c r="Z1628" s="191">
        <v>0.34645935440256886</v>
      </c>
      <c r="AA1628" s="191">
        <v>91</v>
      </c>
      <c r="AB1628" s="191">
        <v>0.76897076221057969</v>
      </c>
      <c r="AC1628" s="191">
        <v>9</v>
      </c>
      <c r="AD1628" s="191">
        <v>7.6052053405441952E-2</v>
      </c>
      <c r="AE1628" s="191"/>
      <c r="AF1628" s="191"/>
    </row>
    <row r="1629" spans="1:32">
      <c r="A1629" s="332">
        <v>1900</v>
      </c>
      <c r="B1629" s="334" t="s">
        <v>880</v>
      </c>
      <c r="C1629" s="345">
        <v>11990</v>
      </c>
      <c r="D1629" s="345">
        <v>11148</v>
      </c>
      <c r="E1629" s="191">
        <v>214</v>
      </c>
      <c r="F1629" s="191">
        <f t="shared" si="92"/>
        <v>1.9196268388948692</v>
      </c>
      <c r="G1629" s="191">
        <v>107</v>
      </c>
      <c r="H1629" s="191">
        <v>0.95981341944743459</v>
      </c>
      <c r="I1629" s="191">
        <v>107</v>
      </c>
      <c r="J1629" s="191">
        <v>0.95981341944743459</v>
      </c>
      <c r="K1629" s="191">
        <v>14</v>
      </c>
      <c r="L1629" s="191">
        <v>0.12558306422676715</v>
      </c>
      <c r="M1629" s="191">
        <v>17</v>
      </c>
      <c r="N1629" s="191">
        <v>0.15249372084678867</v>
      </c>
      <c r="O1629" s="191">
        <v>7</v>
      </c>
      <c r="P1629" s="191">
        <v>6.2791532113383577E-2</v>
      </c>
      <c r="Q1629" s="191">
        <v>2</v>
      </c>
      <c r="R1629" s="191">
        <v>3.5701471115895229E-2</v>
      </c>
      <c r="S1629" s="191">
        <v>6</v>
      </c>
      <c r="T1629" s="191">
        <v>5.3821313240043051E-2</v>
      </c>
      <c r="U1629" s="191">
        <v>4</v>
      </c>
      <c r="V1629" s="191">
        <v>3.5880875493362038E-2</v>
      </c>
      <c r="W1629" s="191">
        <v>17</v>
      </c>
      <c r="X1629" s="191">
        <v>0.15249372084678867</v>
      </c>
      <c r="Y1629" s="191">
        <v>43</v>
      </c>
      <c r="Z1629" s="191">
        <v>0.38571941155364192</v>
      </c>
      <c r="AA1629" s="191">
        <v>90</v>
      </c>
      <c r="AB1629" s="191">
        <v>0.80731969860064579</v>
      </c>
      <c r="AC1629" s="191">
        <v>14</v>
      </c>
      <c r="AD1629" s="191">
        <v>0.12558306422676715</v>
      </c>
      <c r="AE1629" s="191"/>
      <c r="AF1629" s="191"/>
    </row>
    <row r="1630" spans="1:32">
      <c r="A1630" s="332">
        <v>1900</v>
      </c>
      <c r="B1630" s="334" t="s">
        <v>882</v>
      </c>
      <c r="C1630" s="345">
        <v>11931</v>
      </c>
      <c r="D1630" s="345">
        <v>11612</v>
      </c>
      <c r="E1630" s="191">
        <v>238</v>
      </c>
      <c r="F1630" s="191">
        <f t="shared" si="92"/>
        <v>2.0496038580778508</v>
      </c>
      <c r="G1630" s="191">
        <v>121</v>
      </c>
      <c r="H1630" s="191">
        <v>1.0420254908715123</v>
      </c>
      <c r="I1630" s="191">
        <v>117</v>
      </c>
      <c r="J1630" s="191">
        <v>1.0075783672063383</v>
      </c>
      <c r="K1630" s="191">
        <v>21</v>
      </c>
      <c r="L1630" s="191">
        <v>0.18084739924216328</v>
      </c>
      <c r="M1630" s="191">
        <v>25</v>
      </c>
      <c r="N1630" s="191">
        <v>0.21529452290733725</v>
      </c>
      <c r="O1630" s="191">
        <v>5</v>
      </c>
      <c r="P1630" s="191">
        <v>4.3058904581467446E-2</v>
      </c>
      <c r="Q1630" s="191">
        <v>3</v>
      </c>
      <c r="R1630" s="191">
        <v>5.1412332070272133E-2</v>
      </c>
      <c r="S1630" s="191">
        <v>9</v>
      </c>
      <c r="T1630" s="191">
        <v>7.7506028246641406E-2</v>
      </c>
      <c r="U1630" s="191">
        <v>4</v>
      </c>
      <c r="V1630" s="191">
        <v>3.4447123665173961E-2</v>
      </c>
      <c r="W1630" s="191">
        <v>28</v>
      </c>
      <c r="X1630" s="191">
        <v>0.24112986565621772</v>
      </c>
      <c r="Y1630" s="191">
        <v>32</v>
      </c>
      <c r="Z1630" s="191">
        <v>0.27557698932139169</v>
      </c>
      <c r="AA1630" s="191">
        <v>92</v>
      </c>
      <c r="AB1630" s="191">
        <v>0.79228384429900112</v>
      </c>
      <c r="AC1630" s="191">
        <v>19</v>
      </c>
      <c r="AD1630" s="191">
        <v>0.16362383740957631</v>
      </c>
      <c r="AE1630" s="191"/>
      <c r="AF1630" s="191"/>
    </row>
    <row r="1631" spans="1:32">
      <c r="A1631" s="332">
        <v>1900</v>
      </c>
      <c r="B1631" s="334" t="s">
        <v>902</v>
      </c>
      <c r="C1631" s="345">
        <v>19811</v>
      </c>
      <c r="D1631" s="345">
        <v>21430</v>
      </c>
      <c r="E1631" s="191">
        <v>418</v>
      </c>
      <c r="F1631" s="191">
        <f t="shared" si="92"/>
        <v>1.9505366308912739</v>
      </c>
      <c r="G1631" s="191">
        <v>218</v>
      </c>
      <c r="H1631" s="191">
        <v>1.0172655156322912</v>
      </c>
      <c r="I1631" s="191">
        <v>200</v>
      </c>
      <c r="J1631" s="191">
        <v>0.93327111525898265</v>
      </c>
      <c r="K1631" s="191">
        <v>43</v>
      </c>
      <c r="L1631" s="191">
        <v>0.20065328978068128</v>
      </c>
      <c r="M1631" s="191">
        <v>39</v>
      </c>
      <c r="N1631" s="191">
        <v>0.18198786747550164</v>
      </c>
      <c r="O1631" s="191">
        <v>11</v>
      </c>
      <c r="P1631" s="191">
        <v>5.1329911339244055E-2</v>
      </c>
      <c r="Q1631" s="191">
        <v>7</v>
      </c>
      <c r="R1631" s="191">
        <v>6.5002333177788141E-2</v>
      </c>
      <c r="S1631" s="191">
        <v>7</v>
      </c>
      <c r="T1631" s="191">
        <v>3.2664489034064395E-2</v>
      </c>
      <c r="U1631" s="191">
        <v>9</v>
      </c>
      <c r="V1631" s="191">
        <v>4.1997200186654225E-2</v>
      </c>
      <c r="W1631" s="191">
        <v>44</v>
      </c>
      <c r="X1631" s="191">
        <v>0.20531964535697622</v>
      </c>
      <c r="Y1631" s="191">
        <v>72</v>
      </c>
      <c r="Z1631" s="191">
        <v>0.3359776014932338</v>
      </c>
      <c r="AA1631" s="191">
        <v>156</v>
      </c>
      <c r="AB1631" s="191">
        <v>0.72795146990200654</v>
      </c>
      <c r="AC1631" s="191">
        <v>30</v>
      </c>
      <c r="AD1631" s="191">
        <v>0.1399906672888474</v>
      </c>
      <c r="AE1631" s="191"/>
      <c r="AF1631" s="191"/>
    </row>
    <row r="1632" spans="1:32">
      <c r="A1632" s="332">
        <v>1900</v>
      </c>
      <c r="B1632" s="334" t="s">
        <v>907</v>
      </c>
      <c r="C1632" s="345">
        <v>17254</v>
      </c>
      <c r="D1632" s="345">
        <v>18204</v>
      </c>
      <c r="E1632" s="191">
        <v>297</v>
      </c>
      <c r="F1632" s="191">
        <f t="shared" si="92"/>
        <v>1.6315095583388266</v>
      </c>
      <c r="G1632" s="191">
        <v>131</v>
      </c>
      <c r="H1632" s="191">
        <v>0.71962206108547566</v>
      </c>
      <c r="I1632" s="191">
        <v>166</v>
      </c>
      <c r="J1632" s="191">
        <v>0.91188749725335094</v>
      </c>
      <c r="K1632" s="191">
        <v>20</v>
      </c>
      <c r="L1632" s="191">
        <v>0.10986596352450011</v>
      </c>
      <c r="M1632" s="191">
        <v>31</v>
      </c>
      <c r="N1632" s="191">
        <v>0.17029224346297517</v>
      </c>
      <c r="O1632" s="191">
        <v>9</v>
      </c>
      <c r="P1632" s="191">
        <v>4.9439683586025053E-2</v>
      </c>
      <c r="Q1632" s="191">
        <v>7</v>
      </c>
      <c r="R1632" s="191">
        <v>7.6521643594814337E-2</v>
      </c>
      <c r="S1632" s="191">
        <v>10</v>
      </c>
      <c r="T1632" s="191">
        <v>5.4932981762250054E-2</v>
      </c>
      <c r="U1632" s="191">
        <v>6</v>
      </c>
      <c r="V1632" s="191">
        <v>3.2959789057350031E-2</v>
      </c>
      <c r="W1632" s="191">
        <v>35</v>
      </c>
      <c r="X1632" s="191">
        <v>0.19226543616787517</v>
      </c>
      <c r="Y1632" s="191">
        <v>36</v>
      </c>
      <c r="Z1632" s="191">
        <v>0.19775873434410021</v>
      </c>
      <c r="AA1632" s="191">
        <v>120</v>
      </c>
      <c r="AB1632" s="191">
        <v>0.65919578114700061</v>
      </c>
      <c r="AC1632" s="191">
        <v>23</v>
      </c>
      <c r="AD1632" s="191">
        <v>0.12634585805317511</v>
      </c>
      <c r="AE1632" s="191"/>
      <c r="AF1632" s="191"/>
    </row>
    <row r="1633" spans="1:32">
      <c r="A1633" s="332">
        <v>1900</v>
      </c>
      <c r="B1633" s="334" t="s">
        <v>908</v>
      </c>
      <c r="C1633" s="345">
        <v>9923</v>
      </c>
      <c r="D1633" s="345">
        <v>11262</v>
      </c>
      <c r="E1633" s="191">
        <v>244</v>
      </c>
      <c r="F1633" s="191">
        <f t="shared" si="92"/>
        <v>2.1665778724915645</v>
      </c>
      <c r="G1633" s="191">
        <v>120</v>
      </c>
      <c r="H1633" s="191">
        <v>1.0655301012253597</v>
      </c>
      <c r="I1633" s="191">
        <v>124</v>
      </c>
      <c r="J1633" s="191">
        <v>1.1010477712662048</v>
      </c>
      <c r="K1633" s="191">
        <v>24</v>
      </c>
      <c r="L1633" s="191">
        <v>0.21310602024507191</v>
      </c>
      <c r="M1633" s="191">
        <v>20</v>
      </c>
      <c r="N1633" s="191">
        <v>0.17758835020422661</v>
      </c>
      <c r="O1633" s="191">
        <v>9</v>
      </c>
      <c r="P1633" s="191">
        <v>7.9914757591901961E-2</v>
      </c>
      <c r="Q1633" s="191">
        <v>2</v>
      </c>
      <c r="R1633" s="191">
        <v>3.5340081690641095E-2</v>
      </c>
      <c r="S1633" s="191">
        <v>3</v>
      </c>
      <c r="T1633" s="191">
        <v>2.6638252530633989E-2</v>
      </c>
      <c r="U1633" s="191">
        <v>6</v>
      </c>
      <c r="V1633" s="191">
        <v>5.3276505061267979E-2</v>
      </c>
      <c r="W1633" s="191">
        <v>27</v>
      </c>
      <c r="X1633" s="191">
        <v>0.23974427277570592</v>
      </c>
      <c r="Y1633" s="191">
        <v>48</v>
      </c>
      <c r="Z1633" s="191">
        <v>0.42621204049014383</v>
      </c>
      <c r="AA1633" s="191">
        <v>86</v>
      </c>
      <c r="AB1633" s="191">
        <v>0.76362990587817448</v>
      </c>
      <c r="AC1633" s="191">
        <v>19</v>
      </c>
      <c r="AD1633" s="191">
        <v>0.16870893269401527</v>
      </c>
      <c r="AE1633" s="191"/>
      <c r="AF1633" s="191"/>
    </row>
    <row r="1634" spans="1:32">
      <c r="A1634" s="332">
        <v>1900</v>
      </c>
      <c r="B1634" s="335" t="s">
        <v>1074</v>
      </c>
      <c r="C1634" s="343">
        <v>94810</v>
      </c>
      <c r="D1634" s="246">
        <v>104520</v>
      </c>
      <c r="E1634" s="191">
        <v>2001</v>
      </c>
      <c r="F1634" s="191">
        <f t="shared" si="92"/>
        <v>1.9144661308840412</v>
      </c>
      <c r="G1634" s="191">
        <v>983</v>
      </c>
      <c r="H1634" s="191">
        <v>0.94048985840030608</v>
      </c>
      <c r="I1634" s="191">
        <v>1018</v>
      </c>
      <c r="J1634" s="191">
        <v>0.97397627248373519</v>
      </c>
      <c r="K1634" s="191">
        <v>135</v>
      </c>
      <c r="L1634" s="191">
        <v>0.12916188289322619</v>
      </c>
      <c r="M1634" s="191">
        <v>182</v>
      </c>
      <c r="N1634" s="191">
        <v>0.17412935323383086</v>
      </c>
      <c r="O1634" s="191">
        <v>76</v>
      </c>
      <c r="P1634" s="191">
        <v>7.2713356295445841E-2</v>
      </c>
      <c r="Q1634" s="191">
        <v>66</v>
      </c>
      <c r="R1634" s="191">
        <v>0.12566016073478761</v>
      </c>
      <c r="S1634" s="191">
        <v>70</v>
      </c>
      <c r="T1634" s="191">
        <v>6.6972828166858012E-2</v>
      </c>
      <c r="U1634" s="191">
        <v>47</v>
      </c>
      <c r="V1634" s="191">
        <v>4.4967470340604665E-2</v>
      </c>
      <c r="W1634" s="191">
        <v>229</v>
      </c>
      <c r="X1634" s="191">
        <v>0.21909682357443552</v>
      </c>
      <c r="Y1634" s="191">
        <v>322</v>
      </c>
      <c r="Z1634" s="191">
        <v>0.30807500956754691</v>
      </c>
      <c r="AA1634" s="191">
        <v>692</v>
      </c>
      <c r="AB1634" s="191">
        <v>0.66207424416379634</v>
      </c>
      <c r="AC1634" s="191">
        <v>182</v>
      </c>
      <c r="AD1634" s="191">
        <v>0.17412935323383086</v>
      </c>
      <c r="AE1634" s="191"/>
      <c r="AF1634" s="191"/>
    </row>
    <row r="1635" spans="1:32">
      <c r="A1635" s="332">
        <v>1900</v>
      </c>
      <c r="B1635" s="334" t="s">
        <v>969</v>
      </c>
      <c r="C1635" s="345">
        <v>6209</v>
      </c>
      <c r="D1635" s="345">
        <v>7841</v>
      </c>
      <c r="E1635" s="191">
        <v>155</v>
      </c>
      <c r="F1635" s="191">
        <f t="shared" si="92"/>
        <v>1.9767886749139141</v>
      </c>
      <c r="G1635" s="191">
        <v>81</v>
      </c>
      <c r="H1635" s="191">
        <v>1.0330315010840454</v>
      </c>
      <c r="I1635" s="191">
        <v>74</v>
      </c>
      <c r="J1635" s="191">
        <v>0.94375717382986868</v>
      </c>
      <c r="K1635" s="191">
        <v>13</v>
      </c>
      <c r="L1635" s="191">
        <v>0.16579517918632827</v>
      </c>
      <c r="M1635" s="191">
        <v>17</v>
      </c>
      <c r="N1635" s="191">
        <v>0.21680908047442932</v>
      </c>
      <c r="O1635" s="191">
        <v>6</v>
      </c>
      <c r="P1635" s="191">
        <v>7.652085193215151E-2</v>
      </c>
      <c r="Q1635" s="191">
        <v>3</v>
      </c>
      <c r="R1635" s="191">
        <v>7.613824767249075E-2</v>
      </c>
      <c r="S1635" s="191">
        <v>5</v>
      </c>
      <c r="T1635" s="191">
        <v>6.3767376610126256E-2</v>
      </c>
      <c r="U1635" s="191">
        <v>4</v>
      </c>
      <c r="V1635" s="191">
        <v>5.1013901288101009E-2</v>
      </c>
      <c r="W1635" s="191">
        <v>22</v>
      </c>
      <c r="X1635" s="191">
        <v>0.28057645708455553</v>
      </c>
      <c r="Y1635" s="191">
        <v>28</v>
      </c>
      <c r="Z1635" s="191">
        <v>0.35709730901670705</v>
      </c>
      <c r="AA1635" s="191">
        <v>42</v>
      </c>
      <c r="AB1635" s="191">
        <v>0.53564596352506055</v>
      </c>
      <c r="AC1635" s="191">
        <v>15</v>
      </c>
      <c r="AD1635" s="191">
        <v>0.19130212983037878</v>
      </c>
      <c r="AE1635" s="191"/>
      <c r="AF1635" s="191"/>
    </row>
    <row r="1636" spans="1:32">
      <c r="A1636" s="332">
        <v>1900</v>
      </c>
      <c r="B1636" s="334" t="s">
        <v>991</v>
      </c>
      <c r="C1636" s="345">
        <v>4107</v>
      </c>
      <c r="D1636" s="345">
        <v>4301</v>
      </c>
      <c r="E1636" s="191">
        <v>81</v>
      </c>
      <c r="F1636" s="191">
        <f t="shared" si="92"/>
        <v>1.8832829574517553</v>
      </c>
      <c r="G1636" s="191">
        <v>47</v>
      </c>
      <c r="H1636" s="191">
        <v>1.0927691234596606</v>
      </c>
      <c r="I1636" s="191">
        <v>34</v>
      </c>
      <c r="J1636" s="191">
        <v>0.79051383399209485</v>
      </c>
      <c r="K1636" s="191">
        <v>3</v>
      </c>
      <c r="L1636" s="191">
        <v>6.9751220646361314E-2</v>
      </c>
      <c r="M1636" s="191">
        <v>6</v>
      </c>
      <c r="N1636" s="191">
        <v>0.13950244129272263</v>
      </c>
      <c r="O1636" s="191">
        <v>6</v>
      </c>
      <c r="P1636" s="191">
        <v>0.13950244129272263</v>
      </c>
      <c r="Q1636" s="191">
        <v>6</v>
      </c>
      <c r="R1636" s="191">
        <v>0.27760985817251799</v>
      </c>
      <c r="S1636" s="191">
        <v>4</v>
      </c>
      <c r="T1636" s="191">
        <v>9.3001627528481748E-2</v>
      </c>
      <c r="U1636" s="191">
        <v>0</v>
      </c>
      <c r="V1636" s="191">
        <v>0</v>
      </c>
      <c r="W1636" s="191">
        <v>7</v>
      </c>
      <c r="X1636" s="191">
        <v>0.16275284817484306</v>
      </c>
      <c r="Y1636" s="191">
        <v>7</v>
      </c>
      <c r="Z1636" s="191">
        <v>0.16275284817484306</v>
      </c>
      <c r="AA1636" s="191">
        <v>37</v>
      </c>
      <c r="AB1636" s="191">
        <v>0.86026505463845626</v>
      </c>
      <c r="AC1636" s="191">
        <v>5</v>
      </c>
      <c r="AD1636" s="191">
        <v>0.1162520344106022</v>
      </c>
      <c r="AE1636" s="191"/>
      <c r="AF1636" s="191"/>
    </row>
    <row r="1637" spans="1:32">
      <c r="A1637" s="332">
        <v>1900</v>
      </c>
      <c r="B1637" s="337" t="s">
        <v>985</v>
      </c>
      <c r="C1637" s="347">
        <v>10540</v>
      </c>
      <c r="D1637" s="347">
        <v>10494</v>
      </c>
      <c r="E1637" s="191">
        <v>219</v>
      </c>
      <c r="F1637" s="191">
        <f t="shared" si="92"/>
        <v>2.0869068038879357</v>
      </c>
      <c r="G1637" s="191">
        <v>113</v>
      </c>
      <c r="H1637" s="191">
        <v>1.076805793786926</v>
      </c>
      <c r="I1637" s="191">
        <v>106</v>
      </c>
      <c r="J1637" s="191">
        <v>1.0101010101010102</v>
      </c>
      <c r="K1637" s="191">
        <v>12</v>
      </c>
      <c r="L1637" s="191">
        <v>0.11435105774728416</v>
      </c>
      <c r="M1637" s="191">
        <v>16</v>
      </c>
      <c r="N1637" s="191">
        <v>0.15246807699637888</v>
      </c>
      <c r="O1637" s="191">
        <v>5</v>
      </c>
      <c r="P1637" s="191">
        <v>4.7646274061368399E-2</v>
      </c>
      <c r="Q1637" s="191">
        <v>8</v>
      </c>
      <c r="R1637" s="191">
        <v>0.15170573661139697</v>
      </c>
      <c r="S1637" s="191">
        <v>6</v>
      </c>
      <c r="T1637" s="191">
        <v>5.7175528873642079E-2</v>
      </c>
      <c r="U1637" s="191">
        <v>5</v>
      </c>
      <c r="V1637" s="191">
        <v>4.7646274061368399E-2</v>
      </c>
      <c r="W1637" s="191">
        <v>22</v>
      </c>
      <c r="X1637" s="191">
        <v>0.20964360587002098</v>
      </c>
      <c r="Y1637" s="191">
        <v>29</v>
      </c>
      <c r="Z1637" s="191">
        <v>0.27634838955593671</v>
      </c>
      <c r="AA1637" s="191">
        <v>89</v>
      </c>
      <c r="AB1637" s="191">
        <v>0.84810367829235755</v>
      </c>
      <c r="AC1637" s="191">
        <v>27</v>
      </c>
      <c r="AD1637" s="191">
        <v>0.25728987993138941</v>
      </c>
      <c r="AE1637" s="191"/>
      <c r="AF1637" s="191"/>
    </row>
    <row r="1638" spans="1:32">
      <c r="A1638" s="332">
        <v>1900</v>
      </c>
      <c r="B1638" s="334" t="s">
        <v>1075</v>
      </c>
      <c r="C1638" s="345">
        <v>6500</v>
      </c>
      <c r="D1638" s="345">
        <v>6446</v>
      </c>
      <c r="E1638" s="191">
        <v>114</v>
      </c>
      <c r="F1638" s="191">
        <f t="shared" si="92"/>
        <v>1.768538628606888</v>
      </c>
      <c r="G1638" s="191">
        <v>55</v>
      </c>
      <c r="H1638" s="191">
        <v>0.85324232081911267</v>
      </c>
      <c r="I1638" s="191">
        <v>59</v>
      </c>
      <c r="J1638" s="191">
        <v>0.91529630778777527</v>
      </c>
      <c r="K1638" s="191">
        <v>7</v>
      </c>
      <c r="L1638" s="191">
        <v>0.10859447719515979</v>
      </c>
      <c r="M1638" s="191">
        <v>8</v>
      </c>
      <c r="N1638" s="191">
        <v>0.12410797393732546</v>
      </c>
      <c r="O1638" s="191">
        <v>3</v>
      </c>
      <c r="P1638" s="191">
        <v>4.6540490226497054E-2</v>
      </c>
      <c r="Q1638" s="191">
        <v>5</v>
      </c>
      <c r="R1638" s="191">
        <v>0.15435929258454856</v>
      </c>
      <c r="S1638" s="191">
        <v>0</v>
      </c>
      <c r="T1638" s="191">
        <v>0</v>
      </c>
      <c r="U1638" s="191">
        <v>4</v>
      </c>
      <c r="V1638" s="191">
        <v>6.2053986968662732E-2</v>
      </c>
      <c r="W1638" s="191">
        <v>14</v>
      </c>
      <c r="X1638" s="191">
        <v>0.21718895439031957</v>
      </c>
      <c r="Y1638" s="191">
        <v>18</v>
      </c>
      <c r="Z1638" s="191">
        <v>0.27924294135898231</v>
      </c>
      <c r="AA1638" s="191">
        <v>44</v>
      </c>
      <c r="AB1638" s="191">
        <v>0.68259385665529015</v>
      </c>
      <c r="AC1638" s="191">
        <v>11</v>
      </c>
      <c r="AD1638" s="191">
        <v>0.17064846416382254</v>
      </c>
      <c r="AE1638" s="191"/>
      <c r="AF1638" s="191"/>
    </row>
    <row r="1639" spans="1:32">
      <c r="A1639" s="332">
        <v>1900</v>
      </c>
      <c r="B1639" s="334" t="s">
        <v>986</v>
      </c>
      <c r="C1639" s="345">
        <v>2822</v>
      </c>
      <c r="D1639" s="345">
        <v>2601</v>
      </c>
      <c r="E1639" s="191">
        <v>51</v>
      </c>
      <c r="F1639" s="191">
        <f t="shared" si="92"/>
        <v>1.9607843137254901</v>
      </c>
      <c r="G1639" s="191">
        <v>19</v>
      </c>
      <c r="H1639" s="191">
        <v>0.73048827374086889</v>
      </c>
      <c r="I1639" s="191">
        <v>32</v>
      </c>
      <c r="J1639" s="191">
        <v>1.2302960399846214</v>
      </c>
      <c r="K1639" s="191">
        <v>1</v>
      </c>
      <c r="L1639" s="191">
        <v>3.844675124951942E-2</v>
      </c>
      <c r="M1639" s="191">
        <v>1</v>
      </c>
      <c r="N1639" s="191">
        <v>3.844675124951942E-2</v>
      </c>
      <c r="O1639" s="191">
        <v>1</v>
      </c>
      <c r="P1639" s="191">
        <v>3.844675124951942E-2</v>
      </c>
      <c r="Q1639" s="191">
        <v>2</v>
      </c>
      <c r="R1639" s="191">
        <v>0.15301806997308728</v>
      </c>
      <c r="S1639" s="191">
        <v>2</v>
      </c>
      <c r="T1639" s="191">
        <v>7.689350249903884E-2</v>
      </c>
      <c r="U1639" s="191">
        <v>1</v>
      </c>
      <c r="V1639" s="191">
        <v>3.844675124951942E-2</v>
      </c>
      <c r="W1639" s="191">
        <v>7</v>
      </c>
      <c r="X1639" s="191">
        <v>0.2691272587466359</v>
      </c>
      <c r="Y1639" s="191">
        <v>9</v>
      </c>
      <c r="Z1639" s="191">
        <v>0.34602076124567477</v>
      </c>
      <c r="AA1639" s="191">
        <v>24</v>
      </c>
      <c r="AB1639" s="191">
        <v>0.92272202998846597</v>
      </c>
      <c r="AC1639" s="191">
        <v>3</v>
      </c>
      <c r="AD1639" s="191">
        <v>0.11534025374855825</v>
      </c>
      <c r="AE1639" s="191"/>
      <c r="AF1639" s="191"/>
    </row>
    <row r="1640" spans="1:32">
      <c r="A1640" s="332">
        <v>1900</v>
      </c>
      <c r="B1640" s="337" t="s">
        <v>987</v>
      </c>
      <c r="C1640" s="347">
        <v>5219</v>
      </c>
      <c r="D1640" s="347">
        <v>5939</v>
      </c>
      <c r="E1640" s="191">
        <v>116</v>
      </c>
      <c r="F1640" s="191">
        <f t="shared" si="92"/>
        <v>1.9531907728573834</v>
      </c>
      <c r="G1640" s="191">
        <v>57</v>
      </c>
      <c r="H1640" s="191">
        <v>0.95975753493854188</v>
      </c>
      <c r="I1640" s="191">
        <v>59</v>
      </c>
      <c r="J1640" s="191">
        <v>0.99343323791884153</v>
      </c>
      <c r="K1640" s="191">
        <v>10</v>
      </c>
      <c r="L1640" s="191">
        <v>0.16837851490149855</v>
      </c>
      <c r="M1640" s="191">
        <v>17</v>
      </c>
      <c r="N1640" s="191">
        <v>0.28624347533254757</v>
      </c>
      <c r="O1640" s="191">
        <v>5</v>
      </c>
      <c r="P1640" s="191">
        <v>8.4189257450749275E-2</v>
      </c>
      <c r="Q1640" s="191">
        <v>4</v>
      </c>
      <c r="R1640" s="191">
        <v>0.13402929786159284</v>
      </c>
      <c r="S1640" s="191">
        <v>2</v>
      </c>
      <c r="T1640" s="191">
        <v>3.3675702980299711E-2</v>
      </c>
      <c r="U1640" s="191">
        <v>4</v>
      </c>
      <c r="V1640" s="191">
        <v>6.7351405960599423E-2</v>
      </c>
      <c r="W1640" s="191">
        <v>10</v>
      </c>
      <c r="X1640" s="191">
        <v>0.16837851490149855</v>
      </c>
      <c r="Y1640" s="191">
        <v>11</v>
      </c>
      <c r="Z1640" s="191">
        <v>0.18521636639164843</v>
      </c>
      <c r="AA1640" s="191">
        <v>41</v>
      </c>
      <c r="AB1640" s="191">
        <v>0.69035191109614413</v>
      </c>
      <c r="AC1640" s="191">
        <v>12</v>
      </c>
      <c r="AD1640" s="191">
        <v>0.20205421788179828</v>
      </c>
      <c r="AE1640" s="191"/>
      <c r="AF1640" s="191"/>
    </row>
    <row r="1641" spans="1:32">
      <c r="A1641" s="332">
        <v>1900</v>
      </c>
      <c r="B1641" s="334" t="s">
        <v>970</v>
      </c>
      <c r="C1641" s="345">
        <v>6257</v>
      </c>
      <c r="D1641" s="345">
        <v>6283</v>
      </c>
      <c r="E1641" s="191">
        <v>126</v>
      </c>
      <c r="F1641" s="191">
        <f t="shared" si="92"/>
        <v>2.005411427661945</v>
      </c>
      <c r="G1641" s="191">
        <v>58</v>
      </c>
      <c r="H1641" s="191">
        <v>0.92312589527295874</v>
      </c>
      <c r="I1641" s="191">
        <v>68</v>
      </c>
      <c r="J1641" s="191">
        <v>1.0822855323889862</v>
      </c>
      <c r="K1641" s="191">
        <v>10</v>
      </c>
      <c r="L1641" s="191">
        <v>0.15915963711602737</v>
      </c>
      <c r="M1641" s="191">
        <v>12</v>
      </c>
      <c r="N1641" s="191">
        <v>0.19099156453923286</v>
      </c>
      <c r="O1641" s="191">
        <v>4</v>
      </c>
      <c r="P1641" s="191">
        <v>6.3663854846410961E-2</v>
      </c>
      <c r="Q1641" s="191">
        <v>1</v>
      </c>
      <c r="R1641" s="191">
        <v>3.1672767786089448E-2</v>
      </c>
      <c r="S1641" s="191">
        <v>2</v>
      </c>
      <c r="T1641" s="191">
        <v>3.1831927423205481E-2</v>
      </c>
      <c r="U1641" s="191">
        <v>1</v>
      </c>
      <c r="V1641" s="191">
        <v>1.591596371160274E-2</v>
      </c>
      <c r="W1641" s="191">
        <v>10</v>
      </c>
      <c r="X1641" s="191">
        <v>0.15915963711602737</v>
      </c>
      <c r="Y1641" s="191">
        <v>21</v>
      </c>
      <c r="Z1641" s="191">
        <v>0.3342352379436575</v>
      </c>
      <c r="AA1641" s="191">
        <v>51</v>
      </c>
      <c r="AB1641" s="191">
        <v>0.81171414929173957</v>
      </c>
      <c r="AC1641" s="191">
        <v>14</v>
      </c>
      <c r="AD1641" s="191">
        <v>0.22282349196243831</v>
      </c>
      <c r="AE1641" s="191"/>
      <c r="AF1641" s="191"/>
    </row>
    <row r="1642" spans="1:32">
      <c r="A1642" s="332">
        <v>1900</v>
      </c>
      <c r="B1642" s="334" t="s">
        <v>972</v>
      </c>
      <c r="C1642" s="345">
        <v>9585</v>
      </c>
      <c r="D1642" s="345">
        <v>13258</v>
      </c>
      <c r="E1642" s="191">
        <v>197</v>
      </c>
      <c r="F1642" s="191">
        <f t="shared" si="92"/>
        <v>1.4858953084929853</v>
      </c>
      <c r="G1642" s="191">
        <v>103</v>
      </c>
      <c r="H1642" s="191">
        <v>0.77688942525267768</v>
      </c>
      <c r="I1642" s="191">
        <v>94</v>
      </c>
      <c r="J1642" s="191">
        <v>0.70900588324030778</v>
      </c>
      <c r="K1642" s="191">
        <v>16</v>
      </c>
      <c r="L1642" s="191">
        <v>0.12068185246643535</v>
      </c>
      <c r="M1642" s="191">
        <v>22</v>
      </c>
      <c r="N1642" s="191">
        <v>0.16593754714134862</v>
      </c>
      <c r="O1642" s="191">
        <v>10</v>
      </c>
      <c r="P1642" s="191">
        <v>7.5426157791522105E-2</v>
      </c>
      <c r="Q1642" s="191">
        <v>9</v>
      </c>
      <c r="R1642" s="191">
        <v>0.13508824860461607</v>
      </c>
      <c r="S1642" s="191">
        <v>13</v>
      </c>
      <c r="T1642" s="191">
        <v>9.805400512897873E-2</v>
      </c>
      <c r="U1642" s="191">
        <v>6</v>
      </c>
      <c r="V1642" s="191">
        <v>4.5255694674913263E-2</v>
      </c>
      <c r="W1642" s="191">
        <v>29</v>
      </c>
      <c r="X1642" s="191">
        <v>0.21873585759541411</v>
      </c>
      <c r="Y1642" s="191">
        <v>30</v>
      </c>
      <c r="Z1642" s="191">
        <v>0.2262784733745663</v>
      </c>
      <c r="AA1642" s="191">
        <v>49</v>
      </c>
      <c r="AB1642" s="191">
        <v>0.36958817317845827</v>
      </c>
      <c r="AC1642" s="191">
        <v>13</v>
      </c>
      <c r="AD1642" s="191">
        <v>9.805400512897873E-2</v>
      </c>
      <c r="AE1642" s="191"/>
      <c r="AF1642" s="191"/>
    </row>
    <row r="1643" spans="1:32">
      <c r="A1643" s="332">
        <v>1900</v>
      </c>
      <c r="B1643" s="334" t="s">
        <v>974</v>
      </c>
      <c r="C1643" s="345">
        <v>12192</v>
      </c>
      <c r="D1643" s="345">
        <v>11519</v>
      </c>
      <c r="E1643" s="191">
        <v>205</v>
      </c>
      <c r="F1643" s="191">
        <f t="shared" si="92"/>
        <v>1.7796683739907979</v>
      </c>
      <c r="G1643" s="191">
        <v>105</v>
      </c>
      <c r="H1643" s="191">
        <v>0.91153745984894519</v>
      </c>
      <c r="I1643" s="191">
        <v>100</v>
      </c>
      <c r="J1643" s="191">
        <v>0.86813091414185262</v>
      </c>
      <c r="K1643" s="191">
        <v>10</v>
      </c>
      <c r="L1643" s="191">
        <v>8.6813091414185251E-2</v>
      </c>
      <c r="M1643" s="191">
        <v>19</v>
      </c>
      <c r="N1643" s="191">
        <v>0.16494487368695201</v>
      </c>
      <c r="O1643" s="191">
        <v>8</v>
      </c>
      <c r="P1643" s="191">
        <v>6.9450473131348209E-2</v>
      </c>
      <c r="Q1643" s="191">
        <v>2</v>
      </c>
      <c r="R1643" s="191">
        <v>3.4551610382845731E-2</v>
      </c>
      <c r="S1643" s="191">
        <v>6</v>
      </c>
      <c r="T1643" s="191">
        <v>5.2087854848511153E-2</v>
      </c>
      <c r="U1643" s="191">
        <v>3</v>
      </c>
      <c r="V1643" s="191">
        <v>2.6043927424255577E-2</v>
      </c>
      <c r="W1643" s="191">
        <v>23</v>
      </c>
      <c r="X1643" s="191">
        <v>0.1996701102526261</v>
      </c>
      <c r="Y1643" s="191">
        <v>40</v>
      </c>
      <c r="Z1643" s="191">
        <v>0.347252365656741</v>
      </c>
      <c r="AA1643" s="191">
        <v>78</v>
      </c>
      <c r="AB1643" s="191">
        <v>0.67714211303064498</v>
      </c>
      <c r="AC1643" s="191">
        <v>16</v>
      </c>
      <c r="AD1643" s="191">
        <v>0.13890094626269642</v>
      </c>
      <c r="AE1643" s="191"/>
      <c r="AF1643" s="191"/>
    </row>
    <row r="1644" spans="1:32">
      <c r="A1644" s="332">
        <v>1900</v>
      </c>
      <c r="B1644" s="334" t="s">
        <v>988</v>
      </c>
      <c r="C1644" s="345">
        <v>5931</v>
      </c>
      <c r="D1644" s="345">
        <v>7183</v>
      </c>
      <c r="E1644" s="191">
        <v>134</v>
      </c>
      <c r="F1644" s="191">
        <f t="shared" si="92"/>
        <v>1.8655158011972712</v>
      </c>
      <c r="G1644" s="191">
        <v>67</v>
      </c>
      <c r="H1644" s="191">
        <v>0.93275790059863561</v>
      </c>
      <c r="I1644" s="191">
        <v>67</v>
      </c>
      <c r="J1644" s="191">
        <v>0.93275790059863561</v>
      </c>
      <c r="K1644" s="191">
        <v>11</v>
      </c>
      <c r="L1644" s="191">
        <v>0.15313935681470139</v>
      </c>
      <c r="M1644" s="191">
        <v>16</v>
      </c>
      <c r="N1644" s="191">
        <v>0.22274815536683837</v>
      </c>
      <c r="O1644" s="191">
        <v>5</v>
      </c>
      <c r="P1644" s="191">
        <v>6.9608798552136988E-2</v>
      </c>
      <c r="Q1644" s="191">
        <v>6</v>
      </c>
      <c r="R1644" s="191">
        <v>0.16622581094250313</v>
      </c>
      <c r="S1644" s="191">
        <v>4</v>
      </c>
      <c r="T1644" s="191">
        <v>5.5687038841709592E-2</v>
      </c>
      <c r="U1644" s="191">
        <v>3</v>
      </c>
      <c r="V1644" s="191">
        <v>4.1765279131282196E-2</v>
      </c>
      <c r="W1644" s="191">
        <v>22</v>
      </c>
      <c r="X1644" s="191">
        <v>0.30627871362940279</v>
      </c>
      <c r="Y1644" s="191">
        <v>15</v>
      </c>
      <c r="Z1644" s="191">
        <v>0.20882639565641095</v>
      </c>
      <c r="AA1644" s="191">
        <v>45</v>
      </c>
      <c r="AB1644" s="191">
        <v>0.62647918696923288</v>
      </c>
      <c r="AC1644" s="191">
        <v>7</v>
      </c>
      <c r="AD1644" s="191">
        <v>9.7452317972991781E-2</v>
      </c>
      <c r="AE1644" s="191"/>
      <c r="AF1644" s="191"/>
    </row>
    <row r="1645" spans="1:32">
      <c r="A1645" s="332">
        <v>1900</v>
      </c>
      <c r="B1645" s="334" t="s">
        <v>971</v>
      </c>
      <c r="C1645" s="345">
        <v>6028</v>
      </c>
      <c r="D1645" s="345">
        <v>6027</v>
      </c>
      <c r="E1645" s="191">
        <v>162</v>
      </c>
      <c r="F1645" s="191">
        <f t="shared" si="92"/>
        <v>2.6879044300647088</v>
      </c>
      <c r="G1645" s="191">
        <v>75</v>
      </c>
      <c r="H1645" s="191">
        <v>1.2444001991040319</v>
      </c>
      <c r="I1645" s="191">
        <v>87</v>
      </c>
      <c r="J1645" s="191">
        <v>1.4435042309606769</v>
      </c>
      <c r="K1645" s="191">
        <v>6</v>
      </c>
      <c r="L1645" s="191">
        <v>9.9552015928322551E-2</v>
      </c>
      <c r="M1645" s="191">
        <v>15</v>
      </c>
      <c r="N1645" s="191">
        <v>0.24888003982080636</v>
      </c>
      <c r="O1645" s="191">
        <v>7</v>
      </c>
      <c r="P1645" s="191">
        <v>0.11614401858304298</v>
      </c>
      <c r="Q1645" s="191">
        <v>6</v>
      </c>
      <c r="R1645" s="191">
        <v>0.19810851169736188</v>
      </c>
      <c r="S1645" s="191">
        <v>9</v>
      </c>
      <c r="T1645" s="191">
        <v>0.14932802389248384</v>
      </c>
      <c r="U1645" s="191">
        <v>2</v>
      </c>
      <c r="V1645" s="191">
        <v>3.318400530944085E-2</v>
      </c>
      <c r="W1645" s="191">
        <v>17</v>
      </c>
      <c r="X1645" s="191">
        <v>0.28206404513024719</v>
      </c>
      <c r="Y1645" s="191">
        <v>26</v>
      </c>
      <c r="Z1645" s="191">
        <v>0.43139206902273108</v>
      </c>
      <c r="AA1645" s="191">
        <v>55</v>
      </c>
      <c r="AB1645" s="191">
        <v>0.91256014600962343</v>
      </c>
      <c r="AC1645" s="191">
        <v>19</v>
      </c>
      <c r="AD1645" s="191">
        <v>0.31524805043968807</v>
      </c>
      <c r="AE1645" s="191"/>
      <c r="AF1645" s="191"/>
    </row>
    <row r="1646" spans="1:32">
      <c r="A1646" s="332">
        <v>1900</v>
      </c>
      <c r="B1646" s="334" t="s">
        <v>1076</v>
      </c>
      <c r="C1646" s="345">
        <v>1490</v>
      </c>
      <c r="D1646" s="345">
        <v>1505</v>
      </c>
      <c r="E1646" s="191">
        <v>39</v>
      </c>
      <c r="F1646" s="191">
        <f t="shared" si="92"/>
        <v>2.5913621262458473</v>
      </c>
      <c r="G1646" s="191">
        <v>20</v>
      </c>
      <c r="H1646" s="191">
        <v>1.3289036544850499</v>
      </c>
      <c r="I1646" s="191">
        <v>19</v>
      </c>
      <c r="J1646" s="191">
        <v>1.2624584717607974</v>
      </c>
      <c r="K1646" s="191">
        <v>2</v>
      </c>
      <c r="L1646" s="191">
        <v>0.13289036544850499</v>
      </c>
      <c r="M1646" s="191">
        <v>3</v>
      </c>
      <c r="N1646" s="191">
        <v>0.19933554817275745</v>
      </c>
      <c r="O1646" s="191">
        <v>1</v>
      </c>
      <c r="P1646" s="191">
        <v>6.6445182724252497E-2</v>
      </c>
      <c r="Q1646" s="191">
        <v>1</v>
      </c>
      <c r="R1646" s="191">
        <v>0.13222591362126246</v>
      </c>
      <c r="S1646" s="191">
        <v>1</v>
      </c>
      <c r="T1646" s="191">
        <v>6.6445182724252497E-2</v>
      </c>
      <c r="U1646" s="191">
        <v>1</v>
      </c>
      <c r="V1646" s="191">
        <v>6.6445182724252497E-2</v>
      </c>
      <c r="W1646" s="191">
        <v>5</v>
      </c>
      <c r="X1646" s="191">
        <v>0.33222591362126247</v>
      </c>
      <c r="Y1646" s="191">
        <v>9</v>
      </c>
      <c r="Z1646" s="191">
        <v>0.59800664451827246</v>
      </c>
      <c r="AA1646" s="191">
        <v>12</v>
      </c>
      <c r="AB1646" s="191">
        <v>0.79734219269102979</v>
      </c>
      <c r="AC1646" s="191">
        <v>4</v>
      </c>
      <c r="AD1646" s="191">
        <v>0.26578073089700999</v>
      </c>
      <c r="AE1646" s="191"/>
      <c r="AF1646" s="191"/>
    </row>
    <row r="1647" spans="1:32">
      <c r="A1647" s="332">
        <v>1900</v>
      </c>
      <c r="B1647" s="334" t="s">
        <v>973</v>
      </c>
      <c r="C1647" s="345">
        <v>12124</v>
      </c>
      <c r="D1647" s="345">
        <v>15206</v>
      </c>
      <c r="E1647" s="191">
        <v>246</v>
      </c>
      <c r="F1647" s="191">
        <f t="shared" si="92"/>
        <v>1.6177824542943575</v>
      </c>
      <c r="G1647" s="191">
        <v>114</v>
      </c>
      <c r="H1647" s="191">
        <v>0.74970406418519009</v>
      </c>
      <c r="I1647" s="191">
        <v>132</v>
      </c>
      <c r="J1647" s="191">
        <v>0.86807839010916743</v>
      </c>
      <c r="K1647" s="191">
        <v>18</v>
      </c>
      <c r="L1647" s="191">
        <v>0.11837432592397738</v>
      </c>
      <c r="M1647" s="191">
        <v>22</v>
      </c>
      <c r="N1647" s="191">
        <v>0.14467973168486123</v>
      </c>
      <c r="O1647" s="191">
        <v>11</v>
      </c>
      <c r="P1647" s="191">
        <v>7.2339865842430615E-2</v>
      </c>
      <c r="Q1647" s="191">
        <v>9</v>
      </c>
      <c r="R1647" s="191">
        <v>0.11778245429435751</v>
      </c>
      <c r="S1647" s="191">
        <v>9</v>
      </c>
      <c r="T1647" s="191">
        <v>5.9187162961988692E-2</v>
      </c>
      <c r="U1647" s="191">
        <v>9</v>
      </c>
      <c r="V1647" s="191">
        <v>5.9187162961988692E-2</v>
      </c>
      <c r="W1647" s="191">
        <v>28</v>
      </c>
      <c r="X1647" s="191">
        <v>0.18413784032618705</v>
      </c>
      <c r="Y1647" s="191">
        <v>54</v>
      </c>
      <c r="Z1647" s="191">
        <v>0.35512297777193214</v>
      </c>
      <c r="AA1647" s="191">
        <v>67</v>
      </c>
      <c r="AB1647" s="191">
        <v>0.44061554649480472</v>
      </c>
      <c r="AC1647" s="191">
        <v>19</v>
      </c>
      <c r="AD1647" s="191">
        <v>0.12495067736419835</v>
      </c>
      <c r="AE1647" s="191"/>
      <c r="AF1647" s="191"/>
    </row>
    <row r="1648" spans="1:32">
      <c r="A1648" s="332">
        <v>1900</v>
      </c>
      <c r="B1648" s="334" t="s">
        <v>990</v>
      </c>
      <c r="C1648" s="345">
        <v>5806</v>
      </c>
      <c r="D1648" s="345">
        <v>5917</v>
      </c>
      <c r="E1648" s="191">
        <v>156</v>
      </c>
      <c r="F1648" s="191">
        <f t="shared" si="92"/>
        <v>2.6364711847219877</v>
      </c>
      <c r="G1648" s="191">
        <v>69</v>
      </c>
      <c r="H1648" s="191">
        <v>1.1661314855501097</v>
      </c>
      <c r="I1648" s="191">
        <v>87</v>
      </c>
      <c r="J1648" s="191">
        <v>1.4703396991718778</v>
      </c>
      <c r="K1648" s="191">
        <v>16</v>
      </c>
      <c r="L1648" s="191">
        <v>0.2704073009971269</v>
      </c>
      <c r="M1648" s="191">
        <v>8</v>
      </c>
      <c r="N1648" s="191">
        <v>0.13520365049856345</v>
      </c>
      <c r="O1648" s="191">
        <v>4</v>
      </c>
      <c r="P1648" s="191">
        <v>6.7601825249281725E-2</v>
      </c>
      <c r="Q1648" s="191">
        <v>4</v>
      </c>
      <c r="R1648" s="191">
        <v>0.13452763224607064</v>
      </c>
      <c r="S1648" s="191">
        <v>7</v>
      </c>
      <c r="T1648" s="191">
        <v>0.11830319418624302</v>
      </c>
      <c r="U1648" s="191">
        <v>4</v>
      </c>
      <c r="V1648" s="191">
        <v>6.7601825249281725E-2</v>
      </c>
      <c r="W1648" s="191">
        <v>13</v>
      </c>
      <c r="X1648" s="191">
        <v>0.21970593206016562</v>
      </c>
      <c r="Y1648" s="191">
        <v>25</v>
      </c>
      <c r="Z1648" s="191">
        <v>0.42251140780801077</v>
      </c>
      <c r="AA1648" s="191">
        <v>58</v>
      </c>
      <c r="AB1648" s="191">
        <v>0.98022646611458519</v>
      </c>
      <c r="AC1648" s="191">
        <v>17</v>
      </c>
      <c r="AD1648" s="191">
        <v>0.28730775730944735</v>
      </c>
      <c r="AE1648" s="191"/>
      <c r="AF1648" s="191"/>
    </row>
    <row r="1649" spans="1:32">
      <c r="A1649" s="332">
        <v>1900</v>
      </c>
      <c r="B1649" s="334" t="s">
        <v>1077</v>
      </c>
      <c r="C1649" s="345">
        <v>1814</v>
      </c>
      <c r="D1649" s="345">
        <v>1754</v>
      </c>
      <c r="E1649" s="191"/>
      <c r="F1649" s="191">
        <f t="shared" si="92"/>
        <v>0</v>
      </c>
      <c r="G1649" s="191"/>
      <c r="H1649" s="191">
        <v>0</v>
      </c>
      <c r="I1649" s="191"/>
      <c r="J1649" s="191">
        <v>0</v>
      </c>
      <c r="K1649" s="191">
        <v>0</v>
      </c>
      <c r="L1649" s="191">
        <v>0</v>
      </c>
      <c r="M1649" s="191">
        <v>0</v>
      </c>
      <c r="N1649" s="191">
        <v>0</v>
      </c>
      <c r="O1649" s="191">
        <v>0</v>
      </c>
      <c r="P1649" s="191">
        <v>0</v>
      </c>
      <c r="Q1649" s="191">
        <v>0</v>
      </c>
      <c r="R1649" s="191">
        <v>0</v>
      </c>
      <c r="S1649" s="191">
        <v>0</v>
      </c>
      <c r="T1649" s="191">
        <v>0</v>
      </c>
      <c r="U1649" s="191">
        <v>0</v>
      </c>
      <c r="V1649" s="191">
        <v>0</v>
      </c>
      <c r="W1649" s="191">
        <v>0</v>
      </c>
      <c r="X1649" s="191">
        <v>0</v>
      </c>
      <c r="Y1649" s="191">
        <v>0</v>
      </c>
      <c r="Z1649" s="191">
        <v>0</v>
      </c>
      <c r="AA1649" s="191">
        <v>0</v>
      </c>
      <c r="AB1649" s="191">
        <v>0</v>
      </c>
      <c r="AC1649" s="191">
        <v>0</v>
      </c>
      <c r="AD1649" s="191">
        <v>0</v>
      </c>
      <c r="AE1649" s="191"/>
      <c r="AF1649" s="191"/>
    </row>
    <row r="1650" spans="1:32">
      <c r="A1650" s="332">
        <v>1900</v>
      </c>
      <c r="B1650" s="334" t="s">
        <v>1078</v>
      </c>
      <c r="C1650" s="345">
        <v>1149</v>
      </c>
      <c r="D1650" s="345">
        <v>1199</v>
      </c>
      <c r="E1650" s="191"/>
      <c r="F1650" s="191">
        <f t="shared" si="92"/>
        <v>0</v>
      </c>
      <c r="G1650" s="191"/>
      <c r="H1650" s="191">
        <v>0</v>
      </c>
      <c r="I1650" s="191"/>
      <c r="J1650" s="191">
        <v>0</v>
      </c>
      <c r="K1650" s="191">
        <v>0</v>
      </c>
      <c r="L1650" s="191">
        <v>0</v>
      </c>
      <c r="M1650" s="191">
        <v>0</v>
      </c>
      <c r="N1650" s="191">
        <v>0</v>
      </c>
      <c r="O1650" s="191">
        <v>0</v>
      </c>
      <c r="P1650" s="191">
        <v>0</v>
      </c>
      <c r="Q1650" s="191">
        <v>0</v>
      </c>
      <c r="R1650" s="191">
        <v>0</v>
      </c>
      <c r="S1650" s="191">
        <v>0</v>
      </c>
      <c r="T1650" s="191">
        <v>0</v>
      </c>
      <c r="U1650" s="191">
        <v>0</v>
      </c>
      <c r="V1650" s="191">
        <v>0</v>
      </c>
      <c r="W1650" s="191">
        <v>0</v>
      </c>
      <c r="X1650" s="191">
        <v>0</v>
      </c>
      <c r="Y1650" s="191">
        <v>0</v>
      </c>
      <c r="Z1650" s="191">
        <v>0</v>
      </c>
      <c r="AA1650" s="191">
        <v>0</v>
      </c>
      <c r="AB1650" s="191">
        <v>0</v>
      </c>
      <c r="AC1650" s="191">
        <v>0</v>
      </c>
      <c r="AD1650" s="191">
        <v>0</v>
      </c>
      <c r="AE1650" s="191"/>
      <c r="AF1650" s="191"/>
    </row>
    <row r="1651" spans="1:32">
      <c r="A1651" s="332">
        <v>1900</v>
      </c>
      <c r="B1651" s="334" t="s">
        <v>1079</v>
      </c>
      <c r="C1651" s="345">
        <v>1449</v>
      </c>
      <c r="D1651" s="345">
        <v>1448</v>
      </c>
      <c r="E1651" s="191"/>
      <c r="F1651" s="191">
        <f t="shared" ref="F1651:F1714" si="93">E1651/D1651*100</f>
        <v>0</v>
      </c>
      <c r="G1651" s="191"/>
      <c r="H1651" s="191">
        <v>0</v>
      </c>
      <c r="I1651" s="191"/>
      <c r="J1651" s="191">
        <v>0</v>
      </c>
      <c r="K1651" s="191">
        <v>0</v>
      </c>
      <c r="L1651" s="191">
        <v>0</v>
      </c>
      <c r="M1651" s="191">
        <v>0</v>
      </c>
      <c r="N1651" s="191">
        <v>0</v>
      </c>
      <c r="O1651" s="191">
        <v>0</v>
      </c>
      <c r="P1651" s="191">
        <v>0</v>
      </c>
      <c r="Q1651" s="191">
        <v>0</v>
      </c>
      <c r="R1651" s="191">
        <v>0</v>
      </c>
      <c r="S1651" s="191">
        <v>0</v>
      </c>
      <c r="T1651" s="191">
        <v>0</v>
      </c>
      <c r="U1651" s="191">
        <v>0</v>
      </c>
      <c r="V1651" s="191">
        <v>0</v>
      </c>
      <c r="W1651" s="191">
        <v>0</v>
      </c>
      <c r="X1651" s="191">
        <v>0</v>
      </c>
      <c r="Y1651" s="191">
        <v>0</v>
      </c>
      <c r="Z1651" s="191">
        <v>0</v>
      </c>
      <c r="AA1651" s="191">
        <v>0</v>
      </c>
      <c r="AB1651" s="191">
        <v>0</v>
      </c>
      <c r="AC1651" s="191">
        <v>0</v>
      </c>
      <c r="AD1651" s="191">
        <v>0</v>
      </c>
      <c r="AE1651" s="191"/>
      <c r="AF1651" s="191"/>
    </row>
    <row r="1652" spans="1:32">
      <c r="A1652" s="332">
        <v>1900</v>
      </c>
      <c r="B1652" s="334" t="s">
        <v>1080</v>
      </c>
      <c r="C1652" s="345">
        <v>1910</v>
      </c>
      <c r="D1652" s="345">
        <v>1884</v>
      </c>
      <c r="E1652" s="191"/>
      <c r="F1652" s="191">
        <f t="shared" si="93"/>
        <v>0</v>
      </c>
      <c r="G1652" s="191"/>
      <c r="H1652" s="191">
        <v>0</v>
      </c>
      <c r="I1652" s="191"/>
      <c r="J1652" s="191">
        <v>0</v>
      </c>
      <c r="K1652" s="191">
        <v>0</v>
      </c>
      <c r="L1652" s="191">
        <v>0</v>
      </c>
      <c r="M1652" s="191">
        <v>0</v>
      </c>
      <c r="N1652" s="191">
        <v>0</v>
      </c>
      <c r="O1652" s="191">
        <v>0</v>
      </c>
      <c r="P1652" s="191">
        <v>0</v>
      </c>
      <c r="Q1652" s="191">
        <v>0</v>
      </c>
      <c r="R1652" s="191">
        <v>0</v>
      </c>
      <c r="S1652" s="191">
        <v>0</v>
      </c>
      <c r="T1652" s="191">
        <v>0</v>
      </c>
      <c r="U1652" s="191">
        <v>0</v>
      </c>
      <c r="V1652" s="191">
        <v>0</v>
      </c>
      <c r="W1652" s="191">
        <v>0</v>
      </c>
      <c r="X1652" s="191">
        <v>0</v>
      </c>
      <c r="Y1652" s="191">
        <v>0</v>
      </c>
      <c r="Z1652" s="191">
        <v>0</v>
      </c>
      <c r="AA1652" s="191">
        <v>0</v>
      </c>
      <c r="AB1652" s="191">
        <v>0</v>
      </c>
      <c r="AC1652" s="191">
        <v>0</v>
      </c>
      <c r="AD1652" s="191">
        <v>0</v>
      </c>
      <c r="AE1652" s="191"/>
      <c r="AF1652" s="191"/>
    </row>
    <row r="1653" spans="1:32">
      <c r="A1653" s="332">
        <v>1900</v>
      </c>
      <c r="B1653" s="334" t="s">
        <v>1081</v>
      </c>
      <c r="C1653" s="345">
        <v>2958</v>
      </c>
      <c r="D1653" s="345">
        <v>3102</v>
      </c>
      <c r="E1653" s="191"/>
      <c r="F1653" s="191">
        <f t="shared" si="93"/>
        <v>0</v>
      </c>
      <c r="G1653" s="191"/>
      <c r="H1653" s="191">
        <v>0</v>
      </c>
      <c r="I1653" s="191"/>
      <c r="J1653" s="191">
        <v>0</v>
      </c>
      <c r="K1653" s="191">
        <v>0</v>
      </c>
      <c r="L1653" s="191">
        <v>0</v>
      </c>
      <c r="M1653" s="191">
        <v>0</v>
      </c>
      <c r="N1653" s="191">
        <v>0</v>
      </c>
      <c r="O1653" s="191">
        <v>0</v>
      </c>
      <c r="P1653" s="191">
        <v>0</v>
      </c>
      <c r="Q1653" s="191">
        <v>0</v>
      </c>
      <c r="R1653" s="191">
        <v>0</v>
      </c>
      <c r="S1653" s="191">
        <v>0</v>
      </c>
      <c r="T1653" s="191">
        <v>0</v>
      </c>
      <c r="U1653" s="191">
        <v>0</v>
      </c>
      <c r="V1653" s="191">
        <v>0</v>
      </c>
      <c r="W1653" s="191">
        <v>0</v>
      </c>
      <c r="X1653" s="191">
        <v>0</v>
      </c>
      <c r="Y1653" s="191">
        <v>0</v>
      </c>
      <c r="Z1653" s="191">
        <v>0</v>
      </c>
      <c r="AA1653" s="191">
        <v>0</v>
      </c>
      <c r="AB1653" s="191">
        <v>0</v>
      </c>
      <c r="AC1653" s="191">
        <v>0</v>
      </c>
      <c r="AD1653" s="191">
        <v>0</v>
      </c>
      <c r="AE1653" s="191"/>
      <c r="AF1653" s="191"/>
    </row>
    <row r="1654" spans="1:32">
      <c r="A1654" s="332">
        <v>1900</v>
      </c>
      <c r="B1654" s="334" t="s">
        <v>1082</v>
      </c>
      <c r="C1654" s="345">
        <v>2669</v>
      </c>
      <c r="D1654" s="345">
        <v>2695</v>
      </c>
      <c r="E1654" s="191"/>
      <c r="F1654" s="191">
        <f t="shared" si="93"/>
        <v>0</v>
      </c>
      <c r="G1654" s="191"/>
      <c r="H1654" s="191">
        <v>0</v>
      </c>
      <c r="I1654" s="191"/>
      <c r="J1654" s="191">
        <v>0</v>
      </c>
      <c r="K1654" s="191">
        <v>0</v>
      </c>
      <c r="L1654" s="191">
        <v>0</v>
      </c>
      <c r="M1654" s="191">
        <v>0</v>
      </c>
      <c r="N1654" s="191">
        <v>0</v>
      </c>
      <c r="O1654" s="191">
        <v>0</v>
      </c>
      <c r="P1654" s="191">
        <v>0</v>
      </c>
      <c r="Q1654" s="191">
        <v>0</v>
      </c>
      <c r="R1654" s="191">
        <v>0</v>
      </c>
      <c r="S1654" s="191">
        <v>0</v>
      </c>
      <c r="T1654" s="191">
        <v>0</v>
      </c>
      <c r="U1654" s="191">
        <v>0</v>
      </c>
      <c r="V1654" s="191">
        <v>0</v>
      </c>
      <c r="W1654" s="191">
        <v>0</v>
      </c>
      <c r="X1654" s="191">
        <v>0</v>
      </c>
      <c r="Y1654" s="191">
        <v>0</v>
      </c>
      <c r="Z1654" s="191">
        <v>0</v>
      </c>
      <c r="AA1654" s="191">
        <v>0</v>
      </c>
      <c r="AB1654" s="191">
        <v>0</v>
      </c>
      <c r="AC1654" s="191">
        <v>0</v>
      </c>
      <c r="AD1654" s="191">
        <v>0</v>
      </c>
      <c r="AE1654" s="191"/>
      <c r="AF1654" s="191"/>
    </row>
    <row r="1655" spans="1:32">
      <c r="A1655" s="332">
        <v>1900</v>
      </c>
      <c r="B1655" s="334" t="s">
        <v>1083</v>
      </c>
      <c r="C1655" s="345">
        <v>1513</v>
      </c>
      <c r="D1655" s="345">
        <v>1856</v>
      </c>
      <c r="E1655" s="191"/>
      <c r="F1655" s="191">
        <f t="shared" si="93"/>
        <v>0</v>
      </c>
      <c r="G1655" s="191"/>
      <c r="H1655" s="191">
        <v>0</v>
      </c>
      <c r="I1655" s="191"/>
      <c r="J1655" s="191">
        <v>0</v>
      </c>
      <c r="K1655" s="191">
        <v>0</v>
      </c>
      <c r="L1655" s="191">
        <v>0</v>
      </c>
      <c r="M1655" s="191">
        <v>0</v>
      </c>
      <c r="N1655" s="191">
        <v>0</v>
      </c>
      <c r="O1655" s="191">
        <v>0</v>
      </c>
      <c r="P1655" s="191">
        <v>0</v>
      </c>
      <c r="Q1655" s="191">
        <v>0</v>
      </c>
      <c r="R1655" s="191">
        <v>0</v>
      </c>
      <c r="S1655" s="191">
        <v>0</v>
      </c>
      <c r="T1655" s="191">
        <v>0</v>
      </c>
      <c r="U1655" s="191">
        <v>0</v>
      </c>
      <c r="V1655" s="191">
        <v>0</v>
      </c>
      <c r="W1655" s="191">
        <v>0</v>
      </c>
      <c r="X1655" s="191">
        <v>0</v>
      </c>
      <c r="Y1655" s="191">
        <v>0</v>
      </c>
      <c r="Z1655" s="191">
        <v>0</v>
      </c>
      <c r="AA1655" s="191">
        <v>0</v>
      </c>
      <c r="AB1655" s="191">
        <v>0</v>
      </c>
      <c r="AC1655" s="191">
        <v>0</v>
      </c>
      <c r="AD1655" s="191">
        <v>0</v>
      </c>
      <c r="AE1655" s="191"/>
      <c r="AF1655" s="191"/>
    </row>
    <row r="1656" spans="1:32">
      <c r="A1656" s="332">
        <v>1900</v>
      </c>
      <c r="B1656" s="334" t="s">
        <v>1084</v>
      </c>
      <c r="C1656" s="345">
        <v>221</v>
      </c>
      <c r="D1656" s="345">
        <v>204</v>
      </c>
      <c r="E1656" s="191"/>
      <c r="F1656" s="191">
        <f t="shared" si="93"/>
        <v>0</v>
      </c>
      <c r="G1656" s="191"/>
      <c r="H1656" s="191">
        <v>0</v>
      </c>
      <c r="I1656" s="191"/>
      <c r="J1656" s="191">
        <v>0</v>
      </c>
      <c r="K1656" s="191">
        <v>0</v>
      </c>
      <c r="L1656" s="191">
        <v>0</v>
      </c>
      <c r="M1656" s="191">
        <v>0</v>
      </c>
      <c r="N1656" s="191">
        <v>0</v>
      </c>
      <c r="O1656" s="191">
        <v>0</v>
      </c>
      <c r="P1656" s="191">
        <v>0</v>
      </c>
      <c r="Q1656" s="191">
        <v>0</v>
      </c>
      <c r="R1656" s="191">
        <v>0</v>
      </c>
      <c r="S1656" s="191">
        <v>0</v>
      </c>
      <c r="T1656" s="191">
        <v>0</v>
      </c>
      <c r="U1656" s="191">
        <v>0</v>
      </c>
      <c r="V1656" s="191">
        <v>0</v>
      </c>
      <c r="W1656" s="191">
        <v>0</v>
      </c>
      <c r="X1656" s="191">
        <v>0</v>
      </c>
      <c r="Y1656" s="191">
        <v>0</v>
      </c>
      <c r="Z1656" s="191">
        <v>0</v>
      </c>
      <c r="AA1656" s="191">
        <v>0</v>
      </c>
      <c r="AB1656" s="191">
        <v>0</v>
      </c>
      <c r="AC1656" s="191">
        <v>0</v>
      </c>
      <c r="AD1656" s="191">
        <v>0</v>
      </c>
      <c r="AE1656" s="191"/>
      <c r="AF1656" s="191"/>
    </row>
    <row r="1657" spans="1:32">
      <c r="A1657" s="332">
        <v>1900</v>
      </c>
      <c r="B1657" s="334" t="s">
        <v>1085</v>
      </c>
      <c r="C1657" s="345">
        <v>1171</v>
      </c>
      <c r="D1657" s="345">
        <v>1300</v>
      </c>
      <c r="E1657" s="191"/>
      <c r="F1657" s="191">
        <f t="shared" si="93"/>
        <v>0</v>
      </c>
      <c r="G1657" s="191"/>
      <c r="H1657" s="191">
        <v>0</v>
      </c>
      <c r="I1657" s="191"/>
      <c r="J1657" s="191">
        <v>0</v>
      </c>
      <c r="K1657" s="191">
        <v>0</v>
      </c>
      <c r="L1657" s="191">
        <v>0</v>
      </c>
      <c r="M1657" s="191">
        <v>0</v>
      </c>
      <c r="N1657" s="191">
        <v>0</v>
      </c>
      <c r="O1657" s="191">
        <v>0</v>
      </c>
      <c r="P1657" s="191">
        <v>0</v>
      </c>
      <c r="Q1657" s="191">
        <v>0</v>
      </c>
      <c r="R1657" s="191">
        <v>0</v>
      </c>
      <c r="S1657" s="191">
        <v>0</v>
      </c>
      <c r="T1657" s="191">
        <v>0</v>
      </c>
      <c r="U1657" s="191">
        <v>0</v>
      </c>
      <c r="V1657" s="191">
        <v>0</v>
      </c>
      <c r="W1657" s="191">
        <v>0</v>
      </c>
      <c r="X1657" s="191">
        <v>0</v>
      </c>
      <c r="Y1657" s="191">
        <v>0</v>
      </c>
      <c r="Z1657" s="191">
        <v>0</v>
      </c>
      <c r="AA1657" s="191">
        <v>0</v>
      </c>
      <c r="AB1657" s="191">
        <v>0</v>
      </c>
      <c r="AC1657" s="191">
        <v>0</v>
      </c>
      <c r="AD1657" s="191">
        <v>0</v>
      </c>
      <c r="AE1657" s="191"/>
      <c r="AF1657" s="191"/>
    </row>
    <row r="1658" spans="1:32">
      <c r="A1658" s="332">
        <v>1900</v>
      </c>
      <c r="B1658" s="334" t="s">
        <v>1086</v>
      </c>
      <c r="C1658" s="345">
        <v>1064</v>
      </c>
      <c r="D1658" s="345">
        <v>2364</v>
      </c>
      <c r="E1658" s="191"/>
      <c r="F1658" s="191">
        <f t="shared" si="93"/>
        <v>0</v>
      </c>
      <c r="G1658" s="191"/>
      <c r="H1658" s="191">
        <v>0</v>
      </c>
      <c r="I1658" s="191"/>
      <c r="J1658" s="191">
        <v>0</v>
      </c>
      <c r="K1658" s="191">
        <v>0</v>
      </c>
      <c r="L1658" s="191">
        <v>0</v>
      </c>
      <c r="M1658" s="191">
        <v>0</v>
      </c>
      <c r="N1658" s="191">
        <v>0</v>
      </c>
      <c r="O1658" s="191">
        <v>0</v>
      </c>
      <c r="P1658" s="191">
        <v>0</v>
      </c>
      <c r="Q1658" s="191">
        <v>0</v>
      </c>
      <c r="R1658" s="191">
        <v>0</v>
      </c>
      <c r="S1658" s="191">
        <v>0</v>
      </c>
      <c r="T1658" s="191">
        <v>0</v>
      </c>
      <c r="U1658" s="191">
        <v>0</v>
      </c>
      <c r="V1658" s="191">
        <v>0</v>
      </c>
      <c r="W1658" s="191">
        <v>0</v>
      </c>
      <c r="X1658" s="191">
        <v>0</v>
      </c>
      <c r="Y1658" s="191">
        <v>0</v>
      </c>
      <c r="Z1658" s="191">
        <v>0</v>
      </c>
      <c r="AA1658" s="191">
        <v>0</v>
      </c>
      <c r="AB1658" s="191">
        <v>0</v>
      </c>
      <c r="AC1658" s="191">
        <v>0</v>
      </c>
      <c r="AD1658" s="191">
        <v>0</v>
      </c>
      <c r="AE1658" s="191"/>
      <c r="AF1658" s="191"/>
    </row>
    <row r="1659" spans="1:32">
      <c r="A1659" s="332">
        <v>1900</v>
      </c>
      <c r="B1659" s="334" t="s">
        <v>1087</v>
      </c>
      <c r="C1659" s="345">
        <v>9259</v>
      </c>
      <c r="D1659" s="345">
        <v>11532</v>
      </c>
      <c r="E1659" s="191"/>
      <c r="F1659" s="191">
        <f t="shared" si="93"/>
        <v>0</v>
      </c>
      <c r="G1659" s="191"/>
      <c r="H1659" s="191">
        <v>0</v>
      </c>
      <c r="I1659" s="191"/>
      <c r="J1659" s="191">
        <v>0</v>
      </c>
      <c r="K1659" s="191">
        <v>0</v>
      </c>
      <c r="L1659" s="191">
        <v>0</v>
      </c>
      <c r="M1659" s="191">
        <v>0</v>
      </c>
      <c r="N1659" s="191">
        <v>0</v>
      </c>
      <c r="O1659" s="191">
        <v>0</v>
      </c>
      <c r="P1659" s="191">
        <v>0</v>
      </c>
      <c r="Q1659" s="191">
        <v>0</v>
      </c>
      <c r="R1659" s="191">
        <v>0</v>
      </c>
      <c r="S1659" s="191">
        <v>0</v>
      </c>
      <c r="T1659" s="191">
        <v>0</v>
      </c>
      <c r="U1659" s="191">
        <v>0</v>
      </c>
      <c r="V1659" s="191">
        <v>0</v>
      </c>
      <c r="W1659" s="191">
        <v>0</v>
      </c>
      <c r="X1659" s="191">
        <v>0</v>
      </c>
      <c r="Y1659" s="191">
        <v>0</v>
      </c>
      <c r="Z1659" s="191">
        <v>0</v>
      </c>
      <c r="AA1659" s="191">
        <v>0</v>
      </c>
      <c r="AB1659" s="191">
        <v>0</v>
      </c>
      <c r="AC1659" s="191">
        <v>0</v>
      </c>
      <c r="AD1659" s="191">
        <v>0</v>
      </c>
      <c r="AE1659" s="191"/>
      <c r="AF1659" s="191"/>
    </row>
    <row r="1660" spans="1:32">
      <c r="A1660" s="332">
        <v>1900</v>
      </c>
      <c r="B1660" s="334" t="s">
        <v>1088</v>
      </c>
      <c r="C1660" s="345">
        <v>1359</v>
      </c>
      <c r="D1660" s="345">
        <v>1292</v>
      </c>
      <c r="E1660" s="191"/>
      <c r="F1660" s="191">
        <f t="shared" si="93"/>
        <v>0</v>
      </c>
      <c r="G1660" s="191"/>
      <c r="H1660" s="191">
        <v>0</v>
      </c>
      <c r="I1660" s="191"/>
      <c r="J1660" s="191">
        <v>0</v>
      </c>
      <c r="K1660" s="191">
        <v>0</v>
      </c>
      <c r="L1660" s="191">
        <v>0</v>
      </c>
      <c r="M1660" s="191">
        <v>0</v>
      </c>
      <c r="N1660" s="191">
        <v>0</v>
      </c>
      <c r="O1660" s="191">
        <v>0</v>
      </c>
      <c r="P1660" s="191">
        <v>0</v>
      </c>
      <c r="Q1660" s="191">
        <v>0</v>
      </c>
      <c r="R1660" s="191">
        <v>0</v>
      </c>
      <c r="S1660" s="191">
        <v>0</v>
      </c>
      <c r="T1660" s="191">
        <v>0</v>
      </c>
      <c r="U1660" s="191">
        <v>0</v>
      </c>
      <c r="V1660" s="191">
        <v>0</v>
      </c>
      <c r="W1660" s="191">
        <v>0</v>
      </c>
      <c r="X1660" s="191">
        <v>0</v>
      </c>
      <c r="Y1660" s="191">
        <v>0</v>
      </c>
      <c r="Z1660" s="191">
        <v>0</v>
      </c>
      <c r="AA1660" s="191">
        <v>0</v>
      </c>
      <c r="AB1660" s="191">
        <v>0</v>
      </c>
      <c r="AC1660" s="191">
        <v>0</v>
      </c>
      <c r="AD1660" s="191">
        <v>0</v>
      </c>
      <c r="AE1660" s="191"/>
      <c r="AF1660" s="191"/>
    </row>
    <row r="1661" spans="1:32">
      <c r="A1661" s="332">
        <v>1900</v>
      </c>
      <c r="B1661" s="334" t="s">
        <v>1089</v>
      </c>
      <c r="C1661" s="345">
        <v>3891</v>
      </c>
      <c r="D1661" s="345">
        <v>8089</v>
      </c>
      <c r="E1661" s="191"/>
      <c r="F1661" s="191">
        <f t="shared" si="93"/>
        <v>0</v>
      </c>
      <c r="G1661" s="191"/>
      <c r="H1661" s="191">
        <v>0</v>
      </c>
      <c r="I1661" s="191"/>
      <c r="J1661" s="191">
        <v>0</v>
      </c>
      <c r="K1661" s="191">
        <v>0</v>
      </c>
      <c r="L1661" s="191">
        <v>0</v>
      </c>
      <c r="M1661" s="191">
        <v>0</v>
      </c>
      <c r="N1661" s="191">
        <v>0</v>
      </c>
      <c r="O1661" s="191">
        <v>0</v>
      </c>
      <c r="P1661" s="191">
        <v>0</v>
      </c>
      <c r="Q1661" s="191">
        <v>0</v>
      </c>
      <c r="R1661" s="191">
        <v>0</v>
      </c>
      <c r="S1661" s="191">
        <v>0</v>
      </c>
      <c r="T1661" s="191">
        <v>0</v>
      </c>
      <c r="U1661" s="191">
        <v>0</v>
      </c>
      <c r="V1661" s="191">
        <v>0</v>
      </c>
      <c r="W1661" s="191">
        <v>0</v>
      </c>
      <c r="X1661" s="191">
        <v>0</v>
      </c>
      <c r="Y1661" s="191">
        <v>0</v>
      </c>
      <c r="Z1661" s="191">
        <v>0</v>
      </c>
      <c r="AA1661" s="191">
        <v>0</v>
      </c>
      <c r="AB1661" s="191">
        <v>0</v>
      </c>
      <c r="AC1661" s="191">
        <v>0</v>
      </c>
      <c r="AD1661" s="191">
        <v>0</v>
      </c>
      <c r="AE1661" s="191"/>
      <c r="AF1661" s="191"/>
    </row>
    <row r="1662" spans="1:32">
      <c r="A1662" s="332">
        <v>1900</v>
      </c>
      <c r="B1662" s="334" t="s">
        <v>1090</v>
      </c>
      <c r="C1662" s="345">
        <v>5806</v>
      </c>
      <c r="D1662" s="345">
        <v>5917</v>
      </c>
      <c r="E1662" s="191"/>
      <c r="F1662" s="191">
        <f t="shared" si="93"/>
        <v>0</v>
      </c>
      <c r="G1662" s="191"/>
      <c r="H1662" s="191">
        <v>0</v>
      </c>
      <c r="I1662" s="191"/>
      <c r="J1662" s="191">
        <v>0</v>
      </c>
      <c r="K1662" s="191">
        <v>0</v>
      </c>
      <c r="L1662" s="191">
        <v>0</v>
      </c>
      <c r="M1662" s="191">
        <v>0</v>
      </c>
      <c r="N1662" s="191">
        <v>0</v>
      </c>
      <c r="O1662" s="191">
        <v>0</v>
      </c>
      <c r="P1662" s="191">
        <v>0</v>
      </c>
      <c r="Q1662" s="191">
        <v>0</v>
      </c>
      <c r="R1662" s="191">
        <v>0</v>
      </c>
      <c r="S1662" s="191">
        <v>0</v>
      </c>
      <c r="T1662" s="191">
        <v>0</v>
      </c>
      <c r="U1662" s="191">
        <v>0</v>
      </c>
      <c r="V1662" s="191">
        <v>0</v>
      </c>
      <c r="W1662" s="191">
        <v>0</v>
      </c>
      <c r="X1662" s="191">
        <v>0</v>
      </c>
      <c r="Y1662" s="191">
        <v>0</v>
      </c>
      <c r="Z1662" s="191">
        <v>0</v>
      </c>
      <c r="AA1662" s="191">
        <v>0</v>
      </c>
      <c r="AB1662" s="191">
        <v>0</v>
      </c>
      <c r="AC1662" s="191">
        <v>0</v>
      </c>
      <c r="AD1662" s="191">
        <v>0</v>
      </c>
      <c r="AE1662" s="191"/>
      <c r="AF1662" s="191"/>
    </row>
    <row r="1663" spans="1:32">
      <c r="A1663" s="332">
        <v>1900</v>
      </c>
      <c r="B1663" s="334" t="s">
        <v>1091</v>
      </c>
      <c r="C1663" s="345">
        <v>2736</v>
      </c>
      <c r="D1663" s="345">
        <v>2680</v>
      </c>
      <c r="E1663" s="191"/>
      <c r="F1663" s="191">
        <f t="shared" si="93"/>
        <v>0</v>
      </c>
      <c r="G1663" s="191"/>
      <c r="H1663" s="191">
        <v>0</v>
      </c>
      <c r="I1663" s="191"/>
      <c r="J1663" s="191">
        <v>0</v>
      </c>
      <c r="K1663" s="191">
        <v>0</v>
      </c>
      <c r="L1663" s="191">
        <v>0</v>
      </c>
      <c r="M1663" s="191">
        <v>0</v>
      </c>
      <c r="N1663" s="191">
        <v>0</v>
      </c>
      <c r="O1663" s="191">
        <v>0</v>
      </c>
      <c r="P1663" s="191">
        <v>0</v>
      </c>
      <c r="Q1663" s="191">
        <v>0</v>
      </c>
      <c r="R1663" s="191">
        <v>0</v>
      </c>
      <c r="S1663" s="191">
        <v>0</v>
      </c>
      <c r="T1663" s="191">
        <v>0</v>
      </c>
      <c r="U1663" s="191">
        <v>0</v>
      </c>
      <c r="V1663" s="191">
        <v>0</v>
      </c>
      <c r="W1663" s="191">
        <v>0</v>
      </c>
      <c r="X1663" s="191">
        <v>0</v>
      </c>
      <c r="Y1663" s="191">
        <v>0</v>
      </c>
      <c r="Z1663" s="191">
        <v>0</v>
      </c>
      <c r="AA1663" s="191">
        <v>0</v>
      </c>
      <c r="AB1663" s="191">
        <v>0</v>
      </c>
      <c r="AC1663" s="191">
        <v>0</v>
      </c>
      <c r="AD1663" s="191">
        <v>0</v>
      </c>
      <c r="AE1663" s="191"/>
      <c r="AF1663" s="191"/>
    </row>
    <row r="1664" spans="1:32">
      <c r="A1664" s="332">
        <v>1900</v>
      </c>
      <c r="B1664" s="334" t="s">
        <v>1092</v>
      </c>
      <c r="C1664" s="345">
        <v>5000</v>
      </c>
      <c r="D1664" s="345">
        <v>4891</v>
      </c>
      <c r="E1664" s="191"/>
      <c r="F1664" s="191">
        <f t="shared" si="93"/>
        <v>0</v>
      </c>
      <c r="G1664" s="191"/>
      <c r="H1664" s="191">
        <v>0</v>
      </c>
      <c r="I1664" s="191"/>
      <c r="J1664" s="191">
        <v>0</v>
      </c>
      <c r="K1664" s="191">
        <v>0</v>
      </c>
      <c r="L1664" s="191">
        <v>0</v>
      </c>
      <c r="M1664" s="191">
        <v>0</v>
      </c>
      <c r="N1664" s="191">
        <v>0</v>
      </c>
      <c r="O1664" s="191">
        <v>0</v>
      </c>
      <c r="P1664" s="191">
        <v>0</v>
      </c>
      <c r="Q1664" s="191">
        <v>0</v>
      </c>
      <c r="R1664" s="191">
        <v>0</v>
      </c>
      <c r="S1664" s="191">
        <v>0</v>
      </c>
      <c r="T1664" s="191">
        <v>0</v>
      </c>
      <c r="U1664" s="191">
        <v>0</v>
      </c>
      <c r="V1664" s="191">
        <v>0</v>
      </c>
      <c r="W1664" s="191">
        <v>0</v>
      </c>
      <c r="X1664" s="191">
        <v>0</v>
      </c>
      <c r="Y1664" s="191">
        <v>0</v>
      </c>
      <c r="Z1664" s="191">
        <v>0</v>
      </c>
      <c r="AA1664" s="191">
        <v>0</v>
      </c>
      <c r="AB1664" s="191">
        <v>0</v>
      </c>
      <c r="AC1664" s="191">
        <v>0</v>
      </c>
      <c r="AD1664" s="191">
        <v>0</v>
      </c>
      <c r="AE1664" s="191"/>
      <c r="AF1664" s="191"/>
    </row>
    <row r="1665" spans="1:32">
      <c r="A1665" s="332">
        <v>1900</v>
      </c>
      <c r="B1665" s="334" t="s">
        <v>1093</v>
      </c>
      <c r="C1665" s="345">
        <v>4904</v>
      </c>
      <c r="D1665" s="345">
        <v>5095</v>
      </c>
      <c r="E1665" s="191"/>
      <c r="F1665" s="191">
        <f t="shared" si="93"/>
        <v>0</v>
      </c>
      <c r="G1665" s="191"/>
      <c r="H1665" s="191">
        <v>0</v>
      </c>
      <c r="I1665" s="191"/>
      <c r="J1665" s="191">
        <v>0</v>
      </c>
      <c r="K1665" s="191">
        <v>0</v>
      </c>
      <c r="L1665" s="191">
        <v>0</v>
      </c>
      <c r="M1665" s="191">
        <v>0</v>
      </c>
      <c r="N1665" s="191">
        <v>0</v>
      </c>
      <c r="O1665" s="191">
        <v>0</v>
      </c>
      <c r="P1665" s="191">
        <v>0</v>
      </c>
      <c r="Q1665" s="191">
        <v>0</v>
      </c>
      <c r="R1665" s="191">
        <v>0</v>
      </c>
      <c r="S1665" s="191">
        <v>0</v>
      </c>
      <c r="T1665" s="191">
        <v>0</v>
      </c>
      <c r="U1665" s="191">
        <v>0</v>
      </c>
      <c r="V1665" s="191">
        <v>0</v>
      </c>
      <c r="W1665" s="191">
        <v>0</v>
      </c>
      <c r="X1665" s="191">
        <v>0</v>
      </c>
      <c r="Y1665" s="191">
        <v>0</v>
      </c>
      <c r="Z1665" s="191">
        <v>0</v>
      </c>
      <c r="AA1665" s="191">
        <v>0</v>
      </c>
      <c r="AB1665" s="191">
        <v>0</v>
      </c>
      <c r="AC1665" s="191">
        <v>0</v>
      </c>
      <c r="AD1665" s="191">
        <v>0</v>
      </c>
      <c r="AE1665" s="191"/>
      <c r="AF1665" s="191"/>
    </row>
    <row r="1666" spans="1:32">
      <c r="A1666" s="332">
        <v>1900</v>
      </c>
      <c r="B1666" s="334" t="s">
        <v>1094</v>
      </c>
      <c r="C1666" s="345">
        <v>1587</v>
      </c>
      <c r="D1666" s="345">
        <v>1392</v>
      </c>
      <c r="E1666" s="191"/>
      <c r="F1666" s="191">
        <f t="shared" si="93"/>
        <v>0</v>
      </c>
      <c r="G1666" s="191"/>
      <c r="H1666" s="191">
        <v>0</v>
      </c>
      <c r="I1666" s="191"/>
      <c r="J1666" s="191">
        <v>0</v>
      </c>
      <c r="K1666" s="191">
        <v>0</v>
      </c>
      <c r="L1666" s="191">
        <v>0</v>
      </c>
      <c r="M1666" s="191">
        <v>0</v>
      </c>
      <c r="N1666" s="191">
        <v>0</v>
      </c>
      <c r="O1666" s="191">
        <v>0</v>
      </c>
      <c r="P1666" s="191">
        <v>0</v>
      </c>
      <c r="Q1666" s="191">
        <v>0</v>
      </c>
      <c r="R1666" s="191">
        <v>0</v>
      </c>
      <c r="S1666" s="191">
        <v>0</v>
      </c>
      <c r="T1666" s="191">
        <v>0</v>
      </c>
      <c r="U1666" s="191">
        <v>0</v>
      </c>
      <c r="V1666" s="191">
        <v>0</v>
      </c>
      <c r="W1666" s="191">
        <v>0</v>
      </c>
      <c r="X1666" s="191">
        <v>0</v>
      </c>
      <c r="Y1666" s="191">
        <v>0</v>
      </c>
      <c r="Z1666" s="191">
        <v>0</v>
      </c>
      <c r="AA1666" s="191">
        <v>0</v>
      </c>
      <c r="AB1666" s="191">
        <v>0</v>
      </c>
      <c r="AC1666" s="191">
        <v>0</v>
      </c>
      <c r="AD1666" s="191">
        <v>0</v>
      </c>
      <c r="AE1666" s="191"/>
      <c r="AF1666" s="191"/>
    </row>
    <row r="1667" spans="1:32">
      <c r="A1667" s="332">
        <v>1900</v>
      </c>
      <c r="B1667" s="334" t="s">
        <v>1095</v>
      </c>
      <c r="C1667" s="345">
        <v>1529</v>
      </c>
      <c r="D1667" s="345">
        <v>1555</v>
      </c>
      <c r="E1667" s="191"/>
      <c r="F1667" s="191">
        <f t="shared" si="93"/>
        <v>0</v>
      </c>
      <c r="G1667" s="191"/>
      <c r="H1667" s="191">
        <v>0</v>
      </c>
      <c r="I1667" s="191"/>
      <c r="J1667" s="191">
        <v>0</v>
      </c>
      <c r="K1667" s="191">
        <v>0</v>
      </c>
      <c r="L1667" s="191">
        <v>0</v>
      </c>
      <c r="M1667" s="191">
        <v>0</v>
      </c>
      <c r="N1667" s="191">
        <v>0</v>
      </c>
      <c r="O1667" s="191">
        <v>0</v>
      </c>
      <c r="P1667" s="191">
        <v>0</v>
      </c>
      <c r="Q1667" s="191">
        <v>0</v>
      </c>
      <c r="R1667" s="191">
        <v>0</v>
      </c>
      <c r="S1667" s="191">
        <v>0</v>
      </c>
      <c r="T1667" s="191">
        <v>0</v>
      </c>
      <c r="U1667" s="191">
        <v>0</v>
      </c>
      <c r="V1667" s="191">
        <v>0</v>
      </c>
      <c r="W1667" s="191">
        <v>0</v>
      </c>
      <c r="X1667" s="191">
        <v>0</v>
      </c>
      <c r="Y1667" s="191">
        <v>0</v>
      </c>
      <c r="Z1667" s="191">
        <v>0</v>
      </c>
      <c r="AA1667" s="191">
        <v>0</v>
      </c>
      <c r="AB1667" s="191">
        <v>0</v>
      </c>
      <c r="AC1667" s="191">
        <v>0</v>
      </c>
      <c r="AD1667" s="191">
        <v>0</v>
      </c>
      <c r="AE1667" s="191"/>
      <c r="AF1667" s="191"/>
    </row>
    <row r="1668" spans="1:32">
      <c r="A1668" s="332">
        <v>1900</v>
      </c>
      <c r="B1668" s="334" t="s">
        <v>1096</v>
      </c>
      <c r="C1668" s="345">
        <v>1345</v>
      </c>
      <c r="D1668" s="345">
        <v>1031</v>
      </c>
      <c r="E1668" s="191"/>
      <c r="F1668" s="191">
        <f t="shared" si="93"/>
        <v>0</v>
      </c>
      <c r="G1668" s="191"/>
      <c r="H1668" s="191">
        <v>0</v>
      </c>
      <c r="I1668" s="191"/>
      <c r="J1668" s="191">
        <v>0</v>
      </c>
      <c r="K1668" s="191">
        <v>0</v>
      </c>
      <c r="L1668" s="191">
        <v>0</v>
      </c>
      <c r="M1668" s="191">
        <v>0</v>
      </c>
      <c r="N1668" s="191">
        <v>0</v>
      </c>
      <c r="O1668" s="191">
        <v>0</v>
      </c>
      <c r="P1668" s="191">
        <v>0</v>
      </c>
      <c r="Q1668" s="191">
        <v>0</v>
      </c>
      <c r="R1668" s="191">
        <v>0</v>
      </c>
      <c r="S1668" s="191">
        <v>0</v>
      </c>
      <c r="T1668" s="191">
        <v>0</v>
      </c>
      <c r="U1668" s="191">
        <v>0</v>
      </c>
      <c r="V1668" s="191">
        <v>0</v>
      </c>
      <c r="W1668" s="191">
        <v>0</v>
      </c>
      <c r="X1668" s="191">
        <v>0</v>
      </c>
      <c r="Y1668" s="191">
        <v>0</v>
      </c>
      <c r="Z1668" s="191">
        <v>0</v>
      </c>
      <c r="AA1668" s="191">
        <v>0</v>
      </c>
      <c r="AB1668" s="191">
        <v>0</v>
      </c>
      <c r="AC1668" s="191">
        <v>0</v>
      </c>
      <c r="AD1668" s="191">
        <v>0</v>
      </c>
      <c r="AE1668" s="191"/>
      <c r="AF1668" s="191"/>
    </row>
    <row r="1669" spans="1:32">
      <c r="A1669" s="332">
        <v>1900</v>
      </c>
      <c r="B1669" s="334" t="s">
        <v>1097</v>
      </c>
      <c r="C1669" s="345">
        <v>3633</v>
      </c>
      <c r="D1669" s="345">
        <v>3533</v>
      </c>
      <c r="E1669" s="191"/>
      <c r="F1669" s="191">
        <f t="shared" si="93"/>
        <v>0</v>
      </c>
      <c r="G1669" s="191"/>
      <c r="H1669" s="191">
        <v>0</v>
      </c>
      <c r="I1669" s="191"/>
      <c r="J1669" s="191">
        <v>0</v>
      </c>
      <c r="K1669" s="191">
        <v>0</v>
      </c>
      <c r="L1669" s="191">
        <v>0</v>
      </c>
      <c r="M1669" s="191">
        <v>0</v>
      </c>
      <c r="N1669" s="191">
        <v>0</v>
      </c>
      <c r="O1669" s="191">
        <v>0</v>
      </c>
      <c r="P1669" s="191">
        <v>0</v>
      </c>
      <c r="Q1669" s="191">
        <v>0</v>
      </c>
      <c r="R1669" s="191">
        <v>0</v>
      </c>
      <c r="S1669" s="191">
        <v>0</v>
      </c>
      <c r="T1669" s="191">
        <v>0</v>
      </c>
      <c r="U1669" s="191">
        <v>0</v>
      </c>
      <c r="V1669" s="191">
        <v>0</v>
      </c>
      <c r="W1669" s="191">
        <v>0</v>
      </c>
      <c r="X1669" s="191">
        <v>0</v>
      </c>
      <c r="Y1669" s="191">
        <v>0</v>
      </c>
      <c r="Z1669" s="191">
        <v>0</v>
      </c>
      <c r="AA1669" s="191">
        <v>0</v>
      </c>
      <c r="AB1669" s="191">
        <v>0</v>
      </c>
      <c r="AC1669" s="191">
        <v>0</v>
      </c>
      <c r="AD1669" s="191">
        <v>0</v>
      </c>
      <c r="AE1669" s="191"/>
      <c r="AF1669" s="191"/>
    </row>
    <row r="1670" spans="1:32">
      <c r="A1670" s="332">
        <v>1900</v>
      </c>
      <c r="B1670" s="334" t="s">
        <v>1098</v>
      </c>
      <c r="C1670" s="345">
        <v>1233</v>
      </c>
      <c r="D1670" s="345">
        <v>1191</v>
      </c>
      <c r="E1670" s="191"/>
      <c r="F1670" s="191">
        <f t="shared" si="93"/>
        <v>0</v>
      </c>
      <c r="G1670" s="191"/>
      <c r="H1670" s="191">
        <v>0</v>
      </c>
      <c r="I1670" s="191"/>
      <c r="J1670" s="191">
        <v>0</v>
      </c>
      <c r="K1670" s="191">
        <v>0</v>
      </c>
      <c r="L1670" s="191">
        <v>0</v>
      </c>
      <c r="M1670" s="191">
        <v>0</v>
      </c>
      <c r="N1670" s="191">
        <v>0</v>
      </c>
      <c r="O1670" s="191">
        <v>0</v>
      </c>
      <c r="P1670" s="191">
        <v>0</v>
      </c>
      <c r="Q1670" s="191">
        <v>0</v>
      </c>
      <c r="R1670" s="191">
        <v>0</v>
      </c>
      <c r="S1670" s="191">
        <v>0</v>
      </c>
      <c r="T1670" s="191">
        <v>0</v>
      </c>
      <c r="U1670" s="191">
        <v>0</v>
      </c>
      <c r="V1670" s="191">
        <v>0</v>
      </c>
      <c r="W1670" s="191">
        <v>0</v>
      </c>
      <c r="X1670" s="191">
        <v>0</v>
      </c>
      <c r="Y1670" s="191">
        <v>0</v>
      </c>
      <c r="Z1670" s="191">
        <v>0</v>
      </c>
      <c r="AA1670" s="191">
        <v>0</v>
      </c>
      <c r="AB1670" s="191">
        <v>0</v>
      </c>
      <c r="AC1670" s="191">
        <v>0</v>
      </c>
      <c r="AD1670" s="191">
        <v>0</v>
      </c>
      <c r="AE1670" s="191"/>
      <c r="AF1670" s="191"/>
    </row>
    <row r="1671" spans="1:32">
      <c r="A1671" s="332">
        <v>1900</v>
      </c>
      <c r="B1671" s="334" t="s">
        <v>1099</v>
      </c>
      <c r="C1671" s="345">
        <v>3000</v>
      </c>
      <c r="D1671" s="345">
        <v>2946</v>
      </c>
      <c r="E1671" s="191"/>
      <c r="F1671" s="191">
        <f t="shared" si="93"/>
        <v>0</v>
      </c>
      <c r="G1671" s="191"/>
      <c r="H1671" s="191">
        <v>0</v>
      </c>
      <c r="I1671" s="191"/>
      <c r="J1671" s="191">
        <v>0</v>
      </c>
      <c r="K1671" s="191">
        <v>0</v>
      </c>
      <c r="L1671" s="191">
        <v>0</v>
      </c>
      <c r="M1671" s="191">
        <v>0</v>
      </c>
      <c r="N1671" s="191">
        <v>0</v>
      </c>
      <c r="O1671" s="191">
        <v>0</v>
      </c>
      <c r="P1671" s="191">
        <v>0</v>
      </c>
      <c r="Q1671" s="191">
        <v>0</v>
      </c>
      <c r="R1671" s="191">
        <v>0</v>
      </c>
      <c r="S1671" s="191">
        <v>0</v>
      </c>
      <c r="T1671" s="191">
        <v>0</v>
      </c>
      <c r="U1671" s="191">
        <v>0</v>
      </c>
      <c r="V1671" s="191">
        <v>0</v>
      </c>
      <c r="W1671" s="191">
        <v>0</v>
      </c>
      <c r="X1671" s="191">
        <v>0</v>
      </c>
      <c r="Y1671" s="191">
        <v>0</v>
      </c>
      <c r="Z1671" s="191">
        <v>0</v>
      </c>
      <c r="AA1671" s="191">
        <v>0</v>
      </c>
      <c r="AB1671" s="191">
        <v>0</v>
      </c>
      <c r="AC1671" s="191">
        <v>0</v>
      </c>
      <c r="AD1671" s="191">
        <v>0</v>
      </c>
      <c r="AE1671" s="191"/>
      <c r="AF1671" s="191"/>
    </row>
    <row r="1672" spans="1:32">
      <c r="A1672" s="332">
        <v>1900</v>
      </c>
      <c r="B1672" s="334" t="s">
        <v>1100</v>
      </c>
      <c r="C1672" s="345">
        <v>4117</v>
      </c>
      <c r="D1672" s="345">
        <v>5429</v>
      </c>
      <c r="E1672" s="191"/>
      <c r="F1672" s="191">
        <f t="shared" si="93"/>
        <v>0</v>
      </c>
      <c r="G1672" s="191"/>
      <c r="H1672" s="191">
        <v>0</v>
      </c>
      <c r="I1672" s="191"/>
      <c r="J1672" s="191">
        <v>0</v>
      </c>
      <c r="K1672" s="191">
        <v>0</v>
      </c>
      <c r="L1672" s="191">
        <v>0</v>
      </c>
      <c r="M1672" s="191">
        <v>0</v>
      </c>
      <c r="N1672" s="191">
        <v>0</v>
      </c>
      <c r="O1672" s="191">
        <v>0</v>
      </c>
      <c r="P1672" s="191">
        <v>0</v>
      </c>
      <c r="Q1672" s="191">
        <v>0</v>
      </c>
      <c r="R1672" s="191">
        <v>0</v>
      </c>
      <c r="S1672" s="191">
        <v>0</v>
      </c>
      <c r="T1672" s="191">
        <v>0</v>
      </c>
      <c r="U1672" s="191">
        <v>0</v>
      </c>
      <c r="V1672" s="191">
        <v>0</v>
      </c>
      <c r="W1672" s="191">
        <v>0</v>
      </c>
      <c r="X1672" s="191">
        <v>0</v>
      </c>
      <c r="Y1672" s="191">
        <v>0</v>
      </c>
      <c r="Z1672" s="191">
        <v>0</v>
      </c>
      <c r="AA1672" s="191">
        <v>0</v>
      </c>
      <c r="AB1672" s="191">
        <v>0</v>
      </c>
      <c r="AC1672" s="191">
        <v>0</v>
      </c>
      <c r="AD1672" s="191">
        <v>0</v>
      </c>
      <c r="AE1672" s="191"/>
      <c r="AF1672" s="191"/>
    </row>
    <row r="1673" spans="1:32">
      <c r="A1673" s="332">
        <v>1900</v>
      </c>
      <c r="B1673" s="334" t="s">
        <v>1101</v>
      </c>
      <c r="C1673" s="345">
        <v>1477</v>
      </c>
      <c r="D1673" s="345">
        <v>1468</v>
      </c>
      <c r="E1673" s="191"/>
      <c r="F1673" s="191">
        <f t="shared" si="93"/>
        <v>0</v>
      </c>
      <c r="G1673" s="191"/>
      <c r="H1673" s="191">
        <v>0</v>
      </c>
      <c r="I1673" s="191"/>
      <c r="J1673" s="191">
        <v>0</v>
      </c>
      <c r="K1673" s="191">
        <v>0</v>
      </c>
      <c r="L1673" s="191">
        <v>0</v>
      </c>
      <c r="M1673" s="191">
        <v>0</v>
      </c>
      <c r="N1673" s="191">
        <v>0</v>
      </c>
      <c r="O1673" s="191">
        <v>0</v>
      </c>
      <c r="P1673" s="191">
        <v>0</v>
      </c>
      <c r="Q1673" s="191">
        <v>0</v>
      </c>
      <c r="R1673" s="191">
        <v>0</v>
      </c>
      <c r="S1673" s="191">
        <v>0</v>
      </c>
      <c r="T1673" s="191">
        <v>0</v>
      </c>
      <c r="U1673" s="191">
        <v>0</v>
      </c>
      <c r="V1673" s="191">
        <v>0</v>
      </c>
      <c r="W1673" s="191">
        <v>0</v>
      </c>
      <c r="X1673" s="191">
        <v>0</v>
      </c>
      <c r="Y1673" s="191">
        <v>0</v>
      </c>
      <c r="Z1673" s="191">
        <v>0</v>
      </c>
      <c r="AA1673" s="191">
        <v>0</v>
      </c>
      <c r="AB1673" s="191">
        <v>0</v>
      </c>
      <c r="AC1673" s="191">
        <v>0</v>
      </c>
      <c r="AD1673" s="191">
        <v>0</v>
      </c>
      <c r="AE1673" s="191"/>
      <c r="AF1673" s="191"/>
    </row>
    <row r="1674" spans="1:32">
      <c r="A1674" s="332">
        <v>1900</v>
      </c>
      <c r="B1674" s="334" t="s">
        <v>1102</v>
      </c>
      <c r="C1674" s="345">
        <v>2537</v>
      </c>
      <c r="D1674" s="345">
        <v>2885</v>
      </c>
      <c r="E1674" s="191"/>
      <c r="F1674" s="191">
        <f t="shared" si="93"/>
        <v>0</v>
      </c>
      <c r="G1674" s="191"/>
      <c r="H1674" s="191">
        <v>0</v>
      </c>
      <c r="I1674" s="191"/>
      <c r="J1674" s="191">
        <v>0</v>
      </c>
      <c r="K1674" s="191">
        <v>0</v>
      </c>
      <c r="L1674" s="191">
        <v>0</v>
      </c>
      <c r="M1674" s="191">
        <v>0</v>
      </c>
      <c r="N1674" s="191">
        <v>0</v>
      </c>
      <c r="O1674" s="191">
        <v>0</v>
      </c>
      <c r="P1674" s="191">
        <v>0</v>
      </c>
      <c r="Q1674" s="191">
        <v>0</v>
      </c>
      <c r="R1674" s="191">
        <v>0</v>
      </c>
      <c r="S1674" s="191">
        <v>0</v>
      </c>
      <c r="T1674" s="191">
        <v>0</v>
      </c>
      <c r="U1674" s="191">
        <v>0</v>
      </c>
      <c r="V1674" s="191">
        <v>0</v>
      </c>
      <c r="W1674" s="191">
        <v>0</v>
      </c>
      <c r="X1674" s="191">
        <v>0</v>
      </c>
      <c r="Y1674" s="191">
        <v>0</v>
      </c>
      <c r="Z1674" s="191">
        <v>0</v>
      </c>
      <c r="AA1674" s="191">
        <v>0</v>
      </c>
      <c r="AB1674" s="191">
        <v>0</v>
      </c>
      <c r="AC1674" s="191">
        <v>0</v>
      </c>
      <c r="AD1674" s="191">
        <v>0</v>
      </c>
      <c r="AE1674" s="191"/>
      <c r="AF1674" s="191"/>
    </row>
    <row r="1675" spans="1:32">
      <c r="A1675" s="332">
        <v>1900</v>
      </c>
      <c r="B1675" s="334" t="s">
        <v>1103</v>
      </c>
      <c r="C1675" s="345">
        <v>933</v>
      </c>
      <c r="D1675" s="345">
        <v>899</v>
      </c>
      <c r="E1675" s="191"/>
      <c r="F1675" s="191">
        <f t="shared" si="93"/>
        <v>0</v>
      </c>
      <c r="G1675" s="191"/>
      <c r="H1675" s="191">
        <v>0</v>
      </c>
      <c r="I1675" s="191"/>
      <c r="J1675" s="191">
        <v>0</v>
      </c>
      <c r="K1675" s="191">
        <v>0</v>
      </c>
      <c r="L1675" s="191">
        <v>0</v>
      </c>
      <c r="M1675" s="191">
        <v>0</v>
      </c>
      <c r="N1675" s="191">
        <v>0</v>
      </c>
      <c r="O1675" s="191">
        <v>0</v>
      </c>
      <c r="P1675" s="191">
        <v>0</v>
      </c>
      <c r="Q1675" s="191">
        <v>0</v>
      </c>
      <c r="R1675" s="191">
        <v>0</v>
      </c>
      <c r="S1675" s="191">
        <v>0</v>
      </c>
      <c r="T1675" s="191">
        <v>0</v>
      </c>
      <c r="U1675" s="191">
        <v>0</v>
      </c>
      <c r="V1675" s="191">
        <v>0</v>
      </c>
      <c r="W1675" s="191">
        <v>0</v>
      </c>
      <c r="X1675" s="191">
        <v>0</v>
      </c>
      <c r="Y1675" s="191">
        <v>0</v>
      </c>
      <c r="Z1675" s="191">
        <v>0</v>
      </c>
      <c r="AA1675" s="191">
        <v>0</v>
      </c>
      <c r="AB1675" s="191">
        <v>0</v>
      </c>
      <c r="AC1675" s="191">
        <v>0</v>
      </c>
      <c r="AD1675" s="191">
        <v>0</v>
      </c>
      <c r="AE1675" s="191"/>
      <c r="AF1675" s="191"/>
    </row>
    <row r="1676" spans="1:32">
      <c r="A1676" s="332">
        <v>1900</v>
      </c>
      <c r="B1676" s="334" t="s">
        <v>1104</v>
      </c>
      <c r="C1676" s="345">
        <v>2003</v>
      </c>
      <c r="D1676" s="345">
        <v>1866</v>
      </c>
      <c r="E1676" s="191"/>
      <c r="F1676" s="191">
        <f t="shared" si="93"/>
        <v>0</v>
      </c>
      <c r="G1676" s="191"/>
      <c r="H1676" s="191">
        <v>0</v>
      </c>
      <c r="I1676" s="191"/>
      <c r="J1676" s="191">
        <v>0</v>
      </c>
      <c r="K1676" s="191">
        <v>0</v>
      </c>
      <c r="L1676" s="191">
        <v>0</v>
      </c>
      <c r="M1676" s="191">
        <v>0</v>
      </c>
      <c r="N1676" s="191">
        <v>0</v>
      </c>
      <c r="O1676" s="191">
        <v>0</v>
      </c>
      <c r="P1676" s="191">
        <v>0</v>
      </c>
      <c r="Q1676" s="191">
        <v>0</v>
      </c>
      <c r="R1676" s="191">
        <v>0</v>
      </c>
      <c r="S1676" s="191">
        <v>0</v>
      </c>
      <c r="T1676" s="191">
        <v>0</v>
      </c>
      <c r="U1676" s="191">
        <v>0</v>
      </c>
      <c r="V1676" s="191">
        <v>0</v>
      </c>
      <c r="W1676" s="191">
        <v>0</v>
      </c>
      <c r="X1676" s="191">
        <v>0</v>
      </c>
      <c r="Y1676" s="191">
        <v>0</v>
      </c>
      <c r="Z1676" s="191">
        <v>0</v>
      </c>
      <c r="AA1676" s="191">
        <v>0</v>
      </c>
      <c r="AB1676" s="191">
        <v>0</v>
      </c>
      <c r="AC1676" s="191">
        <v>0</v>
      </c>
      <c r="AD1676" s="191">
        <v>0</v>
      </c>
      <c r="AE1676" s="191"/>
      <c r="AF1676" s="191"/>
    </row>
    <row r="1677" spans="1:32">
      <c r="A1677" s="332">
        <v>1900</v>
      </c>
      <c r="B1677" s="334" t="s">
        <v>1105</v>
      </c>
      <c r="C1677" s="345">
        <v>679</v>
      </c>
      <c r="D1677" s="345">
        <v>585</v>
      </c>
      <c r="E1677" s="191"/>
      <c r="F1677" s="191">
        <f t="shared" si="93"/>
        <v>0</v>
      </c>
      <c r="G1677" s="191"/>
      <c r="H1677" s="191">
        <v>0</v>
      </c>
      <c r="I1677" s="191"/>
      <c r="J1677" s="191">
        <v>0</v>
      </c>
      <c r="K1677" s="191">
        <v>0</v>
      </c>
      <c r="L1677" s="191">
        <v>0</v>
      </c>
      <c r="M1677" s="191">
        <v>0</v>
      </c>
      <c r="N1677" s="191">
        <v>0</v>
      </c>
      <c r="O1677" s="191">
        <v>0</v>
      </c>
      <c r="P1677" s="191">
        <v>0</v>
      </c>
      <c r="Q1677" s="191">
        <v>0</v>
      </c>
      <c r="R1677" s="191">
        <v>0</v>
      </c>
      <c r="S1677" s="191">
        <v>0</v>
      </c>
      <c r="T1677" s="191">
        <v>0</v>
      </c>
      <c r="U1677" s="191">
        <v>0</v>
      </c>
      <c r="V1677" s="191">
        <v>0</v>
      </c>
      <c r="W1677" s="191">
        <v>0</v>
      </c>
      <c r="X1677" s="191">
        <v>0</v>
      </c>
      <c r="Y1677" s="191">
        <v>0</v>
      </c>
      <c r="Z1677" s="191">
        <v>0</v>
      </c>
      <c r="AA1677" s="191">
        <v>0</v>
      </c>
      <c r="AB1677" s="191">
        <v>0</v>
      </c>
      <c r="AC1677" s="191">
        <v>0</v>
      </c>
      <c r="AD1677" s="191">
        <v>0</v>
      </c>
      <c r="AE1677" s="191"/>
      <c r="AF1677" s="191"/>
    </row>
    <row r="1678" spans="1:32">
      <c r="A1678" s="332">
        <v>1900</v>
      </c>
      <c r="B1678" s="334" t="s">
        <v>1106</v>
      </c>
      <c r="C1678" s="345">
        <v>1668</v>
      </c>
      <c r="D1678" s="345">
        <v>1498</v>
      </c>
      <c r="E1678" s="191"/>
      <c r="F1678" s="191">
        <f t="shared" si="93"/>
        <v>0</v>
      </c>
      <c r="G1678" s="191"/>
      <c r="H1678" s="191">
        <v>0</v>
      </c>
      <c r="I1678" s="191"/>
      <c r="J1678" s="191">
        <v>0</v>
      </c>
      <c r="K1678" s="191">
        <v>0</v>
      </c>
      <c r="L1678" s="191">
        <v>0</v>
      </c>
      <c r="M1678" s="191">
        <v>0</v>
      </c>
      <c r="N1678" s="191">
        <v>0</v>
      </c>
      <c r="O1678" s="191">
        <v>0</v>
      </c>
      <c r="P1678" s="191">
        <v>0</v>
      </c>
      <c r="Q1678" s="191">
        <v>0</v>
      </c>
      <c r="R1678" s="191">
        <v>0</v>
      </c>
      <c r="S1678" s="191">
        <v>0</v>
      </c>
      <c r="T1678" s="191">
        <v>0</v>
      </c>
      <c r="U1678" s="191">
        <v>0</v>
      </c>
      <c r="V1678" s="191">
        <v>0</v>
      </c>
      <c r="W1678" s="191">
        <v>0</v>
      </c>
      <c r="X1678" s="191">
        <v>0</v>
      </c>
      <c r="Y1678" s="191">
        <v>0</v>
      </c>
      <c r="Z1678" s="191">
        <v>0</v>
      </c>
      <c r="AA1678" s="191">
        <v>0</v>
      </c>
      <c r="AB1678" s="191">
        <v>0</v>
      </c>
      <c r="AC1678" s="191">
        <v>0</v>
      </c>
      <c r="AD1678" s="191">
        <v>0</v>
      </c>
      <c r="AE1678" s="191"/>
      <c r="AF1678" s="191"/>
    </row>
    <row r="1679" spans="1:32">
      <c r="A1679" s="332">
        <v>1900</v>
      </c>
      <c r="B1679" s="334" t="s">
        <v>1107</v>
      </c>
      <c r="C1679" s="345">
        <v>1506</v>
      </c>
      <c r="D1679" s="345">
        <v>2382</v>
      </c>
      <c r="E1679" s="191"/>
      <c r="F1679" s="191">
        <f t="shared" si="93"/>
        <v>0</v>
      </c>
      <c r="G1679" s="191"/>
      <c r="H1679" s="191">
        <v>0</v>
      </c>
      <c r="I1679" s="191"/>
      <c r="J1679" s="191">
        <v>0</v>
      </c>
      <c r="K1679" s="191">
        <v>0</v>
      </c>
      <c r="L1679" s="191">
        <v>0</v>
      </c>
      <c r="M1679" s="191">
        <v>0</v>
      </c>
      <c r="N1679" s="191">
        <v>0</v>
      </c>
      <c r="O1679" s="191">
        <v>0</v>
      </c>
      <c r="P1679" s="191">
        <v>0</v>
      </c>
      <c r="Q1679" s="191">
        <v>0</v>
      </c>
      <c r="R1679" s="191">
        <v>0</v>
      </c>
      <c r="S1679" s="191">
        <v>0</v>
      </c>
      <c r="T1679" s="191">
        <v>0</v>
      </c>
      <c r="U1679" s="191">
        <v>0</v>
      </c>
      <c r="V1679" s="191">
        <v>0</v>
      </c>
      <c r="W1679" s="191">
        <v>0</v>
      </c>
      <c r="X1679" s="191">
        <v>0</v>
      </c>
      <c r="Y1679" s="191">
        <v>0</v>
      </c>
      <c r="Z1679" s="191">
        <v>0</v>
      </c>
      <c r="AA1679" s="191">
        <v>0</v>
      </c>
      <c r="AB1679" s="191">
        <v>0</v>
      </c>
      <c r="AC1679" s="191">
        <v>0</v>
      </c>
      <c r="AD1679" s="191">
        <v>0</v>
      </c>
      <c r="AE1679" s="191"/>
      <c r="AF1679" s="191"/>
    </row>
    <row r="1680" spans="1:32">
      <c r="A1680" s="332">
        <v>1900</v>
      </c>
      <c r="B1680" s="334" t="s">
        <v>1108</v>
      </c>
      <c r="C1680" s="345">
        <v>2583</v>
      </c>
      <c r="D1680" s="345">
        <v>2283</v>
      </c>
      <c r="E1680" s="191"/>
      <c r="F1680" s="191">
        <f t="shared" si="93"/>
        <v>0</v>
      </c>
      <c r="G1680" s="191"/>
      <c r="H1680" s="191">
        <v>0</v>
      </c>
      <c r="I1680" s="191"/>
      <c r="J1680" s="191">
        <v>0</v>
      </c>
      <c r="K1680" s="191">
        <v>0</v>
      </c>
      <c r="L1680" s="191">
        <v>0</v>
      </c>
      <c r="M1680" s="191">
        <v>0</v>
      </c>
      <c r="N1680" s="191">
        <v>0</v>
      </c>
      <c r="O1680" s="191">
        <v>0</v>
      </c>
      <c r="P1680" s="191">
        <v>0</v>
      </c>
      <c r="Q1680" s="191">
        <v>0</v>
      </c>
      <c r="R1680" s="191">
        <v>0</v>
      </c>
      <c r="S1680" s="191">
        <v>0</v>
      </c>
      <c r="T1680" s="191">
        <v>0</v>
      </c>
      <c r="U1680" s="191">
        <v>0</v>
      </c>
      <c r="V1680" s="191">
        <v>0</v>
      </c>
      <c r="W1680" s="191">
        <v>0</v>
      </c>
      <c r="X1680" s="191">
        <v>0</v>
      </c>
      <c r="Y1680" s="191">
        <v>0</v>
      </c>
      <c r="Z1680" s="191">
        <v>0</v>
      </c>
      <c r="AA1680" s="191">
        <v>0</v>
      </c>
      <c r="AB1680" s="191">
        <v>0</v>
      </c>
      <c r="AC1680" s="191">
        <v>0</v>
      </c>
      <c r="AD1680" s="191">
        <v>0</v>
      </c>
      <c r="AE1680" s="191"/>
      <c r="AF1680" s="191"/>
    </row>
    <row r="1681" spans="1:32">
      <c r="A1681" s="332">
        <v>1900</v>
      </c>
      <c r="B1681" s="334" t="s">
        <v>1109</v>
      </c>
      <c r="C1681" s="345">
        <v>1609</v>
      </c>
      <c r="D1681" s="345">
        <v>1399</v>
      </c>
      <c r="E1681" s="191"/>
      <c r="F1681" s="191">
        <f t="shared" si="93"/>
        <v>0</v>
      </c>
      <c r="G1681" s="191"/>
      <c r="H1681" s="191">
        <v>0</v>
      </c>
      <c r="I1681" s="191"/>
      <c r="J1681" s="191">
        <v>0</v>
      </c>
      <c r="K1681" s="191">
        <v>0</v>
      </c>
      <c r="L1681" s="191">
        <v>0</v>
      </c>
      <c r="M1681" s="191">
        <v>0</v>
      </c>
      <c r="N1681" s="191">
        <v>0</v>
      </c>
      <c r="O1681" s="191">
        <v>0</v>
      </c>
      <c r="P1681" s="191">
        <v>0</v>
      </c>
      <c r="Q1681" s="191">
        <v>0</v>
      </c>
      <c r="R1681" s="191">
        <v>0</v>
      </c>
      <c r="S1681" s="191">
        <v>0</v>
      </c>
      <c r="T1681" s="191">
        <v>0</v>
      </c>
      <c r="U1681" s="191">
        <v>0</v>
      </c>
      <c r="V1681" s="191">
        <v>0</v>
      </c>
      <c r="W1681" s="191">
        <v>0</v>
      </c>
      <c r="X1681" s="191">
        <v>0</v>
      </c>
      <c r="Y1681" s="191">
        <v>0</v>
      </c>
      <c r="Z1681" s="191">
        <v>0</v>
      </c>
      <c r="AA1681" s="191">
        <v>0</v>
      </c>
      <c r="AB1681" s="191">
        <v>0</v>
      </c>
      <c r="AC1681" s="191">
        <v>0</v>
      </c>
      <c r="AD1681" s="191">
        <v>0</v>
      </c>
      <c r="AE1681" s="191"/>
      <c r="AF1681" s="191"/>
    </row>
    <row r="1682" spans="1:32">
      <c r="A1682" s="332">
        <v>1900</v>
      </c>
      <c r="B1682" s="334" t="s">
        <v>1110</v>
      </c>
      <c r="C1682" s="345">
        <v>2394</v>
      </c>
      <c r="D1682" s="345">
        <v>2486</v>
      </c>
      <c r="E1682" s="191"/>
      <c r="F1682" s="191">
        <f t="shared" si="93"/>
        <v>0</v>
      </c>
      <c r="G1682" s="191"/>
      <c r="H1682" s="191">
        <v>0</v>
      </c>
      <c r="I1682" s="191"/>
      <c r="J1682" s="191">
        <v>0</v>
      </c>
      <c r="K1682" s="191">
        <v>0</v>
      </c>
      <c r="L1682" s="191">
        <v>0</v>
      </c>
      <c r="M1682" s="191">
        <v>0</v>
      </c>
      <c r="N1682" s="191">
        <v>0</v>
      </c>
      <c r="O1682" s="191">
        <v>0</v>
      </c>
      <c r="P1682" s="191">
        <v>0</v>
      </c>
      <c r="Q1682" s="191">
        <v>0</v>
      </c>
      <c r="R1682" s="191">
        <v>0</v>
      </c>
      <c r="S1682" s="191">
        <v>0</v>
      </c>
      <c r="T1682" s="191">
        <v>0</v>
      </c>
      <c r="U1682" s="191">
        <v>0</v>
      </c>
      <c r="V1682" s="191">
        <v>0</v>
      </c>
      <c r="W1682" s="191">
        <v>0</v>
      </c>
      <c r="X1682" s="191">
        <v>0</v>
      </c>
      <c r="Y1682" s="191">
        <v>0</v>
      </c>
      <c r="Z1682" s="191">
        <v>0</v>
      </c>
      <c r="AA1682" s="191">
        <v>0</v>
      </c>
      <c r="AB1682" s="191">
        <v>0</v>
      </c>
      <c r="AC1682" s="191">
        <v>0</v>
      </c>
      <c r="AD1682" s="191">
        <v>0</v>
      </c>
      <c r="AE1682" s="191"/>
      <c r="AF1682" s="191"/>
    </row>
    <row r="1683" spans="1:32">
      <c r="A1683" s="332">
        <v>1900</v>
      </c>
      <c r="B1683" s="334" t="s">
        <v>1111</v>
      </c>
      <c r="C1683" s="345">
        <v>2386</v>
      </c>
      <c r="D1683" s="345">
        <v>2329</v>
      </c>
      <c r="E1683" s="191"/>
      <c r="F1683" s="191">
        <f t="shared" si="93"/>
        <v>0</v>
      </c>
      <c r="G1683" s="191"/>
      <c r="H1683" s="191">
        <v>0</v>
      </c>
      <c r="I1683" s="191"/>
      <c r="J1683" s="191">
        <v>0</v>
      </c>
      <c r="K1683" s="191">
        <v>0</v>
      </c>
      <c r="L1683" s="191">
        <v>0</v>
      </c>
      <c r="M1683" s="191">
        <v>0</v>
      </c>
      <c r="N1683" s="191">
        <v>0</v>
      </c>
      <c r="O1683" s="191">
        <v>0</v>
      </c>
      <c r="P1683" s="191">
        <v>0</v>
      </c>
      <c r="Q1683" s="191">
        <v>0</v>
      </c>
      <c r="R1683" s="191">
        <v>0</v>
      </c>
      <c r="S1683" s="191">
        <v>0</v>
      </c>
      <c r="T1683" s="191">
        <v>0</v>
      </c>
      <c r="U1683" s="191">
        <v>0</v>
      </c>
      <c r="V1683" s="191">
        <v>0</v>
      </c>
      <c r="W1683" s="191">
        <v>0</v>
      </c>
      <c r="X1683" s="191">
        <v>0</v>
      </c>
      <c r="Y1683" s="191">
        <v>0</v>
      </c>
      <c r="Z1683" s="191">
        <v>0</v>
      </c>
      <c r="AA1683" s="191">
        <v>0</v>
      </c>
      <c r="AB1683" s="191">
        <v>0</v>
      </c>
      <c r="AC1683" s="191">
        <v>0</v>
      </c>
      <c r="AD1683" s="191">
        <v>0</v>
      </c>
      <c r="AE1683" s="191"/>
      <c r="AF1683" s="191"/>
    </row>
    <row r="1684" spans="1:32">
      <c r="A1684" s="332">
        <v>1900</v>
      </c>
      <c r="B1684" s="334" t="s">
        <v>1112</v>
      </c>
      <c r="C1684" s="345">
        <v>2461</v>
      </c>
      <c r="D1684" s="345">
        <v>2321</v>
      </c>
      <c r="E1684" s="191"/>
      <c r="F1684" s="191">
        <f t="shared" si="93"/>
        <v>0</v>
      </c>
      <c r="G1684" s="191"/>
      <c r="H1684" s="191">
        <v>0</v>
      </c>
      <c r="I1684" s="191"/>
      <c r="J1684" s="191">
        <v>0</v>
      </c>
      <c r="K1684" s="191">
        <v>0</v>
      </c>
      <c r="L1684" s="191">
        <v>0</v>
      </c>
      <c r="M1684" s="191">
        <v>0</v>
      </c>
      <c r="N1684" s="191">
        <v>0</v>
      </c>
      <c r="O1684" s="191">
        <v>0</v>
      </c>
      <c r="P1684" s="191">
        <v>0</v>
      </c>
      <c r="Q1684" s="191">
        <v>0</v>
      </c>
      <c r="R1684" s="191">
        <v>0</v>
      </c>
      <c r="S1684" s="191">
        <v>0</v>
      </c>
      <c r="T1684" s="191">
        <v>0</v>
      </c>
      <c r="U1684" s="191">
        <v>0</v>
      </c>
      <c r="V1684" s="191">
        <v>0</v>
      </c>
      <c r="W1684" s="191">
        <v>0</v>
      </c>
      <c r="X1684" s="191">
        <v>0</v>
      </c>
      <c r="Y1684" s="191">
        <v>0</v>
      </c>
      <c r="Z1684" s="191">
        <v>0</v>
      </c>
      <c r="AA1684" s="191">
        <v>0</v>
      </c>
      <c r="AB1684" s="191">
        <v>0</v>
      </c>
      <c r="AC1684" s="191">
        <v>0</v>
      </c>
      <c r="AD1684" s="191">
        <v>0</v>
      </c>
      <c r="AE1684" s="191"/>
      <c r="AF1684" s="191"/>
    </row>
    <row r="1685" spans="1:32">
      <c r="A1685" s="332">
        <v>1900</v>
      </c>
      <c r="B1685" s="334" t="s">
        <v>1113</v>
      </c>
      <c r="C1685" s="345">
        <v>3085</v>
      </c>
      <c r="D1685" s="345">
        <v>3181</v>
      </c>
      <c r="E1685" s="191"/>
      <c r="F1685" s="191">
        <f t="shared" si="93"/>
        <v>0</v>
      </c>
      <c r="G1685" s="191"/>
      <c r="H1685" s="191">
        <v>0</v>
      </c>
      <c r="I1685" s="191"/>
      <c r="J1685" s="191">
        <v>0</v>
      </c>
      <c r="K1685" s="191">
        <v>0</v>
      </c>
      <c r="L1685" s="191">
        <v>0</v>
      </c>
      <c r="M1685" s="191">
        <v>0</v>
      </c>
      <c r="N1685" s="191">
        <v>0</v>
      </c>
      <c r="O1685" s="191">
        <v>0</v>
      </c>
      <c r="P1685" s="191">
        <v>0</v>
      </c>
      <c r="Q1685" s="191">
        <v>0</v>
      </c>
      <c r="R1685" s="191">
        <v>0</v>
      </c>
      <c r="S1685" s="191">
        <v>0</v>
      </c>
      <c r="T1685" s="191">
        <v>0</v>
      </c>
      <c r="U1685" s="191">
        <v>0</v>
      </c>
      <c r="V1685" s="191">
        <v>0</v>
      </c>
      <c r="W1685" s="191">
        <v>0</v>
      </c>
      <c r="X1685" s="191">
        <v>0</v>
      </c>
      <c r="Y1685" s="191">
        <v>0</v>
      </c>
      <c r="Z1685" s="191">
        <v>0</v>
      </c>
      <c r="AA1685" s="191">
        <v>0</v>
      </c>
      <c r="AB1685" s="191">
        <v>0</v>
      </c>
      <c r="AC1685" s="191">
        <v>0</v>
      </c>
      <c r="AD1685" s="191">
        <v>0</v>
      </c>
      <c r="AE1685" s="191"/>
      <c r="AF1685" s="191"/>
    </row>
    <row r="1686" spans="1:32">
      <c r="A1686" s="332">
        <v>1900</v>
      </c>
      <c r="B1686" s="334" t="s">
        <v>1114</v>
      </c>
      <c r="C1686" s="345">
        <v>2682</v>
      </c>
      <c r="D1686" s="345">
        <v>3054</v>
      </c>
      <c r="E1686" s="191"/>
      <c r="F1686" s="191">
        <f t="shared" si="93"/>
        <v>0</v>
      </c>
      <c r="G1686" s="191"/>
      <c r="H1686" s="191">
        <v>0</v>
      </c>
      <c r="I1686" s="191"/>
      <c r="J1686" s="191">
        <v>0</v>
      </c>
      <c r="K1686" s="191">
        <v>0</v>
      </c>
      <c r="L1686" s="191">
        <v>0</v>
      </c>
      <c r="M1686" s="191">
        <v>0</v>
      </c>
      <c r="N1686" s="191">
        <v>0</v>
      </c>
      <c r="O1686" s="191">
        <v>0</v>
      </c>
      <c r="P1686" s="191">
        <v>0</v>
      </c>
      <c r="Q1686" s="191">
        <v>0</v>
      </c>
      <c r="R1686" s="191">
        <v>0</v>
      </c>
      <c r="S1686" s="191">
        <v>0</v>
      </c>
      <c r="T1686" s="191">
        <v>0</v>
      </c>
      <c r="U1686" s="191">
        <v>0</v>
      </c>
      <c r="V1686" s="191">
        <v>0</v>
      </c>
      <c r="W1686" s="191">
        <v>0</v>
      </c>
      <c r="X1686" s="191">
        <v>0</v>
      </c>
      <c r="Y1686" s="191">
        <v>0</v>
      </c>
      <c r="Z1686" s="191">
        <v>0</v>
      </c>
      <c r="AA1686" s="191">
        <v>0</v>
      </c>
      <c r="AB1686" s="191">
        <v>0</v>
      </c>
      <c r="AC1686" s="191">
        <v>0</v>
      </c>
      <c r="AD1686" s="191">
        <v>0</v>
      </c>
      <c r="AE1686" s="191"/>
      <c r="AF1686" s="191"/>
    </row>
    <row r="1687" spans="1:32">
      <c r="A1687" s="332">
        <v>1900</v>
      </c>
      <c r="B1687" s="334" t="s">
        <v>1115</v>
      </c>
      <c r="C1687" s="345">
        <v>1490</v>
      </c>
      <c r="D1687" s="345">
        <v>1505</v>
      </c>
      <c r="E1687" s="191"/>
      <c r="F1687" s="191">
        <f t="shared" si="93"/>
        <v>0</v>
      </c>
      <c r="G1687" s="191"/>
      <c r="H1687" s="191">
        <v>0</v>
      </c>
      <c r="I1687" s="191"/>
      <c r="J1687" s="191">
        <v>0</v>
      </c>
      <c r="K1687" s="191">
        <v>0</v>
      </c>
      <c r="L1687" s="191">
        <v>0</v>
      </c>
      <c r="M1687" s="191">
        <v>0</v>
      </c>
      <c r="N1687" s="191">
        <v>0</v>
      </c>
      <c r="O1687" s="191">
        <v>0</v>
      </c>
      <c r="P1687" s="191">
        <v>0</v>
      </c>
      <c r="Q1687" s="191">
        <v>0</v>
      </c>
      <c r="R1687" s="191">
        <v>0</v>
      </c>
      <c r="S1687" s="191">
        <v>0</v>
      </c>
      <c r="T1687" s="191">
        <v>0</v>
      </c>
      <c r="U1687" s="191">
        <v>0</v>
      </c>
      <c r="V1687" s="191">
        <v>0</v>
      </c>
      <c r="W1687" s="191">
        <v>0</v>
      </c>
      <c r="X1687" s="191">
        <v>0</v>
      </c>
      <c r="Y1687" s="191">
        <v>0</v>
      </c>
      <c r="Z1687" s="191">
        <v>0</v>
      </c>
      <c r="AA1687" s="191">
        <v>0</v>
      </c>
      <c r="AB1687" s="191">
        <v>0</v>
      </c>
      <c r="AC1687" s="191">
        <v>0</v>
      </c>
      <c r="AD1687" s="191">
        <v>0</v>
      </c>
      <c r="AE1687" s="191"/>
      <c r="AF1687" s="191"/>
    </row>
    <row r="1688" spans="1:32">
      <c r="A1688" s="332">
        <v>1900</v>
      </c>
      <c r="B1688" s="334" t="s">
        <v>1116</v>
      </c>
      <c r="C1688" s="345">
        <v>2141</v>
      </c>
      <c r="D1688" s="345">
        <v>2538</v>
      </c>
      <c r="E1688" s="191"/>
      <c r="F1688" s="191">
        <f t="shared" si="93"/>
        <v>0</v>
      </c>
      <c r="G1688" s="191"/>
      <c r="H1688" s="191">
        <v>0</v>
      </c>
      <c r="I1688" s="191"/>
      <c r="J1688" s="191">
        <v>0</v>
      </c>
      <c r="K1688" s="191">
        <v>0</v>
      </c>
      <c r="L1688" s="191">
        <v>0</v>
      </c>
      <c r="M1688" s="191">
        <v>0</v>
      </c>
      <c r="N1688" s="191">
        <v>0</v>
      </c>
      <c r="O1688" s="191">
        <v>0</v>
      </c>
      <c r="P1688" s="191">
        <v>0</v>
      </c>
      <c r="Q1688" s="191">
        <v>0</v>
      </c>
      <c r="R1688" s="191">
        <v>0</v>
      </c>
      <c r="S1688" s="191">
        <v>0</v>
      </c>
      <c r="T1688" s="191">
        <v>0</v>
      </c>
      <c r="U1688" s="191">
        <v>0</v>
      </c>
      <c r="V1688" s="191">
        <v>0</v>
      </c>
      <c r="W1688" s="191">
        <v>0</v>
      </c>
      <c r="X1688" s="191">
        <v>0</v>
      </c>
      <c r="Y1688" s="191">
        <v>0</v>
      </c>
      <c r="Z1688" s="191">
        <v>0</v>
      </c>
      <c r="AA1688" s="191">
        <v>0</v>
      </c>
      <c r="AB1688" s="191">
        <v>0</v>
      </c>
      <c r="AC1688" s="191">
        <v>0</v>
      </c>
      <c r="AD1688" s="191">
        <v>0</v>
      </c>
      <c r="AE1688" s="191"/>
      <c r="AF1688" s="191"/>
    </row>
    <row r="1689" spans="1:32">
      <c r="A1689" s="332">
        <v>1900</v>
      </c>
      <c r="B1689" s="334" t="s">
        <v>1117</v>
      </c>
      <c r="C1689" s="345">
        <v>3806</v>
      </c>
      <c r="D1689" s="345">
        <v>4103</v>
      </c>
      <c r="E1689" s="191"/>
      <c r="F1689" s="191">
        <f t="shared" si="93"/>
        <v>0</v>
      </c>
      <c r="G1689" s="191"/>
      <c r="H1689" s="191">
        <v>0</v>
      </c>
      <c r="I1689" s="191"/>
      <c r="J1689" s="191">
        <v>0</v>
      </c>
      <c r="K1689" s="191">
        <v>0</v>
      </c>
      <c r="L1689" s="191">
        <v>0</v>
      </c>
      <c r="M1689" s="191">
        <v>0</v>
      </c>
      <c r="N1689" s="191">
        <v>0</v>
      </c>
      <c r="O1689" s="191">
        <v>0</v>
      </c>
      <c r="P1689" s="191">
        <v>0</v>
      </c>
      <c r="Q1689" s="191">
        <v>0</v>
      </c>
      <c r="R1689" s="191">
        <v>0</v>
      </c>
      <c r="S1689" s="191">
        <v>0</v>
      </c>
      <c r="T1689" s="191">
        <v>0</v>
      </c>
      <c r="U1689" s="191">
        <v>0</v>
      </c>
      <c r="V1689" s="191">
        <v>0</v>
      </c>
      <c r="W1689" s="191">
        <v>0</v>
      </c>
      <c r="X1689" s="191">
        <v>0</v>
      </c>
      <c r="Y1689" s="191">
        <v>0</v>
      </c>
      <c r="Z1689" s="191">
        <v>0</v>
      </c>
      <c r="AA1689" s="191">
        <v>0</v>
      </c>
      <c r="AB1689" s="191">
        <v>0</v>
      </c>
      <c r="AC1689" s="191">
        <v>0</v>
      </c>
      <c r="AD1689" s="191">
        <v>0</v>
      </c>
      <c r="AE1689" s="191"/>
      <c r="AF1689" s="191"/>
    </row>
    <row r="1690" spans="1:32">
      <c r="A1690" s="332">
        <v>1900</v>
      </c>
      <c r="B1690" s="335" t="s">
        <v>1118</v>
      </c>
      <c r="C1690" s="240">
        <v>193580</v>
      </c>
      <c r="D1690" s="246">
        <v>206498</v>
      </c>
      <c r="E1690" s="191">
        <v>4132</v>
      </c>
      <c r="F1690" s="191">
        <f t="shared" si="93"/>
        <v>2.0009879030305378</v>
      </c>
      <c r="G1690" s="191">
        <v>2104</v>
      </c>
      <c r="H1690" s="191">
        <v>1.0188960667899931</v>
      </c>
      <c r="I1690" s="191">
        <v>2028</v>
      </c>
      <c r="J1690" s="191">
        <v>0.98209183624054475</v>
      </c>
      <c r="K1690" s="191">
        <v>354</v>
      </c>
      <c r="L1690" s="191">
        <v>0.17143023176979924</v>
      </c>
      <c r="M1690" s="191">
        <v>464</v>
      </c>
      <c r="N1690" s="191">
        <v>0.22469951282821141</v>
      </c>
      <c r="O1690" s="191">
        <v>137</v>
      </c>
      <c r="P1690" s="191">
        <v>6.6344468227295186E-2</v>
      </c>
      <c r="Q1690" s="191">
        <v>109</v>
      </c>
      <c r="R1690" s="191">
        <v>0.10504217958527444</v>
      </c>
      <c r="S1690" s="191">
        <v>133</v>
      </c>
      <c r="T1690" s="191">
        <v>6.4407403461534743E-2</v>
      </c>
      <c r="U1690" s="191">
        <v>87</v>
      </c>
      <c r="V1690" s="191">
        <v>4.2131158655289637E-2</v>
      </c>
      <c r="W1690" s="191">
        <v>429</v>
      </c>
      <c r="X1690" s="191">
        <v>0.20775019612780751</v>
      </c>
      <c r="Y1690" s="191">
        <v>639</v>
      </c>
      <c r="Z1690" s="191">
        <v>0.30944609633023079</v>
      </c>
      <c r="AA1690" s="191">
        <v>1491</v>
      </c>
      <c r="AB1690" s="191">
        <v>0.72204089143720518</v>
      </c>
      <c r="AC1690" s="191">
        <v>289</v>
      </c>
      <c r="AD1690" s="191">
        <v>0.13995292932619202</v>
      </c>
      <c r="AE1690" s="191"/>
      <c r="AF1690" s="191"/>
    </row>
    <row r="1691" spans="1:32">
      <c r="A1691" s="332">
        <v>1900</v>
      </c>
      <c r="B1691" s="337" t="s">
        <v>841</v>
      </c>
      <c r="C1691" s="347">
        <v>20891</v>
      </c>
      <c r="D1691" s="347">
        <v>23345</v>
      </c>
      <c r="E1691" s="191">
        <v>381</v>
      </c>
      <c r="F1691" s="191">
        <f t="shared" si="93"/>
        <v>1.632041122295995</v>
      </c>
      <c r="G1691" s="191">
        <v>194</v>
      </c>
      <c r="H1691" s="191">
        <v>0.83101306489612348</v>
      </c>
      <c r="I1691" s="191">
        <v>187</v>
      </c>
      <c r="J1691" s="191">
        <v>0.80102805739987148</v>
      </c>
      <c r="K1691" s="191">
        <v>29</v>
      </c>
      <c r="L1691" s="191">
        <v>0.12422360248447205</v>
      </c>
      <c r="M1691" s="191">
        <v>30</v>
      </c>
      <c r="N1691" s="191">
        <v>0.1285071749839366</v>
      </c>
      <c r="O1691" s="191">
        <v>16</v>
      </c>
      <c r="P1691" s="191">
        <v>6.8537159991432853E-2</v>
      </c>
      <c r="Q1691" s="191">
        <v>13</v>
      </c>
      <c r="R1691" s="191">
        <v>0.110816020561148</v>
      </c>
      <c r="S1691" s="191">
        <v>16</v>
      </c>
      <c r="T1691" s="191">
        <v>6.8537159991432853E-2</v>
      </c>
      <c r="U1691" s="191">
        <v>4</v>
      </c>
      <c r="V1691" s="191">
        <v>1.7134289997858213E-2</v>
      </c>
      <c r="W1691" s="191">
        <v>48</v>
      </c>
      <c r="X1691" s="191">
        <v>0.20561147997429857</v>
      </c>
      <c r="Y1691" s="191">
        <v>63</v>
      </c>
      <c r="Z1691" s="191">
        <v>0.26986506746626687</v>
      </c>
      <c r="AA1691" s="191">
        <v>138</v>
      </c>
      <c r="AB1691" s="191">
        <v>0.59113300492610843</v>
      </c>
      <c r="AC1691" s="191">
        <v>24</v>
      </c>
      <c r="AD1691" s="191">
        <v>0.10280573998714929</v>
      </c>
      <c r="AE1691" s="191"/>
      <c r="AF1691" s="191"/>
    </row>
    <row r="1692" spans="1:32">
      <c r="A1692" s="332">
        <v>1900</v>
      </c>
      <c r="B1692" s="334" t="s">
        <v>847</v>
      </c>
      <c r="C1692" s="345">
        <v>23033</v>
      </c>
      <c r="D1692" s="345">
        <v>28086</v>
      </c>
      <c r="E1692" s="191">
        <v>598</v>
      </c>
      <c r="F1692" s="191">
        <f t="shared" si="93"/>
        <v>2.1291746777754041</v>
      </c>
      <c r="G1692" s="191">
        <v>326</v>
      </c>
      <c r="H1692" s="191">
        <v>1.1607206437370934</v>
      </c>
      <c r="I1692" s="191">
        <v>272</v>
      </c>
      <c r="J1692" s="191">
        <v>0.96845403403831087</v>
      </c>
      <c r="K1692" s="191">
        <v>59</v>
      </c>
      <c r="L1692" s="191">
        <v>0.21006907355978066</v>
      </c>
      <c r="M1692" s="191">
        <v>108</v>
      </c>
      <c r="N1692" s="191">
        <v>0.38453321939756463</v>
      </c>
      <c r="O1692" s="191">
        <v>25</v>
      </c>
      <c r="P1692" s="191">
        <v>8.9012319304991816E-2</v>
      </c>
      <c r="Q1692" s="191">
        <v>10</v>
      </c>
      <c r="R1692" s="191">
        <v>7.0853806166773475E-2</v>
      </c>
      <c r="S1692" s="191">
        <v>13</v>
      </c>
      <c r="T1692" s="191">
        <v>4.628640603859574E-2</v>
      </c>
      <c r="U1692" s="191">
        <v>13</v>
      </c>
      <c r="V1692" s="191">
        <v>4.628640603859574E-2</v>
      </c>
      <c r="W1692" s="191">
        <v>56</v>
      </c>
      <c r="X1692" s="191">
        <v>0.19938759524318167</v>
      </c>
      <c r="Y1692" s="191">
        <v>100</v>
      </c>
      <c r="Z1692" s="191">
        <v>0.35604927721996726</v>
      </c>
      <c r="AA1692" s="191">
        <v>181</v>
      </c>
      <c r="AB1692" s="191">
        <v>0.64444919176814075</v>
      </c>
      <c r="AC1692" s="191">
        <v>33</v>
      </c>
      <c r="AD1692" s="191">
        <v>0.1174962614825892</v>
      </c>
      <c r="AE1692" s="191"/>
      <c r="AF1692" s="191"/>
    </row>
    <row r="1693" spans="1:32">
      <c r="A1693" s="332">
        <v>1900</v>
      </c>
      <c r="B1693" s="334" t="s">
        <v>850</v>
      </c>
      <c r="C1693" s="345">
        <v>17572</v>
      </c>
      <c r="D1693" s="345">
        <v>18729</v>
      </c>
      <c r="E1693" s="191">
        <v>459</v>
      </c>
      <c r="F1693" s="191">
        <f t="shared" si="93"/>
        <v>2.4507448342143201</v>
      </c>
      <c r="G1693" s="191">
        <v>227</v>
      </c>
      <c r="H1693" s="191">
        <v>1.2120241336964066</v>
      </c>
      <c r="I1693" s="191">
        <v>232</v>
      </c>
      <c r="J1693" s="191">
        <v>1.2387207005179135</v>
      </c>
      <c r="K1693" s="191">
        <v>39</v>
      </c>
      <c r="L1693" s="191">
        <v>0.20823322120775267</v>
      </c>
      <c r="M1693" s="191">
        <v>58</v>
      </c>
      <c r="N1693" s="191">
        <v>0.30968017512947837</v>
      </c>
      <c r="O1693" s="191">
        <v>20</v>
      </c>
      <c r="P1693" s="191">
        <v>0.10678626728602703</v>
      </c>
      <c r="Q1693" s="191">
        <v>14</v>
      </c>
      <c r="R1693" s="191">
        <v>0.14875327032943564</v>
      </c>
      <c r="S1693" s="191">
        <v>21</v>
      </c>
      <c r="T1693" s="191">
        <v>0.11212558065032836</v>
      </c>
      <c r="U1693" s="191">
        <v>9</v>
      </c>
      <c r="V1693" s="191">
        <v>4.8053820278712162E-2</v>
      </c>
      <c r="W1693" s="191">
        <v>47</v>
      </c>
      <c r="X1693" s="191">
        <v>0.25094772812216348</v>
      </c>
      <c r="Y1693" s="191">
        <v>52</v>
      </c>
      <c r="Z1693" s="191">
        <v>0.27764429494367027</v>
      </c>
      <c r="AA1693" s="191">
        <v>168</v>
      </c>
      <c r="AB1693" s="191">
        <v>0.8970046452026269</v>
      </c>
      <c r="AC1693" s="191">
        <v>31</v>
      </c>
      <c r="AD1693" s="191">
        <v>0.16551871429334189</v>
      </c>
      <c r="AE1693" s="191"/>
      <c r="AF1693" s="191"/>
    </row>
    <row r="1694" spans="1:32">
      <c r="A1694" s="332">
        <v>1900</v>
      </c>
      <c r="B1694" s="334" t="s">
        <v>852</v>
      </c>
      <c r="C1694" s="345">
        <v>16453</v>
      </c>
      <c r="D1694" s="345">
        <v>17039</v>
      </c>
      <c r="E1694" s="191">
        <v>370</v>
      </c>
      <c r="F1694" s="191">
        <f t="shared" si="93"/>
        <v>2.1714889371441988</v>
      </c>
      <c r="G1694" s="191">
        <v>198</v>
      </c>
      <c r="H1694" s="191">
        <v>1.1620400258231116</v>
      </c>
      <c r="I1694" s="191">
        <v>172</v>
      </c>
      <c r="J1694" s="191">
        <v>1.0094489113210869</v>
      </c>
      <c r="K1694" s="191">
        <v>21</v>
      </c>
      <c r="L1694" s="191">
        <v>0.12324666940548154</v>
      </c>
      <c r="M1694" s="191">
        <v>30</v>
      </c>
      <c r="N1694" s="191">
        <v>0.17606667057925934</v>
      </c>
      <c r="O1694" s="191">
        <v>12</v>
      </c>
      <c r="P1694" s="191">
        <v>7.0426668231703737E-2</v>
      </c>
      <c r="Q1694" s="191">
        <v>6</v>
      </c>
      <c r="R1694" s="191">
        <v>7.0074534890545215E-2</v>
      </c>
      <c r="S1694" s="191">
        <v>7</v>
      </c>
      <c r="T1694" s="191">
        <v>4.1082223135160509E-2</v>
      </c>
      <c r="U1694" s="191">
        <v>9</v>
      </c>
      <c r="V1694" s="191">
        <v>5.2820001173777803E-2</v>
      </c>
      <c r="W1694" s="191">
        <v>37</v>
      </c>
      <c r="X1694" s="191">
        <v>0.21714889371441987</v>
      </c>
      <c r="Y1694" s="191">
        <v>64</v>
      </c>
      <c r="Z1694" s="191">
        <v>0.3756088972357533</v>
      </c>
      <c r="AA1694" s="191">
        <v>150</v>
      </c>
      <c r="AB1694" s="191">
        <v>0.88033335289629666</v>
      </c>
      <c r="AC1694" s="191">
        <v>34</v>
      </c>
      <c r="AD1694" s="191">
        <v>0.1995422266564939</v>
      </c>
      <c r="AE1694" s="191"/>
      <c r="AF1694" s="191"/>
    </row>
    <row r="1695" spans="1:32">
      <c r="A1695" s="332">
        <v>1900</v>
      </c>
      <c r="B1695" s="334" t="s">
        <v>869</v>
      </c>
      <c r="C1695" s="345">
        <v>19418</v>
      </c>
      <c r="D1695" s="345">
        <v>19940</v>
      </c>
      <c r="E1695" s="191">
        <v>374</v>
      </c>
      <c r="F1695" s="191">
        <f t="shared" si="93"/>
        <v>1.8756268806419256</v>
      </c>
      <c r="G1695" s="191">
        <v>190</v>
      </c>
      <c r="H1695" s="191">
        <v>0.95285857572718158</v>
      </c>
      <c r="I1695" s="191">
        <v>184</v>
      </c>
      <c r="J1695" s="191">
        <v>0.92276830491474415</v>
      </c>
      <c r="K1695" s="191">
        <v>38</v>
      </c>
      <c r="L1695" s="191">
        <v>0.1905717151454363</v>
      </c>
      <c r="M1695" s="191">
        <v>32</v>
      </c>
      <c r="N1695" s="191">
        <v>0.16048144433299899</v>
      </c>
      <c r="O1695" s="191">
        <v>9</v>
      </c>
      <c r="P1695" s="191">
        <v>4.5135406218655964E-2</v>
      </c>
      <c r="Q1695" s="191">
        <v>14</v>
      </c>
      <c r="R1695" s="191">
        <v>0.13971915747241725</v>
      </c>
      <c r="S1695" s="191">
        <v>6</v>
      </c>
      <c r="T1695" s="191">
        <v>3.0090270812437314E-2</v>
      </c>
      <c r="U1695" s="191">
        <v>6</v>
      </c>
      <c r="V1695" s="191">
        <v>3.0090270812437314E-2</v>
      </c>
      <c r="W1695" s="191">
        <v>35</v>
      </c>
      <c r="X1695" s="191">
        <v>0.17552657973921765</v>
      </c>
      <c r="Y1695" s="191">
        <v>50</v>
      </c>
      <c r="Z1695" s="191">
        <v>0.25075225677031093</v>
      </c>
      <c r="AA1695" s="191">
        <v>159</v>
      </c>
      <c r="AB1695" s="191">
        <v>0.79739217652958871</v>
      </c>
      <c r="AC1695" s="191">
        <v>25</v>
      </c>
      <c r="AD1695" s="191">
        <v>0.12537612838515547</v>
      </c>
      <c r="AE1695" s="191"/>
      <c r="AF1695" s="191"/>
    </row>
    <row r="1696" spans="1:32">
      <c r="A1696" s="332">
        <v>1900</v>
      </c>
      <c r="B1696" s="334" t="s">
        <v>871</v>
      </c>
      <c r="C1696" s="345">
        <v>13666</v>
      </c>
      <c r="D1696" s="345">
        <v>13415</v>
      </c>
      <c r="E1696" s="191">
        <v>318</v>
      </c>
      <c r="F1696" s="191">
        <f t="shared" si="93"/>
        <v>2.3704808050689525</v>
      </c>
      <c r="G1696" s="191">
        <v>146</v>
      </c>
      <c r="H1696" s="191">
        <v>1.0883339545285129</v>
      </c>
      <c r="I1696" s="191">
        <v>172</v>
      </c>
      <c r="J1696" s="191">
        <v>1.2821468505404399</v>
      </c>
      <c r="K1696" s="191">
        <v>27</v>
      </c>
      <c r="L1696" s="191">
        <v>0.20126723816623182</v>
      </c>
      <c r="M1696" s="191">
        <v>55</v>
      </c>
      <c r="N1696" s="191">
        <v>0.40998881848676855</v>
      </c>
      <c r="O1696" s="191">
        <v>10</v>
      </c>
      <c r="P1696" s="191">
        <v>7.4543421543048827E-2</v>
      </c>
      <c r="Q1696" s="191">
        <v>7</v>
      </c>
      <c r="R1696" s="191">
        <v>0.10383898620946702</v>
      </c>
      <c r="S1696" s="191">
        <v>15</v>
      </c>
      <c r="T1696" s="191">
        <v>0.11181513231457324</v>
      </c>
      <c r="U1696" s="191">
        <v>5</v>
      </c>
      <c r="V1696" s="191">
        <v>3.7271710771524413E-2</v>
      </c>
      <c r="W1696" s="191">
        <v>30</v>
      </c>
      <c r="X1696" s="191">
        <v>0.22363026462914648</v>
      </c>
      <c r="Y1696" s="191">
        <v>42</v>
      </c>
      <c r="Z1696" s="191">
        <v>0.31308237048080506</v>
      </c>
      <c r="AA1696" s="191">
        <v>105</v>
      </c>
      <c r="AB1696" s="191">
        <v>0.78270592620201274</v>
      </c>
      <c r="AC1696" s="191">
        <v>22</v>
      </c>
      <c r="AD1696" s="191">
        <v>0.16399552739470744</v>
      </c>
      <c r="AE1696" s="191"/>
      <c r="AF1696" s="191"/>
    </row>
    <row r="1697" spans="1:32">
      <c r="A1697" s="332">
        <v>1900</v>
      </c>
      <c r="B1697" s="337" t="s">
        <v>873</v>
      </c>
      <c r="C1697" s="347">
        <v>17384</v>
      </c>
      <c r="D1697" s="347">
        <v>18269</v>
      </c>
      <c r="E1697" s="191">
        <v>364</v>
      </c>
      <c r="F1697" s="191">
        <f t="shared" si="93"/>
        <v>1.99244622037331</v>
      </c>
      <c r="G1697" s="191">
        <v>185</v>
      </c>
      <c r="H1697" s="191">
        <v>1.0126443702446768</v>
      </c>
      <c r="I1697" s="191">
        <v>179</v>
      </c>
      <c r="J1697" s="191">
        <v>0.97980185012863319</v>
      </c>
      <c r="K1697" s="191">
        <v>24</v>
      </c>
      <c r="L1697" s="191">
        <v>0.13137008046417428</v>
      </c>
      <c r="M1697" s="191">
        <v>26</v>
      </c>
      <c r="N1697" s="191">
        <v>0.14231758716952214</v>
      </c>
      <c r="O1697" s="191">
        <v>10</v>
      </c>
      <c r="P1697" s="191">
        <v>5.4737533526739282E-2</v>
      </c>
      <c r="Q1697" s="191">
        <v>6</v>
      </c>
      <c r="R1697" s="191">
        <v>6.5356615030926712E-2</v>
      </c>
      <c r="S1697" s="191">
        <v>9</v>
      </c>
      <c r="T1697" s="191">
        <v>4.9263780174065352E-2</v>
      </c>
      <c r="U1697" s="191">
        <v>10</v>
      </c>
      <c r="V1697" s="191">
        <v>5.4737533526739282E-2</v>
      </c>
      <c r="W1697" s="191">
        <v>44</v>
      </c>
      <c r="X1697" s="191">
        <v>0.24084514751765285</v>
      </c>
      <c r="Y1697" s="191">
        <v>56</v>
      </c>
      <c r="Z1697" s="191">
        <v>0.30653018774974</v>
      </c>
      <c r="AA1697" s="191">
        <v>157</v>
      </c>
      <c r="AB1697" s="191">
        <v>0.85937927636980682</v>
      </c>
      <c r="AC1697" s="191">
        <v>22</v>
      </c>
      <c r="AD1697" s="191">
        <v>0.12042257375882642</v>
      </c>
      <c r="AE1697" s="191"/>
      <c r="AF1697" s="191"/>
    </row>
    <row r="1698" spans="1:32">
      <c r="A1698" s="332">
        <v>1900</v>
      </c>
      <c r="B1698" s="337" t="s">
        <v>879</v>
      </c>
      <c r="C1698" s="347">
        <v>13753</v>
      </c>
      <c r="D1698" s="347">
        <v>13411</v>
      </c>
      <c r="E1698" s="191">
        <v>272</v>
      </c>
      <c r="F1698" s="191">
        <f t="shared" si="93"/>
        <v>2.0281858176124077</v>
      </c>
      <c r="G1698" s="191">
        <v>141</v>
      </c>
      <c r="H1698" s="191">
        <v>1.0513757363358438</v>
      </c>
      <c r="I1698" s="191">
        <v>131</v>
      </c>
      <c r="J1698" s="191">
        <v>0.97681008127656399</v>
      </c>
      <c r="K1698" s="191">
        <v>22</v>
      </c>
      <c r="L1698" s="191">
        <v>0.16404444113041533</v>
      </c>
      <c r="M1698" s="191">
        <v>31</v>
      </c>
      <c r="N1698" s="191">
        <v>0.23115353068376707</v>
      </c>
      <c r="O1698" s="191">
        <v>4</v>
      </c>
      <c r="P1698" s="191">
        <v>2.9826262023711875E-2</v>
      </c>
      <c r="Q1698" s="191">
        <v>7</v>
      </c>
      <c r="R1698" s="191">
        <v>0.1038699574975766</v>
      </c>
      <c r="S1698" s="191">
        <v>14</v>
      </c>
      <c r="T1698" s="191">
        <v>0.10439191708299157</v>
      </c>
      <c r="U1698" s="191">
        <v>4</v>
      </c>
      <c r="V1698" s="191">
        <v>2.9826262023711875E-2</v>
      </c>
      <c r="W1698" s="191">
        <v>27</v>
      </c>
      <c r="X1698" s="191">
        <v>0.20132726866005521</v>
      </c>
      <c r="Y1698" s="191">
        <v>50</v>
      </c>
      <c r="Z1698" s="191">
        <v>0.3728282752963985</v>
      </c>
      <c r="AA1698" s="191">
        <v>92</v>
      </c>
      <c r="AB1698" s="191">
        <v>0.68600402654537318</v>
      </c>
      <c r="AC1698" s="191">
        <v>21</v>
      </c>
      <c r="AD1698" s="191">
        <v>0.15658787562448734</v>
      </c>
      <c r="AE1698" s="191"/>
      <c r="AF1698" s="191"/>
    </row>
    <row r="1699" spans="1:32">
      <c r="A1699" s="332">
        <v>1900</v>
      </c>
      <c r="B1699" s="334" t="s">
        <v>886</v>
      </c>
      <c r="C1699" s="345">
        <v>11458</v>
      </c>
      <c r="D1699" s="345">
        <v>12683</v>
      </c>
      <c r="E1699" s="191">
        <v>263</v>
      </c>
      <c r="F1699" s="191">
        <f t="shared" si="93"/>
        <v>2.0736418828352914</v>
      </c>
      <c r="G1699" s="191">
        <v>123</v>
      </c>
      <c r="H1699" s="191">
        <v>0.96980209729559252</v>
      </c>
      <c r="I1699" s="191">
        <v>140</v>
      </c>
      <c r="J1699" s="191">
        <v>1.1038397855396989</v>
      </c>
      <c r="K1699" s="191">
        <v>23</v>
      </c>
      <c r="L1699" s="191">
        <v>0.18134510762437911</v>
      </c>
      <c r="M1699" s="191">
        <v>30</v>
      </c>
      <c r="N1699" s="191">
        <v>0.23653709690136404</v>
      </c>
      <c r="O1699" s="191">
        <v>18</v>
      </c>
      <c r="P1699" s="191">
        <v>0.14192225814081841</v>
      </c>
      <c r="Q1699" s="191">
        <v>4</v>
      </c>
      <c r="R1699" s="191">
        <v>6.276117637782859E-2</v>
      </c>
      <c r="S1699" s="191">
        <v>5</v>
      </c>
      <c r="T1699" s="191">
        <v>3.9422849483560674E-2</v>
      </c>
      <c r="U1699" s="191">
        <v>10</v>
      </c>
      <c r="V1699" s="191">
        <v>7.8845698967121347E-2</v>
      </c>
      <c r="W1699" s="191">
        <v>26</v>
      </c>
      <c r="X1699" s="191">
        <v>0.2049988173145155</v>
      </c>
      <c r="Y1699" s="191">
        <v>36</v>
      </c>
      <c r="Z1699" s="191">
        <v>0.28384451628163682</v>
      </c>
      <c r="AA1699" s="191">
        <v>89</v>
      </c>
      <c r="AB1699" s="191">
        <v>0.70172672080737997</v>
      </c>
      <c r="AC1699" s="191">
        <v>22</v>
      </c>
      <c r="AD1699" s="191">
        <v>0.17346053772766695</v>
      </c>
      <c r="AE1699" s="191"/>
      <c r="AF1699" s="191"/>
    </row>
    <row r="1700" spans="1:32">
      <c r="A1700" s="332">
        <v>1900</v>
      </c>
      <c r="B1700" s="334" t="s">
        <v>910</v>
      </c>
      <c r="C1700" s="345">
        <v>27167</v>
      </c>
      <c r="D1700" s="345">
        <v>28705</v>
      </c>
      <c r="E1700" s="191">
        <v>488</v>
      </c>
      <c r="F1700" s="191">
        <f t="shared" si="93"/>
        <v>1.700052255704581</v>
      </c>
      <c r="G1700" s="191">
        <v>251</v>
      </c>
      <c r="H1700" s="191">
        <v>0.87441212332346285</v>
      </c>
      <c r="I1700" s="191">
        <v>237</v>
      </c>
      <c r="J1700" s="191">
        <v>0.82564013238111822</v>
      </c>
      <c r="K1700" s="191">
        <v>51</v>
      </c>
      <c r="L1700" s="191">
        <v>0.17766939557568368</v>
      </c>
      <c r="M1700" s="191">
        <v>43</v>
      </c>
      <c r="N1700" s="191">
        <v>0.14979968646577252</v>
      </c>
      <c r="O1700" s="191">
        <v>9</v>
      </c>
      <c r="P1700" s="191">
        <v>3.1353422748650064E-2</v>
      </c>
      <c r="Q1700" s="191">
        <v>22</v>
      </c>
      <c r="R1700" s="191">
        <v>0.15251698310398887</v>
      </c>
      <c r="S1700" s="191">
        <v>22</v>
      </c>
      <c r="T1700" s="191">
        <v>7.6641700052255707E-2</v>
      </c>
      <c r="U1700" s="191">
        <v>12</v>
      </c>
      <c r="V1700" s="191">
        <v>4.1804563664866748E-2</v>
      </c>
      <c r="W1700" s="191">
        <v>55</v>
      </c>
      <c r="X1700" s="191">
        <v>0.19160425013063925</v>
      </c>
      <c r="Y1700" s="191">
        <v>83</v>
      </c>
      <c r="Z1700" s="191">
        <v>0.28914823201532835</v>
      </c>
      <c r="AA1700" s="191">
        <v>158</v>
      </c>
      <c r="AB1700" s="191">
        <v>0.55042675492074544</v>
      </c>
      <c r="AC1700" s="191">
        <v>33</v>
      </c>
      <c r="AD1700" s="191">
        <v>0.11496255007838356</v>
      </c>
      <c r="AE1700" s="191"/>
      <c r="AF1700" s="191"/>
    </row>
    <row r="1701" spans="1:32">
      <c r="A1701" s="332">
        <v>1900</v>
      </c>
      <c r="B1701" s="334" t="s">
        <v>912</v>
      </c>
      <c r="C1701" s="345">
        <v>12785</v>
      </c>
      <c r="D1701" s="345">
        <v>12876</v>
      </c>
      <c r="E1701" s="191">
        <v>245</v>
      </c>
      <c r="F1701" s="191">
        <f t="shared" si="93"/>
        <v>1.9027648337993166</v>
      </c>
      <c r="G1701" s="191">
        <v>123</v>
      </c>
      <c r="H1701" s="191">
        <v>0.95526561043802416</v>
      </c>
      <c r="I1701" s="191">
        <v>122</v>
      </c>
      <c r="J1701" s="191">
        <v>0.94749922336129244</v>
      </c>
      <c r="K1701" s="191">
        <v>21</v>
      </c>
      <c r="L1701" s="191">
        <v>0.16309412861136999</v>
      </c>
      <c r="M1701" s="191">
        <v>21</v>
      </c>
      <c r="N1701" s="191">
        <v>0.16309412861136999</v>
      </c>
      <c r="O1701" s="191">
        <v>4</v>
      </c>
      <c r="P1701" s="191">
        <v>3.1065548306927617E-2</v>
      </c>
      <c r="Q1701" s="191">
        <v>6</v>
      </c>
      <c r="R1701" s="191">
        <v>9.273066169617894E-2</v>
      </c>
      <c r="S1701" s="191">
        <v>5</v>
      </c>
      <c r="T1701" s="191">
        <v>3.8831935383659519E-2</v>
      </c>
      <c r="U1701" s="191">
        <v>5</v>
      </c>
      <c r="V1701" s="191">
        <v>3.8831935383659519E-2</v>
      </c>
      <c r="W1701" s="191">
        <v>24</v>
      </c>
      <c r="X1701" s="191">
        <v>0.1863932898415657</v>
      </c>
      <c r="Y1701" s="191">
        <v>43</v>
      </c>
      <c r="Z1701" s="191">
        <v>0.33395464429947186</v>
      </c>
      <c r="AA1701" s="191">
        <v>94</v>
      </c>
      <c r="AB1701" s="191">
        <v>0.73004038521279901</v>
      </c>
      <c r="AC1701" s="191">
        <v>22</v>
      </c>
      <c r="AD1701" s="191">
        <v>0.1708605156881019</v>
      </c>
      <c r="AE1701" s="191"/>
      <c r="AF1701" s="191"/>
    </row>
    <row r="1702" spans="1:32">
      <c r="A1702" s="332">
        <v>1900</v>
      </c>
      <c r="B1702" s="335" t="s">
        <v>1119</v>
      </c>
      <c r="C1702" s="343">
        <v>104678</v>
      </c>
      <c r="D1702" s="240">
        <v>113221</v>
      </c>
      <c r="E1702" s="191">
        <v>2014</v>
      </c>
      <c r="F1702" s="191">
        <f t="shared" si="93"/>
        <v>1.7788219499916091</v>
      </c>
      <c r="G1702" s="191">
        <v>1004</v>
      </c>
      <c r="H1702" s="191">
        <v>0.88676128986672087</v>
      </c>
      <c r="I1702" s="191">
        <v>1010</v>
      </c>
      <c r="J1702" s="191">
        <v>0.89206066012488849</v>
      </c>
      <c r="K1702" s="191">
        <v>132</v>
      </c>
      <c r="L1702" s="191">
        <v>0.11658614567968839</v>
      </c>
      <c r="M1702" s="191">
        <v>265</v>
      </c>
      <c r="N1702" s="191">
        <v>0.23405551973573807</v>
      </c>
      <c r="O1702" s="191">
        <v>61</v>
      </c>
      <c r="P1702" s="191">
        <v>5.3876930958037819E-2</v>
      </c>
      <c r="Q1702" s="191">
        <v>40</v>
      </c>
      <c r="R1702" s="191">
        <v>7.0304978758357548E-2</v>
      </c>
      <c r="S1702" s="191">
        <v>41</v>
      </c>
      <c r="T1702" s="191">
        <v>3.6212363430812307E-2</v>
      </c>
      <c r="U1702" s="191">
        <v>38</v>
      </c>
      <c r="V1702" s="191">
        <v>3.3562678301728481E-2</v>
      </c>
      <c r="W1702" s="191">
        <v>206</v>
      </c>
      <c r="X1702" s="191">
        <v>0.18194504553042279</v>
      </c>
      <c r="Y1702" s="191">
        <v>337</v>
      </c>
      <c r="Z1702" s="191">
        <v>0.29764796283374995</v>
      </c>
      <c r="AA1702" s="191">
        <v>737</v>
      </c>
      <c r="AB1702" s="191">
        <v>0.65093931337826016</v>
      </c>
      <c r="AC1702" s="191">
        <v>157</v>
      </c>
      <c r="AD1702" s="191">
        <v>0.13866685508872029</v>
      </c>
      <c r="AE1702" s="191"/>
      <c r="AF1702" s="191"/>
    </row>
    <row r="1703" spans="1:32">
      <c r="A1703" s="332">
        <v>1900</v>
      </c>
      <c r="B1703" s="334" t="s">
        <v>845</v>
      </c>
      <c r="C1703" s="345">
        <v>14718</v>
      </c>
      <c r="D1703" s="345">
        <v>18433</v>
      </c>
      <c r="E1703" s="191">
        <v>331</v>
      </c>
      <c r="F1703" s="191">
        <f t="shared" si="93"/>
        <v>1.7956925080019532</v>
      </c>
      <c r="G1703" s="191">
        <v>166</v>
      </c>
      <c r="H1703" s="191">
        <v>0.90055878044810933</v>
      </c>
      <c r="I1703" s="191">
        <v>165</v>
      </c>
      <c r="J1703" s="191">
        <v>0.89513372755384357</v>
      </c>
      <c r="K1703" s="191">
        <v>24</v>
      </c>
      <c r="L1703" s="191">
        <v>0.13020126946237726</v>
      </c>
      <c r="M1703" s="191">
        <v>66</v>
      </c>
      <c r="N1703" s="191">
        <v>0.35805349102153744</v>
      </c>
      <c r="O1703" s="191">
        <v>9</v>
      </c>
      <c r="P1703" s="191">
        <v>4.8825476048391471E-2</v>
      </c>
      <c r="Q1703" s="191">
        <v>3</v>
      </c>
      <c r="R1703" s="191">
        <v>3.2387565778766343E-2</v>
      </c>
      <c r="S1703" s="191">
        <v>5</v>
      </c>
      <c r="T1703" s="191">
        <v>2.7125264471328594E-2</v>
      </c>
      <c r="U1703" s="191">
        <v>7</v>
      </c>
      <c r="V1703" s="191">
        <v>3.7975370259860031E-2</v>
      </c>
      <c r="W1703" s="191">
        <v>47</v>
      </c>
      <c r="X1703" s="191">
        <v>0.25497748603048881</v>
      </c>
      <c r="Y1703" s="191">
        <v>52</v>
      </c>
      <c r="Z1703" s="191">
        <v>0.28210275050181738</v>
      </c>
      <c r="AA1703" s="191">
        <v>100</v>
      </c>
      <c r="AB1703" s="191">
        <v>0.54250528942657195</v>
      </c>
      <c r="AC1703" s="191">
        <v>18</v>
      </c>
      <c r="AD1703" s="191">
        <v>9.7650952096782942E-2</v>
      </c>
      <c r="AE1703" s="191"/>
      <c r="AF1703" s="191"/>
    </row>
    <row r="1704" spans="1:32">
      <c r="A1704" s="332">
        <v>1900</v>
      </c>
      <c r="B1704" s="334" t="s">
        <v>849</v>
      </c>
      <c r="C1704" s="345">
        <v>14687</v>
      </c>
      <c r="D1704" s="345">
        <v>15226</v>
      </c>
      <c r="E1704" s="191">
        <v>243</v>
      </c>
      <c r="F1704" s="191">
        <f t="shared" si="93"/>
        <v>1.5959542887166687</v>
      </c>
      <c r="G1704" s="191">
        <v>128</v>
      </c>
      <c r="H1704" s="191">
        <v>0.84066727965322463</v>
      </c>
      <c r="I1704" s="191">
        <v>115</v>
      </c>
      <c r="J1704" s="191">
        <v>0.75528700906344415</v>
      </c>
      <c r="K1704" s="191">
        <v>15</v>
      </c>
      <c r="L1704" s="191">
        <v>9.8515696834362274E-2</v>
      </c>
      <c r="M1704" s="191">
        <v>36</v>
      </c>
      <c r="N1704" s="191">
        <v>0.23643767240246943</v>
      </c>
      <c r="O1704" s="191">
        <v>4</v>
      </c>
      <c r="P1704" s="191">
        <v>2.627085248916327E-2</v>
      </c>
      <c r="Q1704" s="191">
        <v>4</v>
      </c>
      <c r="R1704" s="191">
        <v>5.2278996453434909E-2</v>
      </c>
      <c r="S1704" s="191">
        <v>6</v>
      </c>
      <c r="T1704" s="191">
        <v>3.9406278733744915E-2</v>
      </c>
      <c r="U1704" s="191">
        <v>8</v>
      </c>
      <c r="V1704" s="191">
        <v>5.2541704978326539E-2</v>
      </c>
      <c r="W1704" s="191">
        <v>25</v>
      </c>
      <c r="X1704" s="191">
        <v>0.16419282805727045</v>
      </c>
      <c r="Y1704" s="191">
        <v>45</v>
      </c>
      <c r="Z1704" s="191">
        <v>0.29554709050308686</v>
      </c>
      <c r="AA1704" s="191">
        <v>85</v>
      </c>
      <c r="AB1704" s="191">
        <v>0.55825561539471957</v>
      </c>
      <c r="AC1704" s="191">
        <v>15</v>
      </c>
      <c r="AD1704" s="191">
        <v>9.8515696834362274E-2</v>
      </c>
      <c r="AE1704" s="191"/>
      <c r="AF1704" s="191"/>
    </row>
    <row r="1705" spans="1:32">
      <c r="A1705" s="332">
        <v>1900</v>
      </c>
      <c r="B1705" s="334" t="s">
        <v>982</v>
      </c>
      <c r="C1705" s="345">
        <v>3766</v>
      </c>
      <c r="D1705" s="345">
        <v>3761</v>
      </c>
      <c r="E1705" s="191">
        <v>107</v>
      </c>
      <c r="F1705" s="191">
        <f t="shared" si="93"/>
        <v>2.8449880350970487</v>
      </c>
      <c r="G1705" s="191">
        <v>54</v>
      </c>
      <c r="H1705" s="191">
        <v>1.4357883541611274</v>
      </c>
      <c r="I1705" s="191">
        <v>53</v>
      </c>
      <c r="J1705" s="191">
        <v>1.4091996809359213</v>
      </c>
      <c r="K1705" s="191">
        <v>2</v>
      </c>
      <c r="L1705" s="191">
        <v>5.3177346450412132E-2</v>
      </c>
      <c r="M1705" s="191">
        <v>7</v>
      </c>
      <c r="N1705" s="191">
        <v>0.18612071257644244</v>
      </c>
      <c r="O1705" s="191">
        <v>2</v>
      </c>
      <c r="P1705" s="191">
        <v>5.3177346450412132E-2</v>
      </c>
      <c r="Q1705" s="191">
        <v>1</v>
      </c>
      <c r="R1705" s="191">
        <v>5.2911459718160067E-2</v>
      </c>
      <c r="S1705" s="191">
        <v>3</v>
      </c>
      <c r="T1705" s="191">
        <v>7.976601967561818E-2</v>
      </c>
      <c r="U1705" s="191">
        <v>1</v>
      </c>
      <c r="V1705" s="191">
        <v>2.6588673225206066E-2</v>
      </c>
      <c r="W1705" s="191">
        <v>9</v>
      </c>
      <c r="X1705" s="191">
        <v>0.23929805902685458</v>
      </c>
      <c r="Y1705" s="191">
        <v>16</v>
      </c>
      <c r="Z1705" s="191">
        <v>0.42541877160329705</v>
      </c>
      <c r="AA1705" s="191">
        <v>53</v>
      </c>
      <c r="AB1705" s="191">
        <v>1.4091996809359213</v>
      </c>
      <c r="AC1705" s="191">
        <v>13</v>
      </c>
      <c r="AD1705" s="191">
        <v>0.3456527519276788</v>
      </c>
      <c r="AE1705" s="191"/>
      <c r="AF1705" s="191"/>
    </row>
    <row r="1706" spans="1:32">
      <c r="A1706" s="332">
        <v>1900</v>
      </c>
      <c r="B1706" s="334" t="s">
        <v>859</v>
      </c>
      <c r="C1706" s="345">
        <v>15310</v>
      </c>
      <c r="D1706" s="345">
        <v>17131</v>
      </c>
      <c r="E1706" s="191">
        <v>292</v>
      </c>
      <c r="F1706" s="191">
        <f t="shared" si="93"/>
        <v>1.7045122876656356</v>
      </c>
      <c r="G1706" s="191">
        <v>141</v>
      </c>
      <c r="H1706" s="191">
        <v>0.82306928959196779</v>
      </c>
      <c r="I1706" s="191">
        <v>151</v>
      </c>
      <c r="J1706" s="191">
        <v>0.88144299807366766</v>
      </c>
      <c r="K1706" s="191">
        <v>19</v>
      </c>
      <c r="L1706" s="191">
        <v>0.1109100461152297</v>
      </c>
      <c r="M1706" s="191">
        <v>40</v>
      </c>
      <c r="N1706" s="191">
        <v>0.23349483392679937</v>
      </c>
      <c r="O1706" s="191">
        <v>13</v>
      </c>
      <c r="P1706" s="191">
        <v>7.588582102620979E-2</v>
      </c>
      <c r="Q1706" s="191">
        <v>9</v>
      </c>
      <c r="R1706" s="191">
        <v>0.10454731189072441</v>
      </c>
      <c r="S1706" s="191">
        <v>2</v>
      </c>
      <c r="T1706" s="191">
        <v>1.1674741696339967E-2</v>
      </c>
      <c r="U1706" s="191">
        <v>4</v>
      </c>
      <c r="V1706" s="191">
        <v>2.3349483392679934E-2</v>
      </c>
      <c r="W1706" s="191">
        <v>24</v>
      </c>
      <c r="X1706" s="191">
        <v>0.14009690035607961</v>
      </c>
      <c r="Y1706" s="191">
        <v>52</v>
      </c>
      <c r="Z1706" s="191">
        <v>0.30354328410483916</v>
      </c>
      <c r="AA1706" s="191">
        <v>115</v>
      </c>
      <c r="AB1706" s="191">
        <v>0.67129764753954813</v>
      </c>
      <c r="AC1706" s="191">
        <v>14</v>
      </c>
      <c r="AD1706" s="191">
        <v>8.1723191874379777E-2</v>
      </c>
      <c r="AE1706" s="191"/>
      <c r="AF1706" s="191"/>
    </row>
    <row r="1707" spans="1:32">
      <c r="A1707" s="332">
        <v>1900</v>
      </c>
      <c r="B1707" s="334" t="s">
        <v>868</v>
      </c>
      <c r="C1707" s="345">
        <v>16161</v>
      </c>
      <c r="D1707" s="345">
        <v>17658</v>
      </c>
      <c r="E1707" s="191">
        <v>293</v>
      </c>
      <c r="F1707" s="191">
        <f t="shared" si="93"/>
        <v>1.6593045645033413</v>
      </c>
      <c r="G1707" s="191">
        <v>148</v>
      </c>
      <c r="H1707" s="191">
        <v>0.83814701551704618</v>
      </c>
      <c r="I1707" s="191">
        <v>145</v>
      </c>
      <c r="J1707" s="191">
        <v>0.82115754898629512</v>
      </c>
      <c r="K1707" s="191">
        <v>26</v>
      </c>
      <c r="L1707" s="191">
        <v>0.14724204326650808</v>
      </c>
      <c r="M1707" s="191">
        <v>40</v>
      </c>
      <c r="N1707" s="191">
        <v>0.22652622041001244</v>
      </c>
      <c r="O1707" s="191">
        <v>9</v>
      </c>
      <c r="P1707" s="191">
        <v>5.0968399592252807E-2</v>
      </c>
      <c r="Q1707" s="191">
        <v>4</v>
      </c>
      <c r="R1707" s="191">
        <v>4.5078717861592482E-2</v>
      </c>
      <c r="S1707" s="191">
        <v>5</v>
      </c>
      <c r="T1707" s="191">
        <v>2.8315777551251555E-2</v>
      </c>
      <c r="U1707" s="191">
        <v>3</v>
      </c>
      <c r="V1707" s="191">
        <v>1.6989466530750934E-2</v>
      </c>
      <c r="W1707" s="191">
        <v>32</v>
      </c>
      <c r="X1707" s="191">
        <v>0.18122097632800996</v>
      </c>
      <c r="Y1707" s="191">
        <v>52</v>
      </c>
      <c r="Z1707" s="191">
        <v>0.29448408653301616</v>
      </c>
      <c r="AA1707" s="191">
        <v>101</v>
      </c>
      <c r="AB1707" s="191">
        <v>0.57197870653528149</v>
      </c>
      <c r="AC1707" s="191">
        <v>21</v>
      </c>
      <c r="AD1707" s="191">
        <v>0.11892626571525654</v>
      </c>
      <c r="AE1707" s="191"/>
      <c r="AF1707" s="191"/>
    </row>
    <row r="1708" spans="1:32">
      <c r="A1708" s="332">
        <v>1900</v>
      </c>
      <c r="B1708" s="334" t="s">
        <v>878</v>
      </c>
      <c r="C1708" s="345">
        <v>15024</v>
      </c>
      <c r="D1708" s="345">
        <v>15938</v>
      </c>
      <c r="E1708" s="191">
        <v>299</v>
      </c>
      <c r="F1708" s="191">
        <f t="shared" si="93"/>
        <v>1.8760195758564437</v>
      </c>
      <c r="G1708" s="191">
        <v>138</v>
      </c>
      <c r="H1708" s="191">
        <v>0.86585518885682022</v>
      </c>
      <c r="I1708" s="191">
        <v>161</v>
      </c>
      <c r="J1708" s="191">
        <v>1.0101643869996235</v>
      </c>
      <c r="K1708" s="191">
        <v>23</v>
      </c>
      <c r="L1708" s="191">
        <v>0.14430919814280335</v>
      </c>
      <c r="M1708" s="191">
        <v>37</v>
      </c>
      <c r="N1708" s="191">
        <v>0.2321495796210315</v>
      </c>
      <c r="O1708" s="191">
        <v>10</v>
      </c>
      <c r="P1708" s="191">
        <v>6.2743129627305813E-2</v>
      </c>
      <c r="Q1708" s="191">
        <v>10</v>
      </c>
      <c r="R1708" s="191">
        <v>0.12485882795833855</v>
      </c>
      <c r="S1708" s="191">
        <v>5</v>
      </c>
      <c r="T1708" s="191">
        <v>3.1371564813652907E-2</v>
      </c>
      <c r="U1708" s="191">
        <v>6</v>
      </c>
      <c r="V1708" s="191">
        <v>3.7645877776383486E-2</v>
      </c>
      <c r="W1708" s="191">
        <v>23</v>
      </c>
      <c r="X1708" s="191">
        <v>0.14430919814280335</v>
      </c>
      <c r="Y1708" s="191">
        <v>54</v>
      </c>
      <c r="Z1708" s="191">
        <v>0.33881289998745134</v>
      </c>
      <c r="AA1708" s="191">
        <v>106</v>
      </c>
      <c r="AB1708" s="191">
        <v>0.66507717404944156</v>
      </c>
      <c r="AC1708" s="191">
        <v>25</v>
      </c>
      <c r="AD1708" s="191">
        <v>0.15685782406826451</v>
      </c>
      <c r="AE1708" s="191"/>
      <c r="AF1708" s="191"/>
    </row>
    <row r="1709" spans="1:32">
      <c r="A1709" s="332">
        <v>1900</v>
      </c>
      <c r="B1709" s="334" t="s">
        <v>897</v>
      </c>
      <c r="C1709" s="345">
        <v>11169</v>
      </c>
      <c r="D1709" s="345">
        <v>11171</v>
      </c>
      <c r="E1709" s="191">
        <v>186</v>
      </c>
      <c r="F1709" s="191">
        <f t="shared" si="93"/>
        <v>1.6650255124876914</v>
      </c>
      <c r="G1709" s="191">
        <v>92</v>
      </c>
      <c r="H1709" s="191">
        <v>0.82356100617670747</v>
      </c>
      <c r="I1709" s="191">
        <v>94</v>
      </c>
      <c r="J1709" s="191">
        <v>0.84146450631098391</v>
      </c>
      <c r="K1709" s="191">
        <v>12</v>
      </c>
      <c r="L1709" s="191">
        <v>0.1074210008056575</v>
      </c>
      <c r="M1709" s="191">
        <v>18</v>
      </c>
      <c r="N1709" s="191">
        <v>0.16113150120848624</v>
      </c>
      <c r="O1709" s="191">
        <v>4</v>
      </c>
      <c r="P1709" s="191">
        <v>3.5807000268552505E-2</v>
      </c>
      <c r="Q1709" s="191">
        <v>4</v>
      </c>
      <c r="R1709" s="191">
        <v>7.1255930534419476E-2</v>
      </c>
      <c r="S1709" s="191">
        <v>2</v>
      </c>
      <c r="T1709" s="191">
        <v>1.7903500134276253E-2</v>
      </c>
      <c r="U1709" s="191">
        <v>2</v>
      </c>
      <c r="V1709" s="191">
        <v>1.7903500134276253E-2</v>
      </c>
      <c r="W1709" s="191">
        <v>21</v>
      </c>
      <c r="X1709" s="191">
        <v>0.18798675140990062</v>
      </c>
      <c r="Y1709" s="191">
        <v>24</v>
      </c>
      <c r="Z1709" s="191">
        <v>0.214842001611315</v>
      </c>
      <c r="AA1709" s="191">
        <v>75</v>
      </c>
      <c r="AB1709" s="191">
        <v>0.67138125503535939</v>
      </c>
      <c r="AC1709" s="191">
        <v>24</v>
      </c>
      <c r="AD1709" s="191">
        <v>0.214842001611315</v>
      </c>
      <c r="AE1709" s="191"/>
      <c r="AF1709" s="191"/>
    </row>
    <row r="1710" spans="1:32">
      <c r="A1710" s="332">
        <v>1900</v>
      </c>
      <c r="B1710" s="334" t="s">
        <v>906</v>
      </c>
      <c r="C1710" s="345">
        <v>13843</v>
      </c>
      <c r="D1710" s="345">
        <v>13903</v>
      </c>
      <c r="E1710" s="191">
        <v>263</v>
      </c>
      <c r="F1710" s="191">
        <f t="shared" si="93"/>
        <v>1.8916780550960224</v>
      </c>
      <c r="G1710" s="191">
        <v>137</v>
      </c>
      <c r="H1710" s="191">
        <v>0.98539883478385959</v>
      </c>
      <c r="I1710" s="191">
        <v>126</v>
      </c>
      <c r="J1710" s="191">
        <v>0.9062792203121629</v>
      </c>
      <c r="K1710" s="191">
        <v>11</v>
      </c>
      <c r="L1710" s="191">
        <v>7.9119614471696756E-2</v>
      </c>
      <c r="M1710" s="191">
        <v>21</v>
      </c>
      <c r="N1710" s="191">
        <v>0.15104653671869381</v>
      </c>
      <c r="O1710" s="191">
        <v>10</v>
      </c>
      <c r="P1710" s="191">
        <v>7.1926922246997052E-2</v>
      </c>
      <c r="Q1710" s="191">
        <v>5</v>
      </c>
      <c r="R1710" s="191">
        <v>7.1567287635762061E-2</v>
      </c>
      <c r="S1710" s="191">
        <v>13</v>
      </c>
      <c r="T1710" s="191">
        <v>9.3504998921096177E-2</v>
      </c>
      <c r="U1710" s="191">
        <v>7</v>
      </c>
      <c r="V1710" s="191">
        <v>5.0348845572897934E-2</v>
      </c>
      <c r="W1710" s="191">
        <v>25</v>
      </c>
      <c r="X1710" s="191">
        <v>0.17981730561749262</v>
      </c>
      <c r="Y1710" s="191">
        <v>42</v>
      </c>
      <c r="Z1710" s="191">
        <v>0.30209307343738762</v>
      </c>
      <c r="AA1710" s="191">
        <v>102</v>
      </c>
      <c r="AB1710" s="191">
        <v>0.73365460691937001</v>
      </c>
      <c r="AC1710" s="191">
        <v>27</v>
      </c>
      <c r="AD1710" s="191">
        <v>0.19420269006689203</v>
      </c>
      <c r="AE1710" s="191"/>
      <c r="AF1710" s="191"/>
    </row>
    <row r="1711" spans="1:32">
      <c r="A1711" s="332">
        <v>1900</v>
      </c>
      <c r="B1711" s="335" t="s">
        <v>1120</v>
      </c>
      <c r="C1711" s="233">
        <v>126751</v>
      </c>
      <c r="D1711" s="240">
        <v>138638</v>
      </c>
      <c r="E1711" s="191">
        <v>3141</v>
      </c>
      <c r="F1711" s="191">
        <f t="shared" si="93"/>
        <v>2.2656126026053465</v>
      </c>
      <c r="G1711" s="191">
        <v>1564</v>
      </c>
      <c r="H1711" s="191">
        <v>1.1281178320518184</v>
      </c>
      <c r="I1711" s="191">
        <v>1577</v>
      </c>
      <c r="J1711" s="191">
        <v>1.1374947705535279</v>
      </c>
      <c r="K1711" s="191">
        <v>298</v>
      </c>
      <c r="L1711" s="191">
        <v>0.21494828257764825</v>
      </c>
      <c r="M1711" s="191">
        <v>455</v>
      </c>
      <c r="N1711" s="191">
        <v>0.32819284755983208</v>
      </c>
      <c r="O1711" s="191">
        <v>132</v>
      </c>
      <c r="P1711" s="191">
        <v>9.5211990940434796E-2</v>
      </c>
      <c r="Q1711" s="191">
        <v>124</v>
      </c>
      <c r="R1711" s="191">
        <v>0.17798871882167946</v>
      </c>
      <c r="S1711" s="191">
        <v>124</v>
      </c>
      <c r="T1711" s="191">
        <v>8.944156724707511E-2</v>
      </c>
      <c r="U1711" s="191">
        <v>61</v>
      </c>
      <c r="V1711" s="191">
        <v>4.3999480661867596E-2</v>
      </c>
      <c r="W1711" s="191">
        <v>329</v>
      </c>
      <c r="X1711" s="191">
        <v>0.23730867438941705</v>
      </c>
      <c r="Y1711" s="191">
        <v>434</v>
      </c>
      <c r="Z1711" s="191">
        <v>0.3130454853647629</v>
      </c>
      <c r="AA1711" s="191">
        <v>947</v>
      </c>
      <c r="AB1711" s="191">
        <v>0.68307390470145279</v>
      </c>
      <c r="AC1711" s="191">
        <v>237</v>
      </c>
      <c r="AD1711" s="191">
        <v>0.17094880191578068</v>
      </c>
      <c r="AE1711" s="191"/>
      <c r="AF1711" s="191"/>
    </row>
    <row r="1712" spans="1:32">
      <c r="A1712" s="332">
        <v>1900</v>
      </c>
      <c r="B1712" s="334" t="s">
        <v>913</v>
      </c>
      <c r="C1712" s="345">
        <v>14910</v>
      </c>
      <c r="D1712" s="345">
        <v>17742</v>
      </c>
      <c r="E1712" s="191">
        <v>411</v>
      </c>
      <c r="F1712" s="191">
        <f t="shared" si="93"/>
        <v>2.3165370307744335</v>
      </c>
      <c r="G1712" s="191">
        <v>215</v>
      </c>
      <c r="H1712" s="191">
        <v>1.2118137752226354</v>
      </c>
      <c r="I1712" s="191">
        <v>196</v>
      </c>
      <c r="J1712" s="191">
        <v>1.1047232555517978</v>
      </c>
      <c r="K1712" s="191">
        <v>42</v>
      </c>
      <c r="L1712" s="191">
        <v>0.23672641190395671</v>
      </c>
      <c r="M1712" s="191">
        <v>72</v>
      </c>
      <c r="N1712" s="191">
        <v>0.40581670612106863</v>
      </c>
      <c r="O1712" s="191">
        <v>16</v>
      </c>
      <c r="P1712" s="191">
        <v>9.0181490249126375E-2</v>
      </c>
      <c r="Q1712" s="191">
        <v>17</v>
      </c>
      <c r="R1712" s="191">
        <v>0.19067748844549656</v>
      </c>
      <c r="S1712" s="191">
        <v>15</v>
      </c>
      <c r="T1712" s="191">
        <v>8.4545147108555971E-2</v>
      </c>
      <c r="U1712" s="191">
        <v>6</v>
      </c>
      <c r="V1712" s="191">
        <v>3.3818058843422386E-2</v>
      </c>
      <c r="W1712" s="191">
        <v>63</v>
      </c>
      <c r="X1712" s="191">
        <v>0.35508961785593507</v>
      </c>
      <c r="Y1712" s="191">
        <v>70</v>
      </c>
      <c r="Z1712" s="191">
        <v>0.39454401983992787</v>
      </c>
      <c r="AA1712" s="191">
        <v>92</v>
      </c>
      <c r="AB1712" s="191">
        <v>0.51854356893247666</v>
      </c>
      <c r="AC1712" s="191">
        <v>18</v>
      </c>
      <c r="AD1712" s="191">
        <v>0.10145417653026716</v>
      </c>
      <c r="AE1712" s="191"/>
      <c r="AF1712" s="191"/>
    </row>
    <row r="1713" spans="1:32">
      <c r="A1713" s="332">
        <v>1900</v>
      </c>
      <c r="B1713" s="334" t="s">
        <v>914</v>
      </c>
      <c r="C1713" s="345">
        <v>7011</v>
      </c>
      <c r="D1713" s="345">
        <v>6363</v>
      </c>
      <c r="E1713" s="191">
        <v>149</v>
      </c>
      <c r="F1713" s="191">
        <f t="shared" si="93"/>
        <v>2.3416627377023418</v>
      </c>
      <c r="G1713" s="191">
        <v>60</v>
      </c>
      <c r="H1713" s="191">
        <v>0.94295143800094305</v>
      </c>
      <c r="I1713" s="191">
        <v>89</v>
      </c>
      <c r="J1713" s="191">
        <v>1.3987112997013986</v>
      </c>
      <c r="K1713" s="191">
        <v>4</v>
      </c>
      <c r="L1713" s="191">
        <v>6.2863429200062867E-2</v>
      </c>
      <c r="M1713" s="191">
        <v>17</v>
      </c>
      <c r="N1713" s="191">
        <v>0.26716957410026715</v>
      </c>
      <c r="O1713" s="191">
        <v>2</v>
      </c>
      <c r="P1713" s="191">
        <v>3.1431714600031434E-2</v>
      </c>
      <c r="Q1713" s="191">
        <v>5</v>
      </c>
      <c r="R1713" s="191">
        <v>0.15637278013515638</v>
      </c>
      <c r="S1713" s="191">
        <v>10</v>
      </c>
      <c r="T1713" s="191">
        <v>0.15715857300015718</v>
      </c>
      <c r="U1713" s="191">
        <v>4</v>
      </c>
      <c r="V1713" s="191">
        <v>6.2863429200062867E-2</v>
      </c>
      <c r="W1713" s="191">
        <v>12</v>
      </c>
      <c r="X1713" s="191">
        <v>0.18859028760018859</v>
      </c>
      <c r="Y1713" s="191">
        <v>21</v>
      </c>
      <c r="Z1713" s="191">
        <v>0.33003300330033003</v>
      </c>
      <c r="AA1713" s="191">
        <v>58</v>
      </c>
      <c r="AB1713" s="191">
        <v>0.91151972340091147</v>
      </c>
      <c r="AC1713" s="191">
        <v>16</v>
      </c>
      <c r="AD1713" s="191">
        <v>0.25145371680025147</v>
      </c>
      <c r="AE1713" s="191"/>
      <c r="AF1713" s="191"/>
    </row>
    <row r="1714" spans="1:32">
      <c r="A1714" s="332">
        <v>1900</v>
      </c>
      <c r="B1714" s="334" t="s">
        <v>915</v>
      </c>
      <c r="C1714" s="345">
        <v>9627</v>
      </c>
      <c r="D1714" s="345">
        <v>9397</v>
      </c>
      <c r="E1714" s="191">
        <v>234</v>
      </c>
      <c r="F1714" s="191">
        <f t="shared" si="93"/>
        <v>2.4901564329041186</v>
      </c>
      <c r="G1714" s="191">
        <v>115</v>
      </c>
      <c r="H1714" s="191">
        <v>1.2237948281366393</v>
      </c>
      <c r="I1714" s="191">
        <v>119</v>
      </c>
      <c r="J1714" s="191">
        <v>1.2663616047674791</v>
      </c>
      <c r="K1714" s="191">
        <v>21</v>
      </c>
      <c r="L1714" s="191">
        <v>0.22347557731190806</v>
      </c>
      <c r="M1714" s="191">
        <v>26</v>
      </c>
      <c r="N1714" s="191">
        <v>0.2766840481004576</v>
      </c>
      <c r="O1714" s="191">
        <v>9</v>
      </c>
      <c r="P1714" s="191">
        <v>9.577524741938917E-2</v>
      </c>
      <c r="Q1714" s="191">
        <v>11</v>
      </c>
      <c r="R1714" s="191">
        <v>0.23294668511226987</v>
      </c>
      <c r="S1714" s="191">
        <v>8</v>
      </c>
      <c r="T1714" s="191">
        <v>8.5133553261679262E-2</v>
      </c>
      <c r="U1714" s="191">
        <v>2</v>
      </c>
      <c r="V1714" s="191">
        <v>2.1283388315419816E-2</v>
      </c>
      <c r="W1714" s="191">
        <v>20</v>
      </c>
      <c r="X1714" s="191">
        <v>0.21283388315419816</v>
      </c>
      <c r="Y1714" s="191">
        <v>29</v>
      </c>
      <c r="Z1714" s="191">
        <v>0.3086091305735873</v>
      </c>
      <c r="AA1714" s="191">
        <v>81</v>
      </c>
      <c r="AB1714" s="191">
        <v>0.8619772267745025</v>
      </c>
      <c r="AC1714" s="191">
        <v>27</v>
      </c>
      <c r="AD1714" s="191">
        <v>0.28732574225816754</v>
      </c>
      <c r="AE1714" s="191"/>
      <c r="AF1714" s="191"/>
    </row>
    <row r="1715" spans="1:32">
      <c r="A1715" s="332">
        <v>1900</v>
      </c>
      <c r="B1715" s="334" t="s">
        <v>916</v>
      </c>
      <c r="C1715" s="345">
        <v>23240</v>
      </c>
      <c r="D1715" s="345">
        <v>24594</v>
      </c>
      <c r="E1715" s="191">
        <v>504</v>
      </c>
      <c r="F1715" s="191">
        <f t="shared" ref="F1715:F1778" si="94">E1715/D1715*100</f>
        <v>2.0492803122712857</v>
      </c>
      <c r="G1715" s="191">
        <v>266</v>
      </c>
      <c r="H1715" s="191">
        <v>1.0815646092542897</v>
      </c>
      <c r="I1715" s="191">
        <v>238</v>
      </c>
      <c r="J1715" s="191">
        <v>0.96771570301699605</v>
      </c>
      <c r="K1715" s="191">
        <v>55</v>
      </c>
      <c r="L1715" s="191">
        <v>0.22363178010896967</v>
      </c>
      <c r="M1715" s="191">
        <v>48</v>
      </c>
      <c r="N1715" s="191">
        <v>0.19516955354964624</v>
      </c>
      <c r="O1715" s="191">
        <v>20</v>
      </c>
      <c r="P1715" s="191">
        <v>8.1320647312352612E-2</v>
      </c>
      <c r="Q1715" s="191">
        <v>22</v>
      </c>
      <c r="R1715" s="191">
        <v>0.17801089696673986</v>
      </c>
      <c r="S1715" s="191">
        <v>28</v>
      </c>
      <c r="T1715" s="191">
        <v>0.11384890623729366</v>
      </c>
      <c r="U1715" s="191">
        <v>11</v>
      </c>
      <c r="V1715" s="191">
        <v>4.4726356021793937E-2</v>
      </c>
      <c r="W1715" s="191">
        <v>54</v>
      </c>
      <c r="X1715" s="191">
        <v>0.21956574774335205</v>
      </c>
      <c r="Y1715" s="191">
        <v>73</v>
      </c>
      <c r="Z1715" s="191">
        <v>0.29682036269008699</v>
      </c>
      <c r="AA1715" s="191">
        <v>145</v>
      </c>
      <c r="AB1715" s="191">
        <v>0.58957469301455645</v>
      </c>
      <c r="AC1715" s="191">
        <v>48</v>
      </c>
      <c r="AD1715" s="191">
        <v>0.19516955354964624</v>
      </c>
      <c r="AE1715" s="191"/>
      <c r="AF1715" s="191"/>
    </row>
    <row r="1716" spans="1:32">
      <c r="A1716" s="332">
        <v>1900</v>
      </c>
      <c r="B1716" s="334" t="s">
        <v>917</v>
      </c>
      <c r="C1716" s="345">
        <v>40350</v>
      </c>
      <c r="D1716" s="345">
        <v>45031</v>
      </c>
      <c r="E1716" s="191">
        <v>998</v>
      </c>
      <c r="F1716" s="191">
        <f t="shared" si="94"/>
        <v>2.2162510270702405</v>
      </c>
      <c r="G1716" s="191">
        <v>479</v>
      </c>
      <c r="H1716" s="191">
        <v>1.0637116652972396</v>
      </c>
      <c r="I1716" s="191">
        <v>519</v>
      </c>
      <c r="J1716" s="191">
        <v>1.1525393617730009</v>
      </c>
      <c r="K1716" s="191">
        <v>91</v>
      </c>
      <c r="L1716" s="191">
        <v>0.20208300948235661</v>
      </c>
      <c r="M1716" s="191">
        <v>149</v>
      </c>
      <c r="N1716" s="191">
        <v>0.3308831693722103</v>
      </c>
      <c r="O1716" s="191">
        <v>33</v>
      </c>
      <c r="P1716" s="191">
        <v>7.3282849592502933E-2</v>
      </c>
      <c r="Q1716" s="191">
        <v>31</v>
      </c>
      <c r="R1716" s="191">
        <v>0.13699451488974262</v>
      </c>
      <c r="S1716" s="191">
        <v>40</v>
      </c>
      <c r="T1716" s="191">
        <v>8.8827696475761136E-2</v>
      </c>
      <c r="U1716" s="191">
        <v>22</v>
      </c>
      <c r="V1716" s="191">
        <v>4.8855233061668633E-2</v>
      </c>
      <c r="W1716" s="191">
        <v>91</v>
      </c>
      <c r="X1716" s="191">
        <v>0.20208300948235661</v>
      </c>
      <c r="Y1716" s="191">
        <v>130</v>
      </c>
      <c r="Z1716" s="191">
        <v>0.28869001354622376</v>
      </c>
      <c r="AA1716" s="191">
        <v>331</v>
      </c>
      <c r="AB1716" s="191">
        <v>0.73504918833692345</v>
      </c>
      <c r="AC1716" s="191">
        <v>80</v>
      </c>
      <c r="AD1716" s="191">
        <v>0.17765539295152227</v>
      </c>
      <c r="AE1716" s="191"/>
      <c r="AF1716" s="191"/>
    </row>
    <row r="1717" spans="1:32">
      <c r="A1717" s="332">
        <v>1900</v>
      </c>
      <c r="B1717" s="334" t="s">
        <v>918</v>
      </c>
      <c r="C1717" s="345">
        <v>20801</v>
      </c>
      <c r="D1717" s="345">
        <v>24292</v>
      </c>
      <c r="E1717" s="191">
        <v>584</v>
      </c>
      <c r="F1717" s="191">
        <f t="shared" si="94"/>
        <v>2.404083648937922</v>
      </c>
      <c r="G1717" s="191">
        <v>303</v>
      </c>
      <c r="H1717" s="191">
        <v>1.2473242219660794</v>
      </c>
      <c r="I1717" s="191">
        <v>281</v>
      </c>
      <c r="J1717" s="191">
        <v>1.1567594269718424</v>
      </c>
      <c r="K1717" s="191">
        <v>65</v>
      </c>
      <c r="L1717" s="191">
        <v>0.26757780339206322</v>
      </c>
      <c r="M1717" s="191">
        <v>107</v>
      </c>
      <c r="N1717" s="191">
        <v>0.44047423019924253</v>
      </c>
      <c r="O1717" s="191">
        <v>40</v>
      </c>
      <c r="P1717" s="191">
        <v>0.16466326362588507</v>
      </c>
      <c r="Q1717" s="191">
        <v>29</v>
      </c>
      <c r="R1717" s="191">
        <v>0.23756792359624568</v>
      </c>
      <c r="S1717" s="191">
        <v>18</v>
      </c>
      <c r="T1717" s="191">
        <v>7.4098468631648276E-2</v>
      </c>
      <c r="U1717" s="191">
        <v>11</v>
      </c>
      <c r="V1717" s="191">
        <v>4.528239749711839E-2</v>
      </c>
      <c r="W1717" s="191">
        <v>62</v>
      </c>
      <c r="X1717" s="191">
        <v>0.25522805862012182</v>
      </c>
      <c r="Y1717" s="191">
        <v>80</v>
      </c>
      <c r="Z1717" s="191">
        <v>0.32932652725177014</v>
      </c>
      <c r="AA1717" s="191">
        <v>143</v>
      </c>
      <c r="AB1717" s="191">
        <v>0.58867116746253911</v>
      </c>
      <c r="AC1717" s="191">
        <v>29</v>
      </c>
      <c r="AD1717" s="191">
        <v>0.11938086612876668</v>
      </c>
      <c r="AE1717" s="191"/>
      <c r="AF1717" s="191"/>
    </row>
    <row r="1718" spans="1:32">
      <c r="A1718" s="332">
        <v>1900</v>
      </c>
      <c r="B1718" s="334" t="s">
        <v>919</v>
      </c>
      <c r="C1718" s="345">
        <v>4719</v>
      </c>
      <c r="D1718" s="345">
        <v>6024</v>
      </c>
      <c r="E1718" s="191">
        <v>162</v>
      </c>
      <c r="F1718" s="191">
        <f t="shared" si="94"/>
        <v>2.689243027888446</v>
      </c>
      <c r="G1718" s="191">
        <v>81</v>
      </c>
      <c r="H1718" s="191">
        <v>1.344621513944223</v>
      </c>
      <c r="I1718" s="191">
        <v>81</v>
      </c>
      <c r="J1718" s="191">
        <v>1.344621513944223</v>
      </c>
      <c r="K1718" s="191">
        <v>17</v>
      </c>
      <c r="L1718" s="191">
        <v>0.28220451527224438</v>
      </c>
      <c r="M1718" s="191">
        <v>32</v>
      </c>
      <c r="N1718" s="191">
        <v>0.53120849933598935</v>
      </c>
      <c r="O1718" s="191">
        <v>12</v>
      </c>
      <c r="P1718" s="191">
        <v>0.19920318725099601</v>
      </c>
      <c r="Q1718" s="191">
        <v>7</v>
      </c>
      <c r="R1718" s="191">
        <v>0.23124169986719789</v>
      </c>
      <c r="S1718" s="191">
        <v>4</v>
      </c>
      <c r="T1718" s="191">
        <v>6.6401062416998669E-2</v>
      </c>
      <c r="U1718" s="191">
        <v>0</v>
      </c>
      <c r="V1718" s="191">
        <v>0</v>
      </c>
      <c r="W1718" s="191">
        <v>23</v>
      </c>
      <c r="X1718" s="191">
        <v>0.38180610889774236</v>
      </c>
      <c r="Y1718" s="191">
        <v>15</v>
      </c>
      <c r="Z1718" s="191">
        <v>0.24900398406374502</v>
      </c>
      <c r="AA1718" s="191">
        <v>46</v>
      </c>
      <c r="AB1718" s="191">
        <v>0.76361221779548472</v>
      </c>
      <c r="AC1718" s="191">
        <v>6</v>
      </c>
      <c r="AD1718" s="191">
        <v>9.9601593625498003E-2</v>
      </c>
      <c r="AE1718" s="191"/>
      <c r="AF1718" s="191"/>
    </row>
    <row r="1719" spans="1:32">
      <c r="A1719" s="332">
        <v>1900</v>
      </c>
      <c r="B1719" s="334" t="s">
        <v>920</v>
      </c>
      <c r="C1719" s="345">
        <v>6093</v>
      </c>
      <c r="D1719" s="345">
        <v>5195</v>
      </c>
      <c r="E1719" s="191">
        <v>99</v>
      </c>
      <c r="F1719" s="191">
        <f t="shared" si="94"/>
        <v>1.9056785370548606</v>
      </c>
      <c r="G1719" s="191">
        <v>45</v>
      </c>
      <c r="H1719" s="191">
        <v>0.86621751684311832</v>
      </c>
      <c r="I1719" s="191">
        <v>54</v>
      </c>
      <c r="J1719" s="191">
        <v>1.039461020211742</v>
      </c>
      <c r="K1719" s="191">
        <v>3</v>
      </c>
      <c r="L1719" s="191">
        <v>5.7747834456207896E-2</v>
      </c>
      <c r="M1719" s="191">
        <v>4</v>
      </c>
      <c r="N1719" s="191">
        <v>7.6997112608277185E-2</v>
      </c>
      <c r="O1719" s="191">
        <v>0</v>
      </c>
      <c r="P1719" s="191">
        <v>0</v>
      </c>
      <c r="Q1719" s="191">
        <v>2</v>
      </c>
      <c r="R1719" s="191">
        <v>7.6612127045235803E-2</v>
      </c>
      <c r="S1719" s="191">
        <v>1</v>
      </c>
      <c r="T1719" s="191">
        <v>1.9249278152069296E-2</v>
      </c>
      <c r="U1719" s="191">
        <v>5</v>
      </c>
      <c r="V1719" s="191">
        <v>9.6246390760346495E-2</v>
      </c>
      <c r="W1719" s="191">
        <v>4</v>
      </c>
      <c r="X1719" s="191">
        <v>7.6997112608277185E-2</v>
      </c>
      <c r="Y1719" s="191">
        <v>16</v>
      </c>
      <c r="Z1719" s="191">
        <v>0.30798845043310874</v>
      </c>
      <c r="AA1719" s="191">
        <v>51</v>
      </c>
      <c r="AB1719" s="191">
        <v>0.98171318575553423</v>
      </c>
      <c r="AC1719" s="191">
        <v>13</v>
      </c>
      <c r="AD1719" s="191">
        <v>0.25024061597690089</v>
      </c>
      <c r="AE1719" s="191"/>
      <c r="AF1719" s="191"/>
    </row>
    <row r="1720" spans="1:32">
      <c r="A1720" s="332">
        <v>1900</v>
      </c>
      <c r="B1720" s="335" t="s">
        <v>1121</v>
      </c>
      <c r="C1720" s="343">
        <v>247655</v>
      </c>
      <c r="D1720" s="240">
        <v>281379</v>
      </c>
      <c r="E1720" s="191">
        <v>5428</v>
      </c>
      <c r="F1720" s="191">
        <f t="shared" si="94"/>
        <v>1.9290707551025486</v>
      </c>
      <c r="G1720" s="191">
        <v>2740</v>
      </c>
      <c r="H1720" s="191">
        <v>0.97377558382110962</v>
      </c>
      <c r="I1720" s="191">
        <v>2688</v>
      </c>
      <c r="J1720" s="191">
        <v>0.95529517128143893</v>
      </c>
      <c r="K1720" s="191">
        <v>379</v>
      </c>
      <c r="L1720" s="191">
        <v>0.13469377601029217</v>
      </c>
      <c r="M1720" s="191">
        <v>721</v>
      </c>
      <c r="N1720" s="191">
        <v>0.25623802771351095</v>
      </c>
      <c r="O1720" s="191">
        <v>160</v>
      </c>
      <c r="P1720" s="191">
        <v>5.686280781437137E-2</v>
      </c>
      <c r="Q1720" s="191">
        <v>141</v>
      </c>
      <c r="R1720" s="191">
        <v>9.9719595278965373E-2</v>
      </c>
      <c r="S1720" s="191">
        <v>200</v>
      </c>
      <c r="T1720" s="191">
        <v>7.1078509767964204E-2</v>
      </c>
      <c r="U1720" s="191">
        <v>125</v>
      </c>
      <c r="V1720" s="191">
        <v>4.4424068604977628E-2</v>
      </c>
      <c r="W1720" s="191">
        <v>625</v>
      </c>
      <c r="X1720" s="191">
        <v>0.22212034302488814</v>
      </c>
      <c r="Y1720" s="191">
        <v>929</v>
      </c>
      <c r="Z1720" s="191">
        <v>0.33015967787219369</v>
      </c>
      <c r="AA1720" s="191">
        <v>1732</v>
      </c>
      <c r="AB1720" s="191">
        <v>0.61553989459057001</v>
      </c>
      <c r="AC1720" s="191">
        <v>416</v>
      </c>
      <c r="AD1720" s="191">
        <v>0.14784330031736556</v>
      </c>
      <c r="AE1720" s="191"/>
      <c r="AF1720" s="191"/>
    </row>
    <row r="1721" spans="1:32">
      <c r="A1721" s="332">
        <v>1900</v>
      </c>
      <c r="B1721" s="334" t="s">
        <v>921</v>
      </c>
      <c r="C1721" s="345">
        <v>18648</v>
      </c>
      <c r="D1721" s="345">
        <v>21222</v>
      </c>
      <c r="E1721" s="191">
        <v>425</v>
      </c>
      <c r="F1721" s="191">
        <f t="shared" si="94"/>
        <v>2.002638771086608</v>
      </c>
      <c r="G1721" s="191">
        <v>222</v>
      </c>
      <c r="H1721" s="191">
        <v>1.0460842521911224</v>
      </c>
      <c r="I1721" s="191">
        <v>203</v>
      </c>
      <c r="J1721" s="191">
        <v>0.95655451889548582</v>
      </c>
      <c r="K1721" s="191">
        <v>28</v>
      </c>
      <c r="L1721" s="191">
        <v>0.13193855433041185</v>
      </c>
      <c r="M1721" s="191">
        <v>61</v>
      </c>
      <c r="N1721" s="191">
        <v>0.28743756479125437</v>
      </c>
      <c r="O1721" s="191">
        <v>13</v>
      </c>
      <c r="P1721" s="191">
        <v>6.1257185939119788E-2</v>
      </c>
      <c r="Q1721" s="191">
        <v>15</v>
      </c>
      <c r="R1721" s="191">
        <v>0.1406559230986712</v>
      </c>
      <c r="S1721" s="191">
        <v>16</v>
      </c>
      <c r="T1721" s="191">
        <v>7.53934596173782E-2</v>
      </c>
      <c r="U1721" s="191">
        <v>11</v>
      </c>
      <c r="V1721" s="191">
        <v>5.1833003486947506E-2</v>
      </c>
      <c r="W1721" s="191">
        <v>57</v>
      </c>
      <c r="X1721" s="191">
        <v>0.26858919988690982</v>
      </c>
      <c r="Y1721" s="191">
        <v>66</v>
      </c>
      <c r="Z1721" s="191">
        <v>0.31099802092168505</v>
      </c>
      <c r="AA1721" s="191">
        <v>118</v>
      </c>
      <c r="AB1721" s="191">
        <v>0.55602676467816414</v>
      </c>
      <c r="AC1721" s="191">
        <v>40</v>
      </c>
      <c r="AD1721" s="191">
        <v>0.18848364904344547</v>
      </c>
      <c r="AE1721" s="191"/>
      <c r="AF1721" s="191"/>
    </row>
    <row r="1722" spans="1:32">
      <c r="A1722" s="332">
        <v>1900</v>
      </c>
      <c r="B1722" s="334" t="s">
        <v>922</v>
      </c>
      <c r="C1722" s="345">
        <v>8487</v>
      </c>
      <c r="D1722" s="345">
        <v>8277</v>
      </c>
      <c r="E1722" s="191">
        <v>172</v>
      </c>
      <c r="F1722" s="191">
        <f t="shared" si="94"/>
        <v>2.0780476017880871</v>
      </c>
      <c r="G1722" s="191">
        <v>90</v>
      </c>
      <c r="H1722" s="191">
        <v>1.0873504893077202</v>
      </c>
      <c r="I1722" s="191">
        <v>82</v>
      </c>
      <c r="J1722" s="191">
        <v>0.99069711248036729</v>
      </c>
      <c r="K1722" s="191">
        <v>9</v>
      </c>
      <c r="L1722" s="191">
        <v>0.10873504893077202</v>
      </c>
      <c r="M1722" s="191">
        <v>21</v>
      </c>
      <c r="N1722" s="191">
        <v>0.25371511417180137</v>
      </c>
      <c r="O1722" s="191">
        <v>6</v>
      </c>
      <c r="P1722" s="191">
        <v>7.2490032620514677E-2</v>
      </c>
      <c r="Q1722" s="191">
        <v>4</v>
      </c>
      <c r="R1722" s="191">
        <v>9.6170109943216148E-2</v>
      </c>
      <c r="S1722" s="191">
        <v>5</v>
      </c>
      <c r="T1722" s="191">
        <v>6.0408360517095562E-2</v>
      </c>
      <c r="U1722" s="191">
        <v>2</v>
      </c>
      <c r="V1722" s="191">
        <v>2.4163344206838227E-2</v>
      </c>
      <c r="W1722" s="191">
        <v>13</v>
      </c>
      <c r="X1722" s="191">
        <v>0.15706173734444848</v>
      </c>
      <c r="Y1722" s="191">
        <v>27</v>
      </c>
      <c r="Z1722" s="191">
        <v>0.32620514679231605</v>
      </c>
      <c r="AA1722" s="191">
        <v>68</v>
      </c>
      <c r="AB1722" s="191">
        <v>0.82155370303249964</v>
      </c>
      <c r="AC1722" s="191">
        <v>17</v>
      </c>
      <c r="AD1722" s="191">
        <v>0.20538842575812491</v>
      </c>
      <c r="AE1722" s="191"/>
      <c r="AF1722" s="191"/>
    </row>
    <row r="1723" spans="1:32">
      <c r="A1723" s="332">
        <v>1900</v>
      </c>
      <c r="B1723" s="334" t="s">
        <v>923</v>
      </c>
      <c r="C1723" s="345">
        <v>5305</v>
      </c>
      <c r="D1723" s="345">
        <v>5487</v>
      </c>
      <c r="E1723" s="191">
        <v>107</v>
      </c>
      <c r="F1723" s="191">
        <f t="shared" si="94"/>
        <v>1.950063787133224</v>
      </c>
      <c r="G1723" s="191">
        <v>52</v>
      </c>
      <c r="H1723" s="191">
        <v>0.94769455075633324</v>
      </c>
      <c r="I1723" s="191">
        <v>55</v>
      </c>
      <c r="J1723" s="191">
        <v>1.0023692363768908</v>
      </c>
      <c r="K1723" s="191">
        <v>7</v>
      </c>
      <c r="L1723" s="191">
        <v>0.12757426644796793</v>
      </c>
      <c r="M1723" s="191">
        <v>9</v>
      </c>
      <c r="N1723" s="191">
        <v>0.16402405686167304</v>
      </c>
      <c r="O1723" s="191">
        <v>2</v>
      </c>
      <c r="P1723" s="191">
        <v>3.6449790413705122E-2</v>
      </c>
      <c r="Q1723" s="191">
        <v>1</v>
      </c>
      <c r="R1723" s="191">
        <v>3.6267541461636597E-2</v>
      </c>
      <c r="S1723" s="191">
        <v>3</v>
      </c>
      <c r="T1723" s="191">
        <v>5.4674685620557675E-2</v>
      </c>
      <c r="U1723" s="191">
        <v>4</v>
      </c>
      <c r="V1723" s="191">
        <v>7.2899580827410243E-2</v>
      </c>
      <c r="W1723" s="191">
        <v>11</v>
      </c>
      <c r="X1723" s="191">
        <v>0.20047384727537818</v>
      </c>
      <c r="Y1723" s="191">
        <v>14</v>
      </c>
      <c r="Z1723" s="191">
        <v>0.25514853289593586</v>
      </c>
      <c r="AA1723" s="191">
        <v>40</v>
      </c>
      <c r="AB1723" s="191">
        <v>0.72899580827410237</v>
      </c>
      <c r="AC1723" s="191">
        <v>16</v>
      </c>
      <c r="AD1723" s="191">
        <v>0.29159832330964097</v>
      </c>
      <c r="AE1723" s="191"/>
      <c r="AF1723" s="191"/>
    </row>
    <row r="1724" spans="1:32">
      <c r="A1724" s="332">
        <v>1900</v>
      </c>
      <c r="B1724" s="334" t="s">
        <v>931</v>
      </c>
      <c r="C1724" s="345">
        <v>11571</v>
      </c>
      <c r="D1724" s="345">
        <v>11771</v>
      </c>
      <c r="E1724" s="191">
        <v>242</v>
      </c>
      <c r="F1724" s="191">
        <f t="shared" si="94"/>
        <v>2.0559000934500045</v>
      </c>
      <c r="G1724" s="191">
        <v>122</v>
      </c>
      <c r="H1724" s="191">
        <v>1.0364455016566136</v>
      </c>
      <c r="I1724" s="191">
        <v>120</v>
      </c>
      <c r="J1724" s="191">
        <v>1.0194545917933906</v>
      </c>
      <c r="K1724" s="191">
        <v>17</v>
      </c>
      <c r="L1724" s="191">
        <v>0.14442273383739698</v>
      </c>
      <c r="M1724" s="191">
        <v>26</v>
      </c>
      <c r="N1724" s="191">
        <v>0.22088182822190128</v>
      </c>
      <c r="O1724" s="191">
        <v>6</v>
      </c>
      <c r="P1724" s="191">
        <v>5.0972729589669523E-2</v>
      </c>
      <c r="Q1724" s="191">
        <v>6</v>
      </c>
      <c r="R1724" s="191">
        <v>0.10143573188344235</v>
      </c>
      <c r="S1724" s="191">
        <v>10</v>
      </c>
      <c r="T1724" s="191">
        <v>8.4954549316115874E-2</v>
      </c>
      <c r="U1724" s="191">
        <v>3</v>
      </c>
      <c r="V1724" s="191">
        <v>2.5486364794834761E-2</v>
      </c>
      <c r="W1724" s="191">
        <v>21</v>
      </c>
      <c r="X1724" s="191">
        <v>0.17840455356384335</v>
      </c>
      <c r="Y1724" s="191">
        <v>35</v>
      </c>
      <c r="Z1724" s="191">
        <v>0.29734092260640554</v>
      </c>
      <c r="AA1724" s="191">
        <v>89</v>
      </c>
      <c r="AB1724" s="191">
        <v>0.75609548891343126</v>
      </c>
      <c r="AC1724" s="191">
        <v>29</v>
      </c>
      <c r="AD1724" s="191">
        <v>0.24636819301673604</v>
      </c>
      <c r="AE1724" s="191"/>
      <c r="AF1724" s="191"/>
    </row>
    <row r="1725" spans="1:32">
      <c r="A1725" s="332">
        <v>1900</v>
      </c>
      <c r="B1725" s="334" t="s">
        <v>924</v>
      </c>
      <c r="C1725" s="345">
        <v>10170</v>
      </c>
      <c r="D1725" s="345">
        <v>9941</v>
      </c>
      <c r="E1725" s="191">
        <v>205</v>
      </c>
      <c r="F1725" s="191">
        <f t="shared" si="94"/>
        <v>2.0621667840257518</v>
      </c>
      <c r="G1725" s="191">
        <v>102</v>
      </c>
      <c r="H1725" s="191">
        <v>1.0260537169298862</v>
      </c>
      <c r="I1725" s="191">
        <v>103</v>
      </c>
      <c r="J1725" s="191">
        <v>1.0361130670958656</v>
      </c>
      <c r="K1725" s="191">
        <v>11</v>
      </c>
      <c r="L1725" s="191">
        <v>0.11065285182577204</v>
      </c>
      <c r="M1725" s="191">
        <v>27</v>
      </c>
      <c r="N1725" s="191">
        <v>0.27160245448144049</v>
      </c>
      <c r="O1725" s="191">
        <v>5</v>
      </c>
      <c r="P1725" s="191">
        <v>5.0296750829896389E-2</v>
      </c>
      <c r="Q1725" s="191">
        <v>5</v>
      </c>
      <c r="R1725" s="191">
        <v>0.10009053415149381</v>
      </c>
      <c r="S1725" s="191">
        <v>4</v>
      </c>
      <c r="T1725" s="191">
        <v>4.0237400663917108E-2</v>
      </c>
      <c r="U1725" s="191">
        <v>6</v>
      </c>
      <c r="V1725" s="191">
        <v>6.0356100995875663E-2</v>
      </c>
      <c r="W1725" s="191">
        <v>22</v>
      </c>
      <c r="X1725" s="191">
        <v>0.22130570365154409</v>
      </c>
      <c r="Y1725" s="191">
        <v>26</v>
      </c>
      <c r="Z1725" s="191">
        <v>0.26154310431546124</v>
      </c>
      <c r="AA1725" s="191">
        <v>81</v>
      </c>
      <c r="AB1725" s="191">
        <v>0.81480736344432159</v>
      </c>
      <c r="AC1725" s="191">
        <v>18</v>
      </c>
      <c r="AD1725" s="191">
        <v>0.18106830298762699</v>
      </c>
      <c r="AE1725" s="191"/>
      <c r="AF1725" s="191"/>
    </row>
    <row r="1726" spans="1:32">
      <c r="A1726" s="332">
        <v>1900</v>
      </c>
      <c r="B1726" s="334" t="s">
        <v>934</v>
      </c>
      <c r="C1726" s="345">
        <v>13841</v>
      </c>
      <c r="D1726" s="345">
        <v>13550</v>
      </c>
      <c r="E1726" s="191">
        <v>229</v>
      </c>
      <c r="F1726" s="191">
        <f t="shared" si="94"/>
        <v>1.6900369003690037</v>
      </c>
      <c r="G1726" s="191">
        <v>108</v>
      </c>
      <c r="H1726" s="191">
        <v>0.79704797047970477</v>
      </c>
      <c r="I1726" s="191">
        <v>121</v>
      </c>
      <c r="J1726" s="191">
        <v>0.89298892988929879</v>
      </c>
      <c r="K1726" s="191">
        <v>17</v>
      </c>
      <c r="L1726" s="191">
        <v>0.12546125461254612</v>
      </c>
      <c r="M1726" s="191">
        <v>32</v>
      </c>
      <c r="N1726" s="191">
        <v>0.23616236162361626</v>
      </c>
      <c r="O1726" s="191">
        <v>4</v>
      </c>
      <c r="P1726" s="191">
        <v>2.9520295202952032E-2</v>
      </c>
      <c r="Q1726" s="191">
        <v>6</v>
      </c>
      <c r="R1726" s="191">
        <v>8.8118081180811811E-2</v>
      </c>
      <c r="S1726" s="191">
        <v>13</v>
      </c>
      <c r="T1726" s="191">
        <v>9.5940959409594101E-2</v>
      </c>
      <c r="U1726" s="191">
        <v>8</v>
      </c>
      <c r="V1726" s="191">
        <v>5.9040590405904064E-2</v>
      </c>
      <c r="W1726" s="191">
        <v>21</v>
      </c>
      <c r="X1726" s="191">
        <v>0.15498154981549817</v>
      </c>
      <c r="Y1726" s="191">
        <v>42</v>
      </c>
      <c r="Z1726" s="191">
        <v>0.30996309963099633</v>
      </c>
      <c r="AA1726" s="191">
        <v>68</v>
      </c>
      <c r="AB1726" s="191">
        <v>0.50184501845018448</v>
      </c>
      <c r="AC1726" s="191">
        <v>18</v>
      </c>
      <c r="AD1726" s="191">
        <v>0.13284132841328414</v>
      </c>
      <c r="AE1726" s="191"/>
      <c r="AF1726" s="191"/>
    </row>
    <row r="1727" spans="1:32">
      <c r="A1727" s="332">
        <v>1900</v>
      </c>
      <c r="B1727" s="334" t="s">
        <v>943</v>
      </c>
      <c r="C1727" s="345">
        <v>41076</v>
      </c>
      <c r="D1727" s="345">
        <v>56365</v>
      </c>
      <c r="E1727" s="191">
        <v>954</v>
      </c>
      <c r="F1727" s="191">
        <f t="shared" si="94"/>
        <v>1.6925396966202428</v>
      </c>
      <c r="G1727" s="191">
        <v>483</v>
      </c>
      <c r="H1727" s="191">
        <v>0.85691475206245005</v>
      </c>
      <c r="I1727" s="191">
        <v>471</v>
      </c>
      <c r="J1727" s="191">
        <v>0.83562494455779301</v>
      </c>
      <c r="K1727" s="191">
        <v>51</v>
      </c>
      <c r="L1727" s="191">
        <v>9.0481681894792873E-2</v>
      </c>
      <c r="M1727" s="191">
        <v>140</v>
      </c>
      <c r="N1727" s="191">
        <v>0.24838108755433336</v>
      </c>
      <c r="O1727" s="191">
        <v>33</v>
      </c>
      <c r="P1727" s="191">
        <v>5.8546970637807151E-2</v>
      </c>
      <c r="Q1727" s="191">
        <v>25</v>
      </c>
      <c r="R1727" s="191">
        <v>8.8263993613057742E-2</v>
      </c>
      <c r="S1727" s="191">
        <v>33</v>
      </c>
      <c r="T1727" s="191">
        <v>5.8546970637807151E-2</v>
      </c>
      <c r="U1727" s="191">
        <v>30</v>
      </c>
      <c r="V1727" s="191">
        <v>5.3224518761642865E-2</v>
      </c>
      <c r="W1727" s="191">
        <v>145</v>
      </c>
      <c r="X1727" s="191">
        <v>0.25725184068127382</v>
      </c>
      <c r="Y1727" s="191">
        <v>194</v>
      </c>
      <c r="Z1727" s="191">
        <v>0.34418522132529056</v>
      </c>
      <c r="AA1727" s="191">
        <v>251</v>
      </c>
      <c r="AB1727" s="191">
        <v>0.44531180697241196</v>
      </c>
      <c r="AC1727" s="191">
        <v>52</v>
      </c>
      <c r="AD1727" s="191">
        <v>9.2255832520180964E-2</v>
      </c>
      <c r="AE1727" s="191"/>
      <c r="AF1727" s="191"/>
    </row>
    <row r="1728" spans="1:32">
      <c r="A1728" s="332">
        <v>1900</v>
      </c>
      <c r="B1728" s="334" t="s">
        <v>941</v>
      </c>
      <c r="C1728" s="345">
        <v>5527</v>
      </c>
      <c r="D1728" s="345">
        <v>6307</v>
      </c>
      <c r="E1728" s="191">
        <v>109</v>
      </c>
      <c r="F1728" s="191">
        <f t="shared" si="94"/>
        <v>1.7282384651973997</v>
      </c>
      <c r="G1728" s="191">
        <v>55</v>
      </c>
      <c r="H1728" s="191">
        <v>0.87204693198033933</v>
      </c>
      <c r="I1728" s="191">
        <v>54</v>
      </c>
      <c r="J1728" s="191">
        <v>0.85619153321706032</v>
      </c>
      <c r="K1728" s="191">
        <v>6</v>
      </c>
      <c r="L1728" s="191">
        <v>9.5132392579673375E-2</v>
      </c>
      <c r="M1728" s="191">
        <v>15</v>
      </c>
      <c r="N1728" s="191">
        <v>0.23783098144918347</v>
      </c>
      <c r="O1728" s="191">
        <v>2</v>
      </c>
      <c r="P1728" s="191">
        <v>3.1710797526557796E-2</v>
      </c>
      <c r="Q1728" s="191">
        <v>4</v>
      </c>
      <c r="R1728" s="191">
        <v>0.12620897415570001</v>
      </c>
      <c r="S1728" s="191">
        <v>2</v>
      </c>
      <c r="T1728" s="191">
        <v>3.1710797526557796E-2</v>
      </c>
      <c r="U1728" s="191">
        <v>3</v>
      </c>
      <c r="V1728" s="191">
        <v>4.7566196289836687E-2</v>
      </c>
      <c r="W1728" s="191">
        <v>14</v>
      </c>
      <c r="X1728" s="191">
        <v>0.22197558268590456</v>
      </c>
      <c r="Y1728" s="191">
        <v>19</v>
      </c>
      <c r="Z1728" s="191">
        <v>0.30125257650229903</v>
      </c>
      <c r="AA1728" s="191">
        <v>35</v>
      </c>
      <c r="AB1728" s="191">
        <v>0.55493895671476134</v>
      </c>
      <c r="AC1728" s="191">
        <v>9</v>
      </c>
      <c r="AD1728" s="191">
        <v>0.14269858886951009</v>
      </c>
      <c r="AE1728" s="191"/>
      <c r="AF1728" s="191"/>
    </row>
    <row r="1729" spans="1:32">
      <c r="A1729" s="332">
        <v>1900</v>
      </c>
      <c r="B1729" s="334" t="s">
        <v>944</v>
      </c>
      <c r="C1729" s="345">
        <v>9837</v>
      </c>
      <c r="D1729" s="345">
        <v>10472</v>
      </c>
      <c r="E1729" s="191">
        <v>210</v>
      </c>
      <c r="F1729" s="191">
        <f t="shared" si="94"/>
        <v>2.0053475935828877</v>
      </c>
      <c r="G1729" s="191">
        <v>108</v>
      </c>
      <c r="H1729" s="191">
        <v>1.0313216195569137</v>
      </c>
      <c r="I1729" s="191">
        <v>102</v>
      </c>
      <c r="J1729" s="191">
        <v>0.97402597402597402</v>
      </c>
      <c r="K1729" s="191">
        <v>12</v>
      </c>
      <c r="L1729" s="191">
        <v>0.11459129106187931</v>
      </c>
      <c r="M1729" s="191">
        <v>21</v>
      </c>
      <c r="N1729" s="191">
        <v>0.20053475935828879</v>
      </c>
      <c r="O1729" s="191">
        <v>6</v>
      </c>
      <c r="P1729" s="191">
        <v>5.7295645530939653E-2</v>
      </c>
      <c r="Q1729" s="191">
        <v>3</v>
      </c>
      <c r="R1729" s="191">
        <v>5.7009167303284952E-2</v>
      </c>
      <c r="S1729" s="191">
        <v>14</v>
      </c>
      <c r="T1729" s="191">
        <v>0.13368983957219249</v>
      </c>
      <c r="U1729" s="191">
        <v>5</v>
      </c>
      <c r="V1729" s="191">
        <v>4.7746371275783045E-2</v>
      </c>
      <c r="W1729" s="191">
        <v>20</v>
      </c>
      <c r="X1729" s="191">
        <v>0.19098548510313218</v>
      </c>
      <c r="Y1729" s="191">
        <v>36</v>
      </c>
      <c r="Z1729" s="191">
        <v>0.3437738731856379</v>
      </c>
      <c r="AA1729" s="191">
        <v>73</v>
      </c>
      <c r="AB1729" s="191">
        <v>0.69709702062643242</v>
      </c>
      <c r="AC1729" s="191">
        <v>20</v>
      </c>
      <c r="AD1729" s="191">
        <v>0.19098548510313218</v>
      </c>
      <c r="AE1729" s="191"/>
      <c r="AF1729" s="191"/>
    </row>
    <row r="1730" spans="1:32">
      <c r="A1730" s="332">
        <v>1900</v>
      </c>
      <c r="B1730" s="337" t="s">
        <v>947</v>
      </c>
      <c r="C1730" s="347">
        <v>14396</v>
      </c>
      <c r="D1730" s="347">
        <v>15466</v>
      </c>
      <c r="E1730" s="191">
        <v>298</v>
      </c>
      <c r="F1730" s="191">
        <f t="shared" si="94"/>
        <v>1.9268071899650847</v>
      </c>
      <c r="G1730" s="191">
        <v>155</v>
      </c>
      <c r="H1730" s="191">
        <v>1.0021983706194233</v>
      </c>
      <c r="I1730" s="191">
        <v>143</v>
      </c>
      <c r="J1730" s="191">
        <v>0.92460881934566153</v>
      </c>
      <c r="K1730" s="191">
        <v>12</v>
      </c>
      <c r="L1730" s="191">
        <v>7.7589551273761798E-2</v>
      </c>
      <c r="M1730" s="191">
        <v>39</v>
      </c>
      <c r="N1730" s="191">
        <v>0.25216604163972584</v>
      </c>
      <c r="O1730" s="191">
        <v>8</v>
      </c>
      <c r="P1730" s="191">
        <v>5.1726367515841205E-2</v>
      </c>
      <c r="Q1730" s="191">
        <v>8</v>
      </c>
      <c r="R1730" s="191">
        <v>0.10293547135652399</v>
      </c>
      <c r="S1730" s="191">
        <v>10</v>
      </c>
      <c r="T1730" s="191">
        <v>6.4657959394801498E-2</v>
      </c>
      <c r="U1730" s="191">
        <v>4</v>
      </c>
      <c r="V1730" s="191">
        <v>2.5863183757920603E-2</v>
      </c>
      <c r="W1730" s="191">
        <v>33</v>
      </c>
      <c r="X1730" s="191">
        <v>0.21337126600284498</v>
      </c>
      <c r="Y1730" s="191">
        <v>50</v>
      </c>
      <c r="Z1730" s="191">
        <v>0.3232897969740075</v>
      </c>
      <c r="AA1730" s="191">
        <v>112</v>
      </c>
      <c r="AB1730" s="191">
        <v>0.72416914522177678</v>
      </c>
      <c r="AC1730" s="191">
        <v>22</v>
      </c>
      <c r="AD1730" s="191">
        <v>0.14224751066856331</v>
      </c>
      <c r="AE1730" s="191"/>
      <c r="AF1730" s="191"/>
    </row>
    <row r="1731" spans="1:32">
      <c r="A1731" s="332">
        <v>1900</v>
      </c>
      <c r="B1731" s="337" t="s">
        <v>948</v>
      </c>
      <c r="C1731" s="347">
        <v>11356</v>
      </c>
      <c r="D1731" s="347">
        <v>11176</v>
      </c>
      <c r="E1731" s="191">
        <v>239</v>
      </c>
      <c r="F1731" s="191">
        <f t="shared" si="94"/>
        <v>2.1385110952040085</v>
      </c>
      <c r="G1731" s="191">
        <v>111</v>
      </c>
      <c r="H1731" s="191">
        <v>0.99319971367215465</v>
      </c>
      <c r="I1731" s="191">
        <v>128</v>
      </c>
      <c r="J1731" s="191">
        <v>1.1453113815318539</v>
      </c>
      <c r="K1731" s="191">
        <v>19</v>
      </c>
      <c r="L1731" s="191">
        <v>0.17000715819613457</v>
      </c>
      <c r="M1731" s="191">
        <v>23</v>
      </c>
      <c r="N1731" s="191">
        <v>0.20579813886900503</v>
      </c>
      <c r="O1731" s="191">
        <v>8</v>
      </c>
      <c r="P1731" s="191">
        <v>7.1581961345740866E-2</v>
      </c>
      <c r="Q1731" s="191">
        <v>4</v>
      </c>
      <c r="R1731" s="191">
        <v>7.1224051539012165E-2</v>
      </c>
      <c r="S1731" s="191">
        <v>10</v>
      </c>
      <c r="T1731" s="191">
        <v>8.9477451682176093E-2</v>
      </c>
      <c r="U1731" s="191">
        <v>3</v>
      </c>
      <c r="V1731" s="191">
        <v>2.684323550465283E-2</v>
      </c>
      <c r="W1731" s="191">
        <v>21</v>
      </c>
      <c r="X1731" s="191">
        <v>0.18790264853256977</v>
      </c>
      <c r="Y1731" s="191">
        <v>35</v>
      </c>
      <c r="Z1731" s="191">
        <v>0.31317108088761636</v>
      </c>
      <c r="AA1731" s="191">
        <v>92</v>
      </c>
      <c r="AB1731" s="191">
        <v>0.8231925554760201</v>
      </c>
      <c r="AC1731" s="191">
        <v>24</v>
      </c>
      <c r="AD1731" s="191">
        <v>0.21474588403722264</v>
      </c>
      <c r="AE1731" s="191"/>
      <c r="AF1731" s="191"/>
    </row>
    <row r="1732" spans="1:32">
      <c r="A1732" s="332">
        <v>1900</v>
      </c>
      <c r="B1732" s="334" t="s">
        <v>951</v>
      </c>
      <c r="C1732" s="345">
        <v>13524</v>
      </c>
      <c r="D1732" s="345">
        <v>14471</v>
      </c>
      <c r="E1732" s="191">
        <v>295</v>
      </c>
      <c r="F1732" s="191">
        <f t="shared" si="94"/>
        <v>2.0385598783774448</v>
      </c>
      <c r="G1732" s="191">
        <v>153</v>
      </c>
      <c r="H1732" s="191">
        <v>1.0572869877686406</v>
      </c>
      <c r="I1732" s="191">
        <v>142</v>
      </c>
      <c r="J1732" s="191">
        <v>0.98127289060880374</v>
      </c>
      <c r="K1732" s="191">
        <v>24</v>
      </c>
      <c r="L1732" s="191">
        <v>0.16584893925782601</v>
      </c>
      <c r="M1732" s="191">
        <v>24</v>
      </c>
      <c r="N1732" s="191">
        <v>0.16584893925782601</v>
      </c>
      <c r="O1732" s="191">
        <v>6</v>
      </c>
      <c r="P1732" s="191">
        <v>4.1462234814456503E-2</v>
      </c>
      <c r="Q1732" s="191">
        <v>1</v>
      </c>
      <c r="R1732" s="191">
        <v>1.3751641213461405E-2</v>
      </c>
      <c r="S1732" s="191">
        <v>11</v>
      </c>
      <c r="T1732" s="191">
        <v>7.601409715983691E-2</v>
      </c>
      <c r="U1732" s="191">
        <v>7</v>
      </c>
      <c r="V1732" s="191">
        <v>4.8372607283532584E-2</v>
      </c>
      <c r="W1732" s="191">
        <v>38</v>
      </c>
      <c r="X1732" s="191">
        <v>0.26259415382489115</v>
      </c>
      <c r="Y1732" s="191">
        <v>59</v>
      </c>
      <c r="Z1732" s="191">
        <v>0.40771197567548895</v>
      </c>
      <c r="AA1732" s="191">
        <v>100</v>
      </c>
      <c r="AB1732" s="191">
        <v>0.69103724690760837</v>
      </c>
      <c r="AC1732" s="191">
        <v>25</v>
      </c>
      <c r="AD1732" s="191">
        <v>0.17275931172690209</v>
      </c>
      <c r="AE1732" s="191"/>
      <c r="AF1732" s="191"/>
    </row>
    <row r="1733" spans="1:32">
      <c r="A1733" s="332">
        <v>1900</v>
      </c>
      <c r="B1733" s="334" t="s">
        <v>927</v>
      </c>
      <c r="C1733" s="345">
        <v>13803</v>
      </c>
      <c r="D1733" s="345">
        <v>15248</v>
      </c>
      <c r="E1733" s="191">
        <v>335</v>
      </c>
      <c r="F1733" s="191">
        <f t="shared" si="94"/>
        <v>2.1970094438614902</v>
      </c>
      <c r="G1733" s="191">
        <v>177</v>
      </c>
      <c r="H1733" s="191">
        <v>1.1608079748163693</v>
      </c>
      <c r="I1733" s="191">
        <v>158</v>
      </c>
      <c r="J1733" s="191">
        <v>1.0362014690451207</v>
      </c>
      <c r="K1733" s="191">
        <v>22</v>
      </c>
      <c r="L1733" s="191">
        <v>0.14428121720881426</v>
      </c>
      <c r="M1733" s="191">
        <v>42</v>
      </c>
      <c r="N1733" s="191">
        <v>0.27544596012591815</v>
      </c>
      <c r="O1733" s="191">
        <v>8</v>
      </c>
      <c r="P1733" s="191">
        <v>5.2465897166841552E-2</v>
      </c>
      <c r="Q1733" s="191">
        <v>11</v>
      </c>
      <c r="R1733" s="191">
        <v>0.14355981112277019</v>
      </c>
      <c r="S1733" s="191">
        <v>14</v>
      </c>
      <c r="T1733" s="191">
        <v>9.1815320041972709E-2</v>
      </c>
      <c r="U1733" s="191">
        <v>6</v>
      </c>
      <c r="V1733" s="191">
        <v>3.9349422875131164E-2</v>
      </c>
      <c r="W1733" s="191">
        <v>40</v>
      </c>
      <c r="X1733" s="191">
        <v>0.26232948583420773</v>
      </c>
      <c r="Y1733" s="191">
        <v>60</v>
      </c>
      <c r="Z1733" s="191">
        <v>0.39349422875131163</v>
      </c>
      <c r="AA1733" s="191">
        <v>104</v>
      </c>
      <c r="AB1733" s="191">
        <v>0.6820566631689402</v>
      </c>
      <c r="AC1733" s="191">
        <v>28</v>
      </c>
      <c r="AD1733" s="191">
        <v>0.18363064008394542</v>
      </c>
      <c r="AE1733" s="191"/>
      <c r="AF1733" s="191"/>
    </row>
    <row r="1734" spans="1:32">
      <c r="A1734" s="332">
        <v>1900</v>
      </c>
      <c r="B1734" s="334" t="s">
        <v>983</v>
      </c>
      <c r="C1734" s="345">
        <v>6583</v>
      </c>
      <c r="D1734" s="345">
        <v>6652</v>
      </c>
      <c r="E1734" s="191">
        <v>143</v>
      </c>
      <c r="F1734" s="191">
        <f t="shared" si="94"/>
        <v>2.1497294046903188</v>
      </c>
      <c r="G1734" s="191">
        <v>71</v>
      </c>
      <c r="H1734" s="191">
        <v>1.0673481659651234</v>
      </c>
      <c r="I1734" s="191">
        <v>72</v>
      </c>
      <c r="J1734" s="191">
        <v>1.0823812387251954</v>
      </c>
      <c r="K1734" s="191">
        <v>20</v>
      </c>
      <c r="L1734" s="191">
        <v>0.30066145520144316</v>
      </c>
      <c r="M1734" s="191">
        <v>16</v>
      </c>
      <c r="N1734" s="191">
        <v>0.24052916416115455</v>
      </c>
      <c r="O1734" s="191">
        <v>1</v>
      </c>
      <c r="P1734" s="191">
        <v>1.5033072760072159E-2</v>
      </c>
      <c r="Q1734" s="191">
        <v>3</v>
      </c>
      <c r="R1734" s="191">
        <v>8.9747444377630797E-2</v>
      </c>
      <c r="S1734" s="191">
        <v>5</v>
      </c>
      <c r="T1734" s="191">
        <v>7.516536380036079E-2</v>
      </c>
      <c r="U1734" s="191">
        <v>1</v>
      </c>
      <c r="V1734" s="191">
        <v>1.5033072760072159E-2</v>
      </c>
      <c r="W1734" s="191">
        <v>15</v>
      </c>
      <c r="X1734" s="191">
        <v>0.2254960914010824</v>
      </c>
      <c r="Y1734" s="191">
        <v>25</v>
      </c>
      <c r="Z1734" s="191">
        <v>0.37582681900180398</v>
      </c>
      <c r="AA1734" s="191">
        <v>49</v>
      </c>
      <c r="AB1734" s="191">
        <v>0.73662056524353581</v>
      </c>
      <c r="AC1734" s="191">
        <v>8</v>
      </c>
      <c r="AD1734" s="191">
        <v>0.12026458208057728</v>
      </c>
      <c r="AE1734" s="191"/>
      <c r="AF1734" s="191"/>
    </row>
    <row r="1735" spans="1:32">
      <c r="A1735" s="332">
        <v>1900</v>
      </c>
      <c r="B1735" s="334" t="s">
        <v>952</v>
      </c>
      <c r="C1735" s="345">
        <v>10872</v>
      </c>
      <c r="D1735" s="345">
        <v>12453</v>
      </c>
      <c r="E1735" s="191">
        <v>272</v>
      </c>
      <c r="F1735" s="191">
        <f t="shared" si="94"/>
        <v>2.1842126395246124</v>
      </c>
      <c r="G1735" s="191">
        <v>141</v>
      </c>
      <c r="H1735" s="191">
        <v>1.1322572874006263</v>
      </c>
      <c r="I1735" s="191">
        <v>131</v>
      </c>
      <c r="J1735" s="191">
        <v>1.0519553521239862</v>
      </c>
      <c r="K1735" s="191">
        <v>25</v>
      </c>
      <c r="L1735" s="191">
        <v>0.20075483819160042</v>
      </c>
      <c r="M1735" s="191">
        <v>45</v>
      </c>
      <c r="N1735" s="191">
        <v>0.36135870874488074</v>
      </c>
      <c r="O1735" s="191">
        <v>6</v>
      </c>
      <c r="P1735" s="191">
        <v>4.8181161165984102E-2</v>
      </c>
      <c r="Q1735" s="191">
        <v>6</v>
      </c>
      <c r="R1735" s="191">
        <v>9.5880510720308357E-2</v>
      </c>
      <c r="S1735" s="191">
        <v>7</v>
      </c>
      <c r="T1735" s="191">
        <v>5.6211354693648116E-2</v>
      </c>
      <c r="U1735" s="191">
        <v>5</v>
      </c>
      <c r="V1735" s="191">
        <v>4.0150967638320087E-2</v>
      </c>
      <c r="W1735" s="191">
        <v>24</v>
      </c>
      <c r="X1735" s="191">
        <v>0.19272464466393641</v>
      </c>
      <c r="Y1735" s="191">
        <v>53</v>
      </c>
      <c r="Z1735" s="191">
        <v>0.42560025696619286</v>
      </c>
      <c r="AA1735" s="191">
        <v>80</v>
      </c>
      <c r="AB1735" s="191">
        <v>0.64241548221312139</v>
      </c>
      <c r="AC1735" s="191">
        <v>21</v>
      </c>
      <c r="AD1735" s="191">
        <v>0.16863406408094433</v>
      </c>
      <c r="AE1735" s="191"/>
      <c r="AF1735" s="191"/>
    </row>
    <row r="1736" spans="1:32">
      <c r="A1736" s="332">
        <v>1900</v>
      </c>
      <c r="B1736" s="334" t="s">
        <v>961</v>
      </c>
      <c r="C1736" s="345">
        <v>4613</v>
      </c>
      <c r="D1736" s="345">
        <v>4986</v>
      </c>
      <c r="E1736" s="191">
        <v>122</v>
      </c>
      <c r="F1736" s="191">
        <f t="shared" si="94"/>
        <v>2.4468511833132771</v>
      </c>
      <c r="G1736" s="191">
        <v>54</v>
      </c>
      <c r="H1736" s="191">
        <v>1.0830324909747291</v>
      </c>
      <c r="I1736" s="191">
        <v>68</v>
      </c>
      <c r="J1736" s="191">
        <v>1.363818692338548</v>
      </c>
      <c r="K1736" s="191">
        <v>11</v>
      </c>
      <c r="L1736" s="191">
        <v>0.22061772964300039</v>
      </c>
      <c r="M1736" s="191">
        <v>11</v>
      </c>
      <c r="N1736" s="191">
        <v>0.22061772964300039</v>
      </c>
      <c r="O1736" s="191">
        <v>8</v>
      </c>
      <c r="P1736" s="191">
        <v>0.16044925792218209</v>
      </c>
      <c r="Q1736" s="191">
        <v>8</v>
      </c>
      <c r="R1736" s="191">
        <v>0.31929402326514239</v>
      </c>
      <c r="S1736" s="191">
        <v>3</v>
      </c>
      <c r="T1736" s="191">
        <v>6.0168471720818295E-2</v>
      </c>
      <c r="U1736" s="191">
        <v>3</v>
      </c>
      <c r="V1736" s="191">
        <v>6.0168471720818295E-2</v>
      </c>
      <c r="W1736" s="191">
        <v>11</v>
      </c>
      <c r="X1736" s="191">
        <v>0.22061772964300039</v>
      </c>
      <c r="Y1736" s="191">
        <v>12</v>
      </c>
      <c r="Z1736" s="191">
        <v>0.24067388688327318</v>
      </c>
      <c r="AA1736" s="191">
        <v>46</v>
      </c>
      <c r="AB1736" s="191">
        <v>0.92258323305254719</v>
      </c>
      <c r="AC1736" s="191">
        <v>9</v>
      </c>
      <c r="AD1736" s="191">
        <v>0.18050541516245489</v>
      </c>
      <c r="AE1736" s="191"/>
      <c r="AF1736" s="191"/>
    </row>
    <row r="1737" spans="1:32">
      <c r="A1737" s="332">
        <v>1900</v>
      </c>
      <c r="B1737" s="334" t="s">
        <v>954</v>
      </c>
      <c r="C1737" s="345">
        <v>6125</v>
      </c>
      <c r="D1737" s="345">
        <v>6303</v>
      </c>
      <c r="E1737" s="191">
        <v>122</v>
      </c>
      <c r="F1737" s="191">
        <f t="shared" si="94"/>
        <v>1.9355862287799459</v>
      </c>
      <c r="G1737" s="191">
        <v>56</v>
      </c>
      <c r="H1737" s="191">
        <v>0.88846580993177848</v>
      </c>
      <c r="I1737" s="191">
        <v>66</v>
      </c>
      <c r="J1737" s="191">
        <v>1.0471204188481675</v>
      </c>
      <c r="K1737" s="191">
        <v>7</v>
      </c>
      <c r="L1737" s="191">
        <v>0.11105822624147231</v>
      </c>
      <c r="M1737" s="191">
        <v>17</v>
      </c>
      <c r="N1737" s="191">
        <v>0.26971283515786137</v>
      </c>
      <c r="O1737" s="191">
        <v>1</v>
      </c>
      <c r="P1737" s="191">
        <v>1.5865460891638903E-2</v>
      </c>
      <c r="Q1737" s="191">
        <v>1</v>
      </c>
      <c r="R1737" s="191">
        <v>3.1572267174361415E-2</v>
      </c>
      <c r="S1737" s="191">
        <v>4</v>
      </c>
      <c r="T1737" s="191">
        <v>6.3461843566555612E-2</v>
      </c>
      <c r="U1737" s="191">
        <v>1</v>
      </c>
      <c r="V1737" s="191">
        <v>1.5865460891638903E-2</v>
      </c>
      <c r="W1737" s="191">
        <v>15</v>
      </c>
      <c r="X1737" s="191">
        <v>0.23798191337458352</v>
      </c>
      <c r="Y1737" s="191">
        <v>18</v>
      </c>
      <c r="Z1737" s="191">
        <v>0.28557829604950025</v>
      </c>
      <c r="AA1737" s="191">
        <v>46</v>
      </c>
      <c r="AB1737" s="191">
        <v>0.72981120101538954</v>
      </c>
      <c r="AC1737" s="191">
        <v>12</v>
      </c>
      <c r="AD1737" s="191">
        <v>0.19038553069966682</v>
      </c>
      <c r="AE1737" s="191"/>
      <c r="AF1737" s="191"/>
    </row>
    <row r="1738" spans="1:32">
      <c r="A1738" s="332">
        <v>1900</v>
      </c>
      <c r="B1738" s="334" t="s">
        <v>958</v>
      </c>
      <c r="C1738" s="345">
        <v>25664</v>
      </c>
      <c r="D1738" s="345">
        <v>33461</v>
      </c>
      <c r="E1738" s="191">
        <v>595</v>
      </c>
      <c r="F1738" s="191">
        <f t="shared" si="94"/>
        <v>1.7781895340844567</v>
      </c>
      <c r="G1738" s="191">
        <v>306</v>
      </c>
      <c r="H1738" s="191">
        <v>0.91449747467200626</v>
      </c>
      <c r="I1738" s="191">
        <v>289</v>
      </c>
      <c r="J1738" s="191">
        <v>0.8636920594124502</v>
      </c>
      <c r="K1738" s="191">
        <v>46</v>
      </c>
      <c r="L1738" s="191">
        <v>0.13747347658468068</v>
      </c>
      <c r="M1738" s="191">
        <v>96</v>
      </c>
      <c r="N1738" s="191">
        <v>0.28690116852455094</v>
      </c>
      <c r="O1738" s="191">
        <v>22</v>
      </c>
      <c r="P1738" s="191">
        <v>6.574818445354294E-2</v>
      </c>
      <c r="Q1738" s="191">
        <v>17</v>
      </c>
      <c r="R1738" s="191">
        <v>0.10110277636651624</v>
      </c>
      <c r="S1738" s="191">
        <v>21</v>
      </c>
      <c r="T1738" s="191">
        <v>6.2759630614745529E-2</v>
      </c>
      <c r="U1738" s="191">
        <v>18</v>
      </c>
      <c r="V1738" s="191">
        <v>5.3793969098353309E-2</v>
      </c>
      <c r="W1738" s="191">
        <v>76</v>
      </c>
      <c r="X1738" s="191">
        <v>0.22713009174860285</v>
      </c>
      <c r="Y1738" s="191">
        <v>116</v>
      </c>
      <c r="Z1738" s="191">
        <v>0.34667224530049912</v>
      </c>
      <c r="AA1738" s="191">
        <v>158</v>
      </c>
      <c r="AB1738" s="191">
        <v>0.47219150652999009</v>
      </c>
      <c r="AC1738" s="191">
        <v>25</v>
      </c>
      <c r="AD1738" s="191">
        <v>7.4713845969935147E-2</v>
      </c>
      <c r="AE1738" s="191"/>
      <c r="AF1738" s="191"/>
    </row>
    <row r="1739" spans="1:32">
      <c r="A1739" s="332">
        <v>1900</v>
      </c>
      <c r="B1739" s="337" t="s">
        <v>928</v>
      </c>
      <c r="C1739" s="347">
        <v>16257</v>
      </c>
      <c r="D1739" s="347">
        <v>17771</v>
      </c>
      <c r="E1739" s="191">
        <v>354</v>
      </c>
      <c r="F1739" s="191">
        <f t="shared" si="94"/>
        <v>1.9920094536041866</v>
      </c>
      <c r="G1739" s="191">
        <v>174</v>
      </c>
      <c r="H1739" s="191">
        <v>0.97912329075460025</v>
      </c>
      <c r="I1739" s="191">
        <v>180</v>
      </c>
      <c r="J1739" s="191">
        <v>1.0128861628495864</v>
      </c>
      <c r="K1739" s="191">
        <v>35</v>
      </c>
      <c r="L1739" s="191">
        <v>0.19695008722075291</v>
      </c>
      <c r="M1739" s="191">
        <v>56</v>
      </c>
      <c r="N1739" s="191">
        <v>0.31512013955320467</v>
      </c>
      <c r="O1739" s="191">
        <v>15</v>
      </c>
      <c r="P1739" s="191">
        <v>8.4407180237465532E-2</v>
      </c>
      <c r="Q1739" s="191">
        <v>13</v>
      </c>
      <c r="R1739" s="191">
        <v>0.14557425018288223</v>
      </c>
      <c r="S1739" s="191">
        <v>15</v>
      </c>
      <c r="T1739" s="191">
        <v>8.4407180237465532E-2</v>
      </c>
      <c r="U1739" s="191">
        <v>5</v>
      </c>
      <c r="V1739" s="191">
        <v>2.8135726745821842E-2</v>
      </c>
      <c r="W1739" s="191">
        <v>28</v>
      </c>
      <c r="X1739" s="191">
        <v>0.15756006977660234</v>
      </c>
      <c r="Y1739" s="191">
        <v>42</v>
      </c>
      <c r="Z1739" s="191">
        <v>0.23634010466490352</v>
      </c>
      <c r="AA1739" s="191">
        <v>122</v>
      </c>
      <c r="AB1739" s="191">
        <v>0.68651173259805298</v>
      </c>
      <c r="AC1739" s="191">
        <v>23</v>
      </c>
      <c r="AD1739" s="191">
        <v>0.12942434303078049</v>
      </c>
      <c r="AE1739" s="191"/>
      <c r="AF1739" s="191"/>
    </row>
    <row r="1740" spans="1:32">
      <c r="A1740" s="332">
        <v>1900</v>
      </c>
      <c r="B1740" s="338" t="s">
        <v>1122</v>
      </c>
      <c r="C1740" s="343">
        <v>101985</v>
      </c>
      <c r="D1740" s="240">
        <v>114438</v>
      </c>
      <c r="E1740" s="191">
        <v>2305</v>
      </c>
      <c r="F1740" s="191">
        <f t="shared" si="94"/>
        <v>2.014191090372079</v>
      </c>
      <c r="G1740" s="191">
        <v>1173</v>
      </c>
      <c r="H1740" s="191">
        <v>1.0250091752739474</v>
      </c>
      <c r="I1740" s="191">
        <v>1132</v>
      </c>
      <c r="J1740" s="191">
        <v>0.98918191509813169</v>
      </c>
      <c r="K1740" s="191">
        <v>285</v>
      </c>
      <c r="L1740" s="191">
        <v>0.24904315000262148</v>
      </c>
      <c r="M1740" s="191">
        <v>269</v>
      </c>
      <c r="N1740" s="191">
        <v>0.23506178017791293</v>
      </c>
      <c r="O1740" s="191">
        <v>72</v>
      </c>
      <c r="P1740" s="191">
        <v>6.2916164211188591E-2</v>
      </c>
      <c r="Q1740" s="191">
        <v>77</v>
      </c>
      <c r="R1740" s="191">
        <v>0.13389783114000595</v>
      </c>
      <c r="S1740" s="191">
        <v>151</v>
      </c>
      <c r="T1740" s="191">
        <v>0.13194917772068718</v>
      </c>
      <c r="U1740" s="191">
        <v>52</v>
      </c>
      <c r="V1740" s="191">
        <v>4.5439451930302868E-2</v>
      </c>
      <c r="W1740" s="191">
        <v>264</v>
      </c>
      <c r="X1740" s="191">
        <v>0.23069260210769149</v>
      </c>
      <c r="Y1740" s="191">
        <v>364</v>
      </c>
      <c r="Z1740" s="191">
        <v>0.31807616351212009</v>
      </c>
      <c r="AA1740" s="191">
        <v>622</v>
      </c>
      <c r="AB1740" s="191">
        <v>0.54352575193554586</v>
      </c>
      <c r="AC1740" s="191">
        <v>149</v>
      </c>
      <c r="AD1740" s="191">
        <v>0.13020150649259862</v>
      </c>
      <c r="AE1740" s="191"/>
      <c r="AF1740" s="191"/>
    </row>
    <row r="1741" spans="1:32">
      <c r="A1741" s="332">
        <v>1900</v>
      </c>
      <c r="B1741" s="334" t="s">
        <v>851</v>
      </c>
      <c r="C1741" s="345">
        <v>5566</v>
      </c>
      <c r="D1741" s="345">
        <v>9941</v>
      </c>
      <c r="E1741" s="191">
        <v>225</v>
      </c>
      <c r="F1741" s="191">
        <f t="shared" si="94"/>
        <v>2.2633537873453373</v>
      </c>
      <c r="G1741" s="191">
        <v>116</v>
      </c>
      <c r="H1741" s="191">
        <v>1.1668846192535962</v>
      </c>
      <c r="I1741" s="191">
        <v>109</v>
      </c>
      <c r="J1741" s="191">
        <v>1.0964691680917413</v>
      </c>
      <c r="K1741" s="191">
        <v>38</v>
      </c>
      <c r="L1741" s="191">
        <v>0.38225530630721255</v>
      </c>
      <c r="M1741" s="191">
        <v>39</v>
      </c>
      <c r="N1741" s="191">
        <v>0.3923146564731918</v>
      </c>
      <c r="O1741" s="191">
        <v>7</v>
      </c>
      <c r="P1741" s="191">
        <v>7.0415451161854936E-2</v>
      </c>
      <c r="Q1741" s="191">
        <v>4</v>
      </c>
      <c r="R1741" s="191">
        <v>8.0072427321195044E-2</v>
      </c>
      <c r="S1741" s="191">
        <v>11</v>
      </c>
      <c r="T1741" s="191">
        <v>0.11065285182577204</v>
      </c>
      <c r="U1741" s="191">
        <v>6</v>
      </c>
      <c r="V1741" s="191">
        <v>6.0356100995875663E-2</v>
      </c>
      <c r="W1741" s="191">
        <v>38</v>
      </c>
      <c r="X1741" s="191">
        <v>0.38225530630721255</v>
      </c>
      <c r="Y1741" s="191">
        <v>24</v>
      </c>
      <c r="Z1741" s="191">
        <v>0.24142440398350265</v>
      </c>
      <c r="AA1741" s="191">
        <v>47</v>
      </c>
      <c r="AB1741" s="191">
        <v>0.47278945780102599</v>
      </c>
      <c r="AC1741" s="191">
        <v>11</v>
      </c>
      <c r="AD1741" s="191">
        <v>0.11065285182577204</v>
      </c>
      <c r="AE1741" s="191"/>
      <c r="AF1741" s="191"/>
    </row>
    <row r="1742" spans="1:32">
      <c r="A1742" s="332">
        <v>1900</v>
      </c>
      <c r="B1742" s="334" t="s">
        <v>930</v>
      </c>
      <c r="C1742" s="345">
        <v>8363</v>
      </c>
      <c r="D1742" s="345">
        <v>8928</v>
      </c>
      <c r="E1742" s="191">
        <v>174</v>
      </c>
      <c r="F1742" s="191">
        <f t="shared" si="94"/>
        <v>1.9489247311827957</v>
      </c>
      <c r="G1742" s="191">
        <v>85</v>
      </c>
      <c r="H1742" s="191">
        <v>0.95206093189964158</v>
      </c>
      <c r="I1742" s="191">
        <v>89</v>
      </c>
      <c r="J1742" s="191">
        <v>0.99686379928315416</v>
      </c>
      <c r="K1742" s="191">
        <v>14</v>
      </c>
      <c r="L1742" s="191">
        <v>0.15681003584229392</v>
      </c>
      <c r="M1742" s="191">
        <v>22</v>
      </c>
      <c r="N1742" s="191">
        <v>0.24641577060931899</v>
      </c>
      <c r="O1742" s="191">
        <v>2</v>
      </c>
      <c r="P1742" s="191">
        <v>2.2401433691756272E-2</v>
      </c>
      <c r="Q1742" s="191">
        <v>3</v>
      </c>
      <c r="R1742" s="191">
        <v>6.6868279569892483E-2</v>
      </c>
      <c r="S1742" s="191">
        <v>12</v>
      </c>
      <c r="T1742" s="191">
        <v>0.13440860215053765</v>
      </c>
      <c r="U1742" s="191">
        <v>7</v>
      </c>
      <c r="V1742" s="191">
        <v>7.8405017921146958E-2</v>
      </c>
      <c r="W1742" s="191">
        <v>21</v>
      </c>
      <c r="X1742" s="191">
        <v>0.23521505376344087</v>
      </c>
      <c r="Y1742" s="191">
        <v>29</v>
      </c>
      <c r="Z1742" s="191">
        <v>0.32482078853046592</v>
      </c>
      <c r="AA1742" s="191">
        <v>57</v>
      </c>
      <c r="AB1742" s="191">
        <v>0.63844086021505375</v>
      </c>
      <c r="AC1742" s="191">
        <v>7</v>
      </c>
      <c r="AD1742" s="191">
        <v>7.8405017921146958E-2</v>
      </c>
      <c r="AE1742" s="191"/>
      <c r="AF1742" s="191"/>
    </row>
    <row r="1743" spans="1:32">
      <c r="A1743" s="332">
        <v>1900</v>
      </c>
      <c r="B1743" s="334" t="s">
        <v>925</v>
      </c>
      <c r="C1743" s="345">
        <v>9760</v>
      </c>
      <c r="D1743" s="345">
        <v>9399</v>
      </c>
      <c r="E1743" s="191">
        <v>175</v>
      </c>
      <c r="F1743" s="191">
        <f t="shared" si="94"/>
        <v>1.8619002021491649</v>
      </c>
      <c r="G1743" s="191">
        <v>87</v>
      </c>
      <c r="H1743" s="191">
        <v>0.92563038621129912</v>
      </c>
      <c r="I1743" s="191">
        <v>88</v>
      </c>
      <c r="J1743" s="191">
        <v>0.93626981593786573</v>
      </c>
      <c r="K1743" s="191">
        <v>7</v>
      </c>
      <c r="L1743" s="191">
        <v>7.4476008085966591E-2</v>
      </c>
      <c r="M1743" s="191">
        <v>11</v>
      </c>
      <c r="N1743" s="191">
        <v>0.11703372699223322</v>
      </c>
      <c r="O1743" s="191">
        <v>5</v>
      </c>
      <c r="P1743" s="191">
        <v>5.3197148632833278E-2</v>
      </c>
      <c r="Q1743" s="191">
        <v>10</v>
      </c>
      <c r="R1743" s="191">
        <v>0.21172465155867642</v>
      </c>
      <c r="S1743" s="191">
        <v>7</v>
      </c>
      <c r="T1743" s="191">
        <v>7.4476008085966591E-2</v>
      </c>
      <c r="U1743" s="191">
        <v>3</v>
      </c>
      <c r="V1743" s="191">
        <v>3.1918289179699966E-2</v>
      </c>
      <c r="W1743" s="191">
        <v>20</v>
      </c>
      <c r="X1743" s="191">
        <v>0.21278859453133311</v>
      </c>
      <c r="Y1743" s="191">
        <v>33</v>
      </c>
      <c r="Z1743" s="191">
        <v>0.35110118097669968</v>
      </c>
      <c r="AA1743" s="191">
        <v>65</v>
      </c>
      <c r="AB1743" s="191">
        <v>0.69156293222683263</v>
      </c>
      <c r="AC1743" s="191">
        <v>14</v>
      </c>
      <c r="AD1743" s="191">
        <v>0.14895201617193318</v>
      </c>
      <c r="AE1743" s="191"/>
      <c r="AF1743" s="191"/>
    </row>
    <row r="1744" spans="1:32">
      <c r="A1744" s="332">
        <v>1900</v>
      </c>
      <c r="B1744" s="334" t="s">
        <v>861</v>
      </c>
      <c r="C1744" s="345">
        <v>4192</v>
      </c>
      <c r="D1744" s="345">
        <v>4204</v>
      </c>
      <c r="E1744" s="191">
        <v>103</v>
      </c>
      <c r="F1744" s="191">
        <f t="shared" si="94"/>
        <v>2.4500475737392962</v>
      </c>
      <c r="G1744" s="191">
        <v>54</v>
      </c>
      <c r="H1744" s="191">
        <v>1.2844909609895336</v>
      </c>
      <c r="I1744" s="191">
        <v>49</v>
      </c>
      <c r="J1744" s="191">
        <v>1.1655566127497621</v>
      </c>
      <c r="K1744" s="191">
        <v>11</v>
      </c>
      <c r="L1744" s="191">
        <v>0.26165556612749763</v>
      </c>
      <c r="M1744" s="191">
        <v>15</v>
      </c>
      <c r="N1744" s="191">
        <v>0.35680304471931495</v>
      </c>
      <c r="O1744" s="191">
        <v>3</v>
      </c>
      <c r="P1744" s="191">
        <v>7.1360608943862994E-2</v>
      </c>
      <c r="Q1744" s="191">
        <v>4</v>
      </c>
      <c r="R1744" s="191">
        <v>0.18934348239771648</v>
      </c>
      <c r="S1744" s="191">
        <v>10</v>
      </c>
      <c r="T1744" s="191">
        <v>0.23786869647954328</v>
      </c>
      <c r="U1744" s="191">
        <v>2</v>
      </c>
      <c r="V1744" s="191">
        <v>4.7573739295908662E-2</v>
      </c>
      <c r="W1744" s="191">
        <v>10</v>
      </c>
      <c r="X1744" s="191">
        <v>0.23786869647954328</v>
      </c>
      <c r="Y1744" s="191">
        <v>20</v>
      </c>
      <c r="Z1744" s="191">
        <v>0.47573739295908657</v>
      </c>
      <c r="AA1744" s="191">
        <v>21</v>
      </c>
      <c r="AB1744" s="191">
        <v>0.49952426260704097</v>
      </c>
      <c r="AC1744" s="191">
        <v>7</v>
      </c>
      <c r="AD1744" s="191">
        <v>0.1665080875356803</v>
      </c>
      <c r="AE1744" s="191"/>
      <c r="AF1744" s="191"/>
    </row>
    <row r="1745" spans="1:32">
      <c r="A1745" s="332">
        <v>1900</v>
      </c>
      <c r="B1745" s="334" t="s">
        <v>926</v>
      </c>
      <c r="C1745" s="345">
        <v>6521</v>
      </c>
      <c r="D1745" s="345">
        <v>6943</v>
      </c>
      <c r="E1745" s="191">
        <v>134</v>
      </c>
      <c r="F1745" s="191">
        <f t="shared" si="94"/>
        <v>1.9300014402995822</v>
      </c>
      <c r="G1745" s="191">
        <v>67</v>
      </c>
      <c r="H1745" s="191">
        <v>0.9650007201497911</v>
      </c>
      <c r="I1745" s="191">
        <v>67</v>
      </c>
      <c r="J1745" s="191">
        <v>0.9650007201497911</v>
      </c>
      <c r="K1745" s="191">
        <v>27</v>
      </c>
      <c r="L1745" s="191">
        <v>0.38888088722454273</v>
      </c>
      <c r="M1745" s="191">
        <v>5</v>
      </c>
      <c r="N1745" s="191">
        <v>7.2014979115656047E-2</v>
      </c>
      <c r="O1745" s="191">
        <v>3</v>
      </c>
      <c r="P1745" s="191">
        <v>4.3208987469393632E-2</v>
      </c>
      <c r="Q1745" s="191">
        <v>7</v>
      </c>
      <c r="R1745" s="191">
        <v>0.20063373181621777</v>
      </c>
      <c r="S1745" s="191">
        <v>2</v>
      </c>
      <c r="T1745" s="191">
        <v>2.8805991646262422E-2</v>
      </c>
      <c r="U1745" s="191">
        <v>4</v>
      </c>
      <c r="V1745" s="191">
        <v>5.7611983292524843E-2</v>
      </c>
      <c r="W1745" s="191">
        <v>15</v>
      </c>
      <c r="X1745" s="191">
        <v>0.2160449373469682</v>
      </c>
      <c r="Y1745" s="191">
        <v>18</v>
      </c>
      <c r="Z1745" s="191">
        <v>0.25925392481636184</v>
      </c>
      <c r="AA1745" s="191">
        <v>45</v>
      </c>
      <c r="AB1745" s="191">
        <v>0.64813481204090451</v>
      </c>
      <c r="AC1745" s="191">
        <v>8</v>
      </c>
      <c r="AD1745" s="191">
        <v>0.11522396658504969</v>
      </c>
      <c r="AE1745" s="191"/>
      <c r="AF1745" s="191"/>
    </row>
    <row r="1746" spans="1:32">
      <c r="A1746" s="332">
        <v>1900</v>
      </c>
      <c r="B1746" s="337" t="s">
        <v>984</v>
      </c>
      <c r="C1746" s="347">
        <v>6441</v>
      </c>
      <c r="D1746" s="347">
        <v>6673</v>
      </c>
      <c r="E1746" s="191">
        <v>139</v>
      </c>
      <c r="F1746" s="191">
        <f t="shared" si="94"/>
        <v>2.0830211299265695</v>
      </c>
      <c r="G1746" s="191">
        <v>71</v>
      </c>
      <c r="H1746" s="191">
        <v>1.0639892102502622</v>
      </c>
      <c r="I1746" s="191">
        <v>68</v>
      </c>
      <c r="J1746" s="191">
        <v>1.0190319196763074</v>
      </c>
      <c r="K1746" s="191">
        <v>20</v>
      </c>
      <c r="L1746" s="191">
        <v>0.29971527049303165</v>
      </c>
      <c r="M1746" s="191">
        <v>25</v>
      </c>
      <c r="N1746" s="191">
        <v>0.37464408811628952</v>
      </c>
      <c r="O1746" s="191">
        <v>4</v>
      </c>
      <c r="P1746" s="191">
        <v>5.994305409860632E-2</v>
      </c>
      <c r="Q1746" s="191">
        <v>3</v>
      </c>
      <c r="R1746" s="191">
        <v>8.9465008242169936E-2</v>
      </c>
      <c r="S1746" s="191">
        <v>8</v>
      </c>
      <c r="T1746" s="191">
        <v>0.11988610819721264</v>
      </c>
      <c r="U1746" s="191">
        <v>1</v>
      </c>
      <c r="V1746" s="191">
        <v>1.498576352465158E-2</v>
      </c>
      <c r="W1746" s="191">
        <v>7</v>
      </c>
      <c r="X1746" s="191">
        <v>0.10490034467256107</v>
      </c>
      <c r="Y1746" s="191">
        <v>22</v>
      </c>
      <c r="Z1746" s="191">
        <v>0.32968679754233476</v>
      </c>
      <c r="AA1746" s="191">
        <v>38</v>
      </c>
      <c r="AB1746" s="191">
        <v>0.56945901393676013</v>
      </c>
      <c r="AC1746" s="191">
        <v>11</v>
      </c>
      <c r="AD1746" s="191">
        <v>0.16484339877116738</v>
      </c>
      <c r="AE1746" s="191"/>
      <c r="AF1746" s="191"/>
    </row>
    <row r="1747" spans="1:32">
      <c r="A1747" s="332">
        <v>1900</v>
      </c>
      <c r="B1747" s="334" t="s">
        <v>945</v>
      </c>
      <c r="C1747" s="345">
        <v>11535</v>
      </c>
      <c r="D1747" s="345">
        <v>12645</v>
      </c>
      <c r="E1747" s="191">
        <v>226</v>
      </c>
      <c r="F1747" s="191">
        <f t="shared" si="94"/>
        <v>1.7872676947410042</v>
      </c>
      <c r="G1747" s="191">
        <v>119</v>
      </c>
      <c r="H1747" s="191">
        <v>0.94108343218663515</v>
      </c>
      <c r="I1747" s="191">
        <v>107</v>
      </c>
      <c r="J1747" s="191">
        <v>0.8461842625543694</v>
      </c>
      <c r="K1747" s="191">
        <v>22</v>
      </c>
      <c r="L1747" s="191">
        <v>0.17398181099248713</v>
      </c>
      <c r="M1747" s="191">
        <v>21</v>
      </c>
      <c r="N1747" s="191">
        <v>0.166073546856465</v>
      </c>
      <c r="O1747" s="191">
        <v>8</v>
      </c>
      <c r="P1747" s="191">
        <v>6.3266113088177145E-2</v>
      </c>
      <c r="Q1747" s="191">
        <v>10</v>
      </c>
      <c r="R1747" s="191">
        <v>0.15737445630684066</v>
      </c>
      <c r="S1747" s="191">
        <v>15</v>
      </c>
      <c r="T1747" s="191">
        <v>0.11862396204033215</v>
      </c>
      <c r="U1747" s="191">
        <v>9</v>
      </c>
      <c r="V1747" s="191">
        <v>7.1174377224199295E-2</v>
      </c>
      <c r="W1747" s="191">
        <v>30</v>
      </c>
      <c r="X1747" s="191">
        <v>0.23724792408066431</v>
      </c>
      <c r="Y1747" s="191">
        <v>36</v>
      </c>
      <c r="Z1747" s="191">
        <v>0.28469750889679718</v>
      </c>
      <c r="AA1747" s="191">
        <v>62</v>
      </c>
      <c r="AB1747" s="191">
        <v>0.49031237643337289</v>
      </c>
      <c r="AC1747" s="191">
        <v>13</v>
      </c>
      <c r="AD1747" s="191">
        <v>0.10280743376828785</v>
      </c>
      <c r="AE1747" s="191"/>
      <c r="AF1747" s="191"/>
    </row>
    <row r="1748" spans="1:32">
      <c r="A1748" s="332">
        <v>1900</v>
      </c>
      <c r="B1748" s="337" t="s">
        <v>946</v>
      </c>
      <c r="C1748" s="347">
        <v>10119</v>
      </c>
      <c r="D1748" s="347">
        <v>11166</v>
      </c>
      <c r="E1748" s="191">
        <v>270</v>
      </c>
      <c r="F1748" s="191">
        <f t="shared" si="94"/>
        <v>2.4180548092423431</v>
      </c>
      <c r="G1748" s="191">
        <v>133</v>
      </c>
      <c r="H1748" s="191">
        <v>1.1911158875156727</v>
      </c>
      <c r="I1748" s="191">
        <v>137</v>
      </c>
      <c r="J1748" s="191">
        <v>1.2269389217266704</v>
      </c>
      <c r="K1748" s="191">
        <v>33</v>
      </c>
      <c r="L1748" s="191">
        <v>0.29554003224073078</v>
      </c>
      <c r="M1748" s="191">
        <v>40</v>
      </c>
      <c r="N1748" s="191">
        <v>0.35823034210997673</v>
      </c>
      <c r="O1748" s="191">
        <v>9</v>
      </c>
      <c r="P1748" s="191">
        <v>8.0601826974744759E-2</v>
      </c>
      <c r="Q1748" s="191">
        <v>5</v>
      </c>
      <c r="R1748" s="191">
        <v>8.910979759985671E-2</v>
      </c>
      <c r="S1748" s="191">
        <v>19</v>
      </c>
      <c r="T1748" s="191">
        <v>0.17015941250223895</v>
      </c>
      <c r="U1748" s="191">
        <v>3</v>
      </c>
      <c r="V1748" s="191">
        <v>2.6867275658248254E-2</v>
      </c>
      <c r="W1748" s="191">
        <v>31</v>
      </c>
      <c r="X1748" s="191">
        <v>0.27762851513523196</v>
      </c>
      <c r="Y1748" s="191">
        <v>36</v>
      </c>
      <c r="Z1748" s="191">
        <v>0.32240730789897903</v>
      </c>
      <c r="AA1748" s="191">
        <v>74</v>
      </c>
      <c r="AB1748" s="191">
        <v>0.66272613290345694</v>
      </c>
      <c r="AC1748" s="191">
        <v>20</v>
      </c>
      <c r="AD1748" s="191">
        <v>0.17911517105498836</v>
      </c>
      <c r="AE1748" s="191"/>
      <c r="AF1748" s="191"/>
    </row>
    <row r="1749" spans="1:32">
      <c r="A1749" s="332">
        <v>1900</v>
      </c>
      <c r="B1749" s="334" t="s">
        <v>989</v>
      </c>
      <c r="C1749" s="345">
        <v>5947</v>
      </c>
      <c r="D1749" s="345">
        <v>6641</v>
      </c>
      <c r="E1749" s="191">
        <v>132</v>
      </c>
      <c r="F1749" s="191">
        <f t="shared" si="94"/>
        <v>1.9876524619786178</v>
      </c>
      <c r="G1749" s="191">
        <v>58</v>
      </c>
      <c r="H1749" s="191">
        <v>0.87336244541484709</v>
      </c>
      <c r="I1749" s="191">
        <v>74</v>
      </c>
      <c r="J1749" s="191">
        <v>1.1142900165637706</v>
      </c>
      <c r="K1749" s="191">
        <v>18</v>
      </c>
      <c r="L1749" s="191">
        <v>0.2710435175425388</v>
      </c>
      <c r="M1749" s="191">
        <v>14</v>
      </c>
      <c r="N1749" s="191">
        <v>0.21081162475530793</v>
      </c>
      <c r="O1749" s="191">
        <v>5</v>
      </c>
      <c r="P1749" s="191">
        <v>7.5289865984038543E-2</v>
      </c>
      <c r="Q1749" s="191">
        <v>7</v>
      </c>
      <c r="R1749" s="191">
        <v>0.20975756663153139</v>
      </c>
      <c r="S1749" s="191">
        <v>15</v>
      </c>
      <c r="T1749" s="191">
        <v>0.22586959795211561</v>
      </c>
      <c r="U1749" s="191">
        <v>2</v>
      </c>
      <c r="V1749" s="191">
        <v>3.0115946393615419E-2</v>
      </c>
      <c r="W1749" s="191">
        <v>10</v>
      </c>
      <c r="X1749" s="191">
        <v>0.15057973196807709</v>
      </c>
      <c r="Y1749" s="191">
        <v>20</v>
      </c>
      <c r="Z1749" s="191">
        <v>0.30115946393615417</v>
      </c>
      <c r="AA1749" s="191">
        <v>25</v>
      </c>
      <c r="AB1749" s="191">
        <v>0.37644932992019275</v>
      </c>
      <c r="AC1749" s="191">
        <v>16</v>
      </c>
      <c r="AD1749" s="191">
        <v>0.24092757114892335</v>
      </c>
      <c r="AE1749" s="191"/>
      <c r="AF1749" s="191"/>
    </row>
    <row r="1750" spans="1:32">
      <c r="A1750" s="332">
        <v>1900</v>
      </c>
      <c r="B1750" s="334" t="s">
        <v>955</v>
      </c>
      <c r="C1750" s="345">
        <v>6517</v>
      </c>
      <c r="D1750" s="345">
        <v>7578</v>
      </c>
      <c r="E1750" s="191">
        <v>180</v>
      </c>
      <c r="F1750" s="191">
        <f t="shared" si="94"/>
        <v>2.3752969121140142</v>
      </c>
      <c r="G1750" s="191">
        <v>106</v>
      </c>
      <c r="H1750" s="191">
        <v>1.3987859593560308</v>
      </c>
      <c r="I1750" s="191">
        <v>74</v>
      </c>
      <c r="J1750" s="191">
        <v>0.97651095275798372</v>
      </c>
      <c r="K1750" s="191">
        <v>13</v>
      </c>
      <c r="L1750" s="191">
        <v>0.17154922143045659</v>
      </c>
      <c r="M1750" s="191">
        <v>14</v>
      </c>
      <c r="N1750" s="191">
        <v>0.18474531538664557</v>
      </c>
      <c r="O1750" s="191">
        <v>9</v>
      </c>
      <c r="P1750" s="191">
        <v>0.11876484560570072</v>
      </c>
      <c r="Q1750" s="191">
        <v>2</v>
      </c>
      <c r="R1750" s="191">
        <v>5.2520453945632095E-2</v>
      </c>
      <c r="S1750" s="191">
        <v>13</v>
      </c>
      <c r="T1750" s="191">
        <v>0.17154922143045659</v>
      </c>
      <c r="U1750" s="191">
        <v>3</v>
      </c>
      <c r="V1750" s="191">
        <v>3.9588281868566902E-2</v>
      </c>
      <c r="W1750" s="191">
        <v>23</v>
      </c>
      <c r="X1750" s="191">
        <v>0.30351016099234623</v>
      </c>
      <c r="Y1750" s="191">
        <v>33</v>
      </c>
      <c r="Z1750" s="191">
        <v>0.43547110055423599</v>
      </c>
      <c r="AA1750" s="191">
        <v>54</v>
      </c>
      <c r="AB1750" s="191">
        <v>0.71258907363420432</v>
      </c>
      <c r="AC1750" s="191">
        <v>16</v>
      </c>
      <c r="AD1750" s="191">
        <v>0.2111375032990235</v>
      </c>
      <c r="AE1750" s="191"/>
      <c r="AF1750" s="191"/>
    </row>
    <row r="1751" spans="1:32">
      <c r="A1751" s="332">
        <v>1900</v>
      </c>
      <c r="B1751" s="334" t="s">
        <v>956</v>
      </c>
      <c r="C1751" s="345">
        <v>10138</v>
      </c>
      <c r="D1751" s="345">
        <v>11567</v>
      </c>
      <c r="E1751" s="191">
        <v>197</v>
      </c>
      <c r="F1751" s="191">
        <f t="shared" si="94"/>
        <v>1.7031209475231264</v>
      </c>
      <c r="G1751" s="191">
        <v>98</v>
      </c>
      <c r="H1751" s="191">
        <v>0.84723783176277345</v>
      </c>
      <c r="I1751" s="191">
        <v>99</v>
      </c>
      <c r="J1751" s="191">
        <v>0.8558831157603527</v>
      </c>
      <c r="K1751" s="191">
        <v>33</v>
      </c>
      <c r="L1751" s="191">
        <v>0.28529437192011758</v>
      </c>
      <c r="M1751" s="191">
        <v>22</v>
      </c>
      <c r="N1751" s="191">
        <v>0.19019624794674506</v>
      </c>
      <c r="O1751" s="191">
        <v>6</v>
      </c>
      <c r="P1751" s="191">
        <v>5.1871703985475928E-2</v>
      </c>
      <c r="Q1751" s="191">
        <v>7</v>
      </c>
      <c r="R1751" s="191">
        <v>0.12042880608627993</v>
      </c>
      <c r="S1751" s="191">
        <v>21</v>
      </c>
      <c r="T1751" s="191">
        <v>0.18155096394916573</v>
      </c>
      <c r="U1751" s="191">
        <v>5</v>
      </c>
      <c r="V1751" s="191">
        <v>4.3226419987896607E-2</v>
      </c>
      <c r="W1751" s="191">
        <v>14</v>
      </c>
      <c r="X1751" s="191">
        <v>0.12103397596611049</v>
      </c>
      <c r="Y1751" s="191">
        <v>31</v>
      </c>
      <c r="Z1751" s="191">
        <v>0.26800380392495893</v>
      </c>
      <c r="AA1751" s="191">
        <v>48</v>
      </c>
      <c r="AB1751" s="191">
        <v>0.41497363188380743</v>
      </c>
      <c r="AC1751" s="191">
        <v>10</v>
      </c>
      <c r="AD1751" s="191">
        <v>8.6452839975793214E-2</v>
      </c>
      <c r="AE1751" s="191"/>
      <c r="AF1751" s="191"/>
    </row>
    <row r="1752" spans="1:32">
      <c r="A1752" s="332">
        <v>1900</v>
      </c>
      <c r="B1752" s="334" t="s">
        <v>957</v>
      </c>
      <c r="C1752" s="345">
        <v>9911</v>
      </c>
      <c r="D1752" s="345">
        <v>10871</v>
      </c>
      <c r="E1752" s="191">
        <v>203</v>
      </c>
      <c r="F1752" s="191">
        <f t="shared" si="94"/>
        <v>1.8673535093367677</v>
      </c>
      <c r="G1752" s="191">
        <v>91</v>
      </c>
      <c r="H1752" s="191">
        <v>0.83708950418544747</v>
      </c>
      <c r="I1752" s="191">
        <v>112</v>
      </c>
      <c r="J1752" s="191">
        <v>1.0302640051513201</v>
      </c>
      <c r="K1752" s="191">
        <v>20</v>
      </c>
      <c r="L1752" s="191">
        <v>0.18397571520559286</v>
      </c>
      <c r="M1752" s="191">
        <v>20</v>
      </c>
      <c r="N1752" s="191">
        <v>0.18397571520559286</v>
      </c>
      <c r="O1752" s="191">
        <v>5</v>
      </c>
      <c r="P1752" s="191">
        <v>4.5993928801398215E-2</v>
      </c>
      <c r="Q1752" s="191">
        <v>8</v>
      </c>
      <c r="R1752" s="191">
        <v>0.14644466930365194</v>
      </c>
      <c r="S1752" s="191">
        <v>10</v>
      </c>
      <c r="T1752" s="191">
        <v>9.198785760279643E-2</v>
      </c>
      <c r="U1752" s="191">
        <v>3</v>
      </c>
      <c r="V1752" s="191">
        <v>2.759635728083893E-2</v>
      </c>
      <c r="W1752" s="191">
        <v>32</v>
      </c>
      <c r="X1752" s="191">
        <v>0.29436114432894861</v>
      </c>
      <c r="Y1752" s="191">
        <v>39</v>
      </c>
      <c r="Z1752" s="191">
        <v>0.35875264465090606</v>
      </c>
      <c r="AA1752" s="191">
        <v>58</v>
      </c>
      <c r="AB1752" s="191">
        <v>0.53352957409621926</v>
      </c>
      <c r="AC1752" s="191">
        <v>8</v>
      </c>
      <c r="AD1752" s="191">
        <v>7.3590286082237152E-2</v>
      </c>
      <c r="AE1752" s="191"/>
      <c r="AF1752" s="191"/>
    </row>
    <row r="1753" spans="1:32">
      <c r="A1753" s="332">
        <v>1900</v>
      </c>
      <c r="B1753" s="334" t="s">
        <v>904</v>
      </c>
      <c r="C1753" s="345">
        <v>6975</v>
      </c>
      <c r="D1753" s="345">
        <v>7882</v>
      </c>
      <c r="E1753" s="191">
        <v>147</v>
      </c>
      <c r="F1753" s="191">
        <f t="shared" si="94"/>
        <v>1.8650088809946712</v>
      </c>
      <c r="G1753" s="191">
        <v>88</v>
      </c>
      <c r="H1753" s="191">
        <v>1.1164679015478305</v>
      </c>
      <c r="I1753" s="191">
        <v>59</v>
      </c>
      <c r="J1753" s="191">
        <v>0.74854097944684084</v>
      </c>
      <c r="K1753" s="191">
        <v>29</v>
      </c>
      <c r="L1753" s="191">
        <v>0.3679269221009896</v>
      </c>
      <c r="M1753" s="191">
        <v>21</v>
      </c>
      <c r="N1753" s="191">
        <v>0.26642984014209592</v>
      </c>
      <c r="O1753" s="191">
        <v>6</v>
      </c>
      <c r="P1753" s="191">
        <v>7.6122811469170257E-2</v>
      </c>
      <c r="Q1753" s="191">
        <v>7</v>
      </c>
      <c r="R1753" s="191">
        <v>0.17673179396092362</v>
      </c>
      <c r="S1753" s="191">
        <v>8</v>
      </c>
      <c r="T1753" s="191">
        <v>0.10149708195889369</v>
      </c>
      <c r="U1753" s="191">
        <v>4</v>
      </c>
      <c r="V1753" s="191">
        <v>5.0748540979446845E-2</v>
      </c>
      <c r="W1753" s="191">
        <v>13</v>
      </c>
      <c r="X1753" s="191">
        <v>0.16493275818320224</v>
      </c>
      <c r="Y1753" s="191">
        <v>23</v>
      </c>
      <c r="Z1753" s="191">
        <v>0.29180411063181932</v>
      </c>
      <c r="AA1753" s="191">
        <v>28</v>
      </c>
      <c r="AB1753" s="191">
        <v>0.35523978685612789</v>
      </c>
      <c r="AC1753" s="191">
        <v>8</v>
      </c>
      <c r="AD1753" s="191">
        <v>0.10149708195889369</v>
      </c>
      <c r="AE1753" s="191"/>
      <c r="AF1753" s="191"/>
    </row>
    <row r="1754" spans="1:32">
      <c r="A1754" s="332">
        <v>1900</v>
      </c>
      <c r="B1754" s="335" t="s">
        <v>1123</v>
      </c>
      <c r="C1754" s="343">
        <v>108153</v>
      </c>
      <c r="D1754" s="246">
        <v>126279</v>
      </c>
      <c r="E1754" s="191">
        <v>1999</v>
      </c>
      <c r="F1754" s="191">
        <f t="shared" si="94"/>
        <v>1.5830027162077622</v>
      </c>
      <c r="G1754" s="191">
        <v>982</v>
      </c>
      <c r="H1754" s="191">
        <v>0.77764315523562899</v>
      </c>
      <c r="I1754" s="191">
        <v>1017</v>
      </c>
      <c r="J1754" s="191">
        <v>0.80535956097213313</v>
      </c>
      <c r="K1754" s="191">
        <v>157</v>
      </c>
      <c r="L1754" s="191">
        <v>0.12432787716088976</v>
      </c>
      <c r="M1754" s="191">
        <v>289</v>
      </c>
      <c r="N1754" s="191">
        <v>0.22885832165284808</v>
      </c>
      <c r="O1754" s="191">
        <v>58</v>
      </c>
      <c r="P1754" s="191">
        <v>4.5930043791921067E-2</v>
      </c>
      <c r="Q1754" s="191">
        <v>52</v>
      </c>
      <c r="R1754" s="191">
        <v>8.1945533303241225E-2</v>
      </c>
      <c r="S1754" s="191">
        <v>58</v>
      </c>
      <c r="T1754" s="191">
        <v>4.5930043791921067E-2</v>
      </c>
      <c r="U1754" s="191">
        <v>65</v>
      </c>
      <c r="V1754" s="191">
        <v>5.1473324939221889E-2</v>
      </c>
      <c r="W1754" s="191">
        <v>278</v>
      </c>
      <c r="X1754" s="191">
        <v>0.2201474512785182</v>
      </c>
      <c r="Y1754" s="191">
        <v>381</v>
      </c>
      <c r="Z1754" s="191">
        <v>0.30171287387451595</v>
      </c>
      <c r="AA1754" s="191">
        <v>531</v>
      </c>
      <c r="AB1754" s="191">
        <v>0.42049746988810488</v>
      </c>
      <c r="AC1754" s="191">
        <v>130</v>
      </c>
      <c r="AD1754" s="191">
        <v>0.10294664987844378</v>
      </c>
      <c r="AE1754" s="191"/>
      <c r="AF1754" s="191"/>
    </row>
    <row r="1755" spans="1:32">
      <c r="A1755" s="332">
        <v>1900</v>
      </c>
      <c r="B1755" s="334" t="s">
        <v>929</v>
      </c>
      <c r="C1755" s="345">
        <v>12985</v>
      </c>
      <c r="D1755" s="345">
        <v>14563</v>
      </c>
      <c r="E1755" s="191">
        <v>291</v>
      </c>
      <c r="F1755" s="191">
        <f t="shared" si="94"/>
        <v>1.9982146535741263</v>
      </c>
      <c r="G1755" s="191">
        <v>131</v>
      </c>
      <c r="H1755" s="191">
        <v>0.8995399299594864</v>
      </c>
      <c r="I1755" s="191">
        <v>160</v>
      </c>
      <c r="J1755" s="191">
        <v>1.0986747236146399</v>
      </c>
      <c r="K1755" s="191">
        <v>20</v>
      </c>
      <c r="L1755" s="191">
        <v>0.13733434045182999</v>
      </c>
      <c r="M1755" s="191">
        <v>30</v>
      </c>
      <c r="N1755" s="191">
        <v>0.20600151067774497</v>
      </c>
      <c r="O1755" s="191">
        <v>4</v>
      </c>
      <c r="P1755" s="191">
        <v>2.7466868090365994E-2</v>
      </c>
      <c r="Q1755" s="191">
        <v>7</v>
      </c>
      <c r="R1755" s="191">
        <v>9.5653368124699573E-2</v>
      </c>
      <c r="S1755" s="191">
        <v>7</v>
      </c>
      <c r="T1755" s="191">
        <v>4.8067019158140489E-2</v>
      </c>
      <c r="U1755" s="191">
        <v>10</v>
      </c>
      <c r="V1755" s="191">
        <v>6.8667170225914995E-2</v>
      </c>
      <c r="W1755" s="191">
        <v>42</v>
      </c>
      <c r="X1755" s="191">
        <v>0.28840211494884294</v>
      </c>
      <c r="Y1755" s="191">
        <v>60</v>
      </c>
      <c r="Z1755" s="191">
        <v>0.41200302135548994</v>
      </c>
      <c r="AA1755" s="191">
        <v>89</v>
      </c>
      <c r="AB1755" s="191">
        <v>0.61113781501064335</v>
      </c>
      <c r="AC1755" s="191">
        <v>22</v>
      </c>
      <c r="AD1755" s="191">
        <v>0.15106777449701297</v>
      </c>
      <c r="AE1755" s="191"/>
      <c r="AF1755" s="191"/>
    </row>
    <row r="1756" spans="1:32">
      <c r="A1756" s="332">
        <v>1900</v>
      </c>
      <c r="B1756" s="337" t="s">
        <v>936</v>
      </c>
      <c r="C1756" s="347">
        <v>29174</v>
      </c>
      <c r="D1756" s="347">
        <v>38028</v>
      </c>
      <c r="E1756" s="191">
        <v>590</v>
      </c>
      <c r="F1756" s="191">
        <f t="shared" si="94"/>
        <v>1.5514883769853791</v>
      </c>
      <c r="G1756" s="191">
        <v>304</v>
      </c>
      <c r="H1756" s="191">
        <v>0.79941096034500891</v>
      </c>
      <c r="I1756" s="191">
        <v>286</v>
      </c>
      <c r="J1756" s="191">
        <v>0.7520774166403702</v>
      </c>
      <c r="K1756" s="191">
        <v>49</v>
      </c>
      <c r="L1756" s="191">
        <v>0.12885242452929421</v>
      </c>
      <c r="M1756" s="191">
        <v>106</v>
      </c>
      <c r="N1756" s="191">
        <v>0.27874197959398339</v>
      </c>
      <c r="O1756" s="191">
        <v>18</v>
      </c>
      <c r="P1756" s="191">
        <v>4.7333543704638686E-2</v>
      </c>
      <c r="Q1756" s="191">
        <v>18</v>
      </c>
      <c r="R1756" s="191">
        <v>9.4193751972230996E-2</v>
      </c>
      <c r="S1756" s="191">
        <v>25</v>
      </c>
      <c r="T1756" s="191">
        <v>6.5741032923109288E-2</v>
      </c>
      <c r="U1756" s="191">
        <v>20</v>
      </c>
      <c r="V1756" s="191">
        <v>5.2592826338487428E-2</v>
      </c>
      <c r="W1756" s="191">
        <v>87</v>
      </c>
      <c r="X1756" s="191">
        <v>0.22877879457242034</v>
      </c>
      <c r="Y1756" s="191">
        <v>110</v>
      </c>
      <c r="Z1756" s="191">
        <v>0.28926054486168085</v>
      </c>
      <c r="AA1756" s="191">
        <v>131</v>
      </c>
      <c r="AB1756" s="191">
        <v>0.34448301251709268</v>
      </c>
      <c r="AC1756" s="191">
        <v>26</v>
      </c>
      <c r="AD1756" s="191">
        <v>6.8370674240033652E-2</v>
      </c>
      <c r="AE1756" s="191"/>
      <c r="AF1756" s="191"/>
    </row>
    <row r="1757" spans="1:32">
      <c r="A1757" s="332">
        <v>1900</v>
      </c>
      <c r="B1757" s="334" t="s">
        <v>960</v>
      </c>
      <c r="C1757" s="345">
        <v>17698</v>
      </c>
      <c r="D1757" s="345">
        <v>18999</v>
      </c>
      <c r="E1757" s="191">
        <v>283</v>
      </c>
      <c r="F1757" s="191">
        <f t="shared" si="94"/>
        <v>1.4895520816885099</v>
      </c>
      <c r="G1757" s="191">
        <v>137</v>
      </c>
      <c r="H1757" s="191">
        <v>0.7210905837149324</v>
      </c>
      <c r="I1757" s="191">
        <v>146</v>
      </c>
      <c r="J1757" s="191">
        <v>0.76846149797357755</v>
      </c>
      <c r="K1757" s="191">
        <v>26</v>
      </c>
      <c r="L1757" s="191">
        <v>0.13684930785830834</v>
      </c>
      <c r="M1757" s="191">
        <v>43</v>
      </c>
      <c r="N1757" s="191">
        <v>0.22632770145797149</v>
      </c>
      <c r="O1757" s="191">
        <v>10</v>
      </c>
      <c r="P1757" s="191">
        <v>5.2634349176272438E-2</v>
      </c>
      <c r="Q1757" s="191">
        <v>10</v>
      </c>
      <c r="R1757" s="191">
        <v>0.10474235486078215</v>
      </c>
      <c r="S1757" s="191">
        <v>9</v>
      </c>
      <c r="T1757" s="191">
        <v>4.7370914258645196E-2</v>
      </c>
      <c r="U1757" s="191">
        <v>7</v>
      </c>
      <c r="V1757" s="191">
        <v>3.6844044423390704E-2</v>
      </c>
      <c r="W1757" s="191">
        <v>39</v>
      </c>
      <c r="X1757" s="191">
        <v>0.20527396178746249</v>
      </c>
      <c r="Y1757" s="191">
        <v>42</v>
      </c>
      <c r="Z1757" s="191">
        <v>0.22106426654034425</v>
      </c>
      <c r="AA1757" s="191">
        <v>79</v>
      </c>
      <c r="AB1757" s="191">
        <v>0.41581135849255224</v>
      </c>
      <c r="AC1757" s="191">
        <v>18</v>
      </c>
      <c r="AD1757" s="191">
        <v>9.4741828517290391E-2</v>
      </c>
      <c r="AE1757" s="191"/>
      <c r="AF1757" s="191"/>
    </row>
    <row r="1758" spans="1:32">
      <c r="A1758" s="332">
        <v>1900</v>
      </c>
      <c r="B1758" s="334" t="s">
        <v>950</v>
      </c>
      <c r="C1758" s="345">
        <v>22683</v>
      </c>
      <c r="D1758" s="345">
        <v>28070</v>
      </c>
      <c r="E1758" s="191">
        <v>418</v>
      </c>
      <c r="F1758" s="191">
        <f t="shared" si="94"/>
        <v>1.4891343070894192</v>
      </c>
      <c r="G1758" s="191">
        <v>200</v>
      </c>
      <c r="H1758" s="191">
        <v>0.71250445315283217</v>
      </c>
      <c r="I1758" s="191">
        <v>218</v>
      </c>
      <c r="J1758" s="191">
        <v>0.77662985393658712</v>
      </c>
      <c r="K1758" s="191">
        <v>31</v>
      </c>
      <c r="L1758" s="191">
        <v>0.110438190238689</v>
      </c>
      <c r="M1758" s="191">
        <v>55</v>
      </c>
      <c r="N1758" s="191">
        <v>0.19593872461702885</v>
      </c>
      <c r="O1758" s="191">
        <v>9</v>
      </c>
      <c r="P1758" s="191">
        <v>3.2062700391877454E-2</v>
      </c>
      <c r="Q1758" s="191">
        <v>5</v>
      </c>
      <c r="R1758" s="191">
        <v>3.54470965443534E-2</v>
      </c>
      <c r="S1758" s="191">
        <v>10</v>
      </c>
      <c r="T1758" s="191">
        <v>3.5625222657641606E-2</v>
      </c>
      <c r="U1758" s="191">
        <v>11</v>
      </c>
      <c r="V1758" s="191">
        <v>3.9187744923405772E-2</v>
      </c>
      <c r="W1758" s="191">
        <v>66</v>
      </c>
      <c r="X1758" s="191">
        <v>0.23512646954043462</v>
      </c>
      <c r="Y1758" s="191">
        <v>91</v>
      </c>
      <c r="Z1758" s="191">
        <v>0.32418952618453861</v>
      </c>
      <c r="AA1758" s="191">
        <v>109</v>
      </c>
      <c r="AB1758" s="191">
        <v>0.38831492696829356</v>
      </c>
      <c r="AC1758" s="191">
        <v>31</v>
      </c>
      <c r="AD1758" s="191">
        <v>0.110438190238689</v>
      </c>
      <c r="AE1758" s="191"/>
      <c r="AF1758" s="191"/>
    </row>
    <row r="1759" spans="1:32">
      <c r="A1759" s="332">
        <v>1900</v>
      </c>
      <c r="B1759" s="334" t="s">
        <v>962</v>
      </c>
      <c r="C1759" s="345">
        <v>9064</v>
      </c>
      <c r="D1759" s="345">
        <v>9442</v>
      </c>
      <c r="E1759" s="191">
        <v>157</v>
      </c>
      <c r="F1759" s="191">
        <f t="shared" si="94"/>
        <v>1.6627833086210546</v>
      </c>
      <c r="G1759" s="191">
        <v>86</v>
      </c>
      <c r="H1759" s="191">
        <v>0.91082397797076897</v>
      </c>
      <c r="I1759" s="191">
        <v>71</v>
      </c>
      <c r="J1759" s="191">
        <v>0.75195933065028597</v>
      </c>
      <c r="K1759" s="191">
        <v>11</v>
      </c>
      <c r="L1759" s="191">
        <v>0.11650074136835417</v>
      </c>
      <c r="M1759" s="191">
        <v>18</v>
      </c>
      <c r="N1759" s="191">
        <v>0.19063757678457952</v>
      </c>
      <c r="O1759" s="191">
        <v>5</v>
      </c>
      <c r="P1759" s="191">
        <v>5.2954882440160986E-2</v>
      </c>
      <c r="Q1759" s="191">
        <v>4</v>
      </c>
      <c r="R1759" s="191">
        <v>8.4304172844736291E-2</v>
      </c>
      <c r="S1759" s="191">
        <v>4</v>
      </c>
      <c r="T1759" s="191">
        <v>4.2363905952128786E-2</v>
      </c>
      <c r="U1759" s="191">
        <v>6</v>
      </c>
      <c r="V1759" s="191">
        <v>6.3545858928193186E-2</v>
      </c>
      <c r="W1759" s="191">
        <v>20</v>
      </c>
      <c r="X1759" s="191">
        <v>0.21181952976064394</v>
      </c>
      <c r="Y1759" s="191">
        <v>35</v>
      </c>
      <c r="Z1759" s="191">
        <v>0.37068417708112689</v>
      </c>
      <c r="AA1759" s="191">
        <v>43</v>
      </c>
      <c r="AB1759" s="191">
        <v>0.45541198898538449</v>
      </c>
      <c r="AC1759" s="191">
        <v>11</v>
      </c>
      <c r="AD1759" s="191">
        <v>0.11650074136835417</v>
      </c>
      <c r="AE1759" s="191"/>
      <c r="AF1759" s="191"/>
    </row>
    <row r="1760" spans="1:32">
      <c r="A1760" s="332">
        <v>1900</v>
      </c>
      <c r="B1760" s="334" t="s">
        <v>963</v>
      </c>
      <c r="C1760" s="345">
        <v>16549</v>
      </c>
      <c r="D1760" s="345">
        <v>17177</v>
      </c>
      <c r="E1760" s="191">
        <v>260</v>
      </c>
      <c r="F1760" s="191">
        <f t="shared" si="94"/>
        <v>1.513651976480177</v>
      </c>
      <c r="G1760" s="191">
        <v>124</v>
      </c>
      <c r="H1760" s="191">
        <v>0.72189555801362293</v>
      </c>
      <c r="I1760" s="191">
        <v>136</v>
      </c>
      <c r="J1760" s="191">
        <v>0.7917564184665542</v>
      </c>
      <c r="K1760" s="191">
        <v>20</v>
      </c>
      <c r="L1760" s="191">
        <v>0.11643476742155207</v>
      </c>
      <c r="M1760" s="191">
        <v>37</v>
      </c>
      <c r="N1760" s="191">
        <v>0.21540431972987134</v>
      </c>
      <c r="O1760" s="191">
        <v>12</v>
      </c>
      <c r="P1760" s="191">
        <v>6.9860860452931245E-2</v>
      </c>
      <c r="Q1760" s="191">
        <v>8</v>
      </c>
      <c r="R1760" s="191">
        <v>9.2682074867555447E-2</v>
      </c>
      <c r="S1760" s="191">
        <v>3</v>
      </c>
      <c r="T1760" s="191">
        <v>1.7465215113232811E-2</v>
      </c>
      <c r="U1760" s="191">
        <v>11</v>
      </c>
      <c r="V1760" s="191">
        <v>6.4039122081853639E-2</v>
      </c>
      <c r="W1760" s="191">
        <v>24</v>
      </c>
      <c r="X1760" s="191">
        <v>0.13972172090586249</v>
      </c>
      <c r="Y1760" s="191">
        <v>43</v>
      </c>
      <c r="Z1760" s="191">
        <v>0.25033474995633698</v>
      </c>
      <c r="AA1760" s="191">
        <v>80</v>
      </c>
      <c r="AB1760" s="191">
        <v>0.46573906968620826</v>
      </c>
      <c r="AC1760" s="191">
        <v>22</v>
      </c>
      <c r="AD1760" s="191">
        <v>0.12807824416370728</v>
      </c>
      <c r="AE1760" s="191"/>
      <c r="AF1760" s="191"/>
    </row>
    <row r="1761" spans="1:32">
      <c r="A1761" s="332">
        <v>1900</v>
      </c>
      <c r="B1761" s="335" t="s">
        <v>1124</v>
      </c>
      <c r="C1761" s="343">
        <v>105509</v>
      </c>
      <c r="D1761" s="240">
        <v>132609</v>
      </c>
      <c r="E1761" s="191">
        <v>2299</v>
      </c>
      <c r="F1761" s="191">
        <f t="shared" si="94"/>
        <v>1.7336681522370274</v>
      </c>
      <c r="G1761" s="191">
        <v>1161</v>
      </c>
      <c r="H1761" s="191">
        <v>0.87550618736284869</v>
      </c>
      <c r="I1761" s="191">
        <v>1138</v>
      </c>
      <c r="J1761" s="191">
        <v>0.85816196487417895</v>
      </c>
      <c r="K1761" s="191">
        <v>107</v>
      </c>
      <c r="L1761" s="191">
        <v>8.0688339403811205E-2</v>
      </c>
      <c r="M1761" s="191">
        <v>207</v>
      </c>
      <c r="N1761" s="191">
        <v>0.15609800239802729</v>
      </c>
      <c r="O1761" s="191">
        <v>53</v>
      </c>
      <c r="P1761" s="191">
        <v>3.996712138693452E-2</v>
      </c>
      <c r="Q1761" s="191">
        <v>56</v>
      </c>
      <c r="R1761" s="191">
        <v>8.4036528440754404E-2</v>
      </c>
      <c r="S1761" s="191">
        <v>54</v>
      </c>
      <c r="T1761" s="191">
        <v>4.0721218016876684E-2</v>
      </c>
      <c r="U1761" s="191">
        <v>46</v>
      </c>
      <c r="V1761" s="191">
        <v>3.4688444977339396E-2</v>
      </c>
      <c r="W1761" s="191">
        <v>369</v>
      </c>
      <c r="X1761" s="191">
        <v>0.2782616564486573</v>
      </c>
      <c r="Y1761" s="191">
        <v>559</v>
      </c>
      <c r="Z1761" s="191">
        <v>0.42154001613766789</v>
      </c>
      <c r="AA1761" s="191">
        <v>718</v>
      </c>
      <c r="AB1761" s="191">
        <v>0.54144138029847144</v>
      </c>
      <c r="AC1761" s="191">
        <v>130</v>
      </c>
      <c r="AD1761" s="191">
        <v>9.8032561892480899E-2</v>
      </c>
      <c r="AE1761" s="191"/>
      <c r="AF1761" s="191"/>
    </row>
    <row r="1762" spans="1:32">
      <c r="A1762" s="332">
        <v>1900</v>
      </c>
      <c r="B1762" s="336" t="s">
        <v>1125</v>
      </c>
      <c r="C1762" s="342"/>
      <c r="D1762" s="346"/>
      <c r="E1762" s="191">
        <v>998</v>
      </c>
      <c r="F1762" s="191"/>
      <c r="G1762" s="191">
        <v>511</v>
      </c>
      <c r="H1762" s="191"/>
      <c r="I1762" s="191">
        <v>487</v>
      </c>
      <c r="J1762" s="191"/>
      <c r="K1762" s="191">
        <v>45</v>
      </c>
      <c r="L1762" s="191"/>
      <c r="M1762" s="191">
        <v>77</v>
      </c>
      <c r="N1762" s="191"/>
      <c r="O1762" s="191">
        <v>22</v>
      </c>
      <c r="P1762" s="191"/>
      <c r="Q1762" s="191">
        <v>26</v>
      </c>
      <c r="R1762" s="191"/>
      <c r="S1762" s="191">
        <v>21</v>
      </c>
      <c r="T1762" s="191"/>
      <c r="U1762" s="191">
        <v>25</v>
      </c>
      <c r="V1762" s="191"/>
      <c r="W1762" s="191">
        <v>198</v>
      </c>
      <c r="X1762" s="191"/>
      <c r="Y1762" s="191">
        <v>278</v>
      </c>
      <c r="Z1762" s="191"/>
      <c r="AA1762" s="191">
        <v>268</v>
      </c>
      <c r="AB1762" s="191"/>
      <c r="AC1762" s="191">
        <v>38</v>
      </c>
      <c r="AD1762" s="191"/>
      <c r="AE1762" s="191"/>
      <c r="AF1762" s="191"/>
    </row>
    <row r="1763" spans="1:32">
      <c r="A1763" s="332">
        <v>1900</v>
      </c>
      <c r="B1763" s="336" t="s">
        <v>1126</v>
      </c>
      <c r="C1763" s="342"/>
      <c r="D1763" s="328"/>
      <c r="E1763" s="191">
        <v>250</v>
      </c>
      <c r="F1763" s="191"/>
      <c r="G1763" s="191">
        <v>131</v>
      </c>
      <c r="H1763" s="191"/>
      <c r="I1763" s="191">
        <v>119</v>
      </c>
      <c r="J1763" s="191"/>
      <c r="K1763" s="191">
        <v>17</v>
      </c>
      <c r="L1763" s="191"/>
      <c r="M1763" s="191">
        <v>24</v>
      </c>
      <c r="N1763" s="191"/>
      <c r="O1763" s="191">
        <v>8</v>
      </c>
      <c r="P1763" s="191"/>
      <c r="Q1763" s="191">
        <v>2</v>
      </c>
      <c r="R1763" s="191"/>
      <c r="S1763" s="191">
        <v>8</v>
      </c>
      <c r="T1763" s="191"/>
      <c r="U1763" s="191">
        <v>3</v>
      </c>
      <c r="V1763" s="191"/>
      <c r="W1763" s="191">
        <v>34</v>
      </c>
      <c r="X1763" s="191"/>
      <c r="Y1763" s="191">
        <v>50</v>
      </c>
      <c r="Z1763" s="191"/>
      <c r="AA1763" s="191">
        <v>82</v>
      </c>
      <c r="AB1763" s="191"/>
      <c r="AC1763" s="191">
        <v>22</v>
      </c>
      <c r="AD1763" s="191"/>
      <c r="AE1763" s="191"/>
      <c r="AF1763" s="191"/>
    </row>
    <row r="1764" spans="1:32">
      <c r="A1764" s="332">
        <v>1900</v>
      </c>
      <c r="B1764" s="336" t="s">
        <v>1127</v>
      </c>
      <c r="C1764" s="342"/>
      <c r="D1764" s="328"/>
      <c r="E1764" s="191">
        <v>1051</v>
      </c>
      <c r="F1764" s="191"/>
      <c r="G1764" s="191">
        <v>519</v>
      </c>
      <c r="H1764" s="191"/>
      <c r="I1764" s="191">
        <v>532</v>
      </c>
      <c r="J1764" s="191"/>
      <c r="K1764" s="191">
        <v>45</v>
      </c>
      <c r="L1764" s="191"/>
      <c r="M1764" s="191">
        <v>106</v>
      </c>
      <c r="N1764" s="191"/>
      <c r="O1764" s="191">
        <v>23</v>
      </c>
      <c r="P1764" s="191"/>
      <c r="Q1764" s="191">
        <v>28</v>
      </c>
      <c r="R1764" s="191"/>
      <c r="S1764" s="191">
        <v>25</v>
      </c>
      <c r="T1764" s="191"/>
      <c r="U1764" s="191">
        <v>18</v>
      </c>
      <c r="V1764" s="191"/>
      <c r="W1764" s="191">
        <v>137</v>
      </c>
      <c r="X1764" s="191"/>
      <c r="Y1764" s="191">
        <v>231</v>
      </c>
      <c r="Z1764" s="191"/>
      <c r="AA1764" s="191">
        <v>368</v>
      </c>
      <c r="AB1764" s="191"/>
      <c r="AC1764" s="191">
        <v>70</v>
      </c>
      <c r="AD1764" s="191"/>
      <c r="AE1764" s="191"/>
      <c r="AF1764" s="191"/>
    </row>
    <row r="1765" spans="1:32">
      <c r="C1765" s="341"/>
      <c r="D1765" s="191"/>
      <c r="E1765" s="191"/>
      <c r="F1765" s="191"/>
      <c r="G1765" s="191"/>
      <c r="H1765" s="191"/>
      <c r="I1765" s="191"/>
      <c r="J1765" s="191"/>
      <c r="K1765" s="191"/>
      <c r="L1765" s="191"/>
      <c r="M1765" s="191"/>
      <c r="N1765" s="191"/>
      <c r="O1765" s="191"/>
      <c r="P1765" s="191"/>
      <c r="Q1765" s="191"/>
      <c r="R1765" s="191"/>
      <c r="S1765" s="191"/>
      <c r="T1765" s="191"/>
      <c r="U1765" s="191"/>
      <c r="V1765" s="191"/>
      <c r="W1765" s="191"/>
      <c r="X1765" s="191"/>
      <c r="Y1765" s="191"/>
      <c r="Z1765" s="191"/>
      <c r="AA1765" s="191"/>
      <c r="AB1765" s="191"/>
      <c r="AC1765" s="191"/>
      <c r="AD1765" s="191"/>
      <c r="AE1765" s="191"/>
      <c r="AF1765" s="191"/>
    </row>
    <row r="1766" spans="1:32">
      <c r="A1766" s="332" t="s">
        <v>1141</v>
      </c>
      <c r="B1766" s="333" t="s">
        <v>21</v>
      </c>
      <c r="C1766" s="357">
        <f>SUM(C1767,C1780,C1811,C1817,C1818,C1825,C1826,C1827,C1828,C1829,C1837,C1848,C1852,C1857,C1864,C1868,C1870,C1886,C1942,C1954,C1963,C1972,C1992,C2006,C2013,)</f>
        <v>2917754</v>
      </c>
      <c r="D1766" s="357">
        <f>SUM(D1767,D1780,D1811,D1817,D1818,D1825,D1826,D1827,D1828,D1829,D1837,D1848,D1852,D1857,D1864,D1868,D1870,D1886,D1942,D1954,D1963,D1972,D1992,D2006,D2013,)</f>
        <v>3315443</v>
      </c>
      <c r="E1766" s="191">
        <f>SUM(E1767,E1780,E1811,E1817,E1818,E1825,E1826,E1827,E1828,E1829,E1837,E1848,E1852,E1857,E1864,E1868,E1870,E1886,E1942,E1954,E1963,E1972,E1992,E2006,E2013,)</f>
        <v>179649</v>
      </c>
      <c r="F1766" s="191">
        <f t="shared" si="94"/>
        <v>5.4185519099559247</v>
      </c>
      <c r="G1766" s="191">
        <f t="shared" ref="G1766" si="95">SUM(G1767,G1780,G1811,G1817,G1818,G1825,G1826,G1827,G1828,G1829,G1837,G1848,G1852,G1857,G1864,G1868,G1870,G1886,G1942,G1954,G1963,G1972,G1992,G2006,G2013,)</f>
        <v>91820</v>
      </c>
      <c r="H1766" s="191">
        <v>2.7694639901817042</v>
      </c>
      <c r="I1766" s="191">
        <f t="shared" ref="I1766" si="96">SUM(I1767,I1780,I1811,I1817,I1818,I1825,I1826,I1827,I1828,I1829,I1837,I1848,I1852,I1857,I1864,I1868,I1870,I1886,I1942,I1954,I1963,I1972,I1992,I2006,I2013,)</f>
        <v>87829</v>
      </c>
      <c r="J1766" s="191">
        <v>2.6490879197742201</v>
      </c>
      <c r="K1766" s="191">
        <f t="shared" ref="K1766" si="97">SUM(K1767,K1780,K1811,K1817,K1818,K1825,K1826,K1827,K1828,K1829,K1837,K1848,K1852,K1857,K1864,K1868,K1870,K1886,K1942,K1954,K1963,K1972,K1992,K2006,K2013,)</f>
        <v>16160</v>
      </c>
      <c r="L1766" s="191">
        <v>0.48741601046979244</v>
      </c>
      <c r="M1766" s="191">
        <f t="shared" ref="M1766" si="98">SUM(M1767,M1780,M1811,M1817,M1818,M1825,M1826,M1827,M1828,M1829,M1837,M1848,M1852,M1857,M1864,M1868,M1870,M1886,M1942,M1954,M1963,M1972,M1992,M2006,M2013,)</f>
        <v>25018</v>
      </c>
      <c r="N1766" s="191">
        <v>0.75458995977309817</v>
      </c>
      <c r="O1766" s="191">
        <f t="shared" ref="O1766" si="99">SUM(O1767,O1780,O1811,O1817,O1818,O1825,O1826,O1827,O1828,O1829,O1837,O1848,O1852,O1857,O1864,O1868,O1870,O1886,O1942,O1954,O1963,O1972,O1992,O2006,O2013,)</f>
        <v>6185</v>
      </c>
      <c r="P1766" s="191">
        <v>0.1865512391556724</v>
      </c>
      <c r="Q1766" s="191">
        <f t="shared" ref="Q1766" si="100">SUM(Q1767,Q1780,Q1811,Q1817,Q1818,Q1825,Q1826,Q1827,Q1828,Q1829,Q1837,Q1848,Q1852,Q1857,Q1864,Q1868,Q1870,Q1886,Q1942,Q1954,Q1963,Q1972,Q1992,Q2006,Q2013,)</f>
        <v>5550</v>
      </c>
      <c r="R1766" s="191">
        <v>0.33312290393772415</v>
      </c>
      <c r="S1766" s="191">
        <f t="shared" ref="S1766" si="101">SUM(S1767,S1780,S1811,S1817,S1818,S1825,S1826,S1827,S1828,S1829,S1837,S1848,S1852,S1857,S1864,S1868,S1870,S1886,S1942,S1954,S1963,S1972,S1992,S2006,S2013,)</f>
        <v>6080</v>
      </c>
      <c r="T1766" s="191">
        <v>0.18338424156289218</v>
      </c>
      <c r="U1766" s="191">
        <f t="shared" ref="U1766" si="102">SUM(U1767,U1780,U1811,U1817,U1818,U1825,U1826,U1827,U1828,U1829,U1837,U1848,U1852,U1857,U1864,U1868,U1870,U1886,U1942,U1954,U1963,U1972,U1992,U2006,U2013,)</f>
        <v>3920</v>
      </c>
      <c r="V1766" s="191">
        <v>0.11823457679712786</v>
      </c>
      <c r="W1766" s="191">
        <f t="shared" ref="W1766" si="103">SUM(W1767,W1780,W1811,W1817,W1818,W1825,W1826,W1827,W1828,W1829,W1837,W1848,W1852,W1857,W1864,W1868,W1870,W1886,W1942,W1954,W1963,W1972,W1992,W2006,W2013,)</f>
        <v>20598</v>
      </c>
      <c r="X1766" s="191">
        <v>0.62127444205796933</v>
      </c>
      <c r="Y1766" s="191">
        <f t="shared" ref="Y1766" si="104">SUM(Y1767,Y1780,Y1811,Y1817,Y1818,Y1825,Y1826,Y1827,Y1828,Y1829,Y1837,Y1848,Y1852,Y1857,Y1864,Y1868,Y1870,Y1886,Y1942,Y1954,Y1963,Y1972,Y1992,Y2006,Y2013,)</f>
        <v>30101</v>
      </c>
      <c r="Z1766" s="191">
        <v>0.90790280514549648</v>
      </c>
      <c r="AA1766" s="191">
        <f t="shared" ref="AA1766" si="105">SUM(AA1767,AA1780,AA1811,AA1817,AA1818,AA1825,AA1826,AA1827,AA1828,AA1829,AA1837,AA1848,AA1852,AA1857,AA1864,AA1868,AA1870,AA1886,AA1942,AA1954,AA1963,AA1972,AA1992,AA2006,AA2013,)</f>
        <v>54378</v>
      </c>
      <c r="AB1766" s="191">
        <v>1.6401428104781173</v>
      </c>
      <c r="AC1766" s="191">
        <f t="shared" ref="AC1766" si="106">SUM(AC1767,AC1780,AC1811,AC1817,AC1818,AC1825,AC1826,AC1827,AC1828,AC1829,AC1837,AC1848,AC1852,AC1857,AC1864,AC1868,AC1870,AC1886,AC1942,AC1954,AC1963,AC1972,AC1992,AC2006,AC2013,)</f>
        <v>10452</v>
      </c>
      <c r="AD1766" s="191">
        <v>0.31525198894989298</v>
      </c>
      <c r="AE1766" s="191"/>
      <c r="AF1766" s="191"/>
    </row>
    <row r="1767" spans="1:32">
      <c r="A1767" s="332" t="s">
        <v>1141</v>
      </c>
      <c r="B1767" s="333" t="s">
        <v>1052</v>
      </c>
      <c r="C1767" s="233">
        <v>337183</v>
      </c>
      <c r="D1767" s="240">
        <v>431036</v>
      </c>
      <c r="E1767" s="191">
        <f t="shared" ref="E1767:E1830" si="107">SUM(E1011,E1263,E1515)</f>
        <v>22259</v>
      </c>
      <c r="F1767" s="191">
        <f t="shared" si="94"/>
        <v>5.1640698224742252</v>
      </c>
      <c r="G1767" s="191">
        <f t="shared" ref="G1767:G1830" si="108">SUM(G1011,G1263,G1515)</f>
        <v>11540</v>
      </c>
      <c r="H1767" s="191">
        <v>2.6772705760075723</v>
      </c>
      <c r="I1767" s="191">
        <f t="shared" ref="I1767:I1830" si="109">SUM(I1011,I1263,I1515)</f>
        <v>10719</v>
      </c>
      <c r="J1767" s="191">
        <v>2.4867992464666524</v>
      </c>
      <c r="K1767" s="191">
        <f t="shared" ref="K1767:K1830" si="110">SUM(K1011,K1263,K1515)</f>
        <v>1981</v>
      </c>
      <c r="L1767" s="191">
        <v>0.4595903822418545</v>
      </c>
      <c r="M1767" s="191">
        <f t="shared" ref="M1767:M1830" si="111">SUM(M1011,M1263,M1515)</f>
        <v>3441</v>
      </c>
      <c r="N1767" s="191">
        <v>0.79830918995165145</v>
      </c>
      <c r="O1767" s="191">
        <f t="shared" ref="O1767:O1830" si="112">SUM(O1011,O1263,O1515)</f>
        <v>749</v>
      </c>
      <c r="P1767" s="191">
        <v>0.17376738833879304</v>
      </c>
      <c r="Q1767" s="191">
        <f t="shared" ref="Q1767:Q1830" si="113">SUM(Q1011,Q1263,Q1515)</f>
        <v>606</v>
      </c>
      <c r="R1767" s="191">
        <v>0.27977709518462496</v>
      </c>
      <c r="S1767" s="191">
        <f t="shared" ref="S1767:S1830" si="114">SUM(S1011,S1263,S1515)</f>
        <v>546</v>
      </c>
      <c r="T1767" s="191">
        <v>0.12667155411612951</v>
      </c>
      <c r="U1767" s="191">
        <f t="shared" ref="U1767:U1830" si="115">SUM(U1011,U1263,U1515)</f>
        <v>422</v>
      </c>
      <c r="V1767" s="191">
        <v>9.7903655379133064E-2</v>
      </c>
      <c r="W1767" s="191">
        <f t="shared" ref="W1767:W1830" si="116">SUM(W1011,W1263,W1515)</f>
        <v>2692</v>
      </c>
      <c r="X1767" s="191">
        <v>0.62454180161285833</v>
      </c>
      <c r="Y1767" s="191">
        <f t="shared" ref="Y1767:Y1830" si="117">SUM(Y1011,Y1263,Y1515)</f>
        <v>4111</v>
      </c>
      <c r="Z1767" s="191">
        <v>0.95374864280477734</v>
      </c>
      <c r="AA1767" s="191">
        <f t="shared" ref="AA1767:AA1830" si="118">SUM(AA1011,AA1263,AA1515)</f>
        <v>6557</v>
      </c>
      <c r="AB1767" s="191">
        <v>1.5212186453103687</v>
      </c>
      <c r="AC1767" s="191">
        <f t="shared" ref="AC1767:AC1830" si="119">SUM(AC1011,AC1263,AC1515)</f>
        <v>1154</v>
      </c>
      <c r="AD1767" s="191">
        <v>0.26772705760075727</v>
      </c>
      <c r="AE1767" s="191"/>
      <c r="AF1767" s="191"/>
    </row>
    <row r="1768" spans="1:32">
      <c r="A1768" s="332" t="s">
        <v>1141</v>
      </c>
      <c r="B1768" s="334" t="s">
        <v>842</v>
      </c>
      <c r="C1768" s="345">
        <v>12539</v>
      </c>
      <c r="D1768" s="345">
        <v>13268</v>
      </c>
      <c r="E1768" s="191">
        <f t="shared" si="107"/>
        <v>727</v>
      </c>
      <c r="F1768" s="191">
        <f t="shared" si="94"/>
        <v>5.4793488091649074</v>
      </c>
      <c r="G1768" s="191">
        <f t="shared" si="108"/>
        <v>381</v>
      </c>
      <c r="H1768" s="191">
        <v>2.8715706964124208</v>
      </c>
      <c r="I1768" s="191">
        <f t="shared" si="109"/>
        <v>346</v>
      </c>
      <c r="J1768" s="191">
        <v>2.6077781127524871</v>
      </c>
      <c r="K1768" s="191">
        <f t="shared" si="110"/>
        <v>51</v>
      </c>
      <c r="L1768" s="191">
        <v>0.38438347904733189</v>
      </c>
      <c r="M1768" s="191">
        <f t="shared" si="111"/>
        <v>63</v>
      </c>
      <c r="N1768" s="191">
        <v>0.47482665058788059</v>
      </c>
      <c r="O1768" s="191">
        <f t="shared" si="112"/>
        <v>20</v>
      </c>
      <c r="P1768" s="191">
        <v>0.15073861923424781</v>
      </c>
      <c r="Q1768" s="191">
        <f t="shared" si="113"/>
        <v>17</v>
      </c>
      <c r="R1768" s="191">
        <v>0.25497437443473014</v>
      </c>
      <c r="S1768" s="191">
        <f t="shared" si="114"/>
        <v>18</v>
      </c>
      <c r="T1768" s="191">
        <v>0.13566475731082303</v>
      </c>
      <c r="U1768" s="191">
        <f t="shared" si="115"/>
        <v>5</v>
      </c>
      <c r="V1768" s="191">
        <v>3.7684654808561951E-2</v>
      </c>
      <c r="W1768" s="191">
        <f t="shared" si="116"/>
        <v>66</v>
      </c>
      <c r="X1768" s="191">
        <v>0.49743744347301783</v>
      </c>
      <c r="Y1768" s="191">
        <f t="shared" si="117"/>
        <v>142</v>
      </c>
      <c r="Z1768" s="191">
        <v>1.0702441965631595</v>
      </c>
      <c r="AA1768" s="191">
        <f t="shared" si="118"/>
        <v>296</v>
      </c>
      <c r="AB1768" s="191">
        <v>2.2309315646668675</v>
      </c>
      <c r="AC1768" s="191">
        <f t="shared" si="119"/>
        <v>49</v>
      </c>
      <c r="AD1768" s="191">
        <v>0.36930961712390714</v>
      </c>
      <c r="AE1768" s="191"/>
      <c r="AF1768" s="191"/>
    </row>
    <row r="1769" spans="1:32">
      <c r="A1769" s="332" t="s">
        <v>1141</v>
      </c>
      <c r="B1769" s="334" t="s">
        <v>843</v>
      </c>
      <c r="C1769" s="345">
        <v>16793</v>
      </c>
      <c r="D1769" s="345">
        <v>17440</v>
      </c>
      <c r="E1769" s="191">
        <f t="shared" si="107"/>
        <v>1025</v>
      </c>
      <c r="F1769" s="191">
        <f t="shared" si="94"/>
        <v>5.8772935779816518</v>
      </c>
      <c r="G1769" s="191">
        <f t="shared" si="108"/>
        <v>538</v>
      </c>
      <c r="H1769" s="191">
        <v>3.084862385321101</v>
      </c>
      <c r="I1769" s="191">
        <f t="shared" si="109"/>
        <v>487</v>
      </c>
      <c r="J1769" s="191">
        <v>2.7924311926605503</v>
      </c>
      <c r="K1769" s="191">
        <f t="shared" si="110"/>
        <v>57</v>
      </c>
      <c r="L1769" s="191">
        <v>0.32683486238532111</v>
      </c>
      <c r="M1769" s="191">
        <f t="shared" si="111"/>
        <v>93</v>
      </c>
      <c r="N1769" s="191">
        <v>0.53325688073394495</v>
      </c>
      <c r="O1769" s="191">
        <f t="shared" si="112"/>
        <v>28</v>
      </c>
      <c r="P1769" s="191">
        <v>0.16055045871559634</v>
      </c>
      <c r="Q1769" s="191">
        <f t="shared" si="113"/>
        <v>27</v>
      </c>
      <c r="R1769" s="191">
        <v>0.30808486238532112</v>
      </c>
      <c r="S1769" s="191">
        <f t="shared" si="114"/>
        <v>30</v>
      </c>
      <c r="T1769" s="191">
        <v>0.17201834862385323</v>
      </c>
      <c r="U1769" s="191">
        <f t="shared" si="115"/>
        <v>26</v>
      </c>
      <c r="V1769" s="191">
        <v>0.14908256880733944</v>
      </c>
      <c r="W1769" s="191">
        <f t="shared" si="116"/>
        <v>108</v>
      </c>
      <c r="X1769" s="191">
        <v>0.61926605504587162</v>
      </c>
      <c r="Y1769" s="191">
        <f t="shared" si="117"/>
        <v>170</v>
      </c>
      <c r="Z1769" s="191">
        <v>0.97477064220183496</v>
      </c>
      <c r="AA1769" s="191">
        <f t="shared" si="118"/>
        <v>404</v>
      </c>
      <c r="AB1769" s="191">
        <v>2.3165137614678901</v>
      </c>
      <c r="AC1769" s="191">
        <f t="shared" si="119"/>
        <v>82</v>
      </c>
      <c r="AD1769" s="191">
        <v>0.47018348623853212</v>
      </c>
      <c r="AE1769" s="191"/>
      <c r="AF1769" s="191"/>
    </row>
    <row r="1770" spans="1:32">
      <c r="A1770" s="332" t="s">
        <v>1141</v>
      </c>
      <c r="B1770" s="334" t="s">
        <v>854</v>
      </c>
      <c r="C1770" s="345">
        <v>20962</v>
      </c>
      <c r="D1770" s="345">
        <v>21544</v>
      </c>
      <c r="E1770" s="191">
        <f t="shared" si="107"/>
        <v>1157</v>
      </c>
      <c r="F1770" s="191">
        <f t="shared" si="94"/>
        <v>5.3704047530634975</v>
      </c>
      <c r="G1770" s="191">
        <f t="shared" si="108"/>
        <v>586</v>
      </c>
      <c r="H1770" s="191">
        <v>2.720014853323431</v>
      </c>
      <c r="I1770" s="191">
        <f t="shared" si="109"/>
        <v>571</v>
      </c>
      <c r="J1770" s="191">
        <v>2.6503898997400666</v>
      </c>
      <c r="K1770" s="191">
        <f t="shared" si="110"/>
        <v>89</v>
      </c>
      <c r="L1770" s="191">
        <v>0.41310805792796135</v>
      </c>
      <c r="M1770" s="191">
        <f t="shared" si="111"/>
        <v>138</v>
      </c>
      <c r="N1770" s="191">
        <v>0.64054957296695136</v>
      </c>
      <c r="O1770" s="191">
        <f t="shared" si="112"/>
        <v>39</v>
      </c>
      <c r="P1770" s="191">
        <v>0.1810248793167471</v>
      </c>
      <c r="Q1770" s="191">
        <f t="shared" si="113"/>
        <v>31</v>
      </c>
      <c r="R1770" s="191">
        <v>0.28634422577051616</v>
      </c>
      <c r="S1770" s="191">
        <f t="shared" si="114"/>
        <v>25</v>
      </c>
      <c r="T1770" s="191">
        <v>0.11604158930560712</v>
      </c>
      <c r="U1770" s="191">
        <f t="shared" si="115"/>
        <v>32</v>
      </c>
      <c r="V1770" s="191">
        <v>0.14853323431117713</v>
      </c>
      <c r="W1770" s="191">
        <f t="shared" si="116"/>
        <v>109</v>
      </c>
      <c r="X1770" s="191">
        <v>0.50594132937244707</v>
      </c>
      <c r="Y1770" s="191">
        <f t="shared" si="117"/>
        <v>193</v>
      </c>
      <c r="Z1770" s="191">
        <v>0.89584106943928699</v>
      </c>
      <c r="AA1770" s="191">
        <f t="shared" si="118"/>
        <v>409</v>
      </c>
      <c r="AB1770" s="191">
        <v>1.8984404010397324</v>
      </c>
      <c r="AC1770" s="191">
        <f t="shared" si="119"/>
        <v>92</v>
      </c>
      <c r="AD1770" s="191">
        <v>0.42703304864463426</v>
      </c>
      <c r="AE1770" s="191"/>
      <c r="AF1770" s="191"/>
    </row>
    <row r="1771" spans="1:32">
      <c r="A1771" s="332" t="s">
        <v>1141</v>
      </c>
      <c r="B1771" s="334" t="s">
        <v>855</v>
      </c>
      <c r="C1771" s="345">
        <v>12681</v>
      </c>
      <c r="D1771" s="345">
        <v>12509</v>
      </c>
      <c r="E1771" s="191">
        <f t="shared" si="107"/>
        <v>835</v>
      </c>
      <c r="F1771" s="191">
        <f t="shared" si="94"/>
        <v>6.6751938604204977</v>
      </c>
      <c r="G1771" s="191">
        <f t="shared" si="108"/>
        <v>452</v>
      </c>
      <c r="H1771" s="191">
        <v>3.6133983531857061</v>
      </c>
      <c r="I1771" s="191">
        <f t="shared" si="109"/>
        <v>383</v>
      </c>
      <c r="J1771" s="191">
        <v>3.0617955072347911</v>
      </c>
      <c r="K1771" s="191">
        <f t="shared" si="110"/>
        <v>60</v>
      </c>
      <c r="L1771" s="191">
        <v>0.47965464865296992</v>
      </c>
      <c r="M1771" s="191">
        <f t="shared" si="111"/>
        <v>135</v>
      </c>
      <c r="N1771" s="191">
        <v>1.0792229594691822</v>
      </c>
      <c r="O1771" s="191">
        <f t="shared" si="112"/>
        <v>26</v>
      </c>
      <c r="P1771" s="191">
        <v>0.2078503477496203</v>
      </c>
      <c r="Q1771" s="191">
        <f t="shared" si="113"/>
        <v>18</v>
      </c>
      <c r="R1771" s="191">
        <v>0.28635382524582303</v>
      </c>
      <c r="S1771" s="191">
        <f t="shared" si="114"/>
        <v>24</v>
      </c>
      <c r="T1771" s="191">
        <v>0.19186185946118794</v>
      </c>
      <c r="U1771" s="191">
        <f t="shared" si="115"/>
        <v>16</v>
      </c>
      <c r="V1771" s="191">
        <v>0.12790790630745863</v>
      </c>
      <c r="W1771" s="191">
        <f t="shared" si="116"/>
        <v>75</v>
      </c>
      <c r="X1771" s="191">
        <v>0.59956831081621231</v>
      </c>
      <c r="Y1771" s="191">
        <f t="shared" si="117"/>
        <v>112</v>
      </c>
      <c r="Z1771" s="191">
        <v>0.89535534415221052</v>
      </c>
      <c r="AA1771" s="191">
        <f t="shared" si="118"/>
        <v>305</v>
      </c>
      <c r="AB1771" s="191">
        <v>2.4382444639859302</v>
      </c>
      <c r="AC1771" s="191">
        <f t="shared" si="119"/>
        <v>64</v>
      </c>
      <c r="AD1771" s="191">
        <v>0.51163162522983452</v>
      </c>
      <c r="AE1771" s="191"/>
      <c r="AF1771" s="191"/>
    </row>
    <row r="1772" spans="1:32">
      <c r="A1772" s="332" t="s">
        <v>1141</v>
      </c>
      <c r="B1772" s="334" t="s">
        <v>856</v>
      </c>
      <c r="C1772" s="345">
        <v>6692</v>
      </c>
      <c r="D1772" s="345">
        <v>8468</v>
      </c>
      <c r="E1772" s="191">
        <f t="shared" si="107"/>
        <v>0</v>
      </c>
      <c r="F1772" s="191">
        <f t="shared" si="94"/>
        <v>0</v>
      </c>
      <c r="G1772" s="191">
        <f t="shared" si="108"/>
        <v>0</v>
      </c>
      <c r="H1772" s="191">
        <v>0</v>
      </c>
      <c r="I1772" s="191">
        <f t="shared" si="109"/>
        <v>0</v>
      </c>
      <c r="J1772" s="191">
        <v>0</v>
      </c>
      <c r="K1772" s="191">
        <f t="shared" si="110"/>
        <v>0</v>
      </c>
      <c r="L1772" s="191">
        <v>0</v>
      </c>
      <c r="M1772" s="191">
        <f t="shared" si="111"/>
        <v>0</v>
      </c>
      <c r="N1772" s="191">
        <v>0</v>
      </c>
      <c r="O1772" s="191">
        <f t="shared" si="112"/>
        <v>0</v>
      </c>
      <c r="P1772" s="191">
        <v>0</v>
      </c>
      <c r="Q1772" s="191">
        <f t="shared" si="113"/>
        <v>0</v>
      </c>
      <c r="R1772" s="191">
        <v>0</v>
      </c>
      <c r="S1772" s="191">
        <f t="shared" si="114"/>
        <v>0</v>
      </c>
      <c r="T1772" s="191">
        <v>0</v>
      </c>
      <c r="U1772" s="191">
        <f t="shared" si="115"/>
        <v>0</v>
      </c>
      <c r="V1772" s="191">
        <v>0</v>
      </c>
      <c r="W1772" s="191">
        <f t="shared" si="116"/>
        <v>0</v>
      </c>
      <c r="X1772" s="191">
        <v>0</v>
      </c>
      <c r="Y1772" s="191">
        <f t="shared" si="117"/>
        <v>0</v>
      </c>
      <c r="Z1772" s="191">
        <v>0</v>
      </c>
      <c r="AA1772" s="191">
        <f t="shared" si="118"/>
        <v>0</v>
      </c>
      <c r="AB1772" s="191">
        <v>0</v>
      </c>
      <c r="AC1772" s="191">
        <f t="shared" si="119"/>
        <v>35</v>
      </c>
      <c r="AD1772" s="191">
        <v>0.41332073689182802</v>
      </c>
      <c r="AE1772" s="191"/>
      <c r="AF1772" s="191"/>
    </row>
    <row r="1773" spans="1:32">
      <c r="A1773" s="332" t="s">
        <v>1141</v>
      </c>
      <c r="B1773" s="334" t="s">
        <v>865</v>
      </c>
      <c r="C1773" s="345">
        <v>31862</v>
      </c>
      <c r="D1773" s="345">
        <v>33752</v>
      </c>
      <c r="E1773" s="191">
        <f t="shared" si="107"/>
        <v>1697</v>
      </c>
      <c r="F1773" s="191">
        <f t="shared" si="94"/>
        <v>5.0278502014695432</v>
      </c>
      <c r="G1773" s="191">
        <f t="shared" si="108"/>
        <v>839</v>
      </c>
      <c r="H1773" s="191">
        <v>2.4857786205261911</v>
      </c>
      <c r="I1773" s="191">
        <f t="shared" si="109"/>
        <v>858</v>
      </c>
      <c r="J1773" s="191">
        <v>2.5420715809433516</v>
      </c>
      <c r="K1773" s="191">
        <f t="shared" si="110"/>
        <v>119</v>
      </c>
      <c r="L1773" s="191">
        <v>0.35257169945484712</v>
      </c>
      <c r="M1773" s="191">
        <f t="shared" si="111"/>
        <v>145</v>
      </c>
      <c r="N1773" s="191">
        <v>0.42960417160464559</v>
      </c>
      <c r="O1773" s="191">
        <f t="shared" si="112"/>
        <v>43</v>
      </c>
      <c r="P1773" s="191">
        <v>0.12739985778620527</v>
      </c>
      <c r="Q1773" s="191">
        <f t="shared" si="113"/>
        <v>40</v>
      </c>
      <c r="R1773" s="191">
        <v>0.23583787627399858</v>
      </c>
      <c r="S1773" s="191">
        <f t="shared" si="114"/>
        <v>38</v>
      </c>
      <c r="T1773" s="191">
        <v>0.11258592083432094</v>
      </c>
      <c r="U1773" s="191">
        <f t="shared" si="115"/>
        <v>29</v>
      </c>
      <c r="V1773" s="191">
        <v>8.5920834320929132E-2</v>
      </c>
      <c r="W1773" s="191">
        <f t="shared" si="116"/>
        <v>193</v>
      </c>
      <c r="X1773" s="191">
        <v>0.5718179663427353</v>
      </c>
      <c r="Y1773" s="191">
        <f t="shared" si="117"/>
        <v>326</v>
      </c>
      <c r="Z1773" s="191">
        <v>0.96586868926285852</v>
      </c>
      <c r="AA1773" s="191">
        <f t="shared" si="118"/>
        <v>641</v>
      </c>
      <c r="AB1773" s="191">
        <v>1.8991467172315715</v>
      </c>
      <c r="AC1773" s="191">
        <f t="shared" si="119"/>
        <v>119</v>
      </c>
      <c r="AD1773" s="191">
        <v>0.35257169945484712</v>
      </c>
      <c r="AE1773" s="191"/>
      <c r="AF1773" s="191"/>
    </row>
    <row r="1774" spans="1:32">
      <c r="A1774" s="332" t="s">
        <v>1141</v>
      </c>
      <c r="B1774" s="334" t="s">
        <v>867</v>
      </c>
      <c r="C1774" s="345">
        <v>30946</v>
      </c>
      <c r="D1774" s="345">
        <v>39576</v>
      </c>
      <c r="E1774" s="191">
        <f t="shared" si="107"/>
        <v>1983</v>
      </c>
      <c r="F1774" s="191">
        <f t="shared" si="94"/>
        <v>5.0106124924196482</v>
      </c>
      <c r="G1774" s="191">
        <f t="shared" si="108"/>
        <v>989</v>
      </c>
      <c r="H1774" s="191">
        <v>2.498989286436224</v>
      </c>
      <c r="I1774" s="191">
        <f t="shared" si="109"/>
        <v>994</v>
      </c>
      <c r="J1774" s="191">
        <v>2.5116232059834243</v>
      </c>
      <c r="K1774" s="191">
        <f t="shared" si="110"/>
        <v>169</v>
      </c>
      <c r="L1774" s="191">
        <v>0.42702648069537091</v>
      </c>
      <c r="M1774" s="191">
        <f t="shared" si="111"/>
        <v>257</v>
      </c>
      <c r="N1774" s="191">
        <v>0.64938346472609665</v>
      </c>
      <c r="O1774" s="191">
        <f t="shared" si="112"/>
        <v>60</v>
      </c>
      <c r="P1774" s="191">
        <v>0.1516070345664039</v>
      </c>
      <c r="Q1774" s="191">
        <f t="shared" si="113"/>
        <v>53</v>
      </c>
      <c r="R1774" s="191">
        <v>0.26649989892864362</v>
      </c>
      <c r="S1774" s="191">
        <f t="shared" si="114"/>
        <v>46</v>
      </c>
      <c r="T1774" s="191">
        <v>0.11623205983424298</v>
      </c>
      <c r="U1774" s="191">
        <f t="shared" si="115"/>
        <v>45</v>
      </c>
      <c r="V1774" s="191">
        <v>0.11370527592480292</v>
      </c>
      <c r="W1774" s="191">
        <f t="shared" si="116"/>
        <v>226</v>
      </c>
      <c r="X1774" s="191">
        <v>0.57105316353345459</v>
      </c>
      <c r="Y1774" s="191">
        <f t="shared" si="117"/>
        <v>423</v>
      </c>
      <c r="Z1774" s="191">
        <v>1.0688295936931473</v>
      </c>
      <c r="AA1774" s="191">
        <f t="shared" si="118"/>
        <v>595</v>
      </c>
      <c r="AB1774" s="191">
        <v>1.5034364261168385</v>
      </c>
      <c r="AC1774" s="191">
        <f t="shared" si="119"/>
        <v>110</v>
      </c>
      <c r="AD1774" s="191">
        <v>0.27794623003840713</v>
      </c>
      <c r="AE1774" s="191"/>
      <c r="AF1774" s="191"/>
    </row>
    <row r="1775" spans="1:32">
      <c r="A1775" s="332" t="s">
        <v>1141</v>
      </c>
      <c r="B1775" s="334" t="s">
        <v>876</v>
      </c>
      <c r="C1775" s="345">
        <v>20519</v>
      </c>
      <c r="D1775" s="345">
        <v>22987</v>
      </c>
      <c r="E1775" s="191">
        <f t="shared" si="107"/>
        <v>1135</v>
      </c>
      <c r="F1775" s="191">
        <f t="shared" si="94"/>
        <v>4.9375734110584242</v>
      </c>
      <c r="G1775" s="191">
        <f t="shared" si="108"/>
        <v>543</v>
      </c>
      <c r="H1775" s="191">
        <v>2.3622047244094486</v>
      </c>
      <c r="I1775" s="191">
        <f t="shared" si="109"/>
        <v>592</v>
      </c>
      <c r="J1775" s="191">
        <v>2.5753686866489756</v>
      </c>
      <c r="K1775" s="191">
        <f t="shared" si="110"/>
        <v>65</v>
      </c>
      <c r="L1775" s="191">
        <v>0.28276852133814767</v>
      </c>
      <c r="M1775" s="191">
        <f t="shared" si="111"/>
        <v>97</v>
      </c>
      <c r="N1775" s="191">
        <v>0.42197763953538958</v>
      </c>
      <c r="O1775" s="191">
        <f t="shared" si="112"/>
        <v>22</v>
      </c>
      <c r="P1775" s="191">
        <v>9.5706268760603827E-2</v>
      </c>
      <c r="Q1775" s="191">
        <f t="shared" si="113"/>
        <v>20</v>
      </c>
      <c r="R1775" s="191">
        <v>0.17314134075781965</v>
      </c>
      <c r="S1775" s="191">
        <f t="shared" si="114"/>
        <v>21</v>
      </c>
      <c r="T1775" s="191">
        <v>9.1355983816940003E-2</v>
      </c>
      <c r="U1775" s="191">
        <f t="shared" si="115"/>
        <v>18</v>
      </c>
      <c r="V1775" s="191">
        <v>7.8305128985948574E-2</v>
      </c>
      <c r="W1775" s="191">
        <f t="shared" si="116"/>
        <v>131</v>
      </c>
      <c r="X1775" s="191">
        <v>0.56988732761995908</v>
      </c>
      <c r="Y1775" s="191">
        <f t="shared" si="117"/>
        <v>208</v>
      </c>
      <c r="Z1775" s="191">
        <v>0.90485926828207242</v>
      </c>
      <c r="AA1775" s="191">
        <f t="shared" si="118"/>
        <v>467</v>
      </c>
      <c r="AB1775" s="191">
        <v>2.0315830686909995</v>
      </c>
      <c r="AC1775" s="191">
        <f t="shared" si="119"/>
        <v>75</v>
      </c>
      <c r="AD1775" s="191">
        <v>0.3262713707747858</v>
      </c>
      <c r="AE1775" s="191"/>
      <c r="AF1775" s="191"/>
    </row>
    <row r="1776" spans="1:32">
      <c r="A1776" s="332" t="s">
        <v>1141</v>
      </c>
      <c r="B1776" s="334" t="s">
        <v>884</v>
      </c>
      <c r="C1776" s="345">
        <v>17386</v>
      </c>
      <c r="D1776" s="345">
        <v>17520</v>
      </c>
      <c r="E1776" s="191">
        <f t="shared" si="107"/>
        <v>957</v>
      </c>
      <c r="F1776" s="191">
        <f t="shared" si="94"/>
        <v>5.4623287671232879</v>
      </c>
      <c r="G1776" s="191">
        <f t="shared" si="108"/>
        <v>477</v>
      </c>
      <c r="H1776" s="191">
        <v>2.7226027397260273</v>
      </c>
      <c r="I1776" s="191">
        <f t="shared" si="109"/>
        <v>480</v>
      </c>
      <c r="J1776" s="191">
        <v>2.7397260273972601</v>
      </c>
      <c r="K1776" s="191">
        <f t="shared" si="110"/>
        <v>70</v>
      </c>
      <c r="L1776" s="191">
        <v>0.3995433789954338</v>
      </c>
      <c r="M1776" s="191">
        <f t="shared" si="111"/>
        <v>97</v>
      </c>
      <c r="N1776" s="191">
        <v>0.55365296803652975</v>
      </c>
      <c r="O1776" s="191">
        <f t="shared" si="112"/>
        <v>30</v>
      </c>
      <c r="P1776" s="191">
        <v>0.17123287671232876</v>
      </c>
      <c r="Q1776" s="191">
        <f t="shared" si="113"/>
        <v>16</v>
      </c>
      <c r="R1776" s="191">
        <v>0.18173515981735158</v>
      </c>
      <c r="S1776" s="191">
        <f t="shared" si="114"/>
        <v>20</v>
      </c>
      <c r="T1776" s="191">
        <v>0.11415525114155251</v>
      </c>
      <c r="U1776" s="191">
        <f t="shared" si="115"/>
        <v>18</v>
      </c>
      <c r="V1776" s="191">
        <v>0.10273972602739725</v>
      </c>
      <c r="W1776" s="191">
        <f t="shared" si="116"/>
        <v>92</v>
      </c>
      <c r="X1776" s="191">
        <v>0.52511415525114158</v>
      </c>
      <c r="Y1776" s="191">
        <f t="shared" si="117"/>
        <v>167</v>
      </c>
      <c r="Z1776" s="191">
        <v>0.95319634703196354</v>
      </c>
      <c r="AA1776" s="191">
        <f t="shared" si="118"/>
        <v>388</v>
      </c>
      <c r="AB1776" s="191">
        <v>2.214611872146119</v>
      </c>
      <c r="AC1776" s="191">
        <f t="shared" si="119"/>
        <v>55</v>
      </c>
      <c r="AD1776" s="191">
        <v>0.3139269406392694</v>
      </c>
      <c r="AE1776" s="191"/>
      <c r="AF1776" s="191"/>
    </row>
    <row r="1777" spans="1:32">
      <c r="A1777" s="332" t="s">
        <v>1141</v>
      </c>
      <c r="B1777" s="334" t="s">
        <v>903</v>
      </c>
      <c r="C1777" s="345">
        <v>17592</v>
      </c>
      <c r="D1777" s="345">
        <v>18682</v>
      </c>
      <c r="E1777" s="191">
        <f t="shared" si="107"/>
        <v>956</v>
      </c>
      <c r="F1777" s="191">
        <f t="shared" si="94"/>
        <v>5.1172251364950219</v>
      </c>
      <c r="G1777" s="191">
        <f t="shared" si="108"/>
        <v>502</v>
      </c>
      <c r="H1777" s="191">
        <v>2.6870784712557541</v>
      </c>
      <c r="I1777" s="191">
        <f t="shared" si="109"/>
        <v>454</v>
      </c>
      <c r="J1777" s="191">
        <v>2.4301466652392678</v>
      </c>
      <c r="K1777" s="191">
        <f t="shared" si="110"/>
        <v>57</v>
      </c>
      <c r="L1777" s="191">
        <v>0.30510651964457769</v>
      </c>
      <c r="M1777" s="191">
        <f t="shared" si="111"/>
        <v>110</v>
      </c>
      <c r="N1777" s="191">
        <v>0.58880205545444819</v>
      </c>
      <c r="O1777" s="191">
        <f t="shared" si="112"/>
        <v>16</v>
      </c>
      <c r="P1777" s="191">
        <v>8.5643935338828817E-2</v>
      </c>
      <c r="Q1777" s="191">
        <f t="shared" si="113"/>
        <v>24</v>
      </c>
      <c r="R1777" s="191">
        <v>0.25564714698640401</v>
      </c>
      <c r="S1777" s="191">
        <f t="shared" si="114"/>
        <v>23</v>
      </c>
      <c r="T1777" s="191">
        <v>0.12311315704956642</v>
      </c>
      <c r="U1777" s="191">
        <f t="shared" si="115"/>
        <v>17</v>
      </c>
      <c r="V1777" s="191">
        <v>9.0996681297505627E-2</v>
      </c>
      <c r="W1777" s="191">
        <f t="shared" si="116"/>
        <v>98</v>
      </c>
      <c r="X1777" s="191">
        <v>0.52456910395032652</v>
      </c>
      <c r="Y1777" s="191">
        <f t="shared" si="117"/>
        <v>200</v>
      </c>
      <c r="Z1777" s="191">
        <v>1.0705491917353602</v>
      </c>
      <c r="AA1777" s="191">
        <f t="shared" si="118"/>
        <v>343</v>
      </c>
      <c r="AB1777" s="191">
        <v>1.835991863826143</v>
      </c>
      <c r="AC1777" s="191">
        <f t="shared" si="119"/>
        <v>95</v>
      </c>
      <c r="AD1777" s="191">
        <v>0.50851086607429608</v>
      </c>
      <c r="AE1777" s="191"/>
      <c r="AF1777" s="191"/>
    </row>
    <row r="1778" spans="1:32">
      <c r="A1778" s="332" t="s">
        <v>1141</v>
      </c>
      <c r="B1778" s="334" t="s">
        <v>909</v>
      </c>
      <c r="C1778" s="345">
        <v>45349</v>
      </c>
      <c r="D1778" s="345">
        <v>57269</v>
      </c>
      <c r="E1778" s="191">
        <f t="shared" si="107"/>
        <v>2730</v>
      </c>
      <c r="F1778" s="191">
        <f t="shared" si="94"/>
        <v>4.7669768984965684</v>
      </c>
      <c r="G1778" s="191">
        <f t="shared" si="108"/>
        <v>1426</v>
      </c>
      <c r="H1778" s="191">
        <v>2.49000331767623</v>
      </c>
      <c r="I1778" s="191">
        <f t="shared" si="109"/>
        <v>1304</v>
      </c>
      <c r="J1778" s="191">
        <v>2.2769735808203393</v>
      </c>
      <c r="K1778" s="191">
        <f t="shared" si="110"/>
        <v>247</v>
      </c>
      <c r="L1778" s="191">
        <v>0.43129790986397526</v>
      </c>
      <c r="M1778" s="191">
        <f t="shared" si="111"/>
        <v>346</v>
      </c>
      <c r="N1778" s="191">
        <v>0.60416630288637829</v>
      </c>
      <c r="O1778" s="191">
        <f t="shared" si="112"/>
        <v>82</v>
      </c>
      <c r="P1778" s="191">
        <v>0.14318392149330353</v>
      </c>
      <c r="Q1778" s="191">
        <f t="shared" si="113"/>
        <v>70</v>
      </c>
      <c r="R1778" s="191">
        <v>0.24323805200020951</v>
      </c>
      <c r="S1778" s="191">
        <f t="shared" si="114"/>
        <v>80</v>
      </c>
      <c r="T1778" s="191">
        <v>0.13969163072517418</v>
      </c>
      <c r="U1778" s="191">
        <f t="shared" si="115"/>
        <v>61</v>
      </c>
      <c r="V1778" s="191">
        <v>0.10651486842794532</v>
      </c>
      <c r="W1778" s="191">
        <f t="shared" si="116"/>
        <v>346</v>
      </c>
      <c r="X1778" s="191">
        <v>0.60416630288637829</v>
      </c>
      <c r="Y1778" s="191">
        <f t="shared" si="117"/>
        <v>507</v>
      </c>
      <c r="Z1778" s="191">
        <v>0.8852957097207913</v>
      </c>
      <c r="AA1778" s="191">
        <f t="shared" si="118"/>
        <v>834</v>
      </c>
      <c r="AB1778" s="191">
        <v>1.4562852503099408</v>
      </c>
      <c r="AC1778" s="191">
        <f t="shared" si="119"/>
        <v>113</v>
      </c>
      <c r="AD1778" s="191">
        <v>0.19731442839930852</v>
      </c>
      <c r="AE1778" s="191"/>
      <c r="AF1778" s="191"/>
    </row>
    <row r="1779" spans="1:32">
      <c r="A1779" s="332" t="s">
        <v>1141</v>
      </c>
      <c r="B1779" s="334" t="s">
        <v>911</v>
      </c>
      <c r="C1779" s="345">
        <v>103862</v>
      </c>
      <c r="D1779" s="345">
        <v>168021</v>
      </c>
      <c r="E1779" s="191">
        <f t="shared" si="107"/>
        <v>9057</v>
      </c>
      <c r="F1779" s="191">
        <f t="shared" ref="F1779:F1842" si="120">E1779/D1779*100</f>
        <v>5.3903976288678201</v>
      </c>
      <c r="G1779" s="191">
        <f t="shared" si="108"/>
        <v>4807</v>
      </c>
      <c r="H1779" s="191">
        <v>2.8609519048214209</v>
      </c>
      <c r="I1779" s="191">
        <f t="shared" si="109"/>
        <v>4250</v>
      </c>
      <c r="J1779" s="191">
        <v>2.5294457240463988</v>
      </c>
      <c r="K1779" s="191">
        <f t="shared" si="110"/>
        <v>997</v>
      </c>
      <c r="L1779" s="191">
        <v>0.59337820867629643</v>
      </c>
      <c r="M1779" s="191">
        <f t="shared" si="111"/>
        <v>1960</v>
      </c>
      <c r="N1779" s="191">
        <v>1.1665208515602217</v>
      </c>
      <c r="O1779" s="191">
        <f t="shared" si="112"/>
        <v>383</v>
      </c>
      <c r="P1779" s="191">
        <v>0.2279476970140637</v>
      </c>
      <c r="Q1779" s="191">
        <f t="shared" si="113"/>
        <v>290</v>
      </c>
      <c r="R1779" s="191">
        <v>0.34346897114051217</v>
      </c>
      <c r="S1779" s="191">
        <f t="shared" si="114"/>
        <v>221</v>
      </c>
      <c r="T1779" s="191">
        <v>0.13153117765041275</v>
      </c>
      <c r="U1779" s="191">
        <f t="shared" si="115"/>
        <v>155</v>
      </c>
      <c r="V1779" s="191">
        <v>9.2250373465221608E-2</v>
      </c>
      <c r="W1779" s="191">
        <f t="shared" si="116"/>
        <v>1248</v>
      </c>
      <c r="X1779" s="191">
        <v>0.74276429731997784</v>
      </c>
      <c r="Y1779" s="191">
        <f t="shared" si="117"/>
        <v>1663</v>
      </c>
      <c r="Z1779" s="191">
        <v>0.98975723272686156</v>
      </c>
      <c r="AA1779" s="191">
        <f t="shared" si="118"/>
        <v>1875</v>
      </c>
      <c r="AB1779" s="191">
        <v>1.1159319370792937</v>
      </c>
      <c r="AC1779" s="191">
        <f t="shared" si="119"/>
        <v>265</v>
      </c>
      <c r="AD1779" s="191">
        <v>0.15771838044054018</v>
      </c>
      <c r="AE1779" s="191"/>
      <c r="AF1779" s="191"/>
    </row>
    <row r="1780" spans="1:32">
      <c r="A1780" s="332" t="s">
        <v>1141</v>
      </c>
      <c r="B1780" s="335" t="s">
        <v>1053</v>
      </c>
      <c r="C1780" s="240">
        <v>536679</v>
      </c>
      <c r="D1780" s="240">
        <v>589433</v>
      </c>
      <c r="E1780" s="191">
        <f t="shared" si="107"/>
        <v>31600</v>
      </c>
      <c r="F1780" s="191">
        <f t="shared" si="120"/>
        <v>5.3610842962643765</v>
      </c>
      <c r="G1780" s="191">
        <f t="shared" si="108"/>
        <v>16423</v>
      </c>
      <c r="H1780" s="191">
        <v>2.7862369429604383</v>
      </c>
      <c r="I1780" s="191">
        <f t="shared" si="109"/>
        <v>15177</v>
      </c>
      <c r="J1780" s="191">
        <v>2.5748473533039378</v>
      </c>
      <c r="K1780" s="191">
        <f t="shared" si="110"/>
        <v>2623</v>
      </c>
      <c r="L1780" s="191">
        <v>0.44500392750321066</v>
      </c>
      <c r="M1780" s="191">
        <f t="shared" si="111"/>
        <v>4856</v>
      </c>
      <c r="N1780" s="191">
        <v>0.82384257413480411</v>
      </c>
      <c r="O1780" s="191">
        <f t="shared" si="112"/>
        <v>1187</v>
      </c>
      <c r="P1780" s="191">
        <v>0.20137997024258905</v>
      </c>
      <c r="Q1780" s="191">
        <f t="shared" si="113"/>
        <v>1135</v>
      </c>
      <c r="R1780" s="191">
        <v>0.38319028625814977</v>
      </c>
      <c r="S1780" s="191">
        <f t="shared" si="114"/>
        <v>1235</v>
      </c>
      <c r="T1780" s="191">
        <v>0.20952338942678814</v>
      </c>
      <c r="U1780" s="191">
        <f t="shared" si="115"/>
        <v>673</v>
      </c>
      <c r="V1780" s="191">
        <v>0.11417752314512421</v>
      </c>
      <c r="W1780" s="191">
        <f t="shared" si="116"/>
        <v>3697</v>
      </c>
      <c r="X1780" s="191">
        <v>0.62721293174966453</v>
      </c>
      <c r="Y1780" s="191">
        <f t="shared" si="117"/>
        <v>5309</v>
      </c>
      <c r="Z1780" s="191">
        <v>0.90069609268568274</v>
      </c>
      <c r="AA1780" s="191">
        <f t="shared" si="118"/>
        <v>9307</v>
      </c>
      <c r="AB1780" s="191">
        <v>1.5789750489029288</v>
      </c>
      <c r="AC1780" s="191">
        <f t="shared" si="119"/>
        <v>1578</v>
      </c>
      <c r="AD1780" s="191">
        <v>0.26771490568054385</v>
      </c>
      <c r="AE1780" s="191"/>
      <c r="AF1780" s="191"/>
    </row>
    <row r="1781" spans="1:32">
      <c r="A1781" s="332" t="s">
        <v>1141</v>
      </c>
      <c r="B1781" s="334" t="s">
        <v>823</v>
      </c>
      <c r="C1781" s="345">
        <v>16788</v>
      </c>
      <c r="D1781" s="345">
        <v>17424</v>
      </c>
      <c r="E1781" s="191">
        <f t="shared" si="107"/>
        <v>1016</v>
      </c>
      <c r="F1781" s="191">
        <f t="shared" si="120"/>
        <v>5.8310376492194669</v>
      </c>
      <c r="G1781" s="191">
        <f t="shared" si="108"/>
        <v>557</v>
      </c>
      <c r="H1781" s="191">
        <v>3.1967401285583104</v>
      </c>
      <c r="I1781" s="191">
        <f t="shared" si="109"/>
        <v>459</v>
      </c>
      <c r="J1781" s="191">
        <v>2.634297520661157</v>
      </c>
      <c r="K1781" s="191">
        <f t="shared" si="110"/>
        <v>78</v>
      </c>
      <c r="L1781" s="191">
        <v>0.44765840220385678</v>
      </c>
      <c r="M1781" s="191">
        <f t="shared" si="111"/>
        <v>121</v>
      </c>
      <c r="N1781" s="191">
        <v>0.69444444444444442</v>
      </c>
      <c r="O1781" s="191">
        <f t="shared" si="112"/>
        <v>41</v>
      </c>
      <c r="P1781" s="191">
        <v>0.23530762167125804</v>
      </c>
      <c r="Q1781" s="191">
        <f t="shared" si="113"/>
        <v>26</v>
      </c>
      <c r="R1781" s="191">
        <v>0.29694674012855832</v>
      </c>
      <c r="S1781" s="191">
        <f t="shared" si="114"/>
        <v>45</v>
      </c>
      <c r="T1781" s="191">
        <v>0.25826446280991738</v>
      </c>
      <c r="U1781" s="191">
        <f t="shared" si="115"/>
        <v>17</v>
      </c>
      <c r="V1781" s="191">
        <v>9.7566574839302103E-2</v>
      </c>
      <c r="W1781" s="191">
        <f t="shared" si="116"/>
        <v>94</v>
      </c>
      <c r="X1781" s="191">
        <v>0.53948576675849402</v>
      </c>
      <c r="Y1781" s="191">
        <f t="shared" si="117"/>
        <v>177</v>
      </c>
      <c r="Z1781" s="191">
        <v>1.0158402203856749</v>
      </c>
      <c r="AA1781" s="191">
        <f t="shared" si="118"/>
        <v>363</v>
      </c>
      <c r="AB1781" s="191">
        <v>2.083333333333333</v>
      </c>
      <c r="AC1781" s="191">
        <f t="shared" si="119"/>
        <v>54</v>
      </c>
      <c r="AD1781" s="191">
        <v>0.30991735537190085</v>
      </c>
      <c r="AE1781" s="191"/>
      <c r="AF1781" s="191"/>
    </row>
    <row r="1782" spans="1:32">
      <c r="A1782" s="332" t="s">
        <v>1141</v>
      </c>
      <c r="B1782" s="334" t="s">
        <v>824</v>
      </c>
      <c r="C1782" s="345">
        <v>26757</v>
      </c>
      <c r="D1782" s="345">
        <v>26808</v>
      </c>
      <c r="E1782" s="191">
        <f t="shared" si="107"/>
        <v>1337</v>
      </c>
      <c r="F1782" s="191">
        <f t="shared" si="120"/>
        <v>4.9873172187406745</v>
      </c>
      <c r="G1782" s="191">
        <f t="shared" si="108"/>
        <v>700</v>
      </c>
      <c r="H1782" s="191">
        <v>2.6111608475082067</v>
      </c>
      <c r="I1782" s="191">
        <f t="shared" si="109"/>
        <v>637</v>
      </c>
      <c r="J1782" s="191">
        <v>2.3761563712324678</v>
      </c>
      <c r="K1782" s="191">
        <f t="shared" si="110"/>
        <v>115</v>
      </c>
      <c r="L1782" s="191">
        <v>0.42897642494777682</v>
      </c>
      <c r="M1782" s="191">
        <f t="shared" si="111"/>
        <v>167</v>
      </c>
      <c r="N1782" s="191">
        <v>0.62294837361981492</v>
      </c>
      <c r="O1782" s="191">
        <f t="shared" si="112"/>
        <v>35</v>
      </c>
      <c r="P1782" s="191">
        <v>0.13055804237541033</v>
      </c>
      <c r="Q1782" s="191">
        <f t="shared" si="113"/>
        <v>42</v>
      </c>
      <c r="R1782" s="191">
        <v>0.31177260519247985</v>
      </c>
      <c r="S1782" s="191">
        <f t="shared" si="114"/>
        <v>68</v>
      </c>
      <c r="T1782" s="191">
        <v>0.25365562518651147</v>
      </c>
      <c r="U1782" s="191">
        <f t="shared" si="115"/>
        <v>24</v>
      </c>
      <c r="V1782" s="191">
        <v>8.9525514771709933E-2</v>
      </c>
      <c r="W1782" s="191">
        <f t="shared" si="116"/>
        <v>151</v>
      </c>
      <c r="X1782" s="191">
        <v>0.56326469710534177</v>
      </c>
      <c r="Y1782" s="191">
        <f t="shared" si="117"/>
        <v>233</v>
      </c>
      <c r="Z1782" s="191">
        <v>0.86914353924201737</v>
      </c>
      <c r="AA1782" s="191">
        <f t="shared" si="118"/>
        <v>426</v>
      </c>
      <c r="AB1782" s="191">
        <v>1.5890778871978515</v>
      </c>
      <c r="AC1782" s="191">
        <f t="shared" si="119"/>
        <v>76</v>
      </c>
      <c r="AD1782" s="191">
        <v>0.28349746344374815</v>
      </c>
      <c r="AE1782" s="191"/>
      <c r="AF1782" s="191"/>
    </row>
    <row r="1783" spans="1:32">
      <c r="A1783" s="332" t="s">
        <v>1141</v>
      </c>
      <c r="B1783" s="334" t="s">
        <v>825</v>
      </c>
      <c r="C1783" s="345">
        <v>71697</v>
      </c>
      <c r="D1783" s="345">
        <v>92385</v>
      </c>
      <c r="E1783" s="191">
        <f t="shared" si="107"/>
        <v>4983</v>
      </c>
      <c r="F1783" s="191">
        <f t="shared" si="120"/>
        <v>5.3937327488228615</v>
      </c>
      <c r="G1783" s="191">
        <f t="shared" si="108"/>
        <v>2499</v>
      </c>
      <c r="H1783" s="191">
        <v>2.7049845754180875</v>
      </c>
      <c r="I1783" s="191">
        <f t="shared" si="109"/>
        <v>2484</v>
      </c>
      <c r="J1783" s="191">
        <v>2.6887481734047736</v>
      </c>
      <c r="K1783" s="191">
        <f t="shared" si="110"/>
        <v>369</v>
      </c>
      <c r="L1783" s="191">
        <v>0.39941548952752071</v>
      </c>
      <c r="M1783" s="191">
        <f t="shared" si="111"/>
        <v>842</v>
      </c>
      <c r="N1783" s="191">
        <v>0.91140336634735075</v>
      </c>
      <c r="O1783" s="191">
        <f t="shared" si="112"/>
        <v>225</v>
      </c>
      <c r="P1783" s="191">
        <v>0.24354603019970775</v>
      </c>
      <c r="Q1783" s="191">
        <f t="shared" si="113"/>
        <v>184</v>
      </c>
      <c r="R1783" s="191">
        <v>0.39634139741299995</v>
      </c>
      <c r="S1783" s="191">
        <f t="shared" si="114"/>
        <v>148</v>
      </c>
      <c r="T1783" s="191">
        <v>0.16019916653136332</v>
      </c>
      <c r="U1783" s="191">
        <f t="shared" si="115"/>
        <v>98</v>
      </c>
      <c r="V1783" s="191">
        <v>0.10607782648698381</v>
      </c>
      <c r="W1783" s="191">
        <f t="shared" si="116"/>
        <v>638</v>
      </c>
      <c r="X1783" s="191">
        <v>0.69058829896628238</v>
      </c>
      <c r="Y1783" s="191">
        <f t="shared" si="117"/>
        <v>929</v>
      </c>
      <c r="Z1783" s="191">
        <v>1.0055744980245711</v>
      </c>
      <c r="AA1783" s="191">
        <f t="shared" si="118"/>
        <v>1372</v>
      </c>
      <c r="AB1783" s="191">
        <v>1.4850895708177734</v>
      </c>
      <c r="AC1783" s="191">
        <f t="shared" si="119"/>
        <v>178</v>
      </c>
      <c r="AD1783" s="191">
        <v>0.19267197055799101</v>
      </c>
      <c r="AE1783" s="191"/>
      <c r="AF1783" s="191"/>
    </row>
    <row r="1784" spans="1:32">
      <c r="A1784" s="332" t="s">
        <v>1141</v>
      </c>
      <c r="B1784" s="334" t="s">
        <v>826</v>
      </c>
      <c r="C1784" s="345">
        <v>21630</v>
      </c>
      <c r="D1784" s="345">
        <v>30117</v>
      </c>
      <c r="E1784" s="191">
        <f t="shared" si="107"/>
        <v>1209</v>
      </c>
      <c r="F1784" s="191">
        <f t="shared" si="120"/>
        <v>4.0143440581731245</v>
      </c>
      <c r="G1784" s="191">
        <f t="shared" si="108"/>
        <v>640</v>
      </c>
      <c r="H1784" s="191">
        <v>2.1250456552777504</v>
      </c>
      <c r="I1784" s="191">
        <f t="shared" si="109"/>
        <v>569</v>
      </c>
      <c r="J1784" s="191">
        <v>1.8892984028953748</v>
      </c>
      <c r="K1784" s="191">
        <f t="shared" si="110"/>
        <v>126</v>
      </c>
      <c r="L1784" s="191">
        <v>0.41836836338280703</v>
      </c>
      <c r="M1784" s="191">
        <f t="shared" si="111"/>
        <v>221</v>
      </c>
      <c r="N1784" s="191">
        <v>0.73380482783809808</v>
      </c>
      <c r="O1784" s="191">
        <f t="shared" si="112"/>
        <v>62</v>
      </c>
      <c r="P1784" s="191">
        <v>0.20586379785503206</v>
      </c>
      <c r="Q1784" s="191">
        <f t="shared" si="113"/>
        <v>65</v>
      </c>
      <c r="R1784" s="191">
        <v>0.42949164923465155</v>
      </c>
      <c r="S1784" s="191">
        <f t="shared" si="114"/>
        <v>45</v>
      </c>
      <c r="T1784" s="191">
        <v>0.14941727263671681</v>
      </c>
      <c r="U1784" s="191">
        <f t="shared" si="115"/>
        <v>38</v>
      </c>
      <c r="V1784" s="191">
        <v>0.12617458578211641</v>
      </c>
      <c r="W1784" s="191">
        <f t="shared" si="116"/>
        <v>194</v>
      </c>
      <c r="X1784" s="191">
        <v>0.64415446425606804</v>
      </c>
      <c r="Y1784" s="191">
        <f t="shared" si="117"/>
        <v>202</v>
      </c>
      <c r="Z1784" s="191">
        <v>0.6707175349470399</v>
      </c>
      <c r="AA1784" s="191">
        <f t="shared" si="118"/>
        <v>220</v>
      </c>
      <c r="AB1784" s="191">
        <v>0.73048444400172663</v>
      </c>
      <c r="AC1784" s="191">
        <f t="shared" si="119"/>
        <v>36</v>
      </c>
      <c r="AD1784" s="191">
        <v>0.11953381810937344</v>
      </c>
      <c r="AE1784" s="191"/>
      <c r="AF1784" s="191"/>
    </row>
    <row r="1785" spans="1:32">
      <c r="A1785" s="332" t="s">
        <v>1141</v>
      </c>
      <c r="B1785" s="334" t="s">
        <v>827</v>
      </c>
      <c r="C1785" s="345">
        <v>9712</v>
      </c>
      <c r="D1785" s="345">
        <v>10980</v>
      </c>
      <c r="E1785" s="191">
        <f t="shared" si="107"/>
        <v>576</v>
      </c>
      <c r="F1785" s="191">
        <f t="shared" si="120"/>
        <v>5.2459016393442619</v>
      </c>
      <c r="G1785" s="191">
        <f t="shared" si="108"/>
        <v>307</v>
      </c>
      <c r="H1785" s="191">
        <v>2.795992714025501</v>
      </c>
      <c r="I1785" s="191">
        <f t="shared" si="109"/>
        <v>269</v>
      </c>
      <c r="J1785" s="191">
        <v>2.4499089253187614</v>
      </c>
      <c r="K1785" s="191">
        <f t="shared" si="110"/>
        <v>53</v>
      </c>
      <c r="L1785" s="191">
        <v>0.48269581056466304</v>
      </c>
      <c r="M1785" s="191">
        <f t="shared" si="111"/>
        <v>106</v>
      </c>
      <c r="N1785" s="191">
        <v>0.96539162112932608</v>
      </c>
      <c r="O1785" s="191">
        <f t="shared" si="112"/>
        <v>22</v>
      </c>
      <c r="P1785" s="191">
        <v>0.20036429872495445</v>
      </c>
      <c r="Q1785" s="191">
        <f t="shared" si="113"/>
        <v>19</v>
      </c>
      <c r="R1785" s="191">
        <v>0.34435336976320585</v>
      </c>
      <c r="S1785" s="191">
        <f t="shared" si="114"/>
        <v>27</v>
      </c>
      <c r="T1785" s="191">
        <v>0.24590163934426232</v>
      </c>
      <c r="U1785" s="191">
        <f t="shared" si="115"/>
        <v>11</v>
      </c>
      <c r="V1785" s="191">
        <v>0.10018214936247723</v>
      </c>
      <c r="W1785" s="191">
        <f t="shared" si="116"/>
        <v>59</v>
      </c>
      <c r="X1785" s="191">
        <v>0.53734061930783239</v>
      </c>
      <c r="Y1785" s="191">
        <f t="shared" si="117"/>
        <v>78</v>
      </c>
      <c r="Z1785" s="191">
        <v>0.7103825136612022</v>
      </c>
      <c r="AA1785" s="191">
        <f t="shared" si="118"/>
        <v>171</v>
      </c>
      <c r="AB1785" s="191">
        <v>1.557377049180328</v>
      </c>
      <c r="AC1785" s="191">
        <f t="shared" si="119"/>
        <v>30</v>
      </c>
      <c r="AD1785" s="191">
        <v>0.27322404371584702</v>
      </c>
      <c r="AE1785" s="191"/>
      <c r="AF1785" s="191"/>
    </row>
    <row r="1786" spans="1:32">
      <c r="A1786" s="332" t="s">
        <v>1141</v>
      </c>
      <c r="B1786" s="334" t="s">
        <v>828</v>
      </c>
      <c r="C1786" s="345">
        <v>29498</v>
      </c>
      <c r="D1786" s="345">
        <v>30598</v>
      </c>
      <c r="E1786" s="191">
        <f t="shared" si="107"/>
        <v>1592</v>
      </c>
      <c r="F1786" s="191">
        <f t="shared" si="120"/>
        <v>5.2029544414667628</v>
      </c>
      <c r="G1786" s="191">
        <f t="shared" si="108"/>
        <v>825</v>
      </c>
      <c r="H1786" s="191">
        <v>2.6962546571671351</v>
      </c>
      <c r="I1786" s="191">
        <f t="shared" si="109"/>
        <v>767</v>
      </c>
      <c r="J1786" s="191">
        <v>2.5066997842996273</v>
      </c>
      <c r="K1786" s="191">
        <f t="shared" si="110"/>
        <v>131</v>
      </c>
      <c r="L1786" s="191">
        <v>0.42813255768350872</v>
      </c>
      <c r="M1786" s="191">
        <f t="shared" si="111"/>
        <v>267</v>
      </c>
      <c r="N1786" s="191">
        <v>0.87260605268318181</v>
      </c>
      <c r="O1786" s="191">
        <f t="shared" si="112"/>
        <v>54</v>
      </c>
      <c r="P1786" s="191">
        <v>0.17648212301457611</v>
      </c>
      <c r="Q1786" s="191">
        <f t="shared" si="113"/>
        <v>57</v>
      </c>
      <c r="R1786" s="191">
        <v>0.37071050395450683</v>
      </c>
      <c r="S1786" s="191">
        <f t="shared" si="114"/>
        <v>64</v>
      </c>
      <c r="T1786" s="191">
        <v>0.20916399764690502</v>
      </c>
      <c r="U1786" s="191">
        <f t="shared" si="115"/>
        <v>36</v>
      </c>
      <c r="V1786" s="191">
        <v>0.11765474867638408</v>
      </c>
      <c r="W1786" s="191">
        <f t="shared" si="116"/>
        <v>197</v>
      </c>
      <c r="X1786" s="191">
        <v>0.64383293025687949</v>
      </c>
      <c r="Y1786" s="191">
        <f t="shared" si="117"/>
        <v>255</v>
      </c>
      <c r="Z1786" s="191">
        <v>0.83338780312438709</v>
      </c>
      <c r="AA1786" s="191">
        <f t="shared" si="118"/>
        <v>466</v>
      </c>
      <c r="AB1786" s="191">
        <v>1.5229753578665273</v>
      </c>
      <c r="AC1786" s="191">
        <f t="shared" si="119"/>
        <v>65</v>
      </c>
      <c r="AD1786" s="191">
        <v>0.21243218511013792</v>
      </c>
      <c r="AE1786" s="191"/>
      <c r="AF1786" s="191"/>
    </row>
    <row r="1787" spans="1:32">
      <c r="A1787" s="332" t="s">
        <v>1141</v>
      </c>
      <c r="B1787" s="334" t="s">
        <v>932</v>
      </c>
      <c r="C1787" s="345">
        <v>27003</v>
      </c>
      <c r="D1787" s="345">
        <v>27538</v>
      </c>
      <c r="E1787" s="191">
        <f t="shared" si="107"/>
        <v>1341</v>
      </c>
      <c r="F1787" s="191">
        <f t="shared" si="120"/>
        <v>4.8696346866148588</v>
      </c>
      <c r="G1787" s="191">
        <f t="shared" si="108"/>
        <v>713</v>
      </c>
      <c r="H1787" s="191">
        <v>2.5891495388190862</v>
      </c>
      <c r="I1787" s="191">
        <f t="shared" si="109"/>
        <v>628</v>
      </c>
      <c r="J1787" s="191">
        <v>2.280485147795773</v>
      </c>
      <c r="K1787" s="191">
        <f t="shared" si="110"/>
        <v>137</v>
      </c>
      <c r="L1787" s="191">
        <v>0.49749437141404601</v>
      </c>
      <c r="M1787" s="191">
        <f t="shared" si="111"/>
        <v>263</v>
      </c>
      <c r="N1787" s="191">
        <v>0.95504393928389864</v>
      </c>
      <c r="O1787" s="191">
        <f t="shared" si="112"/>
        <v>51</v>
      </c>
      <c r="P1787" s="191">
        <v>0.18519863461398794</v>
      </c>
      <c r="Q1787" s="191">
        <f t="shared" si="113"/>
        <v>47</v>
      </c>
      <c r="R1787" s="191">
        <v>0.33963977049894689</v>
      </c>
      <c r="S1787" s="191">
        <f t="shared" si="114"/>
        <v>49</v>
      </c>
      <c r="T1787" s="191">
        <v>0.1779359430604982</v>
      </c>
      <c r="U1787" s="191">
        <f t="shared" si="115"/>
        <v>32</v>
      </c>
      <c r="V1787" s="191">
        <v>0.11620306485583558</v>
      </c>
      <c r="W1787" s="191">
        <f t="shared" si="116"/>
        <v>171</v>
      </c>
      <c r="X1787" s="191">
        <v>0.62096012782337129</v>
      </c>
      <c r="Y1787" s="191">
        <f t="shared" si="117"/>
        <v>216</v>
      </c>
      <c r="Z1787" s="191">
        <v>0.78437068777689012</v>
      </c>
      <c r="AA1787" s="191">
        <f t="shared" si="118"/>
        <v>315</v>
      </c>
      <c r="AB1787" s="191">
        <v>1.1438739196746313</v>
      </c>
      <c r="AC1787" s="191">
        <f t="shared" si="119"/>
        <v>60</v>
      </c>
      <c r="AD1787" s="191">
        <v>0.21788074660469167</v>
      </c>
      <c r="AE1787" s="191"/>
      <c r="AF1787" s="191"/>
    </row>
    <row r="1788" spans="1:32">
      <c r="A1788" s="332" t="s">
        <v>1141</v>
      </c>
      <c r="B1788" s="334" t="s">
        <v>933</v>
      </c>
      <c r="C1788" s="345">
        <v>16385</v>
      </c>
      <c r="D1788" s="345">
        <v>19143</v>
      </c>
      <c r="E1788" s="191">
        <f t="shared" si="107"/>
        <v>1050</v>
      </c>
      <c r="F1788" s="191">
        <f t="shared" si="120"/>
        <v>5.4850336937784041</v>
      </c>
      <c r="G1788" s="191">
        <f t="shared" si="108"/>
        <v>548</v>
      </c>
      <c r="H1788" s="191">
        <v>2.862665203991015</v>
      </c>
      <c r="I1788" s="191">
        <f t="shared" si="109"/>
        <v>502</v>
      </c>
      <c r="J1788" s="191">
        <v>2.6223684897873896</v>
      </c>
      <c r="K1788" s="191">
        <f t="shared" si="110"/>
        <v>103</v>
      </c>
      <c r="L1788" s="191">
        <v>0.53805568615159594</v>
      </c>
      <c r="M1788" s="191">
        <f t="shared" si="111"/>
        <v>180</v>
      </c>
      <c r="N1788" s="191">
        <v>0.94029149036201209</v>
      </c>
      <c r="O1788" s="191">
        <f t="shared" si="112"/>
        <v>45</v>
      </c>
      <c r="P1788" s="191">
        <v>0.23507287259050302</v>
      </c>
      <c r="Q1788" s="191">
        <f t="shared" si="113"/>
        <v>31</v>
      </c>
      <c r="R1788" s="191">
        <v>0.32225878911351408</v>
      </c>
      <c r="S1788" s="191">
        <f t="shared" si="114"/>
        <v>36</v>
      </c>
      <c r="T1788" s="191">
        <v>0.18805829807240243</v>
      </c>
      <c r="U1788" s="191">
        <f t="shared" si="115"/>
        <v>22</v>
      </c>
      <c r="V1788" s="191">
        <v>0.11492451548869037</v>
      </c>
      <c r="W1788" s="191">
        <f t="shared" si="116"/>
        <v>125</v>
      </c>
      <c r="X1788" s="191">
        <v>0.65298020164028625</v>
      </c>
      <c r="Y1788" s="191">
        <f t="shared" si="117"/>
        <v>169</v>
      </c>
      <c r="Z1788" s="191">
        <v>0.88282923261766699</v>
      </c>
      <c r="AA1788" s="191">
        <f t="shared" si="118"/>
        <v>277</v>
      </c>
      <c r="AB1788" s="191">
        <v>1.4470041268348743</v>
      </c>
      <c r="AC1788" s="191">
        <f t="shared" si="119"/>
        <v>62</v>
      </c>
      <c r="AD1788" s="191">
        <v>0.32387818001358198</v>
      </c>
      <c r="AE1788" s="191"/>
      <c r="AF1788" s="191"/>
    </row>
    <row r="1789" spans="1:32">
      <c r="A1789" s="332" t="s">
        <v>1141</v>
      </c>
      <c r="B1789" s="334" t="s">
        <v>829</v>
      </c>
      <c r="C1789" s="345">
        <v>6534</v>
      </c>
      <c r="D1789" s="345">
        <v>7066</v>
      </c>
      <c r="E1789" s="191">
        <f t="shared" si="107"/>
        <v>339</v>
      </c>
      <c r="F1789" s="191">
        <f t="shared" si="120"/>
        <v>4.7976224172091708</v>
      </c>
      <c r="G1789" s="191">
        <f t="shared" si="108"/>
        <v>186</v>
      </c>
      <c r="H1789" s="191">
        <v>2.6323238041324655</v>
      </c>
      <c r="I1789" s="191">
        <f t="shared" si="109"/>
        <v>153</v>
      </c>
      <c r="J1789" s="191">
        <v>2.1652986130767053</v>
      </c>
      <c r="K1789" s="191">
        <f t="shared" si="110"/>
        <v>26</v>
      </c>
      <c r="L1789" s="191">
        <v>0.36795924143787151</v>
      </c>
      <c r="M1789" s="191">
        <f t="shared" si="111"/>
        <v>48</v>
      </c>
      <c r="N1789" s="191">
        <v>0.67930936880837822</v>
      </c>
      <c r="O1789" s="191">
        <f t="shared" si="112"/>
        <v>10</v>
      </c>
      <c r="P1789" s="191">
        <v>0.1415227851684121</v>
      </c>
      <c r="Q1789" s="191">
        <f t="shared" si="113"/>
        <v>13</v>
      </c>
      <c r="R1789" s="191">
        <v>0.36611944523068213</v>
      </c>
      <c r="S1789" s="191">
        <f t="shared" si="114"/>
        <v>18</v>
      </c>
      <c r="T1789" s="191">
        <v>0.25474101330314181</v>
      </c>
      <c r="U1789" s="191">
        <f t="shared" si="115"/>
        <v>10</v>
      </c>
      <c r="V1789" s="191">
        <v>0.1415227851684121</v>
      </c>
      <c r="W1789" s="191">
        <f t="shared" si="116"/>
        <v>43</v>
      </c>
      <c r="X1789" s="191">
        <v>0.60854797622417212</v>
      </c>
      <c r="Y1789" s="191">
        <f t="shared" si="117"/>
        <v>43</v>
      </c>
      <c r="Z1789" s="191">
        <v>0.60854797622417212</v>
      </c>
      <c r="AA1789" s="191">
        <f t="shared" si="118"/>
        <v>114</v>
      </c>
      <c r="AB1789" s="191">
        <v>1.613359750919898</v>
      </c>
      <c r="AC1789" s="191">
        <f t="shared" si="119"/>
        <v>14</v>
      </c>
      <c r="AD1789" s="191">
        <v>0.19813189923577695</v>
      </c>
      <c r="AE1789" s="191"/>
      <c r="AF1789" s="191"/>
    </row>
    <row r="1790" spans="1:32">
      <c r="A1790" s="332" t="s">
        <v>1141</v>
      </c>
      <c r="B1790" s="334" t="s">
        <v>959</v>
      </c>
      <c r="C1790" s="345">
        <v>11997</v>
      </c>
      <c r="D1790" s="345">
        <v>11854</v>
      </c>
      <c r="E1790" s="191">
        <f t="shared" si="107"/>
        <v>591</v>
      </c>
      <c r="F1790" s="191">
        <f t="shared" si="120"/>
        <v>4.9856588493335581</v>
      </c>
      <c r="G1790" s="191">
        <f t="shared" si="108"/>
        <v>323</v>
      </c>
      <c r="H1790" s="191">
        <v>2.7248186266239243</v>
      </c>
      <c r="I1790" s="191">
        <f t="shared" si="109"/>
        <v>268</v>
      </c>
      <c r="J1790" s="191">
        <v>2.2608402227096338</v>
      </c>
      <c r="K1790" s="191">
        <f t="shared" si="110"/>
        <v>72</v>
      </c>
      <c r="L1790" s="191">
        <v>0.60738991057870761</v>
      </c>
      <c r="M1790" s="191">
        <f t="shared" si="111"/>
        <v>105</v>
      </c>
      <c r="N1790" s="191">
        <v>0.88577695292728198</v>
      </c>
      <c r="O1790" s="191">
        <f t="shared" si="112"/>
        <v>20</v>
      </c>
      <c r="P1790" s="191">
        <v>0.16871941960519657</v>
      </c>
      <c r="Q1790" s="191">
        <f t="shared" si="113"/>
        <v>17</v>
      </c>
      <c r="R1790" s="191">
        <v>0.28538889826218999</v>
      </c>
      <c r="S1790" s="191">
        <f t="shared" si="114"/>
        <v>18</v>
      </c>
      <c r="T1790" s="191">
        <v>0.1518474776446769</v>
      </c>
      <c r="U1790" s="191">
        <f t="shared" si="115"/>
        <v>9</v>
      </c>
      <c r="V1790" s="191">
        <v>7.5923738822338452E-2</v>
      </c>
      <c r="W1790" s="191">
        <f t="shared" si="116"/>
        <v>62</v>
      </c>
      <c r="X1790" s="191">
        <v>0.52303020077610929</v>
      </c>
      <c r="Y1790" s="191">
        <f t="shared" si="117"/>
        <v>109</v>
      </c>
      <c r="Z1790" s="191">
        <v>0.9195208368483212</v>
      </c>
      <c r="AA1790" s="191">
        <f t="shared" si="118"/>
        <v>146</v>
      </c>
      <c r="AB1790" s="191">
        <v>1.2316517631179349</v>
      </c>
      <c r="AC1790" s="191">
        <f t="shared" si="119"/>
        <v>33</v>
      </c>
      <c r="AD1790" s="191">
        <v>0.27838704234857431</v>
      </c>
      <c r="AE1790" s="191"/>
      <c r="AF1790" s="191"/>
    </row>
    <row r="1791" spans="1:32">
      <c r="A1791" s="332" t="s">
        <v>1141</v>
      </c>
      <c r="B1791" s="334" t="s">
        <v>830</v>
      </c>
      <c r="C1791" s="345">
        <v>12973</v>
      </c>
      <c r="D1791" s="345">
        <v>13434</v>
      </c>
      <c r="E1791" s="191">
        <f t="shared" si="107"/>
        <v>698</v>
      </c>
      <c r="F1791" s="191">
        <f t="shared" si="120"/>
        <v>5.1957719219889835</v>
      </c>
      <c r="G1791" s="191">
        <f t="shared" si="108"/>
        <v>366</v>
      </c>
      <c r="H1791" s="191">
        <v>2.7244305493523897</v>
      </c>
      <c r="I1791" s="191">
        <f t="shared" si="109"/>
        <v>332</v>
      </c>
      <c r="J1791" s="191">
        <v>2.4713413726365938</v>
      </c>
      <c r="K1791" s="191">
        <f t="shared" si="110"/>
        <v>53</v>
      </c>
      <c r="L1791" s="191">
        <v>0.39452136370403451</v>
      </c>
      <c r="M1791" s="191">
        <f t="shared" si="111"/>
        <v>115</v>
      </c>
      <c r="N1791" s="191">
        <v>0.85603692124460329</v>
      </c>
      <c r="O1791" s="191">
        <f t="shared" si="112"/>
        <v>34</v>
      </c>
      <c r="P1791" s="191">
        <v>0.25308917671579573</v>
      </c>
      <c r="Q1791" s="191">
        <f t="shared" si="113"/>
        <v>23</v>
      </c>
      <c r="R1791" s="191">
        <v>0.34070269465535213</v>
      </c>
      <c r="S1791" s="191">
        <f t="shared" si="114"/>
        <v>18</v>
      </c>
      <c r="T1791" s="191">
        <v>0.13398838767306834</v>
      </c>
      <c r="U1791" s="191">
        <f t="shared" si="115"/>
        <v>17</v>
      </c>
      <c r="V1791" s="191">
        <v>0.12654458835789786</v>
      </c>
      <c r="W1791" s="191">
        <f t="shared" si="116"/>
        <v>62</v>
      </c>
      <c r="X1791" s="191">
        <v>0.46151555754056867</v>
      </c>
      <c r="Y1791" s="191">
        <f t="shared" si="117"/>
        <v>103</v>
      </c>
      <c r="Z1791" s="191">
        <v>0.76671132946255771</v>
      </c>
      <c r="AA1791" s="191">
        <f t="shared" si="118"/>
        <v>235</v>
      </c>
      <c r="AB1791" s="191">
        <v>1.7492928390650591</v>
      </c>
      <c r="AC1791" s="191">
        <f t="shared" si="119"/>
        <v>38</v>
      </c>
      <c r="AD1791" s="191">
        <v>0.28286437397647757</v>
      </c>
      <c r="AE1791" s="191"/>
      <c r="AF1791" s="191"/>
    </row>
    <row r="1792" spans="1:32">
      <c r="A1792" s="332" t="s">
        <v>1141</v>
      </c>
      <c r="B1792" s="334" t="s">
        <v>965</v>
      </c>
      <c r="C1792" s="345">
        <v>10801</v>
      </c>
      <c r="D1792" s="345">
        <v>11166</v>
      </c>
      <c r="E1792" s="191">
        <f t="shared" si="107"/>
        <v>551</v>
      </c>
      <c r="F1792" s="191">
        <f t="shared" si="120"/>
        <v>4.9346229625649292</v>
      </c>
      <c r="G1792" s="191">
        <f t="shared" si="108"/>
        <v>295</v>
      </c>
      <c r="H1792" s="191">
        <v>2.641948773061078</v>
      </c>
      <c r="I1792" s="191">
        <f t="shared" si="109"/>
        <v>256</v>
      </c>
      <c r="J1792" s="191">
        <v>2.2926741895038507</v>
      </c>
      <c r="K1792" s="191">
        <f t="shared" si="110"/>
        <v>35</v>
      </c>
      <c r="L1792" s="191">
        <v>0.31345154934622965</v>
      </c>
      <c r="M1792" s="191">
        <f t="shared" si="111"/>
        <v>60</v>
      </c>
      <c r="N1792" s="191">
        <v>0.53734551316496504</v>
      </c>
      <c r="O1792" s="191">
        <f t="shared" si="112"/>
        <v>26</v>
      </c>
      <c r="P1792" s="191">
        <v>0.23284972237148488</v>
      </c>
      <c r="Q1792" s="191">
        <f t="shared" si="113"/>
        <v>25</v>
      </c>
      <c r="R1792" s="191">
        <v>0.44554898799928355</v>
      </c>
      <c r="S1792" s="191">
        <f t="shared" si="114"/>
        <v>30</v>
      </c>
      <c r="T1792" s="191">
        <v>0.26867275658248252</v>
      </c>
      <c r="U1792" s="191">
        <f t="shared" si="115"/>
        <v>13</v>
      </c>
      <c r="V1792" s="191">
        <v>0.11642486118574244</v>
      </c>
      <c r="W1792" s="191">
        <f t="shared" si="116"/>
        <v>60</v>
      </c>
      <c r="X1792" s="191">
        <v>0.53734551316496504</v>
      </c>
      <c r="Y1792" s="191">
        <f t="shared" si="117"/>
        <v>84</v>
      </c>
      <c r="Z1792" s="191">
        <v>0.7522837184309511</v>
      </c>
      <c r="AA1792" s="191">
        <f t="shared" si="118"/>
        <v>191</v>
      </c>
      <c r="AB1792" s="191">
        <v>1.7105498835751389</v>
      </c>
      <c r="AC1792" s="191">
        <f t="shared" si="119"/>
        <v>27</v>
      </c>
      <c r="AD1792" s="191">
        <v>0.24180548092423426</v>
      </c>
      <c r="AE1792" s="191"/>
      <c r="AF1792" s="191"/>
    </row>
    <row r="1793" spans="1:32">
      <c r="A1793" s="332" t="s">
        <v>1141</v>
      </c>
      <c r="B1793" s="334" t="s">
        <v>831</v>
      </c>
      <c r="C1793" s="345">
        <v>24120</v>
      </c>
      <c r="D1793" s="345">
        <v>26990</v>
      </c>
      <c r="E1793" s="191">
        <f t="shared" si="107"/>
        <v>1379</v>
      </c>
      <c r="F1793" s="191">
        <f t="shared" si="120"/>
        <v>5.1092997406446834</v>
      </c>
      <c r="G1793" s="191">
        <f t="shared" si="108"/>
        <v>728</v>
      </c>
      <c r="H1793" s="191">
        <v>2.6972952945535384</v>
      </c>
      <c r="I1793" s="191">
        <f t="shared" si="109"/>
        <v>651</v>
      </c>
      <c r="J1793" s="191">
        <v>2.4120044460911449</v>
      </c>
      <c r="K1793" s="191">
        <f t="shared" si="110"/>
        <v>119</v>
      </c>
      <c r="L1793" s="191">
        <v>0.44090403853278992</v>
      </c>
      <c r="M1793" s="191">
        <f t="shared" si="111"/>
        <v>204</v>
      </c>
      <c r="N1793" s="191">
        <v>0.75583549462763988</v>
      </c>
      <c r="O1793" s="191">
        <f t="shared" si="112"/>
        <v>42</v>
      </c>
      <c r="P1793" s="191">
        <v>0.15561319007039645</v>
      </c>
      <c r="Q1793" s="191">
        <f t="shared" si="113"/>
        <v>44</v>
      </c>
      <c r="R1793" s="191">
        <v>0.324416450537236</v>
      </c>
      <c r="S1793" s="191">
        <f t="shared" si="114"/>
        <v>53</v>
      </c>
      <c r="T1793" s="191">
        <v>0.19636902556502406</v>
      </c>
      <c r="U1793" s="191">
        <f t="shared" si="115"/>
        <v>35</v>
      </c>
      <c r="V1793" s="191">
        <v>0.12967765839199705</v>
      </c>
      <c r="W1793" s="191">
        <f t="shared" si="116"/>
        <v>187</v>
      </c>
      <c r="X1793" s="191">
        <v>0.69284920340866984</v>
      </c>
      <c r="Y1793" s="191">
        <f t="shared" si="117"/>
        <v>229</v>
      </c>
      <c r="Z1793" s="191">
        <v>0.84846239347906638</v>
      </c>
      <c r="AA1793" s="191">
        <f t="shared" si="118"/>
        <v>403</v>
      </c>
      <c r="AB1793" s="191">
        <v>1.4931456094849944</v>
      </c>
      <c r="AC1793" s="191">
        <f t="shared" si="119"/>
        <v>63</v>
      </c>
      <c r="AD1793" s="191">
        <v>0.23341978510559466</v>
      </c>
      <c r="AE1793" s="191"/>
      <c r="AF1793" s="191"/>
    </row>
    <row r="1794" spans="1:32">
      <c r="A1794" s="332" t="s">
        <v>1141</v>
      </c>
      <c r="B1794" s="334" t="s">
        <v>832</v>
      </c>
      <c r="C1794" s="345">
        <v>25783</v>
      </c>
      <c r="D1794" s="345">
        <v>27869</v>
      </c>
      <c r="E1794" s="191">
        <f t="shared" si="107"/>
        <v>1386</v>
      </c>
      <c r="F1794" s="191">
        <f t="shared" si="120"/>
        <v>4.9732677885822962</v>
      </c>
      <c r="G1794" s="191">
        <f t="shared" si="108"/>
        <v>735</v>
      </c>
      <c r="H1794" s="191">
        <v>2.6373389787936419</v>
      </c>
      <c r="I1794" s="191">
        <f t="shared" si="109"/>
        <v>651</v>
      </c>
      <c r="J1794" s="191">
        <v>2.3359288097886544</v>
      </c>
      <c r="K1794" s="191">
        <f t="shared" si="110"/>
        <v>95</v>
      </c>
      <c r="L1794" s="191">
        <v>0.34088054827945025</v>
      </c>
      <c r="M1794" s="191">
        <f t="shared" si="111"/>
        <v>174</v>
      </c>
      <c r="N1794" s="191">
        <v>0.62434963579604574</v>
      </c>
      <c r="O1794" s="191">
        <f t="shared" si="112"/>
        <v>54</v>
      </c>
      <c r="P1794" s="191">
        <v>0.1937636800746349</v>
      </c>
      <c r="Q1794" s="191">
        <f t="shared" si="113"/>
        <v>49</v>
      </c>
      <c r="R1794" s="191">
        <v>0.3498869711866231</v>
      </c>
      <c r="S1794" s="191">
        <f t="shared" si="114"/>
        <v>62</v>
      </c>
      <c r="T1794" s="191">
        <v>0.22246941045606228</v>
      </c>
      <c r="U1794" s="191">
        <f t="shared" si="115"/>
        <v>26</v>
      </c>
      <c r="V1794" s="191">
        <v>9.3293623739639023E-2</v>
      </c>
      <c r="W1794" s="191">
        <f t="shared" si="116"/>
        <v>146</v>
      </c>
      <c r="X1794" s="191">
        <v>0.5238795794610499</v>
      </c>
      <c r="Y1794" s="191">
        <f t="shared" si="117"/>
        <v>255</v>
      </c>
      <c r="Z1794" s="191">
        <v>0.91499515590799818</v>
      </c>
      <c r="AA1794" s="191">
        <f t="shared" si="118"/>
        <v>444</v>
      </c>
      <c r="AB1794" s="191">
        <v>1.5931680361692204</v>
      </c>
      <c r="AC1794" s="191">
        <f t="shared" si="119"/>
        <v>81</v>
      </c>
      <c r="AD1794" s="191">
        <v>0.29064552011195233</v>
      </c>
      <c r="AE1794" s="191"/>
      <c r="AF1794" s="191"/>
    </row>
    <row r="1795" spans="1:32">
      <c r="A1795" s="332" t="s">
        <v>1141</v>
      </c>
      <c r="B1795" s="334" t="s">
        <v>870</v>
      </c>
      <c r="C1795" s="345">
        <v>6314</v>
      </c>
      <c r="D1795" s="345">
        <v>7766</v>
      </c>
      <c r="E1795" s="191">
        <f t="shared" si="107"/>
        <v>467</v>
      </c>
      <c r="F1795" s="191">
        <f t="shared" si="120"/>
        <v>6.0133917074426986</v>
      </c>
      <c r="G1795" s="191">
        <f t="shared" si="108"/>
        <v>262</v>
      </c>
      <c r="H1795" s="191">
        <v>3.3736801442183877</v>
      </c>
      <c r="I1795" s="191">
        <f t="shared" si="109"/>
        <v>205</v>
      </c>
      <c r="J1795" s="191">
        <v>2.6397115632243109</v>
      </c>
      <c r="K1795" s="191">
        <f t="shared" si="110"/>
        <v>51</v>
      </c>
      <c r="L1795" s="191">
        <v>0.65670873036312127</v>
      </c>
      <c r="M1795" s="191">
        <f t="shared" si="111"/>
        <v>101</v>
      </c>
      <c r="N1795" s="191">
        <v>1.3005408189544165</v>
      </c>
      <c r="O1795" s="191">
        <f t="shared" si="112"/>
        <v>26</v>
      </c>
      <c r="P1795" s="191">
        <v>0.33479268606747359</v>
      </c>
      <c r="Q1795" s="191">
        <f t="shared" si="113"/>
        <v>13</v>
      </c>
      <c r="R1795" s="191">
        <v>0.33311872263713627</v>
      </c>
      <c r="S1795" s="191">
        <f t="shared" si="114"/>
        <v>15</v>
      </c>
      <c r="T1795" s="191">
        <v>0.19314962657738863</v>
      </c>
      <c r="U1795" s="191">
        <f t="shared" si="115"/>
        <v>10</v>
      </c>
      <c r="V1795" s="191">
        <v>0.12876641771825909</v>
      </c>
      <c r="W1795" s="191">
        <f t="shared" si="116"/>
        <v>64</v>
      </c>
      <c r="X1795" s="191">
        <v>0.82410507339685823</v>
      </c>
      <c r="Y1795" s="191">
        <f t="shared" si="117"/>
        <v>67</v>
      </c>
      <c r="Z1795" s="191">
        <v>0.86273499871233583</v>
      </c>
      <c r="AA1795" s="191">
        <f t="shared" si="118"/>
        <v>99</v>
      </c>
      <c r="AB1795" s="191">
        <v>1.2747875354107647</v>
      </c>
      <c r="AC1795" s="191">
        <f t="shared" si="119"/>
        <v>21</v>
      </c>
      <c r="AD1795" s="191">
        <v>0.27040947720834407</v>
      </c>
      <c r="AE1795" s="191"/>
      <c r="AF1795" s="191"/>
    </row>
    <row r="1796" spans="1:32">
      <c r="A1796" s="332" t="s">
        <v>1141</v>
      </c>
      <c r="B1796" s="334" t="s">
        <v>833</v>
      </c>
      <c r="C1796" s="345">
        <v>8958</v>
      </c>
      <c r="D1796" s="345">
        <v>9053</v>
      </c>
      <c r="E1796" s="191">
        <f t="shared" si="107"/>
        <v>488</v>
      </c>
      <c r="F1796" s="191">
        <f t="shared" si="120"/>
        <v>5.3904782944880152</v>
      </c>
      <c r="G1796" s="191">
        <f t="shared" si="108"/>
        <v>283</v>
      </c>
      <c r="H1796" s="191">
        <v>3.1260355683198937</v>
      </c>
      <c r="I1796" s="191">
        <f t="shared" si="109"/>
        <v>205</v>
      </c>
      <c r="J1796" s="191">
        <v>2.264442726168121</v>
      </c>
      <c r="K1796" s="191">
        <f t="shared" si="110"/>
        <v>42</v>
      </c>
      <c r="L1796" s="191">
        <v>0.46393460731249314</v>
      </c>
      <c r="M1796" s="191">
        <f t="shared" si="111"/>
        <v>61</v>
      </c>
      <c r="N1796" s="191">
        <v>0.6738097868110019</v>
      </c>
      <c r="O1796" s="191">
        <f t="shared" si="112"/>
        <v>20</v>
      </c>
      <c r="P1796" s="191">
        <v>0.22092124157737769</v>
      </c>
      <c r="Q1796" s="191">
        <f t="shared" si="113"/>
        <v>15</v>
      </c>
      <c r="R1796" s="191">
        <v>0.32972495305423616</v>
      </c>
      <c r="S1796" s="191">
        <f t="shared" si="114"/>
        <v>22</v>
      </c>
      <c r="T1796" s="191">
        <v>0.24301336573511542</v>
      </c>
      <c r="U1796" s="191">
        <f t="shared" si="115"/>
        <v>16</v>
      </c>
      <c r="V1796" s="191">
        <v>0.17673699326190212</v>
      </c>
      <c r="W1796" s="191">
        <f t="shared" si="116"/>
        <v>48</v>
      </c>
      <c r="X1796" s="191">
        <v>0.5302109797857063</v>
      </c>
      <c r="Y1796" s="191">
        <f t="shared" si="117"/>
        <v>86</v>
      </c>
      <c r="Z1796" s="191">
        <v>0.94996133878272393</v>
      </c>
      <c r="AA1796" s="191">
        <f t="shared" si="118"/>
        <v>150</v>
      </c>
      <c r="AB1796" s="191">
        <v>1.6569093118303326</v>
      </c>
      <c r="AC1796" s="191">
        <f t="shared" si="119"/>
        <v>28</v>
      </c>
      <c r="AD1796" s="191">
        <v>0.30928973820832872</v>
      </c>
      <c r="AE1796" s="191"/>
      <c r="AF1796" s="191"/>
    </row>
    <row r="1797" spans="1:32">
      <c r="A1797" s="332" t="s">
        <v>1141</v>
      </c>
      <c r="B1797" s="334" t="s">
        <v>949</v>
      </c>
      <c r="C1797" s="345">
        <v>11907</v>
      </c>
      <c r="D1797" s="345">
        <v>14593</v>
      </c>
      <c r="E1797" s="191">
        <f t="shared" si="107"/>
        <v>1088</v>
      </c>
      <c r="F1797" s="191">
        <f t="shared" si="120"/>
        <v>7.4556294113616115</v>
      </c>
      <c r="G1797" s="191">
        <f t="shared" si="108"/>
        <v>559</v>
      </c>
      <c r="H1797" s="191">
        <v>3.8306037141095048</v>
      </c>
      <c r="I1797" s="191">
        <f t="shared" si="109"/>
        <v>529</v>
      </c>
      <c r="J1797" s="191">
        <v>3.6250256972521071</v>
      </c>
      <c r="K1797" s="191">
        <f t="shared" si="110"/>
        <v>103</v>
      </c>
      <c r="L1797" s="191">
        <v>0.7058178578770643</v>
      </c>
      <c r="M1797" s="191">
        <f t="shared" si="111"/>
        <v>213</v>
      </c>
      <c r="N1797" s="191">
        <v>1.4596039196875215</v>
      </c>
      <c r="O1797" s="191">
        <f t="shared" si="112"/>
        <v>42</v>
      </c>
      <c r="P1797" s="191">
        <v>0.28780922360035638</v>
      </c>
      <c r="Q1797" s="191">
        <f t="shared" si="113"/>
        <v>53</v>
      </c>
      <c r="R1797" s="191">
        <v>0.72274378126499006</v>
      </c>
      <c r="S1797" s="191">
        <f t="shared" si="114"/>
        <v>57</v>
      </c>
      <c r="T1797" s="191">
        <v>0.39059823202905503</v>
      </c>
      <c r="U1797" s="191">
        <f t="shared" si="115"/>
        <v>23</v>
      </c>
      <c r="V1797" s="191">
        <v>0.15760981292400467</v>
      </c>
      <c r="W1797" s="191">
        <f t="shared" si="116"/>
        <v>133</v>
      </c>
      <c r="X1797" s="191">
        <v>0.91139587473446171</v>
      </c>
      <c r="Y1797" s="191">
        <f t="shared" si="117"/>
        <v>165</v>
      </c>
      <c r="Z1797" s="191">
        <v>1.1306790927156856</v>
      </c>
      <c r="AA1797" s="191">
        <f t="shared" si="118"/>
        <v>248</v>
      </c>
      <c r="AB1797" s="191">
        <v>1.699444939354485</v>
      </c>
      <c r="AC1797" s="191">
        <f t="shared" si="119"/>
        <v>51</v>
      </c>
      <c r="AD1797" s="191">
        <v>0.34948262865757557</v>
      </c>
      <c r="AE1797" s="191"/>
      <c r="AF1797" s="191"/>
    </row>
    <row r="1798" spans="1:32">
      <c r="A1798" s="332" t="s">
        <v>1141</v>
      </c>
      <c r="B1798" s="334" t="s">
        <v>939</v>
      </c>
      <c r="C1798" s="345">
        <v>4473</v>
      </c>
      <c r="D1798" s="345">
        <v>4269</v>
      </c>
      <c r="E1798" s="191">
        <f t="shared" si="107"/>
        <v>258</v>
      </c>
      <c r="F1798" s="191">
        <f t="shared" si="120"/>
        <v>6.0435699226985244</v>
      </c>
      <c r="G1798" s="191">
        <f t="shared" si="108"/>
        <v>138</v>
      </c>
      <c r="H1798" s="191">
        <v>3.2326071679550248</v>
      </c>
      <c r="I1798" s="191">
        <f t="shared" si="109"/>
        <v>120</v>
      </c>
      <c r="J1798" s="191">
        <v>2.8109627547434997</v>
      </c>
      <c r="K1798" s="191">
        <f t="shared" si="110"/>
        <v>15</v>
      </c>
      <c r="L1798" s="191">
        <v>0.35137034434293746</v>
      </c>
      <c r="M1798" s="191">
        <f t="shared" si="111"/>
        <v>51</v>
      </c>
      <c r="N1798" s="191">
        <v>1.1946591707659873</v>
      </c>
      <c r="O1798" s="191">
        <f t="shared" si="112"/>
        <v>6</v>
      </c>
      <c r="P1798" s="191">
        <v>0.14054813773717498</v>
      </c>
      <c r="Q1798" s="191">
        <f t="shared" si="113"/>
        <v>5</v>
      </c>
      <c r="R1798" s="191">
        <v>0.23307566174748184</v>
      </c>
      <c r="S1798" s="191">
        <f t="shared" si="114"/>
        <v>8</v>
      </c>
      <c r="T1798" s="191">
        <v>0.18739751698289997</v>
      </c>
      <c r="U1798" s="191">
        <f t="shared" si="115"/>
        <v>8</v>
      </c>
      <c r="V1798" s="191">
        <v>0.18739751698289997</v>
      </c>
      <c r="W1798" s="191">
        <f t="shared" si="116"/>
        <v>25</v>
      </c>
      <c r="X1798" s="191">
        <v>0.58561724057156239</v>
      </c>
      <c r="Y1798" s="191">
        <f t="shared" si="117"/>
        <v>54</v>
      </c>
      <c r="Z1798" s="191">
        <v>1.2649332396345749</v>
      </c>
      <c r="AA1798" s="191">
        <f t="shared" si="118"/>
        <v>67</v>
      </c>
      <c r="AB1798" s="191">
        <v>1.5694542047317874</v>
      </c>
      <c r="AC1798" s="191">
        <f t="shared" si="119"/>
        <v>19</v>
      </c>
      <c r="AD1798" s="191">
        <v>0.44506910283438744</v>
      </c>
      <c r="AE1798" s="191"/>
      <c r="AF1798" s="191"/>
    </row>
    <row r="1799" spans="1:32">
      <c r="A1799" s="332" t="s">
        <v>1141</v>
      </c>
      <c r="B1799" s="334" t="s">
        <v>966</v>
      </c>
      <c r="C1799" s="345">
        <v>11755</v>
      </c>
      <c r="D1799" s="345">
        <v>12698</v>
      </c>
      <c r="E1799" s="191">
        <f t="shared" si="107"/>
        <v>1042</v>
      </c>
      <c r="F1799" s="191">
        <f t="shared" si="120"/>
        <v>8.2060166955426048</v>
      </c>
      <c r="G1799" s="191">
        <f t="shared" si="108"/>
        <v>565</v>
      </c>
      <c r="H1799" s="191">
        <v>4.4495196093873046</v>
      </c>
      <c r="I1799" s="191">
        <f t="shared" si="109"/>
        <v>477</v>
      </c>
      <c r="J1799" s="191">
        <v>3.7564970861552998</v>
      </c>
      <c r="K1799" s="191">
        <f t="shared" si="110"/>
        <v>89</v>
      </c>
      <c r="L1799" s="191">
        <v>0.70089777917782325</v>
      </c>
      <c r="M1799" s="191">
        <f t="shared" si="111"/>
        <v>211</v>
      </c>
      <c r="N1799" s="191">
        <v>1.6616790045676484</v>
      </c>
      <c r="O1799" s="191">
        <f t="shared" si="112"/>
        <v>37</v>
      </c>
      <c r="P1799" s="191">
        <v>0.29138446999527484</v>
      </c>
      <c r="Q1799" s="191">
        <f t="shared" si="113"/>
        <v>42</v>
      </c>
      <c r="R1799" s="191">
        <v>0.65821389195148838</v>
      </c>
      <c r="S1799" s="191">
        <f t="shared" si="114"/>
        <v>38</v>
      </c>
      <c r="T1799" s="191">
        <v>0.29925972594109307</v>
      </c>
      <c r="U1799" s="191">
        <f t="shared" si="115"/>
        <v>17</v>
      </c>
      <c r="V1799" s="191">
        <v>0.13387935107891008</v>
      </c>
      <c r="W1799" s="191">
        <f t="shared" si="116"/>
        <v>139</v>
      </c>
      <c r="X1799" s="191">
        <v>1.0946605764687352</v>
      </c>
      <c r="Y1799" s="191">
        <f t="shared" si="117"/>
        <v>160</v>
      </c>
      <c r="Z1799" s="191">
        <v>1.2600409513309183</v>
      </c>
      <c r="AA1799" s="191">
        <f t="shared" si="118"/>
        <v>261</v>
      </c>
      <c r="AB1799" s="191">
        <v>2.0554418018585605</v>
      </c>
      <c r="AC1799" s="191">
        <f t="shared" si="119"/>
        <v>48</v>
      </c>
      <c r="AD1799" s="191">
        <v>0.3780122853992755</v>
      </c>
      <c r="AE1799" s="191"/>
      <c r="AF1799" s="191"/>
    </row>
    <row r="1800" spans="1:32">
      <c r="A1800" s="332" t="s">
        <v>1141</v>
      </c>
      <c r="B1800" s="336" t="s">
        <v>1054</v>
      </c>
      <c r="C1800" s="345"/>
      <c r="D1800" s="345"/>
      <c r="E1800" s="191">
        <f t="shared" si="107"/>
        <v>295</v>
      </c>
      <c r="F1800" s="191"/>
      <c r="G1800" s="191">
        <f t="shared" si="108"/>
        <v>147</v>
      </c>
      <c r="H1800" s="191"/>
      <c r="I1800" s="191">
        <f t="shared" si="109"/>
        <v>148</v>
      </c>
      <c r="J1800" s="191"/>
      <c r="K1800" s="191">
        <f t="shared" si="110"/>
        <v>15</v>
      </c>
      <c r="L1800" s="191"/>
      <c r="M1800" s="191">
        <f t="shared" si="111"/>
        <v>31</v>
      </c>
      <c r="N1800" s="191"/>
      <c r="O1800" s="191">
        <f t="shared" si="112"/>
        <v>5</v>
      </c>
      <c r="P1800" s="191"/>
      <c r="Q1800" s="191">
        <f t="shared" si="113"/>
        <v>3</v>
      </c>
      <c r="R1800" s="191"/>
      <c r="S1800" s="191">
        <f t="shared" si="114"/>
        <v>10</v>
      </c>
      <c r="T1800" s="191"/>
      <c r="U1800" s="191">
        <f t="shared" si="115"/>
        <v>5</v>
      </c>
      <c r="V1800" s="191"/>
      <c r="W1800" s="191">
        <f t="shared" si="116"/>
        <v>38</v>
      </c>
      <c r="X1800" s="191"/>
      <c r="Y1800" s="191">
        <f t="shared" si="117"/>
        <v>49</v>
      </c>
      <c r="Z1800" s="191"/>
      <c r="AA1800" s="191">
        <f t="shared" si="118"/>
        <v>120</v>
      </c>
      <c r="AB1800" s="191"/>
      <c r="AC1800" s="191">
        <f t="shared" si="119"/>
        <v>19</v>
      </c>
      <c r="AD1800" s="191"/>
      <c r="AE1800" s="191"/>
      <c r="AF1800" s="191"/>
    </row>
    <row r="1801" spans="1:32">
      <c r="A1801" s="332" t="s">
        <v>1141</v>
      </c>
      <c r="B1801" s="334" t="s">
        <v>953</v>
      </c>
      <c r="C1801" s="345">
        <v>25419</v>
      </c>
      <c r="D1801" s="345">
        <v>26578</v>
      </c>
      <c r="E1801" s="191">
        <f t="shared" si="107"/>
        <v>1816</v>
      </c>
      <c r="F1801" s="191">
        <f t="shared" si="120"/>
        <v>6.8327187899766733</v>
      </c>
      <c r="G1801" s="191">
        <f t="shared" si="108"/>
        <v>938</v>
      </c>
      <c r="H1801" s="191">
        <v>3.5292347053954396</v>
      </c>
      <c r="I1801" s="191">
        <f t="shared" si="109"/>
        <v>878</v>
      </c>
      <c r="J1801" s="191">
        <v>3.3034840845812328</v>
      </c>
      <c r="K1801" s="191">
        <f t="shared" si="110"/>
        <v>152</v>
      </c>
      <c r="L1801" s="191">
        <v>0.57190157272932496</v>
      </c>
      <c r="M1801" s="191">
        <f t="shared" si="111"/>
        <v>359</v>
      </c>
      <c r="N1801" s="191">
        <v>1.35074121453834</v>
      </c>
      <c r="O1801" s="191">
        <f t="shared" si="112"/>
        <v>64</v>
      </c>
      <c r="P1801" s="191">
        <v>0.24080066220182106</v>
      </c>
      <c r="Q1801" s="191">
        <f t="shared" si="113"/>
        <v>52</v>
      </c>
      <c r="R1801" s="191">
        <v>0.38934457069756939</v>
      </c>
      <c r="S1801" s="191">
        <f t="shared" si="114"/>
        <v>60</v>
      </c>
      <c r="T1801" s="191">
        <v>0.22575062081420724</v>
      </c>
      <c r="U1801" s="191">
        <f t="shared" si="115"/>
        <v>36</v>
      </c>
      <c r="V1801" s="191">
        <v>0.13545037248852435</v>
      </c>
      <c r="W1801" s="191">
        <f t="shared" si="116"/>
        <v>220</v>
      </c>
      <c r="X1801" s="191">
        <v>0.82775227631875992</v>
      </c>
      <c r="Y1801" s="191">
        <f t="shared" si="117"/>
        <v>296</v>
      </c>
      <c r="Z1801" s="191">
        <v>1.1137030626834223</v>
      </c>
      <c r="AA1801" s="191">
        <f t="shared" si="118"/>
        <v>463</v>
      </c>
      <c r="AB1801" s="191">
        <v>1.7420422906162993</v>
      </c>
      <c r="AC1801" s="191">
        <f t="shared" si="119"/>
        <v>114</v>
      </c>
      <c r="AD1801" s="191">
        <v>0.42892617954699375</v>
      </c>
      <c r="AE1801" s="191"/>
      <c r="AF1801" s="191"/>
    </row>
    <row r="1802" spans="1:32">
      <c r="A1802" s="332" t="s">
        <v>1141</v>
      </c>
      <c r="B1802" s="334" t="s">
        <v>967</v>
      </c>
      <c r="C1802" s="345">
        <v>5101</v>
      </c>
      <c r="D1802" s="345">
        <v>5019</v>
      </c>
      <c r="E1802" s="191">
        <f t="shared" si="107"/>
        <v>311</v>
      </c>
      <c r="F1802" s="191">
        <f t="shared" si="120"/>
        <v>6.1964534767882054</v>
      </c>
      <c r="G1802" s="191">
        <f t="shared" si="108"/>
        <v>142</v>
      </c>
      <c r="H1802" s="191">
        <v>2.8292488543534571</v>
      </c>
      <c r="I1802" s="191">
        <f t="shared" si="109"/>
        <v>169</v>
      </c>
      <c r="J1802" s="191">
        <v>3.3672046224347483</v>
      </c>
      <c r="K1802" s="191">
        <f t="shared" si="110"/>
        <v>16</v>
      </c>
      <c r="L1802" s="191">
        <v>0.31878860330743175</v>
      </c>
      <c r="M1802" s="191">
        <f t="shared" si="111"/>
        <v>33</v>
      </c>
      <c r="N1802" s="191">
        <v>0.65750149432157801</v>
      </c>
      <c r="O1802" s="191">
        <f t="shared" si="112"/>
        <v>11</v>
      </c>
      <c r="P1802" s="191">
        <v>0.21916716477385934</v>
      </c>
      <c r="Q1802" s="191">
        <f t="shared" si="113"/>
        <v>25</v>
      </c>
      <c r="R1802" s="191">
        <v>0.99123331340904564</v>
      </c>
      <c r="S1802" s="191">
        <f t="shared" si="114"/>
        <v>18</v>
      </c>
      <c r="T1802" s="191">
        <v>0.35863717872086076</v>
      </c>
      <c r="U1802" s="191">
        <f t="shared" si="115"/>
        <v>6</v>
      </c>
      <c r="V1802" s="191">
        <v>0.11954572624028689</v>
      </c>
      <c r="W1802" s="191">
        <f t="shared" si="116"/>
        <v>21</v>
      </c>
      <c r="X1802" s="191">
        <v>0.41841004184100417</v>
      </c>
      <c r="Y1802" s="191">
        <f t="shared" si="117"/>
        <v>50</v>
      </c>
      <c r="Z1802" s="191">
        <v>0.99621438533572426</v>
      </c>
      <c r="AA1802" s="191">
        <f t="shared" si="118"/>
        <v>106</v>
      </c>
      <c r="AB1802" s="191">
        <v>2.1119744969117353</v>
      </c>
      <c r="AC1802" s="191">
        <f t="shared" si="119"/>
        <v>25</v>
      </c>
      <c r="AD1802" s="191">
        <v>0.49810719266786213</v>
      </c>
      <c r="AE1802" s="191"/>
      <c r="AF1802" s="191"/>
    </row>
    <row r="1803" spans="1:32">
      <c r="A1803" s="332" t="s">
        <v>1141</v>
      </c>
      <c r="B1803" s="334" t="s">
        <v>968</v>
      </c>
      <c r="C1803" s="345">
        <v>11023</v>
      </c>
      <c r="D1803" s="345">
        <v>10960</v>
      </c>
      <c r="E1803" s="191">
        <f t="shared" si="107"/>
        <v>635</v>
      </c>
      <c r="F1803" s="191">
        <f t="shared" si="120"/>
        <v>5.7937956204379564</v>
      </c>
      <c r="G1803" s="191">
        <f t="shared" si="108"/>
        <v>331</v>
      </c>
      <c r="H1803" s="191">
        <v>3.0200729927007299</v>
      </c>
      <c r="I1803" s="191">
        <f t="shared" si="109"/>
        <v>304</v>
      </c>
      <c r="J1803" s="191">
        <v>2.7737226277372264</v>
      </c>
      <c r="K1803" s="191">
        <f t="shared" si="110"/>
        <v>53</v>
      </c>
      <c r="L1803" s="191">
        <v>0.48357664233576642</v>
      </c>
      <c r="M1803" s="191">
        <f t="shared" si="111"/>
        <v>83</v>
      </c>
      <c r="N1803" s="191">
        <v>0.75729927007299269</v>
      </c>
      <c r="O1803" s="191">
        <f t="shared" si="112"/>
        <v>21</v>
      </c>
      <c r="P1803" s="191">
        <v>0.19160583941605838</v>
      </c>
      <c r="Q1803" s="191">
        <f t="shared" si="113"/>
        <v>28</v>
      </c>
      <c r="R1803" s="191">
        <v>0.5083941605839416</v>
      </c>
      <c r="S1803" s="191">
        <f t="shared" si="114"/>
        <v>25</v>
      </c>
      <c r="T1803" s="191">
        <v>0.22810218978102187</v>
      </c>
      <c r="U1803" s="191">
        <f t="shared" si="115"/>
        <v>10</v>
      </c>
      <c r="V1803" s="191">
        <v>9.1240875912408759E-2</v>
      </c>
      <c r="W1803" s="191">
        <f t="shared" si="116"/>
        <v>70</v>
      </c>
      <c r="X1803" s="191">
        <v>0.63868613138686137</v>
      </c>
      <c r="Y1803" s="191">
        <f t="shared" si="117"/>
        <v>95</v>
      </c>
      <c r="Z1803" s="191">
        <v>0.86678832116788318</v>
      </c>
      <c r="AA1803" s="191">
        <f t="shared" si="118"/>
        <v>219</v>
      </c>
      <c r="AB1803" s="191">
        <v>1.998175182481752</v>
      </c>
      <c r="AC1803" s="191">
        <f t="shared" si="119"/>
        <v>31</v>
      </c>
      <c r="AD1803" s="191">
        <v>0.28284671532846717</v>
      </c>
      <c r="AE1803" s="191"/>
      <c r="AF1803" s="191"/>
    </row>
    <row r="1804" spans="1:32">
      <c r="A1804" s="332" t="s">
        <v>1141</v>
      </c>
      <c r="B1804" s="334" t="s">
        <v>836</v>
      </c>
      <c r="C1804" s="345">
        <v>19417</v>
      </c>
      <c r="D1804" s="345">
        <v>19503</v>
      </c>
      <c r="E1804" s="191">
        <f t="shared" si="107"/>
        <v>1189</v>
      </c>
      <c r="F1804" s="191">
        <f t="shared" si="120"/>
        <v>6.0964979746705641</v>
      </c>
      <c r="G1804" s="191">
        <f t="shared" si="108"/>
        <v>598</v>
      </c>
      <c r="H1804" s="191">
        <v>3.0661949443675334</v>
      </c>
      <c r="I1804" s="191">
        <f t="shared" si="109"/>
        <v>591</v>
      </c>
      <c r="J1804" s="191">
        <v>3.0303030303030303</v>
      </c>
      <c r="K1804" s="191">
        <f t="shared" si="110"/>
        <v>79</v>
      </c>
      <c r="L1804" s="191">
        <v>0.4050658872993898</v>
      </c>
      <c r="M1804" s="191">
        <f t="shared" si="111"/>
        <v>129</v>
      </c>
      <c r="N1804" s="191">
        <v>0.66143670204583915</v>
      </c>
      <c r="O1804" s="191">
        <f t="shared" si="112"/>
        <v>39</v>
      </c>
      <c r="P1804" s="191">
        <v>0.19996923550223039</v>
      </c>
      <c r="Q1804" s="191">
        <f t="shared" si="113"/>
        <v>37</v>
      </c>
      <c r="R1804" s="191">
        <v>0.3775316617956212</v>
      </c>
      <c r="S1804" s="191">
        <f t="shared" si="114"/>
        <v>53</v>
      </c>
      <c r="T1804" s="191">
        <v>0.27175306363123625</v>
      </c>
      <c r="U1804" s="191">
        <f t="shared" si="115"/>
        <v>24</v>
      </c>
      <c r="V1804" s="191">
        <v>0.12305799107829565</v>
      </c>
      <c r="W1804" s="191">
        <f t="shared" si="116"/>
        <v>115</v>
      </c>
      <c r="X1804" s="191">
        <v>0.5896528739168333</v>
      </c>
      <c r="Y1804" s="191">
        <f t="shared" si="117"/>
        <v>187</v>
      </c>
      <c r="Z1804" s="191">
        <v>0.95882684715172029</v>
      </c>
      <c r="AA1804" s="191">
        <f t="shared" si="118"/>
        <v>459</v>
      </c>
      <c r="AB1804" s="191">
        <v>2.3534840793724041</v>
      </c>
      <c r="AC1804" s="191">
        <f t="shared" si="119"/>
        <v>67</v>
      </c>
      <c r="AD1804" s="191">
        <v>0.34353689176024199</v>
      </c>
      <c r="AE1804" s="191"/>
      <c r="AF1804" s="191"/>
    </row>
    <row r="1805" spans="1:32">
      <c r="A1805" s="332" t="s">
        <v>1141</v>
      </c>
      <c r="B1805" s="334" t="s">
        <v>837</v>
      </c>
      <c r="C1805" s="345">
        <v>24813</v>
      </c>
      <c r="D1805" s="345">
        <v>25047</v>
      </c>
      <c r="E1805" s="191">
        <f t="shared" si="107"/>
        <v>1174</v>
      </c>
      <c r="F1805" s="191">
        <f t="shared" si="120"/>
        <v>4.6871880863975726</v>
      </c>
      <c r="G1805" s="191">
        <f t="shared" si="108"/>
        <v>593</v>
      </c>
      <c r="H1805" s="191">
        <v>2.3675490078652133</v>
      </c>
      <c r="I1805" s="191">
        <f t="shared" si="109"/>
        <v>581</v>
      </c>
      <c r="J1805" s="191">
        <v>2.3196390785323593</v>
      </c>
      <c r="K1805" s="191">
        <f t="shared" si="110"/>
        <v>120</v>
      </c>
      <c r="L1805" s="191">
        <v>0.4790992933285424</v>
      </c>
      <c r="M1805" s="191">
        <f t="shared" si="111"/>
        <v>126</v>
      </c>
      <c r="N1805" s="191">
        <v>0.5030542579949695</v>
      </c>
      <c r="O1805" s="191">
        <f t="shared" si="112"/>
        <v>27</v>
      </c>
      <c r="P1805" s="191">
        <v>0.10779734099892202</v>
      </c>
      <c r="Q1805" s="191">
        <f t="shared" si="113"/>
        <v>45</v>
      </c>
      <c r="R1805" s="191">
        <v>0.3575278476464247</v>
      </c>
      <c r="S1805" s="191">
        <f t="shared" si="114"/>
        <v>53</v>
      </c>
      <c r="T1805" s="191">
        <v>0.21160218788677287</v>
      </c>
      <c r="U1805" s="191">
        <f t="shared" si="115"/>
        <v>23</v>
      </c>
      <c r="V1805" s="191">
        <v>9.1827364554637275E-2</v>
      </c>
      <c r="W1805" s="191">
        <f t="shared" si="116"/>
        <v>118</v>
      </c>
      <c r="X1805" s="191">
        <v>0.47111430510639996</v>
      </c>
      <c r="Y1805" s="191">
        <f t="shared" si="117"/>
        <v>198</v>
      </c>
      <c r="Z1805" s="191">
        <v>0.79051383399209485</v>
      </c>
      <c r="AA1805" s="191">
        <f t="shared" si="118"/>
        <v>385</v>
      </c>
      <c r="AB1805" s="191">
        <v>1.5371102327624067</v>
      </c>
      <c r="AC1805" s="191">
        <f t="shared" si="119"/>
        <v>79</v>
      </c>
      <c r="AD1805" s="191">
        <v>0.31540703477462367</v>
      </c>
      <c r="AE1805" s="191"/>
      <c r="AF1805" s="191"/>
    </row>
    <row r="1806" spans="1:32">
      <c r="A1806" s="332" t="s">
        <v>1141</v>
      </c>
      <c r="B1806" s="334" t="s">
        <v>834</v>
      </c>
      <c r="C1806" s="345">
        <v>9991</v>
      </c>
      <c r="D1806" s="345">
        <v>11222</v>
      </c>
      <c r="E1806" s="191">
        <f t="shared" si="107"/>
        <v>484</v>
      </c>
      <c r="F1806" s="191">
        <f t="shared" si="120"/>
        <v>4.3129566922117268</v>
      </c>
      <c r="G1806" s="191">
        <f t="shared" si="108"/>
        <v>249</v>
      </c>
      <c r="H1806" s="191">
        <v>2.2188558189271075</v>
      </c>
      <c r="I1806" s="191">
        <f t="shared" si="109"/>
        <v>235</v>
      </c>
      <c r="J1806" s="191">
        <v>2.0941008732846194</v>
      </c>
      <c r="K1806" s="191">
        <f t="shared" si="110"/>
        <v>37</v>
      </c>
      <c r="L1806" s="191">
        <v>0.32970949919800391</v>
      </c>
      <c r="M1806" s="191">
        <f t="shared" si="111"/>
        <v>44</v>
      </c>
      <c r="N1806" s="191">
        <v>0.39208697201924791</v>
      </c>
      <c r="O1806" s="191">
        <f t="shared" si="112"/>
        <v>5</v>
      </c>
      <c r="P1806" s="191">
        <v>4.4555337729459986E-2</v>
      </c>
      <c r="Q1806" s="191">
        <f t="shared" si="113"/>
        <v>22</v>
      </c>
      <c r="R1806" s="191">
        <v>0.39012653715915169</v>
      </c>
      <c r="S1806" s="191">
        <f t="shared" si="114"/>
        <v>19</v>
      </c>
      <c r="T1806" s="191">
        <v>0.16931028337194798</v>
      </c>
      <c r="U1806" s="191">
        <f t="shared" si="115"/>
        <v>10</v>
      </c>
      <c r="V1806" s="191">
        <v>8.9110675458919972E-2</v>
      </c>
      <c r="W1806" s="191">
        <f t="shared" si="116"/>
        <v>50</v>
      </c>
      <c r="X1806" s="191">
        <v>0.44555337729459993</v>
      </c>
      <c r="Y1806" s="191">
        <f t="shared" si="117"/>
        <v>89</v>
      </c>
      <c r="Z1806" s="191">
        <v>0.79308501158438771</v>
      </c>
      <c r="AA1806" s="191">
        <f t="shared" si="118"/>
        <v>177</v>
      </c>
      <c r="AB1806" s="191">
        <v>1.5772589556228838</v>
      </c>
      <c r="AC1806" s="191">
        <f t="shared" si="119"/>
        <v>31</v>
      </c>
      <c r="AD1806" s="191">
        <v>0.27624309392265189</v>
      </c>
      <c r="AE1806" s="191"/>
      <c r="AF1806" s="191"/>
    </row>
    <row r="1807" spans="1:32">
      <c r="A1807" s="332" t="s">
        <v>1141</v>
      </c>
      <c r="B1807" s="334" t="s">
        <v>835</v>
      </c>
      <c r="C1807" s="345">
        <v>7278</v>
      </c>
      <c r="D1807" s="345">
        <v>7156</v>
      </c>
      <c r="E1807" s="191">
        <f t="shared" si="107"/>
        <v>353</v>
      </c>
      <c r="F1807" s="191">
        <f t="shared" si="120"/>
        <v>4.9329234209055333</v>
      </c>
      <c r="G1807" s="191">
        <f t="shared" si="108"/>
        <v>170</v>
      </c>
      <c r="H1807" s="191">
        <v>2.3756288429290109</v>
      </c>
      <c r="I1807" s="191">
        <f t="shared" si="109"/>
        <v>183</v>
      </c>
      <c r="J1807" s="191">
        <v>2.5572945779765233</v>
      </c>
      <c r="K1807" s="191">
        <f t="shared" si="110"/>
        <v>21</v>
      </c>
      <c r="L1807" s="191">
        <v>0.29346003353828953</v>
      </c>
      <c r="M1807" s="191">
        <f t="shared" si="111"/>
        <v>34</v>
      </c>
      <c r="N1807" s="191">
        <v>0.47512576858580213</v>
      </c>
      <c r="O1807" s="191">
        <f t="shared" si="112"/>
        <v>9</v>
      </c>
      <c r="P1807" s="191">
        <v>0.12576858580212411</v>
      </c>
      <c r="Q1807" s="191">
        <f t="shared" si="113"/>
        <v>8</v>
      </c>
      <c r="R1807" s="191">
        <v>0.22247065399664617</v>
      </c>
      <c r="S1807" s="191">
        <f t="shared" si="114"/>
        <v>9</v>
      </c>
      <c r="T1807" s="191">
        <v>0.12576858580212411</v>
      </c>
      <c r="U1807" s="191">
        <f t="shared" si="115"/>
        <v>5</v>
      </c>
      <c r="V1807" s="191">
        <v>6.9871436556735597E-2</v>
      </c>
      <c r="W1807" s="191">
        <f t="shared" si="116"/>
        <v>35</v>
      </c>
      <c r="X1807" s="191">
        <v>0.48910005589714928</v>
      </c>
      <c r="Y1807" s="191">
        <f t="shared" si="117"/>
        <v>62</v>
      </c>
      <c r="Z1807" s="191">
        <v>0.86640581330352151</v>
      </c>
      <c r="AA1807" s="191">
        <f t="shared" si="118"/>
        <v>146</v>
      </c>
      <c r="AB1807" s="191">
        <v>2.0402459474566799</v>
      </c>
      <c r="AC1807" s="191">
        <f t="shared" si="119"/>
        <v>24</v>
      </c>
      <c r="AD1807" s="191">
        <v>0.33538289547233091</v>
      </c>
      <c r="AE1807" s="191"/>
      <c r="AF1807" s="191"/>
    </row>
    <row r="1808" spans="1:32">
      <c r="A1808" s="332" t="s">
        <v>1141</v>
      </c>
      <c r="B1808" s="334" t="s">
        <v>838</v>
      </c>
      <c r="C1808" s="345">
        <v>30198</v>
      </c>
      <c r="D1808" s="345">
        <v>33473</v>
      </c>
      <c r="E1808" s="191">
        <f t="shared" si="107"/>
        <v>1772</v>
      </c>
      <c r="F1808" s="191">
        <f t="shared" si="120"/>
        <v>5.2938188988139689</v>
      </c>
      <c r="G1808" s="191">
        <f t="shared" si="108"/>
        <v>895</v>
      </c>
      <c r="H1808" s="191">
        <v>2.6737967914438503</v>
      </c>
      <c r="I1808" s="191">
        <f t="shared" si="109"/>
        <v>877</v>
      </c>
      <c r="J1808" s="191">
        <v>2.6200221073701195</v>
      </c>
      <c r="K1808" s="191">
        <f t="shared" si="110"/>
        <v>147</v>
      </c>
      <c r="L1808" s="191">
        <v>0.43915991993547043</v>
      </c>
      <c r="M1808" s="191">
        <f t="shared" si="111"/>
        <v>217</v>
      </c>
      <c r="N1808" s="191">
        <v>0.64828369133331343</v>
      </c>
      <c r="O1808" s="191">
        <f t="shared" si="112"/>
        <v>85</v>
      </c>
      <c r="P1808" s="191">
        <v>0.25393600812595224</v>
      </c>
      <c r="Q1808" s="191">
        <f t="shared" si="113"/>
        <v>81</v>
      </c>
      <c r="R1808" s="191">
        <v>0.48155229588026172</v>
      </c>
      <c r="S1808" s="191">
        <f t="shared" si="114"/>
        <v>72</v>
      </c>
      <c r="T1808" s="191">
        <v>0.21509873629492426</v>
      </c>
      <c r="U1808" s="191">
        <f t="shared" si="115"/>
        <v>48</v>
      </c>
      <c r="V1808" s="191">
        <v>0.1433991575299495</v>
      </c>
      <c r="W1808" s="191">
        <f t="shared" si="116"/>
        <v>198</v>
      </c>
      <c r="X1808" s="191">
        <v>0.5915215248110417</v>
      </c>
      <c r="Y1808" s="191">
        <f t="shared" si="117"/>
        <v>322</v>
      </c>
      <c r="Z1808" s="191">
        <v>0.96196934843007809</v>
      </c>
      <c r="AA1808" s="191">
        <f t="shared" si="118"/>
        <v>528</v>
      </c>
      <c r="AB1808" s="191">
        <v>1.5773907328294448</v>
      </c>
      <c r="AC1808" s="191">
        <f t="shared" si="119"/>
        <v>74</v>
      </c>
      <c r="AD1808" s="191">
        <v>0.22107370119200551</v>
      </c>
      <c r="AE1808" s="191"/>
      <c r="AF1808" s="191"/>
    </row>
    <row r="1809" spans="1:32">
      <c r="A1809" s="332" t="s">
        <v>1141</v>
      </c>
      <c r="B1809" s="334" t="s">
        <v>839</v>
      </c>
      <c r="C1809" s="345">
        <v>24017</v>
      </c>
      <c r="D1809" s="345">
        <v>23731</v>
      </c>
      <c r="E1809" s="191">
        <f t="shared" si="107"/>
        <v>1125</v>
      </c>
      <c r="F1809" s="191">
        <f t="shared" si="120"/>
        <v>4.7406346129535208</v>
      </c>
      <c r="G1809" s="191">
        <f t="shared" si="108"/>
        <v>593</v>
      </c>
      <c r="H1809" s="191">
        <v>2.4988411782057223</v>
      </c>
      <c r="I1809" s="191">
        <f t="shared" si="109"/>
        <v>532</v>
      </c>
      <c r="J1809" s="191">
        <v>2.2417934347477981</v>
      </c>
      <c r="K1809" s="191">
        <f t="shared" si="110"/>
        <v>109</v>
      </c>
      <c r="L1809" s="191">
        <v>0.45931482027727449</v>
      </c>
      <c r="M1809" s="191">
        <f t="shared" si="111"/>
        <v>135</v>
      </c>
      <c r="N1809" s="191">
        <v>0.56887615355442245</v>
      </c>
      <c r="O1809" s="191">
        <f t="shared" si="112"/>
        <v>33</v>
      </c>
      <c r="P1809" s="191">
        <v>0.13905861531330327</v>
      </c>
      <c r="Q1809" s="191">
        <f t="shared" si="113"/>
        <v>34</v>
      </c>
      <c r="R1809" s="191">
        <v>0.28511230036660912</v>
      </c>
      <c r="S1809" s="191">
        <f t="shared" si="114"/>
        <v>43</v>
      </c>
      <c r="T1809" s="191">
        <v>0.1811975896506679</v>
      </c>
      <c r="U1809" s="191">
        <f t="shared" si="115"/>
        <v>26</v>
      </c>
      <c r="V1809" s="191">
        <v>0.10956133327714804</v>
      </c>
      <c r="W1809" s="191">
        <f t="shared" si="116"/>
        <v>111</v>
      </c>
      <c r="X1809" s="191">
        <v>0.46774261514474735</v>
      </c>
      <c r="Y1809" s="191">
        <f t="shared" si="117"/>
        <v>177</v>
      </c>
      <c r="Z1809" s="191">
        <v>0.74585984577135389</v>
      </c>
      <c r="AA1809" s="191">
        <f t="shared" si="118"/>
        <v>378</v>
      </c>
      <c r="AB1809" s="191">
        <v>1.5928532299523828</v>
      </c>
      <c r="AC1809" s="191">
        <f t="shared" si="119"/>
        <v>79</v>
      </c>
      <c r="AD1809" s="191">
        <v>0.33289789726518054</v>
      </c>
      <c r="AE1809" s="191"/>
      <c r="AF1809" s="191"/>
    </row>
    <row r="1810" spans="1:32">
      <c r="A1810" s="332" t="s">
        <v>1141</v>
      </c>
      <c r="B1810" s="334" t="s">
        <v>840</v>
      </c>
      <c r="C1810" s="345">
        <v>17177</v>
      </c>
      <c r="D1810" s="345">
        <v>17985</v>
      </c>
      <c r="E1810" s="191">
        <f t="shared" si="107"/>
        <v>1055</v>
      </c>
      <c r="F1810" s="191">
        <f t="shared" si="120"/>
        <v>5.865999443981095</v>
      </c>
      <c r="G1810" s="191">
        <f t="shared" si="108"/>
        <v>538</v>
      </c>
      <c r="H1810" s="191">
        <v>2.9913817069780371</v>
      </c>
      <c r="I1810" s="191">
        <f t="shared" si="109"/>
        <v>517</v>
      </c>
      <c r="J1810" s="191">
        <v>2.8746177370030579</v>
      </c>
      <c r="K1810" s="191">
        <f t="shared" si="110"/>
        <v>62</v>
      </c>
      <c r="L1810" s="191">
        <v>0.3447317208785099</v>
      </c>
      <c r="M1810" s="191">
        <f t="shared" si="111"/>
        <v>155</v>
      </c>
      <c r="N1810" s="191">
        <v>0.86182930219627463</v>
      </c>
      <c r="O1810" s="191">
        <f t="shared" si="112"/>
        <v>36</v>
      </c>
      <c r="P1810" s="191">
        <v>0.20016680567139281</v>
      </c>
      <c r="Q1810" s="191">
        <f t="shared" si="113"/>
        <v>30</v>
      </c>
      <c r="R1810" s="191">
        <v>0.33194328607172641</v>
      </c>
      <c r="S1810" s="191">
        <f t="shared" si="114"/>
        <v>52</v>
      </c>
      <c r="T1810" s="191">
        <v>0.28912983041423407</v>
      </c>
      <c r="U1810" s="191">
        <f t="shared" si="115"/>
        <v>18</v>
      </c>
      <c r="V1810" s="191">
        <v>0.1000834028356964</v>
      </c>
      <c r="W1810" s="191">
        <f t="shared" si="116"/>
        <v>123</v>
      </c>
      <c r="X1810" s="191">
        <v>0.68390325271059216</v>
      </c>
      <c r="Y1810" s="191">
        <f t="shared" si="117"/>
        <v>170</v>
      </c>
      <c r="Z1810" s="191">
        <v>0.94523213789268845</v>
      </c>
      <c r="AA1810" s="191">
        <f t="shared" si="118"/>
        <v>358</v>
      </c>
      <c r="AB1810" s="191">
        <v>1.990547678621073</v>
      </c>
      <c r="AC1810" s="191">
        <f t="shared" si="119"/>
        <v>51</v>
      </c>
      <c r="AD1810" s="191">
        <v>0.28356964136780649</v>
      </c>
      <c r="AE1810" s="191"/>
      <c r="AF1810" s="191"/>
    </row>
    <row r="1811" spans="1:32">
      <c r="A1811" s="332" t="s">
        <v>1141</v>
      </c>
      <c r="B1811" s="335" t="s">
        <v>1055</v>
      </c>
      <c r="C1811" s="240">
        <v>135360</v>
      </c>
      <c r="D1811" s="246">
        <v>146519</v>
      </c>
      <c r="E1811" s="191">
        <f t="shared" si="107"/>
        <v>7951</v>
      </c>
      <c r="F1811" s="191">
        <f t="shared" si="120"/>
        <v>5.4265999631447119</v>
      </c>
      <c r="G1811" s="191">
        <f t="shared" si="108"/>
        <v>4145</v>
      </c>
      <c r="H1811" s="191">
        <v>2.8289846368047828</v>
      </c>
      <c r="I1811" s="191">
        <f t="shared" si="109"/>
        <v>3806</v>
      </c>
      <c r="J1811" s="191">
        <v>2.5976153263399286</v>
      </c>
      <c r="K1811" s="191">
        <f t="shared" si="110"/>
        <v>726</v>
      </c>
      <c r="L1811" s="191">
        <v>0.49549887727871472</v>
      </c>
      <c r="M1811" s="191">
        <f t="shared" si="111"/>
        <v>745</v>
      </c>
      <c r="N1811" s="191">
        <v>0.50846647875019624</v>
      </c>
      <c r="O1811" s="191">
        <f t="shared" si="112"/>
        <v>212</v>
      </c>
      <c r="P1811" s="191">
        <v>0.14469113220810953</v>
      </c>
      <c r="Q1811" s="191">
        <f t="shared" si="113"/>
        <v>205</v>
      </c>
      <c r="R1811" s="191">
        <v>0.27842805369952017</v>
      </c>
      <c r="S1811" s="191">
        <f t="shared" si="114"/>
        <v>238</v>
      </c>
      <c r="T1811" s="191">
        <v>0.16243627106382108</v>
      </c>
      <c r="U1811" s="191">
        <f t="shared" si="115"/>
        <v>134</v>
      </c>
      <c r="V1811" s="191">
        <v>9.1455715640974891E-2</v>
      </c>
      <c r="W1811" s="191">
        <f t="shared" si="116"/>
        <v>819</v>
      </c>
      <c r="X1811" s="191">
        <v>0.55897187395491366</v>
      </c>
      <c r="Y1811" s="191">
        <f t="shared" si="117"/>
        <v>1503</v>
      </c>
      <c r="Z1811" s="191">
        <v>1.0258055269282482</v>
      </c>
      <c r="AA1811" s="191">
        <f t="shared" si="118"/>
        <v>2867</v>
      </c>
      <c r="AB1811" s="191">
        <v>1.9567428115125001</v>
      </c>
      <c r="AC1811" s="191">
        <f t="shared" si="119"/>
        <v>502</v>
      </c>
      <c r="AD1811" s="191">
        <v>0.34261768098335371</v>
      </c>
      <c r="AE1811" s="191"/>
      <c r="AF1811" s="191"/>
    </row>
    <row r="1812" spans="1:32">
      <c r="A1812" s="332" t="s">
        <v>1141</v>
      </c>
      <c r="B1812" s="334" t="s">
        <v>818</v>
      </c>
      <c r="C1812" s="345">
        <v>16684</v>
      </c>
      <c r="D1812" s="345">
        <v>16227</v>
      </c>
      <c r="E1812" s="191">
        <f t="shared" si="107"/>
        <v>888</v>
      </c>
      <c r="F1812" s="191">
        <f t="shared" si="120"/>
        <v>5.47236088001479</v>
      </c>
      <c r="G1812" s="191">
        <f t="shared" si="108"/>
        <v>443</v>
      </c>
      <c r="H1812" s="191">
        <v>2.7300178714488199</v>
      </c>
      <c r="I1812" s="191">
        <f t="shared" si="109"/>
        <v>445</v>
      </c>
      <c r="J1812" s="191">
        <v>2.7423430085659706</v>
      </c>
      <c r="K1812" s="191">
        <f t="shared" si="110"/>
        <v>88</v>
      </c>
      <c r="L1812" s="191">
        <v>0.54230603315461889</v>
      </c>
      <c r="M1812" s="191">
        <f t="shared" si="111"/>
        <v>68</v>
      </c>
      <c r="N1812" s="191">
        <v>0.41905466198311453</v>
      </c>
      <c r="O1812" s="191">
        <f t="shared" si="112"/>
        <v>12</v>
      </c>
      <c r="P1812" s="191">
        <v>7.3950822702902569E-2</v>
      </c>
      <c r="Q1812" s="191">
        <f t="shared" si="113"/>
        <v>13</v>
      </c>
      <c r="R1812" s="191">
        <v>0.15942564861034078</v>
      </c>
      <c r="S1812" s="191">
        <f t="shared" si="114"/>
        <v>22</v>
      </c>
      <c r="T1812" s="191">
        <v>0.13557650828865472</v>
      </c>
      <c r="U1812" s="191">
        <f t="shared" si="115"/>
        <v>15</v>
      </c>
      <c r="V1812" s="191">
        <v>9.2438528378628218E-2</v>
      </c>
      <c r="W1812" s="191">
        <f t="shared" si="116"/>
        <v>85</v>
      </c>
      <c r="X1812" s="191">
        <v>0.52381832747889312</v>
      </c>
      <c r="Y1812" s="191">
        <f t="shared" si="117"/>
        <v>164</v>
      </c>
      <c r="Z1812" s="191">
        <v>1.0106612436063351</v>
      </c>
      <c r="AA1812" s="191">
        <f t="shared" si="118"/>
        <v>349</v>
      </c>
      <c r="AB1812" s="191">
        <v>2.1507364269427498</v>
      </c>
      <c r="AC1812" s="191">
        <f t="shared" si="119"/>
        <v>72</v>
      </c>
      <c r="AD1812" s="191">
        <v>0.44370493621741547</v>
      </c>
      <c r="AE1812" s="191"/>
      <c r="AF1812" s="191"/>
    </row>
    <row r="1813" spans="1:32">
      <c r="A1813" s="332" t="s">
        <v>1141</v>
      </c>
      <c r="B1813" s="334" t="s">
        <v>819</v>
      </c>
      <c r="C1813" s="345">
        <v>16234</v>
      </c>
      <c r="D1813" s="345">
        <v>17432</v>
      </c>
      <c r="E1813" s="191">
        <f t="shared" si="107"/>
        <v>947</v>
      </c>
      <c r="F1813" s="191">
        <f t="shared" si="120"/>
        <v>5.4325378614043141</v>
      </c>
      <c r="G1813" s="191">
        <f t="shared" si="108"/>
        <v>481</v>
      </c>
      <c r="H1813" s="191">
        <v>2.7592932537861405</v>
      </c>
      <c r="I1813" s="191">
        <f t="shared" si="109"/>
        <v>466</v>
      </c>
      <c r="J1813" s="191">
        <v>2.6732446076181735</v>
      </c>
      <c r="K1813" s="191">
        <f t="shared" si="110"/>
        <v>82</v>
      </c>
      <c r="L1813" s="191">
        <v>0.47039926571821938</v>
      </c>
      <c r="M1813" s="191">
        <f t="shared" si="111"/>
        <v>71</v>
      </c>
      <c r="N1813" s="191">
        <v>0.40729692519504362</v>
      </c>
      <c r="O1813" s="191">
        <f t="shared" si="112"/>
        <v>25</v>
      </c>
      <c r="P1813" s="191">
        <v>0.14341441027994492</v>
      </c>
      <c r="Q1813" s="191">
        <f t="shared" si="113"/>
        <v>25</v>
      </c>
      <c r="R1813" s="191">
        <v>0.28539467645709043</v>
      </c>
      <c r="S1813" s="191">
        <f t="shared" si="114"/>
        <v>19</v>
      </c>
      <c r="T1813" s="191">
        <v>0.10899495181275815</v>
      </c>
      <c r="U1813" s="191">
        <f t="shared" si="115"/>
        <v>14</v>
      </c>
      <c r="V1813" s="191">
        <v>8.0312069756769161E-2</v>
      </c>
      <c r="W1813" s="191">
        <f t="shared" si="116"/>
        <v>87</v>
      </c>
      <c r="X1813" s="191">
        <v>0.49908214777420834</v>
      </c>
      <c r="Y1813" s="191">
        <f t="shared" si="117"/>
        <v>184</v>
      </c>
      <c r="Z1813" s="191">
        <v>1.0555300596603947</v>
      </c>
      <c r="AA1813" s="191">
        <f t="shared" si="118"/>
        <v>370</v>
      </c>
      <c r="AB1813" s="191">
        <v>2.1225332721431847</v>
      </c>
      <c r="AC1813" s="191">
        <f t="shared" si="119"/>
        <v>70</v>
      </c>
      <c r="AD1813" s="191">
        <v>0.40156034878384583</v>
      </c>
      <c r="AE1813" s="191"/>
      <c r="AF1813" s="191"/>
    </row>
    <row r="1814" spans="1:32">
      <c r="A1814" s="332" t="s">
        <v>1141</v>
      </c>
      <c r="B1814" s="334" t="s">
        <v>820</v>
      </c>
      <c r="C1814" s="345">
        <v>42712</v>
      </c>
      <c r="D1814" s="345">
        <v>54339</v>
      </c>
      <c r="E1814" s="191">
        <f t="shared" si="107"/>
        <v>2707</v>
      </c>
      <c r="F1814" s="191">
        <f t="shared" si="120"/>
        <v>4.9816890262978708</v>
      </c>
      <c r="G1814" s="191">
        <f t="shared" si="108"/>
        <v>1383</v>
      </c>
      <c r="H1814" s="191">
        <v>2.5451333296527356</v>
      </c>
      <c r="I1814" s="191">
        <f t="shared" si="109"/>
        <v>1324</v>
      </c>
      <c r="J1814" s="191">
        <v>2.4365556966451352</v>
      </c>
      <c r="K1814" s="191">
        <f t="shared" si="110"/>
        <v>267</v>
      </c>
      <c r="L1814" s="191">
        <v>0.49135979683100534</v>
      </c>
      <c r="M1814" s="191">
        <f t="shared" si="111"/>
        <v>322</v>
      </c>
      <c r="N1814" s="191">
        <v>0.59257623438046347</v>
      </c>
      <c r="O1814" s="191">
        <f t="shared" si="112"/>
        <v>94</v>
      </c>
      <c r="P1814" s="191">
        <v>0.17298809326634645</v>
      </c>
      <c r="Q1814" s="191">
        <f t="shared" si="113"/>
        <v>100</v>
      </c>
      <c r="R1814" s="191">
        <v>0.36621947404258454</v>
      </c>
      <c r="S1814" s="191">
        <f t="shared" si="114"/>
        <v>119</v>
      </c>
      <c r="T1814" s="191">
        <v>0.21899556487973648</v>
      </c>
      <c r="U1814" s="191">
        <f t="shared" si="115"/>
        <v>59</v>
      </c>
      <c r="V1814" s="191">
        <v>0.10857763300760044</v>
      </c>
      <c r="W1814" s="191">
        <f t="shared" si="116"/>
        <v>349</v>
      </c>
      <c r="X1814" s="191">
        <v>0.64226430372292465</v>
      </c>
      <c r="Y1814" s="191">
        <f t="shared" si="117"/>
        <v>483</v>
      </c>
      <c r="Z1814" s="191">
        <v>0.8888643515706951</v>
      </c>
      <c r="AA1814" s="191">
        <f t="shared" si="118"/>
        <v>795</v>
      </c>
      <c r="AB1814" s="191">
        <v>1.4630375973058025</v>
      </c>
      <c r="AC1814" s="191">
        <f t="shared" si="119"/>
        <v>119</v>
      </c>
      <c r="AD1814" s="191">
        <v>0.21899556487973648</v>
      </c>
      <c r="AE1814" s="191"/>
      <c r="AF1814" s="191"/>
    </row>
    <row r="1815" spans="1:32">
      <c r="A1815" s="332" t="s">
        <v>1141</v>
      </c>
      <c r="B1815" s="334" t="s">
        <v>821</v>
      </c>
      <c r="C1815" s="345">
        <v>28943</v>
      </c>
      <c r="D1815" s="345">
        <v>28990</v>
      </c>
      <c r="E1815" s="191">
        <f t="shared" si="107"/>
        <v>1625</v>
      </c>
      <c r="F1815" s="191">
        <f t="shared" si="120"/>
        <v>5.6053811659192831</v>
      </c>
      <c r="G1815" s="191">
        <f t="shared" si="108"/>
        <v>883</v>
      </c>
      <c r="H1815" s="191">
        <v>3.0458778889272162</v>
      </c>
      <c r="I1815" s="191">
        <f t="shared" si="109"/>
        <v>742</v>
      </c>
      <c r="J1815" s="191">
        <v>2.559503276992066</v>
      </c>
      <c r="K1815" s="191">
        <f t="shared" si="110"/>
        <v>119</v>
      </c>
      <c r="L1815" s="191">
        <v>0.41048637461193516</v>
      </c>
      <c r="M1815" s="191">
        <f t="shared" si="111"/>
        <v>126</v>
      </c>
      <c r="N1815" s="191">
        <v>0.43463263194204904</v>
      </c>
      <c r="O1815" s="191">
        <f t="shared" si="112"/>
        <v>40</v>
      </c>
      <c r="P1815" s="191">
        <v>0.13797861331493619</v>
      </c>
      <c r="Q1815" s="191">
        <f t="shared" si="113"/>
        <v>30</v>
      </c>
      <c r="R1815" s="191">
        <v>0.20593308037254227</v>
      </c>
      <c r="S1815" s="191">
        <f t="shared" si="114"/>
        <v>39</v>
      </c>
      <c r="T1815" s="191">
        <v>0.13452914798206278</v>
      </c>
      <c r="U1815" s="191">
        <f t="shared" si="115"/>
        <v>22</v>
      </c>
      <c r="V1815" s="191">
        <v>7.5888237323214897E-2</v>
      </c>
      <c r="W1815" s="191">
        <f t="shared" si="116"/>
        <v>153</v>
      </c>
      <c r="X1815" s="191">
        <v>0.52776819592963098</v>
      </c>
      <c r="Y1815" s="191">
        <f t="shared" si="117"/>
        <v>330</v>
      </c>
      <c r="Z1815" s="191">
        <v>1.1383235598482235</v>
      </c>
      <c r="AA1815" s="191">
        <f t="shared" si="118"/>
        <v>656</v>
      </c>
      <c r="AB1815" s="191">
        <v>2.2628492583649535</v>
      </c>
      <c r="AC1815" s="191">
        <f t="shared" si="119"/>
        <v>110</v>
      </c>
      <c r="AD1815" s="191">
        <v>0.37944118661607451</v>
      </c>
      <c r="AE1815" s="191"/>
      <c r="AF1815" s="191"/>
    </row>
    <row r="1816" spans="1:32">
      <c r="A1816" s="332" t="s">
        <v>1141</v>
      </c>
      <c r="B1816" s="334" t="s">
        <v>822</v>
      </c>
      <c r="C1816" s="345">
        <v>30787</v>
      </c>
      <c r="D1816" s="345">
        <v>29531</v>
      </c>
      <c r="E1816" s="191">
        <f t="shared" si="107"/>
        <v>1784</v>
      </c>
      <c r="F1816" s="191">
        <f t="shared" si="120"/>
        <v>6.041109342724595</v>
      </c>
      <c r="G1816" s="191">
        <f t="shared" si="108"/>
        <v>955</v>
      </c>
      <c r="H1816" s="191">
        <v>3.2338898107073923</v>
      </c>
      <c r="I1816" s="191">
        <f t="shared" si="109"/>
        <v>829</v>
      </c>
      <c r="J1816" s="191">
        <v>2.8072195320172022</v>
      </c>
      <c r="K1816" s="191">
        <f t="shared" si="110"/>
        <v>170</v>
      </c>
      <c r="L1816" s="191">
        <v>0.57566624902644681</v>
      </c>
      <c r="M1816" s="191">
        <f t="shared" si="111"/>
        <v>158</v>
      </c>
      <c r="N1816" s="191">
        <v>0.53503098438928587</v>
      </c>
      <c r="O1816" s="191">
        <f t="shared" si="112"/>
        <v>41</v>
      </c>
      <c r="P1816" s="191">
        <v>0.13883715417696657</v>
      </c>
      <c r="Q1816" s="191">
        <f t="shared" si="113"/>
        <v>37</v>
      </c>
      <c r="R1816" s="191">
        <v>0.24933121126951338</v>
      </c>
      <c r="S1816" s="191">
        <f t="shared" si="114"/>
        <v>39</v>
      </c>
      <c r="T1816" s="191">
        <v>0.13206461007077308</v>
      </c>
      <c r="U1816" s="191">
        <f t="shared" si="115"/>
        <v>24</v>
      </c>
      <c r="V1816" s="191">
        <v>8.1270529274321907E-2</v>
      </c>
      <c r="W1816" s="191">
        <f t="shared" si="116"/>
        <v>145</v>
      </c>
      <c r="X1816" s="191">
        <v>0.49100944769902816</v>
      </c>
      <c r="Y1816" s="191">
        <f t="shared" si="117"/>
        <v>342</v>
      </c>
      <c r="Z1816" s="191">
        <v>1.1581050421590871</v>
      </c>
      <c r="AA1816" s="191">
        <f t="shared" si="118"/>
        <v>697</v>
      </c>
      <c r="AB1816" s="191">
        <v>2.360231621008432</v>
      </c>
      <c r="AC1816" s="191">
        <f t="shared" si="119"/>
        <v>131</v>
      </c>
      <c r="AD1816" s="191">
        <v>0.44360163895567367</v>
      </c>
      <c r="AE1816" s="191"/>
      <c r="AF1816" s="191"/>
    </row>
    <row r="1817" spans="1:32">
      <c r="A1817" s="332" t="s">
        <v>1141</v>
      </c>
      <c r="B1817" s="335" t="s">
        <v>1056</v>
      </c>
      <c r="C1817" s="233">
        <v>17249</v>
      </c>
      <c r="D1817" s="246">
        <v>19700</v>
      </c>
      <c r="E1817" s="191">
        <f t="shared" si="107"/>
        <v>1213</v>
      </c>
      <c r="F1817" s="191">
        <f t="shared" si="120"/>
        <v>6.1573604060913709</v>
      </c>
      <c r="G1817" s="191">
        <f t="shared" si="108"/>
        <v>611</v>
      </c>
      <c r="H1817" s="191">
        <v>3.1015228426395938</v>
      </c>
      <c r="I1817" s="191">
        <f t="shared" si="109"/>
        <v>602</v>
      </c>
      <c r="J1817" s="191">
        <v>3.0558375634517767</v>
      </c>
      <c r="K1817" s="191">
        <f t="shared" si="110"/>
        <v>141</v>
      </c>
      <c r="L1817" s="191">
        <v>0.71573604060913709</v>
      </c>
      <c r="M1817" s="191">
        <f t="shared" si="111"/>
        <v>145</v>
      </c>
      <c r="N1817" s="191">
        <v>0.73604060913705582</v>
      </c>
      <c r="O1817" s="191">
        <f t="shared" si="112"/>
        <v>42</v>
      </c>
      <c r="P1817" s="191">
        <v>0.21319796954314718</v>
      </c>
      <c r="Q1817" s="191">
        <f t="shared" si="113"/>
        <v>44</v>
      </c>
      <c r="R1817" s="191">
        <v>0.44446700507614212</v>
      </c>
      <c r="S1817" s="191">
        <f t="shared" si="114"/>
        <v>51</v>
      </c>
      <c r="T1817" s="191">
        <v>0.25888324873096447</v>
      </c>
      <c r="U1817" s="191">
        <f t="shared" si="115"/>
        <v>21</v>
      </c>
      <c r="V1817" s="191">
        <v>0.10659898477157359</v>
      </c>
      <c r="W1817" s="191">
        <f t="shared" si="116"/>
        <v>144</v>
      </c>
      <c r="X1817" s="191">
        <v>0.73096446700507611</v>
      </c>
      <c r="Y1817" s="191">
        <f t="shared" si="117"/>
        <v>193</v>
      </c>
      <c r="Z1817" s="191">
        <v>0.97969543147208116</v>
      </c>
      <c r="AA1817" s="191">
        <f t="shared" si="118"/>
        <v>363</v>
      </c>
      <c r="AB1817" s="191">
        <v>1.8426395939086293</v>
      </c>
      <c r="AC1817" s="191">
        <f t="shared" si="119"/>
        <v>69</v>
      </c>
      <c r="AD1817" s="191">
        <v>0.35025380710659898</v>
      </c>
      <c r="AE1817" s="191"/>
      <c r="AF1817" s="191"/>
    </row>
    <row r="1818" spans="1:32">
      <c r="A1818" s="332" t="s">
        <v>1141</v>
      </c>
      <c r="B1818" s="335" t="s">
        <v>1057</v>
      </c>
      <c r="C1818" s="343">
        <v>50307</v>
      </c>
      <c r="D1818" s="246">
        <v>55385</v>
      </c>
      <c r="E1818" s="191">
        <f t="shared" si="107"/>
        <v>3222</v>
      </c>
      <c r="F1818" s="191">
        <f t="shared" si="120"/>
        <v>5.8174596009749928</v>
      </c>
      <c r="G1818" s="191">
        <f t="shared" si="108"/>
        <v>1582</v>
      </c>
      <c r="H1818" s="191">
        <v>2.8563690529926875</v>
      </c>
      <c r="I1818" s="191">
        <f t="shared" si="109"/>
        <v>1640</v>
      </c>
      <c r="J1818" s="191">
        <v>2.9610905479823058</v>
      </c>
      <c r="K1818" s="191">
        <f t="shared" si="110"/>
        <v>346</v>
      </c>
      <c r="L1818" s="191">
        <v>0.62471788390358396</v>
      </c>
      <c r="M1818" s="191">
        <f t="shared" si="111"/>
        <v>386</v>
      </c>
      <c r="N1818" s="191">
        <v>0.69693960458607929</v>
      </c>
      <c r="O1818" s="191">
        <f t="shared" si="112"/>
        <v>90</v>
      </c>
      <c r="P1818" s="191">
        <v>0.16249887153561435</v>
      </c>
      <c r="Q1818" s="191">
        <f t="shared" si="113"/>
        <v>86</v>
      </c>
      <c r="R1818" s="191">
        <v>0.30900063194005595</v>
      </c>
      <c r="S1818" s="191">
        <f t="shared" si="114"/>
        <v>107</v>
      </c>
      <c r="T1818" s="191">
        <v>0.19319310282567484</v>
      </c>
      <c r="U1818" s="191">
        <f t="shared" si="115"/>
        <v>70</v>
      </c>
      <c r="V1818" s="191">
        <v>0.12638801119436671</v>
      </c>
      <c r="W1818" s="191">
        <f t="shared" si="116"/>
        <v>407</v>
      </c>
      <c r="X1818" s="191">
        <v>0.73485600794438932</v>
      </c>
      <c r="Y1818" s="191">
        <f t="shared" si="117"/>
        <v>546</v>
      </c>
      <c r="Z1818" s="191">
        <v>0.98582648731606026</v>
      </c>
      <c r="AA1818" s="191">
        <f t="shared" si="118"/>
        <v>1032</v>
      </c>
      <c r="AB1818" s="191">
        <v>1.8633203936083778</v>
      </c>
      <c r="AC1818" s="191">
        <f t="shared" si="119"/>
        <v>152</v>
      </c>
      <c r="AD1818" s="191">
        <v>0.27444253859348194</v>
      </c>
      <c r="AE1818" s="191"/>
      <c r="AF1818" s="191"/>
    </row>
    <row r="1819" spans="1:32">
      <c r="A1819" s="332" t="s">
        <v>1141</v>
      </c>
      <c r="B1819" s="334" t="s">
        <v>858</v>
      </c>
      <c r="C1819" s="345">
        <v>8506</v>
      </c>
      <c r="D1819" s="345">
        <v>8496</v>
      </c>
      <c r="E1819" s="191">
        <f t="shared" si="107"/>
        <v>528</v>
      </c>
      <c r="F1819" s="191">
        <f t="shared" si="120"/>
        <v>6.2146892655367232</v>
      </c>
      <c r="G1819" s="191">
        <f t="shared" si="108"/>
        <v>260</v>
      </c>
      <c r="H1819" s="191">
        <v>3.0602636534839927</v>
      </c>
      <c r="I1819" s="191">
        <f t="shared" si="109"/>
        <v>268</v>
      </c>
      <c r="J1819" s="191">
        <v>3.154425612052731</v>
      </c>
      <c r="K1819" s="191">
        <f t="shared" si="110"/>
        <v>59</v>
      </c>
      <c r="L1819" s="191">
        <v>0.69444444444444442</v>
      </c>
      <c r="M1819" s="191">
        <f t="shared" si="111"/>
        <v>86</v>
      </c>
      <c r="N1819" s="191">
        <v>1.012241054613936</v>
      </c>
      <c r="O1819" s="191">
        <f t="shared" si="112"/>
        <v>9</v>
      </c>
      <c r="P1819" s="191">
        <v>0.1059322033898305</v>
      </c>
      <c r="Q1819" s="191">
        <f t="shared" si="113"/>
        <v>11</v>
      </c>
      <c r="R1819" s="191">
        <v>0.25765065913370999</v>
      </c>
      <c r="S1819" s="191">
        <f t="shared" si="114"/>
        <v>15</v>
      </c>
      <c r="T1819" s="191">
        <v>0.17655367231638419</v>
      </c>
      <c r="U1819" s="191">
        <f t="shared" si="115"/>
        <v>16</v>
      </c>
      <c r="V1819" s="191">
        <v>0.18832391713747645</v>
      </c>
      <c r="W1819" s="191">
        <f t="shared" si="116"/>
        <v>47</v>
      </c>
      <c r="X1819" s="191">
        <v>0.55320150659133704</v>
      </c>
      <c r="Y1819" s="191">
        <f t="shared" si="117"/>
        <v>77</v>
      </c>
      <c r="Z1819" s="191">
        <v>0.90630885122410543</v>
      </c>
      <c r="AA1819" s="191">
        <f t="shared" si="118"/>
        <v>179</v>
      </c>
      <c r="AB1819" s="191">
        <v>2.1068738229755182</v>
      </c>
      <c r="AC1819" s="191">
        <f t="shared" si="119"/>
        <v>29</v>
      </c>
      <c r="AD1819" s="191">
        <v>0.34133709981167609</v>
      </c>
      <c r="AE1819" s="191"/>
      <c r="AF1819" s="191"/>
    </row>
    <row r="1820" spans="1:32">
      <c r="A1820" s="332" t="s">
        <v>1141</v>
      </c>
      <c r="B1820" s="334" t="s">
        <v>980</v>
      </c>
      <c r="C1820" s="345">
        <v>1846</v>
      </c>
      <c r="D1820" s="345">
        <v>1887</v>
      </c>
      <c r="E1820" s="191">
        <f t="shared" si="107"/>
        <v>135</v>
      </c>
      <c r="F1820" s="191">
        <f t="shared" si="120"/>
        <v>7.1542130365659773</v>
      </c>
      <c r="G1820" s="191">
        <f t="shared" si="108"/>
        <v>61</v>
      </c>
      <c r="H1820" s="191">
        <v>3.2326444091149971</v>
      </c>
      <c r="I1820" s="191">
        <f t="shared" si="109"/>
        <v>74</v>
      </c>
      <c r="J1820" s="191">
        <v>3.9215686274509802</v>
      </c>
      <c r="K1820" s="191">
        <f t="shared" si="110"/>
        <v>14</v>
      </c>
      <c r="L1820" s="191">
        <v>0.74191838897721252</v>
      </c>
      <c r="M1820" s="191">
        <f t="shared" si="111"/>
        <v>19</v>
      </c>
      <c r="N1820" s="191">
        <v>1.00688924218336</v>
      </c>
      <c r="O1820" s="191">
        <f t="shared" si="112"/>
        <v>7</v>
      </c>
      <c r="P1820" s="191">
        <v>0.37095919448860626</v>
      </c>
      <c r="Q1820" s="191">
        <f t="shared" si="113"/>
        <v>3</v>
      </c>
      <c r="R1820" s="191">
        <v>0.31637519872813991</v>
      </c>
      <c r="S1820" s="191">
        <f t="shared" si="114"/>
        <v>3</v>
      </c>
      <c r="T1820" s="191">
        <v>0.1589825119236884</v>
      </c>
      <c r="U1820" s="191">
        <f t="shared" si="115"/>
        <v>5</v>
      </c>
      <c r="V1820" s="191">
        <v>0.26497085320614733</v>
      </c>
      <c r="W1820" s="191">
        <f t="shared" si="116"/>
        <v>19</v>
      </c>
      <c r="X1820" s="191">
        <v>1.00688924218336</v>
      </c>
      <c r="Y1820" s="191">
        <f t="shared" si="117"/>
        <v>22</v>
      </c>
      <c r="Z1820" s="191">
        <v>1.1658717541070482</v>
      </c>
      <c r="AA1820" s="191">
        <f t="shared" si="118"/>
        <v>37</v>
      </c>
      <c r="AB1820" s="191">
        <v>1.9607843137254901</v>
      </c>
      <c r="AC1820" s="191">
        <f t="shared" si="119"/>
        <v>6</v>
      </c>
      <c r="AD1820" s="191">
        <v>0.31796502384737679</v>
      </c>
      <c r="AE1820" s="191"/>
      <c r="AF1820" s="191"/>
    </row>
    <row r="1821" spans="1:32">
      <c r="A1821" s="332" t="s">
        <v>1141</v>
      </c>
      <c r="B1821" s="334" t="s">
        <v>866</v>
      </c>
      <c r="C1821" s="345">
        <v>4850</v>
      </c>
      <c r="D1821" s="345">
        <v>5005</v>
      </c>
      <c r="E1821" s="191">
        <f t="shared" si="107"/>
        <v>324</v>
      </c>
      <c r="F1821" s="191">
        <f t="shared" si="120"/>
        <v>6.4735264735264737</v>
      </c>
      <c r="G1821" s="191">
        <f t="shared" si="108"/>
        <v>175</v>
      </c>
      <c r="H1821" s="191">
        <v>3.4965034965034967</v>
      </c>
      <c r="I1821" s="191">
        <f t="shared" si="109"/>
        <v>149</v>
      </c>
      <c r="J1821" s="191">
        <v>2.977022977022977</v>
      </c>
      <c r="K1821" s="191">
        <f t="shared" si="110"/>
        <v>29</v>
      </c>
      <c r="L1821" s="191">
        <v>0.57942057942057945</v>
      </c>
      <c r="M1821" s="191">
        <f t="shared" si="111"/>
        <v>29</v>
      </c>
      <c r="N1821" s="191">
        <v>0.57942057942057945</v>
      </c>
      <c r="O1821" s="191">
        <f t="shared" si="112"/>
        <v>12</v>
      </c>
      <c r="P1821" s="191">
        <v>0.23976023976023975</v>
      </c>
      <c r="Q1821" s="191">
        <f t="shared" si="113"/>
        <v>8</v>
      </c>
      <c r="R1821" s="191">
        <v>0.3180819180819181</v>
      </c>
      <c r="S1821" s="191">
        <f t="shared" si="114"/>
        <v>10</v>
      </c>
      <c r="T1821" s="191">
        <v>0.19980019980019981</v>
      </c>
      <c r="U1821" s="191">
        <f t="shared" si="115"/>
        <v>8</v>
      </c>
      <c r="V1821" s="191">
        <v>0.15984015984015984</v>
      </c>
      <c r="W1821" s="191">
        <f t="shared" si="116"/>
        <v>43</v>
      </c>
      <c r="X1821" s="191">
        <v>0.85914085914085925</v>
      </c>
      <c r="Y1821" s="191">
        <f t="shared" si="117"/>
        <v>72</v>
      </c>
      <c r="Z1821" s="191">
        <v>1.4385614385614385</v>
      </c>
      <c r="AA1821" s="191">
        <f t="shared" si="118"/>
        <v>103</v>
      </c>
      <c r="AB1821" s="191">
        <v>2.057942057942058</v>
      </c>
      <c r="AC1821" s="191">
        <f t="shared" si="119"/>
        <v>10</v>
      </c>
      <c r="AD1821" s="191">
        <v>0.19980019980019981</v>
      </c>
      <c r="AE1821" s="191"/>
      <c r="AF1821" s="191"/>
    </row>
    <row r="1822" spans="1:32">
      <c r="A1822" s="332" t="s">
        <v>1141</v>
      </c>
      <c r="B1822" s="334" t="s">
        <v>981</v>
      </c>
      <c r="C1822" s="345">
        <v>2924</v>
      </c>
      <c r="D1822" s="345">
        <v>3562</v>
      </c>
      <c r="E1822" s="191">
        <f t="shared" si="107"/>
        <v>176</v>
      </c>
      <c r="F1822" s="191">
        <f t="shared" si="120"/>
        <v>4.9410443571027516</v>
      </c>
      <c r="G1822" s="191">
        <f t="shared" si="108"/>
        <v>104</v>
      </c>
      <c r="H1822" s="191">
        <v>2.9197080291970803</v>
      </c>
      <c r="I1822" s="191">
        <f t="shared" si="109"/>
        <v>72</v>
      </c>
      <c r="J1822" s="191">
        <v>2.0213363279056709</v>
      </c>
      <c r="K1822" s="191">
        <f t="shared" si="110"/>
        <v>15</v>
      </c>
      <c r="L1822" s="191">
        <v>0.4211117349803481</v>
      </c>
      <c r="M1822" s="191">
        <f t="shared" si="111"/>
        <v>19</v>
      </c>
      <c r="N1822" s="191">
        <v>0.53340819764177427</v>
      </c>
      <c r="O1822" s="191">
        <f t="shared" si="112"/>
        <v>4</v>
      </c>
      <c r="P1822" s="191">
        <v>0.11229646266142618</v>
      </c>
      <c r="Q1822" s="191">
        <f t="shared" si="113"/>
        <v>11</v>
      </c>
      <c r="R1822" s="191">
        <v>0.61454239191465476</v>
      </c>
      <c r="S1822" s="191">
        <f t="shared" si="114"/>
        <v>10</v>
      </c>
      <c r="T1822" s="191">
        <v>0.28074115665356542</v>
      </c>
      <c r="U1822" s="191">
        <f t="shared" si="115"/>
        <v>2</v>
      </c>
      <c r="V1822" s="191">
        <v>5.6148231330713089E-2</v>
      </c>
      <c r="W1822" s="191">
        <f t="shared" si="116"/>
        <v>16</v>
      </c>
      <c r="X1822" s="191">
        <v>0.44918585064570471</v>
      </c>
      <c r="Y1822" s="191">
        <f t="shared" si="117"/>
        <v>43</v>
      </c>
      <c r="Z1822" s="191">
        <v>1.2071869736103313</v>
      </c>
      <c r="AA1822" s="191">
        <f t="shared" si="118"/>
        <v>48</v>
      </c>
      <c r="AB1822" s="191">
        <v>1.3475575519371139</v>
      </c>
      <c r="AC1822" s="191">
        <f t="shared" si="119"/>
        <v>8</v>
      </c>
      <c r="AD1822" s="191">
        <v>0.22459292532285235</v>
      </c>
      <c r="AE1822" s="191"/>
      <c r="AF1822" s="191"/>
    </row>
    <row r="1823" spans="1:32">
      <c r="A1823" s="332" t="s">
        <v>1141</v>
      </c>
      <c r="B1823" s="337" t="s">
        <v>875</v>
      </c>
      <c r="C1823" s="347">
        <v>11277</v>
      </c>
      <c r="D1823" s="347">
        <v>11473</v>
      </c>
      <c r="E1823" s="191">
        <f t="shared" si="107"/>
        <v>706</v>
      </c>
      <c r="F1823" s="191">
        <f t="shared" si="120"/>
        <v>6.1535779656585028</v>
      </c>
      <c r="G1823" s="191">
        <f t="shared" si="108"/>
        <v>355</v>
      </c>
      <c r="H1823" s="191">
        <v>3.0942212150265842</v>
      </c>
      <c r="I1823" s="191">
        <f t="shared" si="109"/>
        <v>351</v>
      </c>
      <c r="J1823" s="191">
        <v>3.0593567506319181</v>
      </c>
      <c r="K1823" s="191">
        <f t="shared" si="110"/>
        <v>78</v>
      </c>
      <c r="L1823" s="191">
        <v>0.67985705569598187</v>
      </c>
      <c r="M1823" s="191">
        <f t="shared" si="111"/>
        <v>77</v>
      </c>
      <c r="N1823" s="191">
        <v>0.67114093959731547</v>
      </c>
      <c r="O1823" s="191">
        <f t="shared" si="112"/>
        <v>15</v>
      </c>
      <c r="P1823" s="191">
        <v>0.13074174147999651</v>
      </c>
      <c r="Q1823" s="191">
        <f t="shared" si="113"/>
        <v>16</v>
      </c>
      <c r="R1823" s="191">
        <v>0.27752113658153926</v>
      </c>
      <c r="S1823" s="191">
        <f t="shared" si="114"/>
        <v>12</v>
      </c>
      <c r="T1823" s="191">
        <v>0.10459339318399721</v>
      </c>
      <c r="U1823" s="191">
        <f t="shared" si="115"/>
        <v>12</v>
      </c>
      <c r="V1823" s="191">
        <v>0.10459339318399721</v>
      </c>
      <c r="W1823" s="191">
        <f t="shared" si="116"/>
        <v>74</v>
      </c>
      <c r="X1823" s="191">
        <v>0.64499259130131614</v>
      </c>
      <c r="Y1823" s="191">
        <f t="shared" si="117"/>
        <v>115</v>
      </c>
      <c r="Z1823" s="191">
        <v>1.0023533513466398</v>
      </c>
      <c r="AA1823" s="191">
        <f t="shared" si="118"/>
        <v>264</v>
      </c>
      <c r="AB1823" s="191">
        <v>2.3010546500479387</v>
      </c>
      <c r="AC1823" s="191">
        <f t="shared" si="119"/>
        <v>43</v>
      </c>
      <c r="AD1823" s="191">
        <v>0.37479299224265666</v>
      </c>
      <c r="AE1823" s="191"/>
      <c r="AF1823" s="191"/>
    </row>
    <row r="1824" spans="1:32">
      <c r="A1824" s="332" t="s">
        <v>1141</v>
      </c>
      <c r="B1824" s="334" t="s">
        <v>891</v>
      </c>
      <c r="C1824" s="345">
        <v>20904</v>
      </c>
      <c r="D1824" s="345">
        <v>24962</v>
      </c>
      <c r="E1824" s="191">
        <f t="shared" si="107"/>
        <v>1353</v>
      </c>
      <c r="F1824" s="191">
        <f t="shared" si="120"/>
        <v>5.420238762919638</v>
      </c>
      <c r="G1824" s="191">
        <f t="shared" si="108"/>
        <v>627</v>
      </c>
      <c r="H1824" s="191">
        <v>2.5118179633042224</v>
      </c>
      <c r="I1824" s="191">
        <f t="shared" si="109"/>
        <v>726</v>
      </c>
      <c r="J1824" s="191">
        <v>2.9084207996154152</v>
      </c>
      <c r="K1824" s="191">
        <f t="shared" si="110"/>
        <v>151</v>
      </c>
      <c r="L1824" s="191">
        <v>0.6049194776059611</v>
      </c>
      <c r="M1824" s="191">
        <f t="shared" si="111"/>
        <v>156</v>
      </c>
      <c r="N1824" s="191">
        <v>0.62494992388430415</v>
      </c>
      <c r="O1824" s="191">
        <f t="shared" si="112"/>
        <v>43</v>
      </c>
      <c r="P1824" s="191">
        <v>0.1722618379937505</v>
      </c>
      <c r="Q1824" s="191">
        <f t="shared" si="113"/>
        <v>37</v>
      </c>
      <c r="R1824" s="191">
        <v>0.29496835189488019</v>
      </c>
      <c r="S1824" s="191">
        <f t="shared" si="114"/>
        <v>57</v>
      </c>
      <c r="T1824" s="191">
        <v>0.22834708757311115</v>
      </c>
      <c r="U1824" s="191">
        <f t="shared" si="115"/>
        <v>27</v>
      </c>
      <c r="V1824" s="191">
        <v>0.10816440990305265</v>
      </c>
      <c r="W1824" s="191">
        <f t="shared" si="116"/>
        <v>208</v>
      </c>
      <c r="X1824" s="191">
        <v>0.83326656517907216</v>
      </c>
      <c r="Y1824" s="191">
        <f t="shared" si="117"/>
        <v>217</v>
      </c>
      <c r="Z1824" s="191">
        <v>0.86932136848008967</v>
      </c>
      <c r="AA1824" s="191">
        <f t="shared" si="118"/>
        <v>401</v>
      </c>
      <c r="AB1824" s="191">
        <v>1.6064417915231153</v>
      </c>
      <c r="AC1824" s="191">
        <f t="shared" si="119"/>
        <v>56</v>
      </c>
      <c r="AD1824" s="191">
        <v>0.2243409983174425</v>
      </c>
      <c r="AE1824" s="191"/>
      <c r="AF1824" s="191"/>
    </row>
    <row r="1825" spans="1:32">
      <c r="A1825" s="332" t="s">
        <v>1141</v>
      </c>
      <c r="B1825" s="335" t="s">
        <v>1058</v>
      </c>
      <c r="C1825" s="343">
        <v>15043</v>
      </c>
      <c r="D1825" s="246">
        <v>15260</v>
      </c>
      <c r="E1825" s="191">
        <f t="shared" si="107"/>
        <v>782</v>
      </c>
      <c r="F1825" s="191">
        <f t="shared" si="120"/>
        <v>5.1245085190039319</v>
      </c>
      <c r="G1825" s="191">
        <f t="shared" si="108"/>
        <v>395</v>
      </c>
      <c r="H1825" s="191">
        <v>2.5884665792922674</v>
      </c>
      <c r="I1825" s="191">
        <f t="shared" si="109"/>
        <v>387</v>
      </c>
      <c r="J1825" s="191">
        <v>2.5360419397116645</v>
      </c>
      <c r="K1825" s="191">
        <f t="shared" si="110"/>
        <v>50</v>
      </c>
      <c r="L1825" s="191">
        <v>0.32765399737876799</v>
      </c>
      <c r="M1825" s="191">
        <f t="shared" si="111"/>
        <v>61</v>
      </c>
      <c r="N1825" s="191">
        <v>0.39973787680209699</v>
      </c>
      <c r="O1825" s="191">
        <f t="shared" si="112"/>
        <v>19</v>
      </c>
      <c r="P1825" s="191">
        <v>0.12450851900393184</v>
      </c>
      <c r="Q1825" s="191">
        <f t="shared" si="113"/>
        <v>8</v>
      </c>
      <c r="R1825" s="191">
        <v>0.10432503276539973</v>
      </c>
      <c r="S1825" s="191">
        <f t="shared" si="114"/>
        <v>34</v>
      </c>
      <c r="T1825" s="191">
        <v>0.22280471821756226</v>
      </c>
      <c r="U1825" s="191">
        <f t="shared" si="115"/>
        <v>24</v>
      </c>
      <c r="V1825" s="191">
        <v>0.15727391874180865</v>
      </c>
      <c r="W1825" s="191">
        <f t="shared" si="116"/>
        <v>93</v>
      </c>
      <c r="X1825" s="191">
        <v>0.60943643512450851</v>
      </c>
      <c r="Y1825" s="191">
        <f t="shared" si="117"/>
        <v>120</v>
      </c>
      <c r="Z1825" s="191">
        <v>0.78636959370904314</v>
      </c>
      <c r="AA1825" s="191">
        <f t="shared" si="118"/>
        <v>301</v>
      </c>
      <c r="AB1825" s="191">
        <v>1.9724770642201837</v>
      </c>
      <c r="AC1825" s="191">
        <f t="shared" si="119"/>
        <v>72</v>
      </c>
      <c r="AD1825" s="191">
        <v>0.47182175622542599</v>
      </c>
      <c r="AE1825" s="191"/>
      <c r="AF1825" s="191"/>
    </row>
    <row r="1826" spans="1:32">
      <c r="A1826" s="332" t="s">
        <v>1141</v>
      </c>
      <c r="B1826" s="335" t="s">
        <v>1059</v>
      </c>
      <c r="C1826" s="233">
        <v>12538</v>
      </c>
      <c r="D1826" s="240">
        <v>13070</v>
      </c>
      <c r="E1826" s="191">
        <f t="shared" si="107"/>
        <v>735</v>
      </c>
      <c r="F1826" s="191">
        <f t="shared" si="120"/>
        <v>5.6235654169854623</v>
      </c>
      <c r="G1826" s="191">
        <f t="shared" si="108"/>
        <v>358</v>
      </c>
      <c r="H1826" s="191">
        <v>2.7390971690895181</v>
      </c>
      <c r="I1826" s="191">
        <f t="shared" si="109"/>
        <v>377</v>
      </c>
      <c r="J1826" s="191">
        <v>2.8844682478959447</v>
      </c>
      <c r="K1826" s="191">
        <f t="shared" si="110"/>
        <v>60</v>
      </c>
      <c r="L1826" s="191">
        <v>0.45906656465187456</v>
      </c>
      <c r="M1826" s="191">
        <f t="shared" si="111"/>
        <v>62</v>
      </c>
      <c r="N1826" s="191">
        <v>0.47436878347360373</v>
      </c>
      <c r="O1826" s="191">
        <f t="shared" si="112"/>
        <v>27</v>
      </c>
      <c r="P1826" s="191">
        <v>0.20657995409334354</v>
      </c>
      <c r="Q1826" s="191">
        <f t="shared" si="113"/>
        <v>16</v>
      </c>
      <c r="R1826" s="191">
        <v>0.24361132364192806</v>
      </c>
      <c r="S1826" s="191">
        <f t="shared" si="114"/>
        <v>24</v>
      </c>
      <c r="T1826" s="191">
        <v>0.18362662586074982</v>
      </c>
      <c r="U1826" s="191">
        <f t="shared" si="115"/>
        <v>13</v>
      </c>
      <c r="V1826" s="191">
        <v>9.9464422341239478E-2</v>
      </c>
      <c r="W1826" s="191">
        <f t="shared" si="116"/>
        <v>111</v>
      </c>
      <c r="X1826" s="191">
        <v>0.84927314460596781</v>
      </c>
      <c r="Y1826" s="191">
        <f t="shared" si="117"/>
        <v>129</v>
      </c>
      <c r="Z1826" s="191">
        <v>0.98699311400153011</v>
      </c>
      <c r="AA1826" s="191">
        <f t="shared" si="118"/>
        <v>247</v>
      </c>
      <c r="AB1826" s="191">
        <v>1.8898240244835502</v>
      </c>
      <c r="AC1826" s="191">
        <f t="shared" si="119"/>
        <v>46</v>
      </c>
      <c r="AD1826" s="191">
        <v>0.35195103289977048</v>
      </c>
      <c r="AE1826" s="191"/>
      <c r="AF1826" s="191"/>
    </row>
    <row r="1827" spans="1:32">
      <c r="A1827" s="332" t="s">
        <v>1141</v>
      </c>
      <c r="B1827" s="335" t="s">
        <v>1060</v>
      </c>
      <c r="C1827" s="240">
        <v>33825</v>
      </c>
      <c r="D1827" s="246">
        <v>32349</v>
      </c>
      <c r="E1827" s="191">
        <f t="shared" si="107"/>
        <v>1702</v>
      </c>
      <c r="F1827" s="191">
        <f t="shared" si="120"/>
        <v>5.2613682030356426</v>
      </c>
      <c r="G1827" s="191">
        <f t="shared" si="108"/>
        <v>854</v>
      </c>
      <c r="H1827" s="191">
        <v>2.6399579585149464</v>
      </c>
      <c r="I1827" s="191">
        <f t="shared" si="109"/>
        <v>848</v>
      </c>
      <c r="J1827" s="191">
        <v>2.6214102445206962</v>
      </c>
      <c r="K1827" s="191">
        <f t="shared" si="110"/>
        <v>117</v>
      </c>
      <c r="L1827" s="191">
        <v>0.3616804228878791</v>
      </c>
      <c r="M1827" s="191">
        <f t="shared" si="111"/>
        <v>149</v>
      </c>
      <c r="N1827" s="191">
        <v>0.46060156419054687</v>
      </c>
      <c r="O1827" s="191">
        <f t="shared" si="112"/>
        <v>37</v>
      </c>
      <c r="P1827" s="191">
        <v>0.11437756963120962</v>
      </c>
      <c r="Q1827" s="191">
        <f t="shared" si="113"/>
        <v>61</v>
      </c>
      <c r="R1827" s="191">
        <v>0.37525116696033883</v>
      </c>
      <c r="S1827" s="191">
        <f t="shared" si="114"/>
        <v>51</v>
      </c>
      <c r="T1827" s="191">
        <v>0.15765556895112678</v>
      </c>
      <c r="U1827" s="191">
        <f t="shared" si="115"/>
        <v>31</v>
      </c>
      <c r="V1827" s="191">
        <v>9.5829855636959407E-2</v>
      </c>
      <c r="W1827" s="191">
        <f t="shared" si="116"/>
        <v>218</v>
      </c>
      <c r="X1827" s="191">
        <v>0.67390027512442419</v>
      </c>
      <c r="Y1827" s="191">
        <f t="shared" si="117"/>
        <v>324</v>
      </c>
      <c r="Z1827" s="191">
        <v>1.0015765556895113</v>
      </c>
      <c r="AA1827" s="191">
        <f t="shared" si="118"/>
        <v>580</v>
      </c>
      <c r="AB1827" s="191">
        <v>1.7929456861108535</v>
      </c>
      <c r="AC1827" s="191">
        <f t="shared" si="119"/>
        <v>134</v>
      </c>
      <c r="AD1827" s="191">
        <v>0.41423227920492128</v>
      </c>
      <c r="AE1827" s="191"/>
      <c r="AF1827" s="191"/>
    </row>
    <row r="1828" spans="1:32">
      <c r="A1828" s="332" t="s">
        <v>1141</v>
      </c>
      <c r="B1828" s="335" t="s">
        <v>1061</v>
      </c>
      <c r="C1828" s="246">
        <v>23029</v>
      </c>
      <c r="D1828" s="246">
        <v>25093</v>
      </c>
      <c r="E1828" s="191">
        <f t="shared" si="107"/>
        <v>1262</v>
      </c>
      <c r="F1828" s="191">
        <f t="shared" si="120"/>
        <v>5.0292910373410908</v>
      </c>
      <c r="G1828" s="191">
        <f t="shared" si="108"/>
        <v>619</v>
      </c>
      <c r="H1828" s="191">
        <v>2.4668234168891723</v>
      </c>
      <c r="I1828" s="191">
        <f t="shared" si="109"/>
        <v>643</v>
      </c>
      <c r="J1828" s="191">
        <v>2.562467620451919</v>
      </c>
      <c r="K1828" s="191">
        <f t="shared" si="110"/>
        <v>129</v>
      </c>
      <c r="L1828" s="191">
        <v>0.51408759414976291</v>
      </c>
      <c r="M1828" s="191">
        <f t="shared" si="111"/>
        <v>123</v>
      </c>
      <c r="N1828" s="191">
        <v>0.49017654325907623</v>
      </c>
      <c r="O1828" s="191">
        <f t="shared" si="112"/>
        <v>34</v>
      </c>
      <c r="P1828" s="191">
        <v>0.13549595504722434</v>
      </c>
      <c r="Q1828" s="191">
        <f t="shared" si="113"/>
        <v>51</v>
      </c>
      <c r="R1828" s="191">
        <v>0.40445542581596461</v>
      </c>
      <c r="S1828" s="191">
        <f t="shared" si="114"/>
        <v>46</v>
      </c>
      <c r="T1828" s="191">
        <v>0.18331805682859761</v>
      </c>
      <c r="U1828" s="191">
        <f t="shared" si="115"/>
        <v>23</v>
      </c>
      <c r="V1828" s="191">
        <v>9.1659028414298807E-2</v>
      </c>
      <c r="W1828" s="191">
        <f t="shared" si="116"/>
        <v>139</v>
      </c>
      <c r="X1828" s="191">
        <v>0.55393934563424063</v>
      </c>
      <c r="Y1828" s="191">
        <f t="shared" si="117"/>
        <v>261</v>
      </c>
      <c r="Z1828" s="191">
        <v>1.0401307137448692</v>
      </c>
      <c r="AA1828" s="191">
        <f t="shared" si="118"/>
        <v>408</v>
      </c>
      <c r="AB1828" s="191">
        <v>1.6259514605666918</v>
      </c>
      <c r="AC1828" s="191">
        <f t="shared" si="119"/>
        <v>48</v>
      </c>
      <c r="AD1828" s="191">
        <v>0.19128840712549317</v>
      </c>
      <c r="AE1828" s="191"/>
      <c r="AF1828" s="191"/>
    </row>
    <row r="1829" spans="1:32">
      <c r="A1829" s="332" t="s">
        <v>1141</v>
      </c>
      <c r="B1829" s="335" t="s">
        <v>1062</v>
      </c>
      <c r="C1829" s="240">
        <v>119155</v>
      </c>
      <c r="D1829" s="240">
        <v>127951</v>
      </c>
      <c r="E1829" s="191">
        <f t="shared" si="107"/>
        <v>8489</v>
      </c>
      <c r="F1829" s="191">
        <f t="shared" si="120"/>
        <v>6.6345710467288255</v>
      </c>
      <c r="G1829" s="191">
        <f t="shared" si="108"/>
        <v>4379</v>
      </c>
      <c r="H1829" s="191">
        <v>3.4224038889887538</v>
      </c>
      <c r="I1829" s="191">
        <f t="shared" si="109"/>
        <v>4110</v>
      </c>
      <c r="J1829" s="191">
        <v>3.2121671577400721</v>
      </c>
      <c r="K1829" s="191">
        <f t="shared" si="110"/>
        <v>1039</v>
      </c>
      <c r="L1829" s="191">
        <v>0.81202960508319588</v>
      </c>
      <c r="M1829" s="191">
        <f t="shared" si="111"/>
        <v>1498</v>
      </c>
      <c r="N1829" s="191">
        <v>1.1707606818235106</v>
      </c>
      <c r="O1829" s="191">
        <f t="shared" si="112"/>
        <v>370</v>
      </c>
      <c r="P1829" s="191">
        <v>0.28917319911528633</v>
      </c>
      <c r="Q1829" s="191">
        <f t="shared" si="113"/>
        <v>304</v>
      </c>
      <c r="R1829" s="191">
        <v>0.47280599604536105</v>
      </c>
      <c r="S1829" s="191">
        <f t="shared" si="114"/>
        <v>340</v>
      </c>
      <c r="T1829" s="191">
        <v>0.26572672351134419</v>
      </c>
      <c r="U1829" s="191">
        <f t="shared" si="115"/>
        <v>179</v>
      </c>
      <c r="V1829" s="191">
        <v>0.13989730443685475</v>
      </c>
      <c r="W1829" s="191">
        <f t="shared" si="116"/>
        <v>772</v>
      </c>
      <c r="X1829" s="191">
        <v>0.60335597220811088</v>
      </c>
      <c r="Y1829" s="191">
        <f t="shared" si="117"/>
        <v>1126</v>
      </c>
      <c r="Z1829" s="191">
        <v>0.88002438433462804</v>
      </c>
      <c r="AA1829" s="191">
        <f t="shared" si="118"/>
        <v>2416</v>
      </c>
      <c r="AB1829" s="191">
        <v>1.8882228353041399</v>
      </c>
      <c r="AC1829" s="191">
        <f t="shared" si="119"/>
        <v>445</v>
      </c>
      <c r="AD1829" s="191">
        <v>0.34778938812514165</v>
      </c>
      <c r="AE1829" s="191"/>
      <c r="AF1829" s="191"/>
    </row>
    <row r="1830" spans="1:32">
      <c r="A1830" s="332" t="s">
        <v>1141</v>
      </c>
      <c r="B1830" s="334" t="s">
        <v>935</v>
      </c>
      <c r="C1830" s="345">
        <v>14820</v>
      </c>
      <c r="D1830" s="345">
        <v>14786</v>
      </c>
      <c r="E1830" s="191">
        <f t="shared" si="107"/>
        <v>1003</v>
      </c>
      <c r="F1830" s="191">
        <f t="shared" si="120"/>
        <v>6.7834437981874744</v>
      </c>
      <c r="G1830" s="191">
        <f t="shared" si="108"/>
        <v>529</v>
      </c>
      <c r="H1830" s="191">
        <v>3.5777086433112406</v>
      </c>
      <c r="I1830" s="191">
        <f t="shared" si="109"/>
        <v>474</v>
      </c>
      <c r="J1830" s="191">
        <v>3.2057351548762347</v>
      </c>
      <c r="K1830" s="191">
        <f t="shared" si="110"/>
        <v>116</v>
      </c>
      <c r="L1830" s="191">
        <v>0.78452590288110369</v>
      </c>
      <c r="M1830" s="191">
        <f t="shared" si="111"/>
        <v>157</v>
      </c>
      <c r="N1830" s="191">
        <v>1.0618152306235629</v>
      </c>
      <c r="O1830" s="191">
        <f t="shared" si="112"/>
        <v>41</v>
      </c>
      <c r="P1830" s="191">
        <v>0.27728932774245907</v>
      </c>
      <c r="Q1830" s="191">
        <f t="shared" si="113"/>
        <v>19</v>
      </c>
      <c r="R1830" s="191">
        <v>0.25571486541322874</v>
      </c>
      <c r="S1830" s="191">
        <f t="shared" si="114"/>
        <v>34</v>
      </c>
      <c r="T1830" s="191">
        <v>0.22994724739618558</v>
      </c>
      <c r="U1830" s="191">
        <f t="shared" si="115"/>
        <v>23</v>
      </c>
      <c r="V1830" s="191">
        <v>0.15555254970918436</v>
      </c>
      <c r="W1830" s="191">
        <f t="shared" si="116"/>
        <v>91</v>
      </c>
      <c r="X1830" s="191">
        <v>0.61544704450155552</v>
      </c>
      <c r="Y1830" s="191">
        <f t="shared" si="117"/>
        <v>153</v>
      </c>
      <c r="Z1830" s="191">
        <v>1.0347626132828351</v>
      </c>
      <c r="AA1830" s="191">
        <f t="shared" si="118"/>
        <v>308</v>
      </c>
      <c r="AB1830" s="191">
        <v>2.0830515352360339</v>
      </c>
      <c r="AC1830" s="191">
        <f t="shared" si="119"/>
        <v>61</v>
      </c>
      <c r="AD1830" s="191">
        <v>0.41255241444609764</v>
      </c>
      <c r="AE1830" s="191"/>
      <c r="AF1830" s="191"/>
    </row>
    <row r="1831" spans="1:32">
      <c r="A1831" s="332" t="s">
        <v>1141</v>
      </c>
      <c r="B1831" s="337" t="s">
        <v>937</v>
      </c>
      <c r="C1831" s="347">
        <v>13864</v>
      </c>
      <c r="D1831" s="347">
        <v>14306</v>
      </c>
      <c r="E1831" s="191">
        <f t="shared" ref="E1831:E1894" si="121">SUM(E1075,E1327,E1579)</f>
        <v>994</v>
      </c>
      <c r="F1831" s="191">
        <f t="shared" si="120"/>
        <v>6.9481336502166924</v>
      </c>
      <c r="G1831" s="191">
        <f t="shared" ref="G1831:G1894" si="122">SUM(G1075,G1327,G1579)</f>
        <v>516</v>
      </c>
      <c r="H1831" s="191">
        <v>3.6068782329092692</v>
      </c>
      <c r="I1831" s="191">
        <f t="shared" ref="I1831:I1894" si="123">SUM(I1075,I1327,I1579)</f>
        <v>478</v>
      </c>
      <c r="J1831" s="191">
        <v>3.3412554173074231</v>
      </c>
      <c r="K1831" s="191">
        <f t="shared" ref="K1831:K1894" si="124">SUM(K1075,K1327,K1579)</f>
        <v>146</v>
      </c>
      <c r="L1831" s="191">
        <v>1.0205508178386691</v>
      </c>
      <c r="M1831" s="191">
        <f t="shared" ref="M1831:M1894" si="125">SUM(M1075,M1327,M1579)</f>
        <v>205</v>
      </c>
      <c r="N1831" s="191">
        <v>1.432965189431008</v>
      </c>
      <c r="O1831" s="191">
        <f t="shared" ref="O1831:O1894" si="126">SUM(O1075,O1327,O1579)</f>
        <v>47</v>
      </c>
      <c r="P1831" s="191">
        <v>0.32853348245491404</v>
      </c>
      <c r="Q1831" s="191">
        <f t="shared" ref="Q1831:Q1894" si="127">SUM(Q1075,Q1327,Q1579)</f>
        <v>35</v>
      </c>
      <c r="R1831" s="191">
        <v>0.48685866070180345</v>
      </c>
      <c r="S1831" s="191">
        <f t="shared" ref="S1831:S1894" si="128">SUM(S1075,S1327,S1579)</f>
        <v>36</v>
      </c>
      <c r="T1831" s="191">
        <v>0.25164266741227459</v>
      </c>
      <c r="U1831" s="191">
        <f t="shared" ref="U1831:U1894" si="129">SUM(U1075,U1327,U1579)</f>
        <v>23</v>
      </c>
      <c r="V1831" s="191">
        <v>0.16077170418006431</v>
      </c>
      <c r="W1831" s="191">
        <f t="shared" ref="W1831:W1894" si="130">SUM(W1075,W1327,W1579)</f>
        <v>80</v>
      </c>
      <c r="X1831" s="191">
        <v>0.55920592758283238</v>
      </c>
      <c r="Y1831" s="191">
        <f t="shared" ref="Y1831:Y1894" si="131">SUM(Y1075,Y1327,Y1579)</f>
        <v>110</v>
      </c>
      <c r="Z1831" s="191">
        <v>0.76890815042639449</v>
      </c>
      <c r="AA1831" s="191">
        <f t="shared" ref="AA1831:AA1894" si="132">SUM(AA1075,AA1327,AA1579)</f>
        <v>272</v>
      </c>
      <c r="AB1831" s="191">
        <v>1.9013001537816301</v>
      </c>
      <c r="AC1831" s="191">
        <f t="shared" ref="AC1831:AC1894" si="133">SUM(AC1075,AC1327,AC1579)</f>
        <v>40</v>
      </c>
      <c r="AD1831" s="191">
        <v>0.27960296379141619</v>
      </c>
      <c r="AE1831" s="191"/>
      <c r="AF1831" s="191"/>
    </row>
    <row r="1832" spans="1:32">
      <c r="A1832" s="332" t="s">
        <v>1141</v>
      </c>
      <c r="B1832" s="337" t="s">
        <v>938</v>
      </c>
      <c r="C1832" s="347">
        <v>21342</v>
      </c>
      <c r="D1832" s="347">
        <v>23111</v>
      </c>
      <c r="E1832" s="191">
        <f t="shared" si="121"/>
        <v>1517</v>
      </c>
      <c r="F1832" s="191">
        <f t="shared" si="120"/>
        <v>6.5639738652589683</v>
      </c>
      <c r="G1832" s="191">
        <f t="shared" si="122"/>
        <v>759</v>
      </c>
      <c r="H1832" s="191">
        <v>3.2841504045692527</v>
      </c>
      <c r="I1832" s="191">
        <f t="shared" si="123"/>
        <v>758</v>
      </c>
      <c r="J1832" s="191">
        <v>3.2798234606897148</v>
      </c>
      <c r="K1832" s="191">
        <f t="shared" si="124"/>
        <v>198</v>
      </c>
      <c r="L1832" s="191">
        <v>0.85673488814850074</v>
      </c>
      <c r="M1832" s="191">
        <f t="shared" si="125"/>
        <v>215</v>
      </c>
      <c r="N1832" s="191">
        <v>0.93029293410064473</v>
      </c>
      <c r="O1832" s="191">
        <f t="shared" si="126"/>
        <v>67</v>
      </c>
      <c r="P1832" s="191">
        <v>0.28990523992903811</v>
      </c>
      <c r="Q1832" s="191">
        <f t="shared" si="127"/>
        <v>70</v>
      </c>
      <c r="R1832" s="191">
        <v>0.60274328241962705</v>
      </c>
      <c r="S1832" s="191">
        <f t="shared" si="128"/>
        <v>71</v>
      </c>
      <c r="T1832" s="191">
        <v>0.30721301544718965</v>
      </c>
      <c r="U1832" s="191">
        <f t="shared" si="129"/>
        <v>33</v>
      </c>
      <c r="V1832" s="191">
        <v>0.14278914802475012</v>
      </c>
      <c r="W1832" s="191">
        <f t="shared" si="130"/>
        <v>140</v>
      </c>
      <c r="X1832" s="191">
        <v>0.60577214313530348</v>
      </c>
      <c r="Y1832" s="191">
        <f t="shared" si="131"/>
        <v>211</v>
      </c>
      <c r="Z1832" s="191">
        <v>0.91298515858249318</v>
      </c>
      <c r="AA1832" s="191">
        <f t="shared" si="132"/>
        <v>414</v>
      </c>
      <c r="AB1832" s="191">
        <v>1.7913547661286833</v>
      </c>
      <c r="AC1832" s="191">
        <f t="shared" si="133"/>
        <v>98</v>
      </c>
      <c r="AD1832" s="191">
        <v>0.42404050019471246</v>
      </c>
      <c r="AE1832" s="191"/>
      <c r="AF1832" s="191"/>
    </row>
    <row r="1833" spans="1:32">
      <c r="A1833" s="332" t="s">
        <v>1141</v>
      </c>
      <c r="B1833" s="337" t="s">
        <v>940</v>
      </c>
      <c r="C1833" s="347">
        <v>28053</v>
      </c>
      <c r="D1833" s="347">
        <v>33190</v>
      </c>
      <c r="E1833" s="191">
        <f t="shared" si="121"/>
        <v>2205</v>
      </c>
      <c r="F1833" s="191">
        <f t="shared" si="120"/>
        <v>6.643567339560108</v>
      </c>
      <c r="G1833" s="191">
        <f t="shared" si="122"/>
        <v>1139</v>
      </c>
      <c r="H1833" s="191">
        <v>3.4317565531786687</v>
      </c>
      <c r="I1833" s="191">
        <f t="shared" si="123"/>
        <v>1066</v>
      </c>
      <c r="J1833" s="191">
        <v>3.2118107863814402</v>
      </c>
      <c r="K1833" s="191">
        <f t="shared" si="124"/>
        <v>293</v>
      </c>
      <c r="L1833" s="191">
        <v>0.88279602289846348</v>
      </c>
      <c r="M1833" s="191">
        <f t="shared" si="125"/>
        <v>444</v>
      </c>
      <c r="N1833" s="191">
        <v>1.337752335040675</v>
      </c>
      <c r="O1833" s="191">
        <f t="shared" si="126"/>
        <v>91</v>
      </c>
      <c r="P1833" s="191">
        <v>0.27417896956914733</v>
      </c>
      <c r="Q1833" s="191">
        <f t="shared" si="127"/>
        <v>87</v>
      </c>
      <c r="R1833" s="191">
        <v>0.52163302199457662</v>
      </c>
      <c r="S1833" s="191">
        <f t="shared" si="128"/>
        <v>81</v>
      </c>
      <c r="T1833" s="191">
        <v>0.24404941247363662</v>
      </c>
      <c r="U1833" s="191">
        <f t="shared" si="129"/>
        <v>47</v>
      </c>
      <c r="V1833" s="191">
        <v>0.14160891834890027</v>
      </c>
      <c r="W1833" s="191">
        <f t="shared" si="130"/>
        <v>219</v>
      </c>
      <c r="X1833" s="191">
        <v>0.65983730039168431</v>
      </c>
      <c r="Y1833" s="191">
        <f t="shared" si="131"/>
        <v>274</v>
      </c>
      <c r="Z1833" s="191">
        <v>0.82554986441699307</v>
      </c>
      <c r="AA1833" s="191">
        <f t="shared" si="132"/>
        <v>572</v>
      </c>
      <c r="AB1833" s="191">
        <v>1.7234106658632116</v>
      </c>
      <c r="AC1833" s="191">
        <f t="shared" si="133"/>
        <v>97</v>
      </c>
      <c r="AD1833" s="191">
        <v>0.29225670382645375</v>
      </c>
      <c r="AE1833" s="191"/>
      <c r="AF1833" s="191"/>
    </row>
    <row r="1834" spans="1:32">
      <c r="A1834" s="332" t="s">
        <v>1141</v>
      </c>
      <c r="B1834" s="334" t="s">
        <v>892</v>
      </c>
      <c r="C1834" s="345">
        <v>15062</v>
      </c>
      <c r="D1834" s="345">
        <v>15388</v>
      </c>
      <c r="E1834" s="191">
        <f t="shared" si="121"/>
        <v>927</v>
      </c>
      <c r="F1834" s="191">
        <f t="shared" si="120"/>
        <v>6.024174681570055</v>
      </c>
      <c r="G1834" s="191">
        <f t="shared" si="122"/>
        <v>494</v>
      </c>
      <c r="H1834" s="191">
        <v>3.2102937353782171</v>
      </c>
      <c r="I1834" s="191">
        <f t="shared" si="123"/>
        <v>433</v>
      </c>
      <c r="J1834" s="191">
        <v>2.8138809461918379</v>
      </c>
      <c r="K1834" s="191">
        <f t="shared" si="124"/>
        <v>78</v>
      </c>
      <c r="L1834" s="191">
        <v>0.50688848453340263</v>
      </c>
      <c r="M1834" s="191">
        <f t="shared" si="125"/>
        <v>149</v>
      </c>
      <c r="N1834" s="191">
        <v>0.96828697686508969</v>
      </c>
      <c r="O1834" s="191">
        <f t="shared" si="126"/>
        <v>42</v>
      </c>
      <c r="P1834" s="191">
        <v>0.27293995321029374</v>
      </c>
      <c r="Q1834" s="191">
        <f t="shared" si="127"/>
        <v>29</v>
      </c>
      <c r="R1834" s="191">
        <v>0.3750324928515727</v>
      </c>
      <c r="S1834" s="191">
        <f t="shared" si="128"/>
        <v>34</v>
      </c>
      <c r="T1834" s="191">
        <v>0.22095139069404729</v>
      </c>
      <c r="U1834" s="191">
        <f t="shared" si="129"/>
        <v>14</v>
      </c>
      <c r="V1834" s="191">
        <v>9.0979984403431247E-2</v>
      </c>
      <c r="W1834" s="191">
        <f t="shared" si="130"/>
        <v>75</v>
      </c>
      <c r="X1834" s="191">
        <v>0.4873927735898102</v>
      </c>
      <c r="Y1834" s="191">
        <f t="shared" si="131"/>
        <v>133</v>
      </c>
      <c r="Z1834" s="191">
        <v>0.8643098518325969</v>
      </c>
      <c r="AA1834" s="191">
        <f t="shared" si="132"/>
        <v>318</v>
      </c>
      <c r="AB1834" s="191">
        <v>2.0665453600207955</v>
      </c>
      <c r="AC1834" s="191">
        <f t="shared" si="133"/>
        <v>55</v>
      </c>
      <c r="AD1834" s="191">
        <v>0.35742136729919416</v>
      </c>
      <c r="AE1834" s="191"/>
      <c r="AF1834" s="191"/>
    </row>
    <row r="1835" spans="1:32">
      <c r="A1835" s="332" t="s">
        <v>1141</v>
      </c>
      <c r="B1835" s="337" t="s">
        <v>893</v>
      </c>
      <c r="C1835" s="347">
        <v>18224</v>
      </c>
      <c r="D1835" s="347">
        <v>18768</v>
      </c>
      <c r="E1835" s="191">
        <f t="shared" si="121"/>
        <v>1279</v>
      </c>
      <c r="F1835" s="191">
        <f t="shared" si="120"/>
        <v>6.8147911338448424</v>
      </c>
      <c r="G1835" s="191">
        <f t="shared" si="122"/>
        <v>635</v>
      </c>
      <c r="H1835" s="191">
        <v>3.3834185848252347</v>
      </c>
      <c r="I1835" s="191">
        <f t="shared" si="123"/>
        <v>644</v>
      </c>
      <c r="J1835" s="191">
        <v>3.4313725490196081</v>
      </c>
      <c r="K1835" s="191">
        <f t="shared" si="124"/>
        <v>149</v>
      </c>
      <c r="L1835" s="191">
        <v>0.79390451832907072</v>
      </c>
      <c r="M1835" s="191">
        <f t="shared" si="125"/>
        <v>229</v>
      </c>
      <c r="N1835" s="191">
        <v>1.220161977834612</v>
      </c>
      <c r="O1835" s="191">
        <f t="shared" si="126"/>
        <v>62</v>
      </c>
      <c r="P1835" s="191">
        <v>0.33034953111679455</v>
      </c>
      <c r="Q1835" s="191">
        <f t="shared" si="127"/>
        <v>50</v>
      </c>
      <c r="R1835" s="191">
        <v>0.53015771526001709</v>
      </c>
      <c r="S1835" s="191">
        <f t="shared" si="128"/>
        <v>56</v>
      </c>
      <c r="T1835" s="191">
        <v>0.29838022165387895</v>
      </c>
      <c r="U1835" s="191">
        <f t="shared" si="129"/>
        <v>27</v>
      </c>
      <c r="V1835" s="191">
        <v>0.14386189258312021</v>
      </c>
      <c r="W1835" s="191">
        <f t="shared" si="130"/>
        <v>104</v>
      </c>
      <c r="X1835" s="191">
        <v>0.55413469735720366</v>
      </c>
      <c r="Y1835" s="191">
        <f t="shared" si="131"/>
        <v>176</v>
      </c>
      <c r="Z1835" s="191">
        <v>0.93776641091219104</v>
      </c>
      <c r="AA1835" s="191">
        <f t="shared" si="132"/>
        <v>370</v>
      </c>
      <c r="AB1835" s="191">
        <v>1.9714407502131288</v>
      </c>
      <c r="AC1835" s="191">
        <f t="shared" si="133"/>
        <v>56</v>
      </c>
      <c r="AD1835" s="191">
        <v>0.29838022165387895</v>
      </c>
      <c r="AE1835" s="191"/>
      <c r="AF1835" s="191"/>
    </row>
    <row r="1836" spans="1:32">
      <c r="A1836" s="332" t="s">
        <v>1141</v>
      </c>
      <c r="B1836" s="337" t="s">
        <v>942</v>
      </c>
      <c r="C1836" s="347">
        <v>7790</v>
      </c>
      <c r="D1836" s="347">
        <v>8402</v>
      </c>
      <c r="E1836" s="191">
        <f t="shared" si="121"/>
        <v>564</v>
      </c>
      <c r="F1836" s="191">
        <f t="shared" si="120"/>
        <v>6.7126874553677691</v>
      </c>
      <c r="G1836" s="191">
        <f t="shared" si="122"/>
        <v>307</v>
      </c>
      <c r="H1836" s="191">
        <v>3.65389193049274</v>
      </c>
      <c r="I1836" s="191">
        <f t="shared" si="123"/>
        <v>257</v>
      </c>
      <c r="J1836" s="191">
        <v>3.0587955248750296</v>
      </c>
      <c r="K1836" s="191">
        <f t="shared" si="124"/>
        <v>59</v>
      </c>
      <c r="L1836" s="191">
        <v>0.7022137586288979</v>
      </c>
      <c r="M1836" s="191">
        <f t="shared" si="125"/>
        <v>99</v>
      </c>
      <c r="N1836" s="191">
        <v>1.1782908831230658</v>
      </c>
      <c r="O1836" s="191">
        <f t="shared" si="126"/>
        <v>20</v>
      </c>
      <c r="P1836" s="191">
        <v>0.238038562247084</v>
      </c>
      <c r="Q1836" s="191">
        <f t="shared" si="127"/>
        <v>14</v>
      </c>
      <c r="R1836" s="191">
        <v>0.33158771721018804</v>
      </c>
      <c r="S1836" s="191">
        <f t="shared" si="128"/>
        <v>28</v>
      </c>
      <c r="T1836" s="191">
        <v>0.33325398714591764</v>
      </c>
      <c r="U1836" s="191">
        <f t="shared" si="129"/>
        <v>12</v>
      </c>
      <c r="V1836" s="191">
        <v>0.14282313734825042</v>
      </c>
      <c r="W1836" s="191">
        <f t="shared" si="130"/>
        <v>63</v>
      </c>
      <c r="X1836" s="191">
        <v>0.74982147107831476</v>
      </c>
      <c r="Y1836" s="191">
        <f t="shared" si="131"/>
        <v>69</v>
      </c>
      <c r="Z1836" s="191">
        <v>0.82123303975243989</v>
      </c>
      <c r="AA1836" s="191">
        <f t="shared" si="132"/>
        <v>162</v>
      </c>
      <c r="AB1836" s="191">
        <v>1.9281123542013807</v>
      </c>
      <c r="AC1836" s="191">
        <f t="shared" si="133"/>
        <v>38</v>
      </c>
      <c r="AD1836" s="191">
        <v>0.45227326826945968</v>
      </c>
      <c r="AE1836" s="191"/>
      <c r="AF1836" s="191"/>
    </row>
    <row r="1837" spans="1:32">
      <c r="A1837" s="332" t="s">
        <v>1141</v>
      </c>
      <c r="B1837" s="338" t="s">
        <v>1063</v>
      </c>
      <c r="C1837" s="343">
        <v>85621</v>
      </c>
      <c r="D1837" s="246">
        <v>100762</v>
      </c>
      <c r="E1837" s="191">
        <f t="shared" si="121"/>
        <v>5456</v>
      </c>
      <c r="F1837" s="191">
        <f t="shared" si="120"/>
        <v>5.4147396836108852</v>
      </c>
      <c r="G1837" s="191">
        <f t="shared" si="122"/>
        <v>2836</v>
      </c>
      <c r="H1837" s="191">
        <v>2.8145531053373296</v>
      </c>
      <c r="I1837" s="191">
        <f t="shared" si="123"/>
        <v>2620</v>
      </c>
      <c r="J1837" s="191">
        <v>2.6001865782735556</v>
      </c>
      <c r="K1837" s="191">
        <f t="shared" si="124"/>
        <v>536</v>
      </c>
      <c r="L1837" s="191">
        <v>0.53194656715825406</v>
      </c>
      <c r="M1837" s="191">
        <f t="shared" si="125"/>
        <v>988</v>
      </c>
      <c r="N1837" s="191">
        <v>0.98052837379170721</v>
      </c>
      <c r="O1837" s="191">
        <f t="shared" si="126"/>
        <v>185</v>
      </c>
      <c r="P1837" s="191">
        <v>0.18360096067962128</v>
      </c>
      <c r="Q1837" s="191">
        <f t="shared" si="127"/>
        <v>153</v>
      </c>
      <c r="R1837" s="191">
        <v>0.30216748377364483</v>
      </c>
      <c r="S1837" s="191">
        <f t="shared" si="128"/>
        <v>192</v>
      </c>
      <c r="T1837" s="191">
        <v>0.19054802405668805</v>
      </c>
      <c r="U1837" s="191">
        <f t="shared" si="129"/>
        <v>133</v>
      </c>
      <c r="V1837" s="191">
        <v>0.13199420416426827</v>
      </c>
      <c r="W1837" s="191">
        <f t="shared" si="130"/>
        <v>613</v>
      </c>
      <c r="X1837" s="191">
        <v>0.60836426430598833</v>
      </c>
      <c r="Y1837" s="191">
        <f t="shared" si="131"/>
        <v>819</v>
      </c>
      <c r="Z1837" s="191">
        <v>0.81280641511680995</v>
      </c>
      <c r="AA1837" s="191">
        <f t="shared" si="132"/>
        <v>1517</v>
      </c>
      <c r="AB1837" s="191">
        <v>1.5055278775728944</v>
      </c>
      <c r="AC1837" s="191">
        <f t="shared" si="133"/>
        <v>320</v>
      </c>
      <c r="AD1837" s="191">
        <v>0.31758004009448004</v>
      </c>
      <c r="AE1837" s="191"/>
      <c r="AF1837" s="191"/>
    </row>
    <row r="1838" spans="1:32">
      <c r="A1838" s="332" t="s">
        <v>1141</v>
      </c>
      <c r="B1838" s="334" t="s">
        <v>860</v>
      </c>
      <c r="C1838" s="345">
        <v>5531</v>
      </c>
      <c r="D1838" s="345">
        <v>5911</v>
      </c>
      <c r="E1838" s="191">
        <f t="shared" si="121"/>
        <v>0</v>
      </c>
      <c r="F1838" s="191">
        <f t="shared" si="120"/>
        <v>0</v>
      </c>
      <c r="G1838" s="191">
        <f t="shared" si="122"/>
        <v>0</v>
      </c>
      <c r="H1838" s="191">
        <v>0</v>
      </c>
      <c r="I1838" s="191">
        <f t="shared" si="123"/>
        <v>0</v>
      </c>
      <c r="J1838" s="191">
        <v>0</v>
      </c>
      <c r="K1838" s="191">
        <f t="shared" si="124"/>
        <v>0</v>
      </c>
      <c r="L1838" s="191">
        <v>0</v>
      </c>
      <c r="M1838" s="191">
        <f t="shared" si="125"/>
        <v>0</v>
      </c>
      <c r="N1838" s="191">
        <v>0</v>
      </c>
      <c r="O1838" s="191">
        <f t="shared" si="126"/>
        <v>0</v>
      </c>
      <c r="P1838" s="191">
        <v>0</v>
      </c>
      <c r="Q1838" s="191">
        <f t="shared" si="127"/>
        <v>0</v>
      </c>
      <c r="R1838" s="191">
        <v>0</v>
      </c>
      <c r="S1838" s="191">
        <f t="shared" si="128"/>
        <v>0</v>
      </c>
      <c r="T1838" s="191">
        <v>0</v>
      </c>
      <c r="U1838" s="191">
        <f t="shared" si="129"/>
        <v>0</v>
      </c>
      <c r="V1838" s="191">
        <v>0</v>
      </c>
      <c r="W1838" s="191">
        <f t="shared" si="130"/>
        <v>0</v>
      </c>
      <c r="X1838" s="191">
        <v>0</v>
      </c>
      <c r="Y1838" s="191">
        <f t="shared" si="131"/>
        <v>0</v>
      </c>
      <c r="Z1838" s="191">
        <v>0</v>
      </c>
      <c r="AA1838" s="191">
        <f t="shared" si="132"/>
        <v>0</v>
      </c>
      <c r="AB1838" s="191">
        <v>0</v>
      </c>
      <c r="AC1838" s="191">
        <f t="shared" si="133"/>
        <v>0</v>
      </c>
      <c r="AD1838" s="191">
        <v>0</v>
      </c>
      <c r="AE1838" s="191"/>
      <c r="AF1838" s="191"/>
    </row>
    <row r="1839" spans="1:32">
      <c r="A1839" s="332" t="s">
        <v>1141</v>
      </c>
      <c r="B1839" s="334" t="s">
        <v>898</v>
      </c>
      <c r="C1839" s="345">
        <v>6982</v>
      </c>
      <c r="D1839" s="345">
        <v>8434</v>
      </c>
      <c r="E1839" s="191">
        <f t="shared" si="121"/>
        <v>821</v>
      </c>
      <c r="F1839" s="191">
        <f t="shared" si="120"/>
        <v>9.7344083471662319</v>
      </c>
      <c r="G1839" s="191">
        <f t="shared" si="122"/>
        <v>451</v>
      </c>
      <c r="H1839" s="191">
        <v>5.3474033673227419</v>
      </c>
      <c r="I1839" s="191">
        <f t="shared" si="123"/>
        <v>370</v>
      </c>
      <c r="J1839" s="191">
        <v>4.3870049798434909</v>
      </c>
      <c r="K1839" s="191">
        <f t="shared" si="124"/>
        <v>100</v>
      </c>
      <c r="L1839" s="191">
        <v>1.1856770215793218</v>
      </c>
      <c r="M1839" s="191">
        <f t="shared" si="125"/>
        <v>180</v>
      </c>
      <c r="N1839" s="191">
        <v>2.1342186388427793</v>
      </c>
      <c r="O1839" s="191">
        <f t="shared" si="126"/>
        <v>36</v>
      </c>
      <c r="P1839" s="191">
        <v>0.42684372776855584</v>
      </c>
      <c r="Q1839" s="191">
        <f t="shared" si="127"/>
        <v>24</v>
      </c>
      <c r="R1839" s="191">
        <v>0.56627934550628412</v>
      </c>
      <c r="S1839" s="191">
        <f t="shared" si="128"/>
        <v>25</v>
      </c>
      <c r="T1839" s="191">
        <v>0.29641925539483044</v>
      </c>
      <c r="U1839" s="191">
        <f t="shared" si="129"/>
        <v>19</v>
      </c>
      <c r="V1839" s="191">
        <v>0.22527863410007112</v>
      </c>
      <c r="W1839" s="191">
        <f t="shared" si="130"/>
        <v>83</v>
      </c>
      <c r="X1839" s="191">
        <v>0.98411192791083701</v>
      </c>
      <c r="Y1839" s="191">
        <f t="shared" si="131"/>
        <v>94</v>
      </c>
      <c r="Z1839" s="191">
        <v>1.1145364002845624</v>
      </c>
      <c r="AA1839" s="191">
        <f t="shared" si="132"/>
        <v>215</v>
      </c>
      <c r="AB1839" s="191">
        <v>2.549205596395542</v>
      </c>
      <c r="AC1839" s="191">
        <f t="shared" si="133"/>
        <v>45</v>
      </c>
      <c r="AD1839" s="191">
        <v>0.53355465971069482</v>
      </c>
      <c r="AE1839" s="191"/>
      <c r="AF1839" s="191"/>
    </row>
    <row r="1840" spans="1:32">
      <c r="A1840" s="332" t="s">
        <v>1141</v>
      </c>
      <c r="B1840" s="337" t="s">
        <v>853</v>
      </c>
      <c r="C1840" s="347">
        <v>6262</v>
      </c>
      <c r="D1840" s="347">
        <v>5875</v>
      </c>
      <c r="E1840" s="191">
        <f t="shared" si="121"/>
        <v>1246</v>
      </c>
      <c r="F1840" s="191">
        <f t="shared" si="120"/>
        <v>21.208510638297874</v>
      </c>
      <c r="G1840" s="191">
        <f t="shared" si="122"/>
        <v>643</v>
      </c>
      <c r="H1840" s="191">
        <v>10.944680851063831</v>
      </c>
      <c r="I1840" s="191">
        <f t="shared" si="123"/>
        <v>603</v>
      </c>
      <c r="J1840" s="191">
        <v>10.263829787234043</v>
      </c>
      <c r="K1840" s="191">
        <f t="shared" si="124"/>
        <v>143</v>
      </c>
      <c r="L1840" s="191">
        <v>2.4340425531914893</v>
      </c>
      <c r="M1840" s="191">
        <f t="shared" si="125"/>
        <v>264</v>
      </c>
      <c r="N1840" s="191">
        <v>4.4936170212765951</v>
      </c>
      <c r="O1840" s="191">
        <f t="shared" si="126"/>
        <v>50</v>
      </c>
      <c r="P1840" s="191">
        <v>0.85106382978723405</v>
      </c>
      <c r="Q1840" s="191">
        <f t="shared" si="127"/>
        <v>40</v>
      </c>
      <c r="R1840" s="191">
        <v>1.3548936170212766</v>
      </c>
      <c r="S1840" s="191">
        <f t="shared" si="128"/>
        <v>61</v>
      </c>
      <c r="T1840" s="191">
        <v>1.0382978723404257</v>
      </c>
      <c r="U1840" s="191">
        <f t="shared" si="129"/>
        <v>30</v>
      </c>
      <c r="V1840" s="191">
        <v>0.51063829787234039</v>
      </c>
      <c r="W1840" s="191">
        <f t="shared" si="130"/>
        <v>130</v>
      </c>
      <c r="X1840" s="191">
        <v>2.2127659574468086</v>
      </c>
      <c r="Y1840" s="191">
        <f t="shared" si="131"/>
        <v>169</v>
      </c>
      <c r="Z1840" s="191">
        <v>2.8765957446808512</v>
      </c>
      <c r="AA1840" s="191">
        <f t="shared" si="132"/>
        <v>300</v>
      </c>
      <c r="AB1840" s="191">
        <v>5.1063829787234036</v>
      </c>
      <c r="AC1840" s="191">
        <f t="shared" si="133"/>
        <v>59</v>
      </c>
      <c r="AD1840" s="191">
        <v>1.0042553191489363</v>
      </c>
      <c r="AE1840" s="191"/>
      <c r="AF1840" s="191"/>
    </row>
    <row r="1841" spans="1:32">
      <c r="A1841" s="332" t="s">
        <v>1141</v>
      </c>
      <c r="B1841" s="337" t="s">
        <v>857</v>
      </c>
      <c r="C1841" s="347">
        <v>6411</v>
      </c>
      <c r="D1841" s="347">
        <v>6788</v>
      </c>
      <c r="E1841" s="191">
        <f t="shared" si="121"/>
        <v>780</v>
      </c>
      <c r="F1841" s="191">
        <f t="shared" si="120"/>
        <v>11.490866234531525</v>
      </c>
      <c r="G1841" s="191">
        <f t="shared" si="122"/>
        <v>373</v>
      </c>
      <c r="H1841" s="191">
        <v>5.4949911608721269</v>
      </c>
      <c r="I1841" s="191">
        <f t="shared" si="123"/>
        <v>407</v>
      </c>
      <c r="J1841" s="191">
        <v>5.9958750736593993</v>
      </c>
      <c r="K1841" s="191">
        <f t="shared" si="124"/>
        <v>79</v>
      </c>
      <c r="L1841" s="191">
        <v>1.1638185032410135</v>
      </c>
      <c r="M1841" s="191">
        <f t="shared" si="125"/>
        <v>118</v>
      </c>
      <c r="N1841" s="191">
        <v>1.7383618149675901</v>
      </c>
      <c r="O1841" s="191">
        <f t="shared" si="126"/>
        <v>19</v>
      </c>
      <c r="P1841" s="191">
        <v>0.27990571596935765</v>
      </c>
      <c r="Q1841" s="191">
        <f t="shared" si="127"/>
        <v>22</v>
      </c>
      <c r="R1841" s="191">
        <v>0.64496169711255158</v>
      </c>
      <c r="S1841" s="191">
        <f t="shared" si="128"/>
        <v>23</v>
      </c>
      <c r="T1841" s="191">
        <v>0.33883323512080138</v>
      </c>
      <c r="U1841" s="191">
        <f t="shared" si="129"/>
        <v>16</v>
      </c>
      <c r="V1841" s="191">
        <v>0.23571007660577489</v>
      </c>
      <c r="W1841" s="191">
        <f t="shared" si="130"/>
        <v>82</v>
      </c>
      <c r="X1841" s="191">
        <v>1.2080141426045963</v>
      </c>
      <c r="Y1841" s="191">
        <f t="shared" si="131"/>
        <v>120</v>
      </c>
      <c r="Z1841" s="191">
        <v>1.7678255745433118</v>
      </c>
      <c r="AA1841" s="191">
        <f t="shared" si="132"/>
        <v>256</v>
      </c>
      <c r="AB1841" s="191">
        <v>3.7713612256923983</v>
      </c>
      <c r="AC1841" s="191">
        <f t="shared" si="133"/>
        <v>45</v>
      </c>
      <c r="AD1841" s="191">
        <v>0.66293459045374192</v>
      </c>
      <c r="AE1841" s="191"/>
      <c r="AF1841" s="191"/>
    </row>
    <row r="1842" spans="1:32">
      <c r="A1842" s="332" t="s">
        <v>1141</v>
      </c>
      <c r="B1842" s="334" t="s">
        <v>862</v>
      </c>
      <c r="C1842" s="345">
        <v>7819</v>
      </c>
      <c r="D1842" s="345">
        <v>8818</v>
      </c>
      <c r="E1842" s="191">
        <f t="shared" si="121"/>
        <v>0</v>
      </c>
      <c r="F1842" s="191">
        <f t="shared" si="120"/>
        <v>0</v>
      </c>
      <c r="G1842" s="191">
        <f t="shared" si="122"/>
        <v>0</v>
      </c>
      <c r="H1842" s="191">
        <v>0</v>
      </c>
      <c r="I1842" s="191">
        <f t="shared" si="123"/>
        <v>0</v>
      </c>
      <c r="J1842" s="191">
        <v>0</v>
      </c>
      <c r="K1842" s="191">
        <f t="shared" si="124"/>
        <v>0</v>
      </c>
      <c r="L1842" s="191">
        <v>0</v>
      </c>
      <c r="M1842" s="191">
        <f t="shared" si="125"/>
        <v>0</v>
      </c>
      <c r="N1842" s="191">
        <v>0</v>
      </c>
      <c r="O1842" s="191">
        <f t="shared" si="126"/>
        <v>0</v>
      </c>
      <c r="P1842" s="191">
        <v>0</v>
      </c>
      <c r="Q1842" s="191">
        <f t="shared" si="127"/>
        <v>0</v>
      </c>
      <c r="R1842" s="191">
        <v>0</v>
      </c>
      <c r="S1842" s="191">
        <f t="shared" si="128"/>
        <v>0</v>
      </c>
      <c r="T1842" s="191">
        <v>0</v>
      </c>
      <c r="U1842" s="191">
        <f t="shared" si="129"/>
        <v>0</v>
      </c>
      <c r="V1842" s="191">
        <v>0</v>
      </c>
      <c r="W1842" s="191">
        <f t="shared" si="130"/>
        <v>0</v>
      </c>
      <c r="X1842" s="191">
        <v>0</v>
      </c>
      <c r="Y1842" s="191">
        <f t="shared" si="131"/>
        <v>0</v>
      </c>
      <c r="Z1842" s="191">
        <v>0</v>
      </c>
      <c r="AA1842" s="191">
        <f t="shared" si="132"/>
        <v>0</v>
      </c>
      <c r="AB1842" s="191">
        <v>0</v>
      </c>
      <c r="AC1842" s="191">
        <f t="shared" si="133"/>
        <v>0</v>
      </c>
      <c r="AD1842" s="191">
        <v>0</v>
      </c>
      <c r="AE1842" s="191"/>
      <c r="AF1842" s="191"/>
    </row>
    <row r="1843" spans="1:32">
      <c r="A1843" s="332" t="s">
        <v>1141</v>
      </c>
      <c r="B1843" s="334" t="s">
        <v>1064</v>
      </c>
      <c r="C1843" s="345">
        <v>11239</v>
      </c>
      <c r="D1843" s="345">
        <v>16333</v>
      </c>
      <c r="E1843" s="191">
        <f t="shared" si="121"/>
        <v>0</v>
      </c>
      <c r="F1843" s="191">
        <f t="shared" ref="F1843:F1906" si="134">E1843/D1843*100</f>
        <v>0</v>
      </c>
      <c r="G1843" s="191">
        <f t="shared" si="122"/>
        <v>0</v>
      </c>
      <c r="H1843" s="191">
        <v>0</v>
      </c>
      <c r="I1843" s="191">
        <f t="shared" si="123"/>
        <v>0</v>
      </c>
      <c r="J1843" s="191">
        <v>0</v>
      </c>
      <c r="K1843" s="191">
        <f t="shared" si="124"/>
        <v>0</v>
      </c>
      <c r="L1843" s="191">
        <v>0</v>
      </c>
      <c r="M1843" s="191">
        <f t="shared" si="125"/>
        <v>0</v>
      </c>
      <c r="N1843" s="191">
        <v>0</v>
      </c>
      <c r="O1843" s="191">
        <f t="shared" si="126"/>
        <v>0</v>
      </c>
      <c r="P1843" s="191">
        <v>0</v>
      </c>
      <c r="Q1843" s="191">
        <f t="shared" si="127"/>
        <v>0</v>
      </c>
      <c r="R1843" s="191">
        <v>0</v>
      </c>
      <c r="S1843" s="191">
        <f t="shared" si="128"/>
        <v>0</v>
      </c>
      <c r="T1843" s="191">
        <v>0</v>
      </c>
      <c r="U1843" s="191">
        <f t="shared" si="129"/>
        <v>0</v>
      </c>
      <c r="V1843" s="191">
        <v>0</v>
      </c>
      <c r="W1843" s="191">
        <f t="shared" si="130"/>
        <v>0</v>
      </c>
      <c r="X1843" s="191">
        <v>0</v>
      </c>
      <c r="Y1843" s="191">
        <f t="shared" si="131"/>
        <v>0</v>
      </c>
      <c r="Z1843" s="191">
        <v>0</v>
      </c>
      <c r="AA1843" s="191">
        <f t="shared" si="132"/>
        <v>0</v>
      </c>
      <c r="AB1843" s="191">
        <v>0</v>
      </c>
      <c r="AC1843" s="191">
        <f t="shared" si="133"/>
        <v>0</v>
      </c>
      <c r="AD1843" s="191">
        <v>0</v>
      </c>
      <c r="AE1843" s="191"/>
      <c r="AF1843" s="191"/>
    </row>
    <row r="1844" spans="1:32">
      <c r="A1844" s="332" t="s">
        <v>1141</v>
      </c>
      <c r="B1844" s="334" t="s">
        <v>872</v>
      </c>
      <c r="C1844" s="345">
        <v>12505</v>
      </c>
      <c r="D1844" s="345">
        <v>14544</v>
      </c>
      <c r="E1844" s="191">
        <f t="shared" si="121"/>
        <v>0</v>
      </c>
      <c r="F1844" s="191">
        <f t="shared" si="134"/>
        <v>0</v>
      </c>
      <c r="G1844" s="191">
        <f t="shared" si="122"/>
        <v>0</v>
      </c>
      <c r="H1844" s="191">
        <v>0</v>
      </c>
      <c r="I1844" s="191">
        <f t="shared" si="123"/>
        <v>0</v>
      </c>
      <c r="J1844" s="191">
        <v>0</v>
      </c>
      <c r="K1844" s="191">
        <f t="shared" si="124"/>
        <v>0</v>
      </c>
      <c r="L1844" s="191">
        <v>0</v>
      </c>
      <c r="M1844" s="191">
        <f t="shared" si="125"/>
        <v>0</v>
      </c>
      <c r="N1844" s="191">
        <v>0</v>
      </c>
      <c r="O1844" s="191">
        <f t="shared" si="126"/>
        <v>0</v>
      </c>
      <c r="P1844" s="191">
        <v>0</v>
      </c>
      <c r="Q1844" s="191">
        <f t="shared" si="127"/>
        <v>0</v>
      </c>
      <c r="R1844" s="191">
        <v>0</v>
      </c>
      <c r="S1844" s="191">
        <f t="shared" si="128"/>
        <v>0</v>
      </c>
      <c r="T1844" s="191">
        <v>0</v>
      </c>
      <c r="U1844" s="191">
        <f t="shared" si="129"/>
        <v>0</v>
      </c>
      <c r="V1844" s="191">
        <v>0</v>
      </c>
      <c r="W1844" s="191">
        <f t="shared" si="130"/>
        <v>0</v>
      </c>
      <c r="X1844" s="191">
        <v>0</v>
      </c>
      <c r="Y1844" s="191">
        <f t="shared" si="131"/>
        <v>0</v>
      </c>
      <c r="Z1844" s="191">
        <v>0</v>
      </c>
      <c r="AA1844" s="191">
        <f t="shared" si="132"/>
        <v>0</v>
      </c>
      <c r="AB1844" s="191">
        <v>0</v>
      </c>
      <c r="AC1844" s="191">
        <f t="shared" si="133"/>
        <v>0</v>
      </c>
      <c r="AD1844" s="191">
        <v>0</v>
      </c>
      <c r="AE1844" s="191"/>
      <c r="AF1844" s="191"/>
    </row>
    <row r="1845" spans="1:32">
      <c r="A1845" s="332" t="s">
        <v>1141</v>
      </c>
      <c r="B1845" s="334" t="s">
        <v>883</v>
      </c>
      <c r="C1845" s="345">
        <v>14257</v>
      </c>
      <c r="D1845" s="345">
        <v>17764</v>
      </c>
      <c r="E1845" s="191">
        <f t="shared" si="121"/>
        <v>1316</v>
      </c>
      <c r="F1845" s="191">
        <f t="shared" si="134"/>
        <v>7.408241387074983</v>
      </c>
      <c r="G1845" s="191">
        <f t="shared" si="122"/>
        <v>692</v>
      </c>
      <c r="H1845" s="191">
        <v>3.8955190272461158</v>
      </c>
      <c r="I1845" s="191">
        <f t="shared" si="123"/>
        <v>624</v>
      </c>
      <c r="J1845" s="191">
        <v>3.5127223598288673</v>
      </c>
      <c r="K1845" s="191">
        <f t="shared" si="124"/>
        <v>104</v>
      </c>
      <c r="L1845" s="191">
        <v>0.58545372663814454</v>
      </c>
      <c r="M1845" s="191">
        <f t="shared" si="125"/>
        <v>198</v>
      </c>
      <c r="N1845" s="191">
        <v>1.1146138257149292</v>
      </c>
      <c r="O1845" s="191">
        <f t="shared" si="126"/>
        <v>35</v>
      </c>
      <c r="P1845" s="191">
        <v>0.19702769646476018</v>
      </c>
      <c r="Q1845" s="191">
        <f t="shared" si="127"/>
        <v>43</v>
      </c>
      <c r="R1845" s="191">
        <v>0.48170457104255793</v>
      </c>
      <c r="S1845" s="191">
        <f t="shared" si="128"/>
        <v>46</v>
      </c>
      <c r="T1845" s="191">
        <v>0.25895068678225625</v>
      </c>
      <c r="U1845" s="191">
        <f t="shared" si="129"/>
        <v>34</v>
      </c>
      <c r="V1845" s="191">
        <v>0.19139833370862419</v>
      </c>
      <c r="W1845" s="191">
        <f t="shared" si="130"/>
        <v>149</v>
      </c>
      <c r="X1845" s="191">
        <v>0.83877505066426472</v>
      </c>
      <c r="Y1845" s="191">
        <f t="shared" si="131"/>
        <v>211</v>
      </c>
      <c r="Z1845" s="191">
        <v>1.187795541544697</v>
      </c>
      <c r="AA1845" s="191">
        <f t="shared" si="132"/>
        <v>402</v>
      </c>
      <c r="AB1845" s="191">
        <v>2.2630038279666742</v>
      </c>
      <c r="AC1845" s="191">
        <f t="shared" si="133"/>
        <v>94</v>
      </c>
      <c r="AD1845" s="191">
        <v>0.52916009907678452</v>
      </c>
      <c r="AE1845" s="191"/>
      <c r="AF1845" s="191"/>
    </row>
    <row r="1846" spans="1:32">
      <c r="A1846" s="332" t="s">
        <v>1141</v>
      </c>
      <c r="B1846" s="337" t="s">
        <v>895</v>
      </c>
      <c r="C1846" s="347">
        <v>8317</v>
      </c>
      <c r="D1846" s="347">
        <v>10025</v>
      </c>
      <c r="E1846" s="191">
        <f t="shared" si="121"/>
        <v>1293</v>
      </c>
      <c r="F1846" s="191">
        <f t="shared" si="134"/>
        <v>12.897755610972569</v>
      </c>
      <c r="G1846" s="191">
        <f t="shared" si="122"/>
        <v>677</v>
      </c>
      <c r="H1846" s="191">
        <v>6.7531172069825436</v>
      </c>
      <c r="I1846" s="191">
        <f t="shared" si="123"/>
        <v>616</v>
      </c>
      <c r="J1846" s="191">
        <v>6.144638403990025</v>
      </c>
      <c r="K1846" s="191">
        <f t="shared" si="124"/>
        <v>110</v>
      </c>
      <c r="L1846" s="191">
        <v>1.0972568578553616</v>
      </c>
      <c r="M1846" s="191">
        <f t="shared" si="125"/>
        <v>228</v>
      </c>
      <c r="N1846" s="191">
        <v>2.2743142144638404</v>
      </c>
      <c r="O1846" s="191">
        <f t="shared" si="126"/>
        <v>45</v>
      </c>
      <c r="P1846" s="191">
        <v>0.44887780548628431</v>
      </c>
      <c r="Q1846" s="191">
        <f t="shared" si="127"/>
        <v>24</v>
      </c>
      <c r="R1846" s="191">
        <v>0.47640897755610967</v>
      </c>
      <c r="S1846" s="191">
        <f t="shared" si="128"/>
        <v>37</v>
      </c>
      <c r="T1846" s="191">
        <v>0.36907730673316708</v>
      </c>
      <c r="U1846" s="191">
        <f t="shared" si="129"/>
        <v>34</v>
      </c>
      <c r="V1846" s="191">
        <v>0.3391521197007481</v>
      </c>
      <c r="W1846" s="191">
        <f t="shared" si="130"/>
        <v>169</v>
      </c>
      <c r="X1846" s="191">
        <v>1.6857855361596013</v>
      </c>
      <c r="Y1846" s="191">
        <f t="shared" si="131"/>
        <v>225</v>
      </c>
      <c r="Z1846" s="191">
        <v>2.2443890274314215</v>
      </c>
      <c r="AA1846" s="191">
        <f t="shared" si="132"/>
        <v>344</v>
      </c>
      <c r="AB1846" s="191">
        <v>3.4314214463840398</v>
      </c>
      <c r="AC1846" s="191">
        <f t="shared" si="133"/>
        <v>77</v>
      </c>
      <c r="AD1846" s="191">
        <v>0.76807980049875313</v>
      </c>
      <c r="AE1846" s="191"/>
      <c r="AF1846" s="191"/>
    </row>
    <row r="1847" spans="1:32">
      <c r="A1847" s="332" t="s">
        <v>1141</v>
      </c>
      <c r="B1847" s="334" t="s">
        <v>899</v>
      </c>
      <c r="C1847" s="345">
        <v>6298</v>
      </c>
      <c r="D1847" s="345">
        <v>6270</v>
      </c>
      <c r="E1847" s="191">
        <f t="shared" si="121"/>
        <v>0</v>
      </c>
      <c r="F1847" s="191">
        <f t="shared" si="134"/>
        <v>0</v>
      </c>
      <c r="G1847" s="191">
        <f t="shared" si="122"/>
        <v>0</v>
      </c>
      <c r="H1847" s="191">
        <v>0</v>
      </c>
      <c r="I1847" s="191">
        <f t="shared" si="123"/>
        <v>0</v>
      </c>
      <c r="J1847" s="191">
        <v>0</v>
      </c>
      <c r="K1847" s="191">
        <f t="shared" si="124"/>
        <v>0</v>
      </c>
      <c r="L1847" s="191">
        <v>0</v>
      </c>
      <c r="M1847" s="191">
        <f t="shared" si="125"/>
        <v>0</v>
      </c>
      <c r="N1847" s="191">
        <v>0</v>
      </c>
      <c r="O1847" s="191">
        <f t="shared" si="126"/>
        <v>0</v>
      </c>
      <c r="P1847" s="191">
        <v>0</v>
      </c>
      <c r="Q1847" s="191">
        <f t="shared" si="127"/>
        <v>0</v>
      </c>
      <c r="R1847" s="191">
        <v>0</v>
      </c>
      <c r="S1847" s="191">
        <f t="shared" si="128"/>
        <v>0</v>
      </c>
      <c r="T1847" s="191">
        <v>0</v>
      </c>
      <c r="U1847" s="191">
        <f t="shared" si="129"/>
        <v>0</v>
      </c>
      <c r="V1847" s="191">
        <v>0</v>
      </c>
      <c r="W1847" s="191">
        <f t="shared" si="130"/>
        <v>0</v>
      </c>
      <c r="X1847" s="191">
        <v>0</v>
      </c>
      <c r="Y1847" s="191">
        <f t="shared" si="131"/>
        <v>0</v>
      </c>
      <c r="Z1847" s="191">
        <v>0</v>
      </c>
      <c r="AA1847" s="191">
        <f t="shared" si="132"/>
        <v>0</v>
      </c>
      <c r="AB1847" s="191">
        <v>0</v>
      </c>
      <c r="AC1847" s="191">
        <f t="shared" si="133"/>
        <v>0</v>
      </c>
      <c r="AD1847" s="191">
        <v>0</v>
      </c>
      <c r="AE1847" s="191"/>
      <c r="AF1847" s="191"/>
    </row>
    <row r="1848" spans="1:32">
      <c r="A1848" s="332" t="s">
        <v>1141</v>
      </c>
      <c r="B1848" s="335" t="s">
        <v>1065</v>
      </c>
      <c r="C1848" s="240">
        <v>73749</v>
      </c>
      <c r="D1848" s="246">
        <v>112227</v>
      </c>
      <c r="E1848" s="191">
        <f t="shared" si="121"/>
        <v>5049</v>
      </c>
      <c r="F1848" s="191">
        <f t="shared" si="134"/>
        <v>4.4989173728247209</v>
      </c>
      <c r="G1848" s="191">
        <f t="shared" si="122"/>
        <v>2547</v>
      </c>
      <c r="H1848" s="191">
        <v>2.2695073378064099</v>
      </c>
      <c r="I1848" s="191">
        <f t="shared" si="123"/>
        <v>2502</v>
      </c>
      <c r="J1848" s="191">
        <v>2.229410035018311</v>
      </c>
      <c r="K1848" s="191">
        <f t="shared" si="124"/>
        <v>462</v>
      </c>
      <c r="L1848" s="191">
        <v>0.41166564195781769</v>
      </c>
      <c r="M1848" s="191">
        <f t="shared" si="125"/>
        <v>980</v>
      </c>
      <c r="N1848" s="191">
        <v>0.87323014960749201</v>
      </c>
      <c r="O1848" s="191">
        <f t="shared" si="126"/>
        <v>239</v>
      </c>
      <c r="P1848" s="191">
        <v>0.21296123036345979</v>
      </c>
      <c r="Q1848" s="191">
        <f t="shared" si="127"/>
        <v>175</v>
      </c>
      <c r="R1848" s="191">
        <v>0.31030857102123377</v>
      </c>
      <c r="S1848" s="191">
        <f t="shared" si="128"/>
        <v>162</v>
      </c>
      <c r="T1848" s="191">
        <v>0.14435029003715683</v>
      </c>
      <c r="U1848" s="191">
        <f t="shared" si="129"/>
        <v>117</v>
      </c>
      <c r="V1848" s="191">
        <v>0.10425298724905771</v>
      </c>
      <c r="W1848" s="191">
        <f t="shared" si="130"/>
        <v>627</v>
      </c>
      <c r="X1848" s="191">
        <v>0.55868908551418106</v>
      </c>
      <c r="Y1848" s="191">
        <f t="shared" si="131"/>
        <v>907</v>
      </c>
      <c r="Z1848" s="191">
        <v>0.80818341397346449</v>
      </c>
      <c r="AA1848" s="191">
        <f t="shared" si="132"/>
        <v>1179</v>
      </c>
      <c r="AB1848" s="191">
        <v>1.050549333048197</v>
      </c>
      <c r="AC1848" s="191">
        <f t="shared" si="133"/>
        <v>201</v>
      </c>
      <c r="AD1848" s="191">
        <v>0.17910128578684273</v>
      </c>
      <c r="AE1848" s="191"/>
      <c r="AF1848" s="191"/>
    </row>
    <row r="1849" spans="1:32">
      <c r="A1849" s="332" t="s">
        <v>1141</v>
      </c>
      <c r="B1849" s="334" t="s">
        <v>848</v>
      </c>
      <c r="C1849" s="345"/>
      <c r="D1849" s="345"/>
      <c r="E1849" s="191">
        <f t="shared" si="121"/>
        <v>0</v>
      </c>
      <c r="F1849" s="191"/>
      <c r="G1849" s="191">
        <f t="shared" si="122"/>
        <v>0</v>
      </c>
      <c r="H1849" s="191"/>
      <c r="I1849" s="191">
        <f t="shared" si="123"/>
        <v>0</v>
      </c>
      <c r="J1849" s="191"/>
      <c r="K1849" s="191">
        <f t="shared" si="124"/>
        <v>0</v>
      </c>
      <c r="L1849" s="191"/>
      <c r="M1849" s="191">
        <f t="shared" si="125"/>
        <v>0</v>
      </c>
      <c r="N1849" s="191"/>
      <c r="O1849" s="191">
        <f t="shared" si="126"/>
        <v>0</v>
      </c>
      <c r="P1849" s="191"/>
      <c r="Q1849" s="191">
        <f t="shared" si="127"/>
        <v>0</v>
      </c>
      <c r="R1849" s="191"/>
      <c r="S1849" s="191">
        <f t="shared" si="128"/>
        <v>0</v>
      </c>
      <c r="T1849" s="191"/>
      <c r="U1849" s="191">
        <f t="shared" si="129"/>
        <v>0</v>
      </c>
      <c r="V1849" s="191"/>
      <c r="W1849" s="191">
        <f t="shared" si="130"/>
        <v>0</v>
      </c>
      <c r="X1849" s="191"/>
      <c r="Y1849" s="191">
        <f t="shared" si="131"/>
        <v>283</v>
      </c>
      <c r="Z1849" s="191"/>
      <c r="AA1849" s="191">
        <f t="shared" si="132"/>
        <v>372</v>
      </c>
      <c r="AB1849" s="191"/>
      <c r="AC1849" s="191">
        <f t="shared" si="133"/>
        <v>47</v>
      </c>
      <c r="AD1849" s="191"/>
      <c r="AE1849" s="191"/>
      <c r="AF1849" s="191"/>
    </row>
    <row r="1850" spans="1:32">
      <c r="A1850" s="332" t="s">
        <v>1141</v>
      </c>
      <c r="B1850" s="336" t="s">
        <v>1066</v>
      </c>
      <c r="C1850" s="346"/>
      <c r="D1850" s="346"/>
      <c r="E1850" s="191">
        <f t="shared" si="121"/>
        <v>4902</v>
      </c>
      <c r="F1850" s="191"/>
      <c r="G1850" s="191">
        <f t="shared" si="122"/>
        <v>2474</v>
      </c>
      <c r="H1850" s="191"/>
      <c r="I1850" s="191">
        <f t="shared" si="123"/>
        <v>2428</v>
      </c>
      <c r="J1850" s="191"/>
      <c r="K1850" s="191">
        <f t="shared" si="124"/>
        <v>450</v>
      </c>
      <c r="L1850" s="191"/>
      <c r="M1850" s="191">
        <f t="shared" si="125"/>
        <v>948</v>
      </c>
      <c r="N1850" s="191"/>
      <c r="O1850" s="191">
        <f t="shared" si="126"/>
        <v>233</v>
      </c>
      <c r="P1850" s="191"/>
      <c r="Q1850" s="191">
        <f t="shared" si="127"/>
        <v>173</v>
      </c>
      <c r="R1850" s="191"/>
      <c r="S1850" s="191">
        <f t="shared" si="128"/>
        <v>157</v>
      </c>
      <c r="T1850" s="191"/>
      <c r="U1850" s="191">
        <f t="shared" si="129"/>
        <v>111</v>
      </c>
      <c r="V1850" s="191"/>
      <c r="W1850" s="191">
        <f t="shared" si="130"/>
        <v>614</v>
      </c>
      <c r="X1850" s="191"/>
      <c r="Y1850" s="191">
        <f t="shared" si="131"/>
        <v>607</v>
      </c>
      <c r="Z1850" s="191"/>
      <c r="AA1850" s="191">
        <f t="shared" si="132"/>
        <v>781</v>
      </c>
      <c r="AB1850" s="191"/>
      <c r="AC1850" s="191">
        <f t="shared" si="133"/>
        <v>144</v>
      </c>
      <c r="AD1850" s="191"/>
      <c r="AE1850" s="191"/>
      <c r="AF1850" s="191"/>
    </row>
    <row r="1851" spans="1:32">
      <c r="A1851" s="332" t="s">
        <v>1141</v>
      </c>
      <c r="B1851" s="336" t="s">
        <v>1067</v>
      </c>
      <c r="C1851" s="346"/>
      <c r="D1851" s="346"/>
      <c r="E1851" s="191">
        <f t="shared" si="121"/>
        <v>147</v>
      </c>
      <c r="F1851" s="191"/>
      <c r="G1851" s="191">
        <f t="shared" si="122"/>
        <v>73</v>
      </c>
      <c r="H1851" s="191"/>
      <c r="I1851" s="191">
        <f t="shared" si="123"/>
        <v>74</v>
      </c>
      <c r="J1851" s="191"/>
      <c r="K1851" s="191">
        <f t="shared" si="124"/>
        <v>12</v>
      </c>
      <c r="L1851" s="191"/>
      <c r="M1851" s="191">
        <f t="shared" si="125"/>
        <v>32</v>
      </c>
      <c r="N1851" s="191"/>
      <c r="O1851" s="191">
        <f t="shared" si="126"/>
        <v>6</v>
      </c>
      <c r="P1851" s="191"/>
      <c r="Q1851" s="191">
        <f t="shared" si="127"/>
        <v>2</v>
      </c>
      <c r="R1851" s="191"/>
      <c r="S1851" s="191">
        <f t="shared" si="128"/>
        <v>5</v>
      </c>
      <c r="T1851" s="191"/>
      <c r="U1851" s="191">
        <f t="shared" si="129"/>
        <v>6</v>
      </c>
      <c r="V1851" s="191"/>
      <c r="W1851" s="191">
        <f t="shared" si="130"/>
        <v>13</v>
      </c>
      <c r="X1851" s="191"/>
      <c r="Y1851" s="191">
        <f t="shared" si="131"/>
        <v>190</v>
      </c>
      <c r="Z1851" s="191"/>
      <c r="AA1851" s="191">
        <f t="shared" si="132"/>
        <v>309</v>
      </c>
      <c r="AB1851" s="191"/>
      <c r="AC1851" s="191">
        <f t="shared" si="133"/>
        <v>70</v>
      </c>
      <c r="AD1851" s="191"/>
      <c r="AE1851" s="191"/>
      <c r="AF1851" s="191"/>
    </row>
    <row r="1852" spans="1:32">
      <c r="A1852" s="332" t="s">
        <v>1141</v>
      </c>
      <c r="B1852" s="333" t="s">
        <v>1068</v>
      </c>
      <c r="C1852" s="240">
        <v>61941</v>
      </c>
      <c r="D1852" s="240">
        <v>68497</v>
      </c>
      <c r="E1852" s="191">
        <f t="shared" si="121"/>
        <v>3454</v>
      </c>
      <c r="F1852" s="191">
        <f t="shared" si="134"/>
        <v>5.0425566083186126</v>
      </c>
      <c r="G1852" s="191">
        <f t="shared" si="122"/>
        <v>1789</v>
      </c>
      <c r="H1852" s="191">
        <v>2.6117932172211922</v>
      </c>
      <c r="I1852" s="191">
        <f t="shared" si="123"/>
        <v>1665</v>
      </c>
      <c r="J1852" s="191">
        <v>2.4307633910974205</v>
      </c>
      <c r="K1852" s="191">
        <f t="shared" si="124"/>
        <v>330</v>
      </c>
      <c r="L1852" s="191">
        <v>0.48177292436165087</v>
      </c>
      <c r="M1852" s="191">
        <f t="shared" si="125"/>
        <v>577</v>
      </c>
      <c r="N1852" s="191">
        <v>0.84237265865658351</v>
      </c>
      <c r="O1852" s="191">
        <f t="shared" si="126"/>
        <v>146</v>
      </c>
      <c r="P1852" s="191">
        <v>0.21314802108121522</v>
      </c>
      <c r="Q1852" s="191">
        <f t="shared" si="127"/>
        <v>116</v>
      </c>
      <c r="R1852" s="191">
        <v>0.33700746018073785</v>
      </c>
      <c r="S1852" s="191">
        <f t="shared" si="128"/>
        <v>140</v>
      </c>
      <c r="T1852" s="191">
        <v>0.20438851336554886</v>
      </c>
      <c r="U1852" s="191">
        <f t="shared" si="129"/>
        <v>99</v>
      </c>
      <c r="V1852" s="191">
        <v>0.14453187730849526</v>
      </c>
      <c r="W1852" s="191">
        <f t="shared" si="130"/>
        <v>399</v>
      </c>
      <c r="X1852" s="191">
        <v>0.58250726309181422</v>
      </c>
      <c r="Y1852" s="191">
        <f t="shared" si="131"/>
        <v>462</v>
      </c>
      <c r="Z1852" s="191">
        <v>0.67448209410631121</v>
      </c>
      <c r="AA1852" s="191">
        <f t="shared" si="132"/>
        <v>721</v>
      </c>
      <c r="AB1852" s="191">
        <v>1.0526008438325767</v>
      </c>
      <c r="AC1852" s="191">
        <f t="shared" si="133"/>
        <v>135</v>
      </c>
      <c r="AD1852" s="191">
        <v>0.19708892360249353</v>
      </c>
      <c r="AE1852" s="191"/>
      <c r="AF1852" s="191"/>
    </row>
    <row r="1853" spans="1:32">
      <c r="A1853" s="332" t="s">
        <v>1141</v>
      </c>
      <c r="B1853" s="334" t="s">
        <v>846</v>
      </c>
      <c r="C1853" s="345">
        <v>21903</v>
      </c>
      <c r="D1853" s="345">
        <v>26439</v>
      </c>
      <c r="E1853" s="191">
        <f t="shared" si="121"/>
        <v>1494</v>
      </c>
      <c r="F1853" s="191">
        <f t="shared" si="134"/>
        <v>5.6507432202428234</v>
      </c>
      <c r="G1853" s="191">
        <f t="shared" si="122"/>
        <v>817</v>
      </c>
      <c r="H1853" s="191">
        <v>3.0901320019667917</v>
      </c>
      <c r="I1853" s="191">
        <f t="shared" si="123"/>
        <v>677</v>
      </c>
      <c r="J1853" s="191">
        <v>2.5606112182760317</v>
      </c>
      <c r="K1853" s="191">
        <f t="shared" si="124"/>
        <v>191</v>
      </c>
      <c r="L1853" s="191">
        <v>0.72241764060667957</v>
      </c>
      <c r="M1853" s="191">
        <f t="shared" si="125"/>
        <v>320</v>
      </c>
      <c r="N1853" s="191">
        <v>1.210333219864594</v>
      </c>
      <c r="O1853" s="191">
        <f t="shared" si="126"/>
        <v>76</v>
      </c>
      <c r="P1853" s="191">
        <v>0.28745413971784106</v>
      </c>
      <c r="Q1853" s="191">
        <f t="shared" si="127"/>
        <v>61</v>
      </c>
      <c r="R1853" s="191">
        <v>0.45913234237300954</v>
      </c>
      <c r="S1853" s="191">
        <f t="shared" si="128"/>
        <v>63</v>
      </c>
      <c r="T1853" s="191">
        <v>0.23828435266084197</v>
      </c>
      <c r="U1853" s="191">
        <f t="shared" si="129"/>
        <v>45</v>
      </c>
      <c r="V1853" s="191">
        <v>0.17020310904345853</v>
      </c>
      <c r="W1853" s="191">
        <f t="shared" si="130"/>
        <v>175</v>
      </c>
      <c r="X1853" s="191">
        <v>0.66190097961344985</v>
      </c>
      <c r="Y1853" s="191">
        <f t="shared" si="131"/>
        <v>173</v>
      </c>
      <c r="Z1853" s="191">
        <v>0.65433639698929613</v>
      </c>
      <c r="AA1853" s="191">
        <f t="shared" si="132"/>
        <v>283</v>
      </c>
      <c r="AB1853" s="191">
        <v>1.0703884413177502</v>
      </c>
      <c r="AC1853" s="191">
        <f t="shared" si="133"/>
        <v>47</v>
      </c>
      <c r="AD1853" s="191">
        <v>0.17776769166761222</v>
      </c>
      <c r="AE1853" s="191"/>
      <c r="AF1853" s="191"/>
    </row>
    <row r="1854" spans="1:32">
      <c r="A1854" s="332" t="s">
        <v>1141</v>
      </c>
      <c r="B1854" s="337" t="s">
        <v>874</v>
      </c>
      <c r="C1854" s="347">
        <v>14753</v>
      </c>
      <c r="D1854" s="347">
        <v>16115</v>
      </c>
      <c r="E1854" s="191">
        <f t="shared" si="121"/>
        <v>844</v>
      </c>
      <c r="F1854" s="191">
        <f t="shared" si="134"/>
        <v>5.2373565001551343</v>
      </c>
      <c r="G1854" s="191">
        <f t="shared" si="122"/>
        <v>438</v>
      </c>
      <c r="H1854" s="191">
        <v>2.7179646292274278</v>
      </c>
      <c r="I1854" s="191">
        <f t="shared" si="123"/>
        <v>406</v>
      </c>
      <c r="J1854" s="191">
        <v>2.519391870927707</v>
      </c>
      <c r="K1854" s="191">
        <f t="shared" si="124"/>
        <v>54</v>
      </c>
      <c r="L1854" s="191">
        <v>0.33509152963077876</v>
      </c>
      <c r="M1854" s="191">
        <f t="shared" si="125"/>
        <v>119</v>
      </c>
      <c r="N1854" s="191">
        <v>0.73844244492708655</v>
      </c>
      <c r="O1854" s="191">
        <f t="shared" si="126"/>
        <v>31</v>
      </c>
      <c r="P1854" s="191">
        <v>0.19236735960285448</v>
      </c>
      <c r="Q1854" s="191">
        <f t="shared" si="127"/>
        <v>27</v>
      </c>
      <c r="R1854" s="191">
        <v>0.33341607198262485</v>
      </c>
      <c r="S1854" s="191">
        <f t="shared" si="128"/>
        <v>27</v>
      </c>
      <c r="T1854" s="191">
        <v>0.16754576481538938</v>
      </c>
      <c r="U1854" s="191">
        <f t="shared" si="129"/>
        <v>21</v>
      </c>
      <c r="V1854" s="191">
        <v>0.13031337263419177</v>
      </c>
      <c r="W1854" s="191">
        <f t="shared" si="130"/>
        <v>98</v>
      </c>
      <c r="X1854" s="191">
        <v>0.60812907229289481</v>
      </c>
      <c r="Y1854" s="191">
        <f t="shared" si="131"/>
        <v>145</v>
      </c>
      <c r="Z1854" s="191">
        <v>0.89978281104560964</v>
      </c>
      <c r="AA1854" s="191">
        <f t="shared" si="132"/>
        <v>264</v>
      </c>
      <c r="AB1854" s="191">
        <v>1.6382252559726962</v>
      </c>
      <c r="AC1854" s="191">
        <f t="shared" si="133"/>
        <v>57</v>
      </c>
      <c r="AD1854" s="191">
        <v>0.3537077257213776</v>
      </c>
      <c r="AE1854" s="191"/>
      <c r="AF1854" s="191"/>
    </row>
    <row r="1855" spans="1:32">
      <c r="A1855" s="332" t="s">
        <v>1141</v>
      </c>
      <c r="B1855" s="334" t="s">
        <v>894</v>
      </c>
      <c r="C1855" s="345">
        <v>15701</v>
      </c>
      <c r="D1855" s="345">
        <v>16563</v>
      </c>
      <c r="E1855" s="191">
        <f t="shared" si="121"/>
        <v>732</v>
      </c>
      <c r="F1855" s="191">
        <f t="shared" si="134"/>
        <v>4.4194892229668543</v>
      </c>
      <c r="G1855" s="191">
        <f t="shared" si="122"/>
        <v>336</v>
      </c>
      <c r="H1855" s="191">
        <v>2.0286180039847856</v>
      </c>
      <c r="I1855" s="191">
        <f t="shared" si="123"/>
        <v>396</v>
      </c>
      <c r="J1855" s="191">
        <v>2.3908712189820687</v>
      </c>
      <c r="K1855" s="191">
        <f t="shared" si="124"/>
        <v>57</v>
      </c>
      <c r="L1855" s="191">
        <v>0.34414055424741896</v>
      </c>
      <c r="M1855" s="191">
        <f t="shared" si="125"/>
        <v>88</v>
      </c>
      <c r="N1855" s="191">
        <v>0.53130471532934853</v>
      </c>
      <c r="O1855" s="191">
        <f t="shared" si="126"/>
        <v>24</v>
      </c>
      <c r="P1855" s="191">
        <v>0.14490128599891325</v>
      </c>
      <c r="Q1855" s="191">
        <f t="shared" si="127"/>
        <v>24</v>
      </c>
      <c r="R1855" s="191">
        <v>0.28835355913783733</v>
      </c>
      <c r="S1855" s="191">
        <f t="shared" si="128"/>
        <v>35</v>
      </c>
      <c r="T1855" s="191">
        <v>0.21131437541508183</v>
      </c>
      <c r="U1855" s="191">
        <f t="shared" si="129"/>
        <v>21</v>
      </c>
      <c r="V1855" s="191">
        <v>0.1267886252490491</v>
      </c>
      <c r="W1855" s="191">
        <f t="shared" si="130"/>
        <v>75</v>
      </c>
      <c r="X1855" s="191">
        <v>0.45281651874660389</v>
      </c>
      <c r="Y1855" s="191">
        <f t="shared" si="131"/>
        <v>114</v>
      </c>
      <c r="Z1855" s="191">
        <v>0.68828110849483792</v>
      </c>
      <c r="AA1855" s="191">
        <f t="shared" si="132"/>
        <v>193</v>
      </c>
      <c r="AB1855" s="191">
        <v>1.1652478415745939</v>
      </c>
      <c r="AC1855" s="191">
        <f t="shared" si="133"/>
        <v>51</v>
      </c>
      <c r="AD1855" s="191">
        <v>0.30791523274769061</v>
      </c>
      <c r="AE1855" s="191"/>
      <c r="AF1855" s="191"/>
    </row>
    <row r="1856" spans="1:32">
      <c r="A1856" s="332" t="s">
        <v>1141</v>
      </c>
      <c r="B1856" s="334" t="s">
        <v>905</v>
      </c>
      <c r="C1856" s="345">
        <v>9584</v>
      </c>
      <c r="D1856" s="345">
        <v>9380</v>
      </c>
      <c r="E1856" s="191">
        <f t="shared" si="121"/>
        <v>384</v>
      </c>
      <c r="F1856" s="191">
        <f t="shared" si="134"/>
        <v>4.0938166311300641</v>
      </c>
      <c r="G1856" s="191">
        <f t="shared" si="122"/>
        <v>198</v>
      </c>
      <c r="H1856" s="191">
        <v>2.1108742004264389</v>
      </c>
      <c r="I1856" s="191">
        <f t="shared" si="123"/>
        <v>186</v>
      </c>
      <c r="J1856" s="191">
        <v>1.982942430703625</v>
      </c>
      <c r="K1856" s="191">
        <f t="shared" si="124"/>
        <v>28</v>
      </c>
      <c r="L1856" s="191">
        <v>0.29850746268656719</v>
      </c>
      <c r="M1856" s="191">
        <f t="shared" si="125"/>
        <v>50</v>
      </c>
      <c r="N1856" s="191">
        <v>0.53304904051172708</v>
      </c>
      <c r="O1856" s="191">
        <f t="shared" si="126"/>
        <v>15</v>
      </c>
      <c r="P1856" s="191">
        <v>0.15991471215351813</v>
      </c>
      <c r="Q1856" s="191">
        <f t="shared" si="127"/>
        <v>4</v>
      </c>
      <c r="R1856" s="191">
        <v>8.4861407249466947E-2</v>
      </c>
      <c r="S1856" s="191">
        <f t="shared" si="128"/>
        <v>15</v>
      </c>
      <c r="T1856" s="191">
        <v>0.15991471215351813</v>
      </c>
      <c r="U1856" s="191">
        <f t="shared" si="129"/>
        <v>12</v>
      </c>
      <c r="V1856" s="191">
        <v>0.1279317697228145</v>
      </c>
      <c r="W1856" s="191">
        <f t="shared" si="130"/>
        <v>51</v>
      </c>
      <c r="X1856" s="191">
        <v>0.54371002132196156</v>
      </c>
      <c r="Y1856" s="191">
        <f t="shared" si="131"/>
        <v>136</v>
      </c>
      <c r="Z1856" s="191">
        <v>1.4498933901918978</v>
      </c>
      <c r="AA1856" s="191">
        <f t="shared" si="132"/>
        <v>292</v>
      </c>
      <c r="AB1856" s="191">
        <v>3.113006396588486</v>
      </c>
      <c r="AC1856" s="191">
        <f t="shared" si="133"/>
        <v>59</v>
      </c>
      <c r="AD1856" s="191">
        <v>0.62899786780383793</v>
      </c>
      <c r="AE1856" s="191"/>
      <c r="AF1856" s="191"/>
    </row>
    <row r="1857" spans="1:32">
      <c r="A1857" s="332" t="s">
        <v>1141</v>
      </c>
      <c r="B1857" s="335" t="s">
        <v>1069</v>
      </c>
      <c r="C1857" s="246">
        <v>37783</v>
      </c>
      <c r="D1857" s="240">
        <v>41514</v>
      </c>
      <c r="E1857" s="191">
        <f t="shared" si="121"/>
        <v>2172</v>
      </c>
      <c r="F1857" s="191">
        <f t="shared" si="134"/>
        <v>5.2319699378522904</v>
      </c>
      <c r="G1857" s="191">
        <f t="shared" si="122"/>
        <v>1084</v>
      </c>
      <c r="H1857" s="191">
        <v>2.6111673170496696</v>
      </c>
      <c r="I1857" s="191">
        <f t="shared" si="123"/>
        <v>1088</v>
      </c>
      <c r="J1857" s="191">
        <v>2.6208026208026212</v>
      </c>
      <c r="K1857" s="191">
        <f t="shared" si="124"/>
        <v>156</v>
      </c>
      <c r="L1857" s="191">
        <v>0.37577684636508163</v>
      </c>
      <c r="M1857" s="191">
        <f t="shared" si="125"/>
        <v>286</v>
      </c>
      <c r="N1857" s="191">
        <v>0.68892421833598305</v>
      </c>
      <c r="O1857" s="191">
        <f t="shared" si="126"/>
        <v>84</v>
      </c>
      <c r="P1857" s="191">
        <v>0.20234137881196707</v>
      </c>
      <c r="Q1857" s="191">
        <f t="shared" si="127"/>
        <v>71</v>
      </c>
      <c r="R1857" s="191">
        <v>0.34034301681360507</v>
      </c>
      <c r="S1857" s="191">
        <f t="shared" si="128"/>
        <v>53</v>
      </c>
      <c r="T1857" s="191">
        <v>0.12766777472659827</v>
      </c>
      <c r="U1857" s="191">
        <f t="shared" si="129"/>
        <v>57</v>
      </c>
      <c r="V1857" s="191">
        <v>0.13730307847954906</v>
      </c>
      <c r="W1857" s="191">
        <f t="shared" si="130"/>
        <v>224</v>
      </c>
      <c r="X1857" s="191">
        <v>0.53957701016524551</v>
      </c>
      <c r="Y1857" s="191">
        <f t="shared" si="131"/>
        <v>239</v>
      </c>
      <c r="Z1857" s="191">
        <v>0.57570939923881093</v>
      </c>
      <c r="AA1857" s="191">
        <f t="shared" si="132"/>
        <v>536</v>
      </c>
      <c r="AB1857" s="191">
        <v>1.2911307028954089</v>
      </c>
      <c r="AC1857" s="191">
        <f t="shared" si="133"/>
        <v>148</v>
      </c>
      <c r="AD1857" s="191">
        <v>0.35650623885918004</v>
      </c>
      <c r="AE1857" s="191"/>
      <c r="AF1857" s="191"/>
    </row>
    <row r="1858" spans="1:32">
      <c r="A1858" s="332" t="s">
        <v>1141</v>
      </c>
      <c r="B1858" s="334" t="s">
        <v>881</v>
      </c>
      <c r="C1858" s="345">
        <v>3556</v>
      </c>
      <c r="D1858" s="345">
        <v>3289</v>
      </c>
      <c r="E1858" s="191">
        <f t="shared" si="121"/>
        <v>172</v>
      </c>
      <c r="F1858" s="191">
        <f t="shared" si="134"/>
        <v>5.2295530556400118</v>
      </c>
      <c r="G1858" s="191">
        <f t="shared" si="122"/>
        <v>76</v>
      </c>
      <c r="H1858" s="191">
        <v>2.3107327455153546</v>
      </c>
      <c r="I1858" s="191">
        <f t="shared" si="123"/>
        <v>96</v>
      </c>
      <c r="J1858" s="191">
        <v>2.9188203101246581</v>
      </c>
      <c r="K1858" s="191">
        <f t="shared" si="124"/>
        <v>11</v>
      </c>
      <c r="L1858" s="191">
        <v>0.33444816053511706</v>
      </c>
      <c r="M1858" s="191">
        <f t="shared" si="125"/>
        <v>12</v>
      </c>
      <c r="N1858" s="191">
        <v>0.36485253876558227</v>
      </c>
      <c r="O1858" s="191">
        <f t="shared" si="126"/>
        <v>3</v>
      </c>
      <c r="P1858" s="191">
        <v>9.1213134691395567E-2</v>
      </c>
      <c r="Q1858" s="191">
        <f t="shared" si="127"/>
        <v>5</v>
      </c>
      <c r="R1858" s="191">
        <v>0.30252356339312858</v>
      </c>
      <c r="S1858" s="191">
        <f t="shared" si="128"/>
        <v>5</v>
      </c>
      <c r="T1858" s="191">
        <v>0.15202189115232592</v>
      </c>
      <c r="U1858" s="191">
        <f t="shared" si="129"/>
        <v>4</v>
      </c>
      <c r="V1858" s="191">
        <v>0.12161751292186075</v>
      </c>
      <c r="W1858" s="191">
        <f t="shared" si="130"/>
        <v>13</v>
      </c>
      <c r="X1858" s="191">
        <v>0.39525691699604742</v>
      </c>
      <c r="Y1858" s="191">
        <f t="shared" si="131"/>
        <v>29</v>
      </c>
      <c r="Z1858" s="191">
        <v>0.88172696868349043</v>
      </c>
      <c r="AA1858" s="191">
        <f t="shared" si="132"/>
        <v>65</v>
      </c>
      <c r="AB1858" s="191">
        <v>1.9762845849802373</v>
      </c>
      <c r="AC1858" s="191">
        <f t="shared" si="133"/>
        <v>23</v>
      </c>
      <c r="AD1858" s="191">
        <v>0.69930069930069927</v>
      </c>
      <c r="AE1858" s="191"/>
      <c r="AF1858" s="191"/>
    </row>
    <row r="1859" spans="1:32">
      <c r="A1859" s="332" t="s">
        <v>1141</v>
      </c>
      <c r="B1859" s="334" t="s">
        <v>900</v>
      </c>
      <c r="C1859" s="345">
        <v>4375</v>
      </c>
      <c r="D1859" s="345">
        <v>3792</v>
      </c>
      <c r="E1859" s="191">
        <f t="shared" si="121"/>
        <v>209</v>
      </c>
      <c r="F1859" s="191">
        <f t="shared" si="134"/>
        <v>5.5116033755274261</v>
      </c>
      <c r="G1859" s="191">
        <f t="shared" si="122"/>
        <v>111</v>
      </c>
      <c r="H1859" s="191">
        <v>2.9272151898734178</v>
      </c>
      <c r="I1859" s="191">
        <f t="shared" si="123"/>
        <v>98</v>
      </c>
      <c r="J1859" s="191">
        <v>2.5843881856540083</v>
      </c>
      <c r="K1859" s="191">
        <f t="shared" si="124"/>
        <v>11</v>
      </c>
      <c r="L1859" s="191">
        <v>0.29008438818565402</v>
      </c>
      <c r="M1859" s="191">
        <f t="shared" si="125"/>
        <v>19</v>
      </c>
      <c r="N1859" s="191">
        <v>0.50105485232067515</v>
      </c>
      <c r="O1859" s="191">
        <f t="shared" si="126"/>
        <v>2</v>
      </c>
      <c r="P1859" s="191">
        <v>5.2742616033755269E-2</v>
      </c>
      <c r="Q1859" s="191">
        <f t="shared" si="127"/>
        <v>3</v>
      </c>
      <c r="R1859" s="191">
        <v>0.1574367088607595</v>
      </c>
      <c r="S1859" s="191">
        <f t="shared" si="128"/>
        <v>8</v>
      </c>
      <c r="T1859" s="191">
        <v>0.21097046413502107</v>
      </c>
      <c r="U1859" s="191">
        <f t="shared" si="129"/>
        <v>5</v>
      </c>
      <c r="V1859" s="191">
        <v>0.13185654008438819</v>
      </c>
      <c r="W1859" s="191">
        <f t="shared" si="130"/>
        <v>18</v>
      </c>
      <c r="X1859" s="191">
        <v>0.4746835443037975</v>
      </c>
      <c r="Y1859" s="191">
        <f t="shared" si="131"/>
        <v>36</v>
      </c>
      <c r="Z1859" s="191">
        <v>0.949367088607595</v>
      </c>
      <c r="AA1859" s="191">
        <f t="shared" si="132"/>
        <v>85</v>
      </c>
      <c r="AB1859" s="191">
        <v>2.2415611814345993</v>
      </c>
      <c r="AC1859" s="191">
        <f t="shared" si="133"/>
        <v>34</v>
      </c>
      <c r="AD1859" s="191">
        <v>0.89662447257383959</v>
      </c>
      <c r="AE1859" s="191"/>
      <c r="AF1859" s="191"/>
    </row>
    <row r="1860" spans="1:32">
      <c r="A1860" s="332" t="s">
        <v>1141</v>
      </c>
      <c r="B1860" s="337" t="s">
        <v>885</v>
      </c>
      <c r="C1860" s="347">
        <v>3357</v>
      </c>
      <c r="D1860" s="347">
        <v>3509</v>
      </c>
      <c r="E1860" s="191">
        <f t="shared" si="121"/>
        <v>229</v>
      </c>
      <c r="F1860" s="191">
        <f t="shared" si="134"/>
        <v>6.5260758050726704</v>
      </c>
      <c r="G1860" s="191">
        <f t="shared" si="122"/>
        <v>108</v>
      </c>
      <c r="H1860" s="191">
        <v>3.0777999430037046</v>
      </c>
      <c r="I1860" s="191">
        <f t="shared" si="123"/>
        <v>121</v>
      </c>
      <c r="J1860" s="191">
        <v>3.4482758620689653</v>
      </c>
      <c r="K1860" s="191">
        <f t="shared" si="124"/>
        <v>11</v>
      </c>
      <c r="L1860" s="191">
        <v>0.31347962382445138</v>
      </c>
      <c r="M1860" s="191">
        <f t="shared" si="125"/>
        <v>21</v>
      </c>
      <c r="N1860" s="191">
        <v>0.59846110002849806</v>
      </c>
      <c r="O1860" s="191">
        <f t="shared" si="126"/>
        <v>7</v>
      </c>
      <c r="P1860" s="191">
        <v>0.19948703334283271</v>
      </c>
      <c r="Q1860" s="191">
        <f t="shared" si="127"/>
        <v>5</v>
      </c>
      <c r="R1860" s="191">
        <v>0.28355656882302649</v>
      </c>
      <c r="S1860" s="191">
        <f t="shared" si="128"/>
        <v>2</v>
      </c>
      <c r="T1860" s="191">
        <v>5.6996295240809347E-2</v>
      </c>
      <c r="U1860" s="191">
        <f t="shared" si="129"/>
        <v>5</v>
      </c>
      <c r="V1860" s="191">
        <v>0.14249073810202337</v>
      </c>
      <c r="W1860" s="191">
        <f t="shared" si="130"/>
        <v>23</v>
      </c>
      <c r="X1860" s="191">
        <v>0.65545739526930746</v>
      </c>
      <c r="Y1860" s="191">
        <f t="shared" si="131"/>
        <v>76</v>
      </c>
      <c r="Z1860" s="191">
        <v>2.1658592191507555</v>
      </c>
      <c r="AA1860" s="191">
        <f t="shared" si="132"/>
        <v>167</v>
      </c>
      <c r="AB1860" s="191">
        <v>4.7591906526075807</v>
      </c>
      <c r="AC1860" s="191">
        <f t="shared" si="133"/>
        <v>30</v>
      </c>
      <c r="AD1860" s="191">
        <v>0.85494442861214026</v>
      </c>
      <c r="AE1860" s="191"/>
      <c r="AF1860" s="191"/>
    </row>
    <row r="1861" spans="1:32">
      <c r="A1861" s="332" t="s">
        <v>1141</v>
      </c>
      <c r="B1861" s="334" t="s">
        <v>889</v>
      </c>
      <c r="C1861" s="345">
        <v>18934</v>
      </c>
      <c r="D1861" s="345">
        <v>23821</v>
      </c>
      <c r="E1861" s="191">
        <f t="shared" si="121"/>
        <v>1185</v>
      </c>
      <c r="F1861" s="191">
        <f t="shared" si="134"/>
        <v>4.9746022417194915</v>
      </c>
      <c r="G1861" s="191">
        <f t="shared" si="122"/>
        <v>605</v>
      </c>
      <c r="H1861" s="191">
        <v>2.5397758280508795</v>
      </c>
      <c r="I1861" s="191">
        <f t="shared" si="123"/>
        <v>580</v>
      </c>
      <c r="J1861" s="191">
        <v>2.434826413668612</v>
      </c>
      <c r="K1861" s="191">
        <f t="shared" si="124"/>
        <v>103</v>
      </c>
      <c r="L1861" s="191">
        <v>0.43239158725494314</v>
      </c>
      <c r="M1861" s="191">
        <f t="shared" si="125"/>
        <v>190</v>
      </c>
      <c r="N1861" s="191">
        <v>0.79761554930523493</v>
      </c>
      <c r="O1861" s="191">
        <f t="shared" si="126"/>
        <v>54</v>
      </c>
      <c r="P1861" s="191">
        <v>0.22669073506569834</v>
      </c>
      <c r="Q1861" s="191">
        <f t="shared" si="127"/>
        <v>45</v>
      </c>
      <c r="R1861" s="191">
        <v>0.3759288023172831</v>
      </c>
      <c r="S1861" s="191">
        <f t="shared" si="128"/>
        <v>31</v>
      </c>
      <c r="T1861" s="191">
        <v>0.130137273834012</v>
      </c>
      <c r="U1861" s="191">
        <f t="shared" si="129"/>
        <v>36</v>
      </c>
      <c r="V1861" s="191">
        <v>0.15112715671046556</v>
      </c>
      <c r="W1861" s="191">
        <f t="shared" si="130"/>
        <v>138</v>
      </c>
      <c r="X1861" s="191">
        <v>0.57932076739011795</v>
      </c>
      <c r="Y1861" s="191">
        <f t="shared" si="131"/>
        <v>141</v>
      </c>
      <c r="Z1861" s="191">
        <v>0.5919146971159901</v>
      </c>
      <c r="AA1861" s="191">
        <f t="shared" si="132"/>
        <v>266</v>
      </c>
      <c r="AB1861" s="191">
        <v>1.1166617690273288</v>
      </c>
      <c r="AC1861" s="191">
        <f t="shared" si="133"/>
        <v>55</v>
      </c>
      <c r="AD1861" s="191">
        <v>0.23088871164098904</v>
      </c>
      <c r="AE1861" s="191"/>
      <c r="AF1861" s="191"/>
    </row>
    <row r="1862" spans="1:32">
      <c r="A1862" s="332" t="s">
        <v>1141</v>
      </c>
      <c r="B1862" s="334" t="s">
        <v>890</v>
      </c>
      <c r="C1862" s="345">
        <v>4043</v>
      </c>
      <c r="D1862" s="345">
        <v>3352</v>
      </c>
      <c r="E1862" s="191">
        <f t="shared" si="121"/>
        <v>183</v>
      </c>
      <c r="F1862" s="191">
        <f t="shared" si="134"/>
        <v>5.4594272076372317</v>
      </c>
      <c r="G1862" s="191">
        <f t="shared" si="122"/>
        <v>86</v>
      </c>
      <c r="H1862" s="191">
        <v>2.5656324582338899</v>
      </c>
      <c r="I1862" s="191">
        <f t="shared" si="123"/>
        <v>97</v>
      </c>
      <c r="J1862" s="191">
        <v>2.8937947494033414</v>
      </c>
      <c r="K1862" s="191">
        <f t="shared" si="124"/>
        <v>10</v>
      </c>
      <c r="L1862" s="191">
        <v>0.29832935560859186</v>
      </c>
      <c r="M1862" s="191">
        <f t="shared" si="125"/>
        <v>23</v>
      </c>
      <c r="N1862" s="191">
        <v>0.68615751789976132</v>
      </c>
      <c r="O1862" s="191">
        <f t="shared" si="126"/>
        <v>7</v>
      </c>
      <c r="P1862" s="191">
        <v>0.20883054892601433</v>
      </c>
      <c r="Q1862" s="191">
        <f t="shared" si="127"/>
        <v>4</v>
      </c>
      <c r="R1862" s="191">
        <v>0.23747016706443916</v>
      </c>
      <c r="S1862" s="191">
        <f t="shared" si="128"/>
        <v>4</v>
      </c>
      <c r="T1862" s="191">
        <v>0.11933174224343676</v>
      </c>
      <c r="U1862" s="191">
        <f t="shared" si="129"/>
        <v>3</v>
      </c>
      <c r="V1862" s="191">
        <v>8.9498806682577564E-2</v>
      </c>
      <c r="W1862" s="191">
        <f t="shared" si="130"/>
        <v>13</v>
      </c>
      <c r="X1862" s="191">
        <v>0.38782816229116945</v>
      </c>
      <c r="Y1862" s="191">
        <f t="shared" si="131"/>
        <v>22</v>
      </c>
      <c r="Z1862" s="191">
        <v>0.65632458233890212</v>
      </c>
      <c r="AA1862" s="191">
        <f t="shared" si="132"/>
        <v>66</v>
      </c>
      <c r="AB1862" s="191">
        <v>1.9689737470167064</v>
      </c>
      <c r="AC1862" s="191">
        <f t="shared" si="133"/>
        <v>29</v>
      </c>
      <c r="AD1862" s="191">
        <v>0.86515513126491639</v>
      </c>
      <c r="AE1862" s="191"/>
      <c r="AF1862" s="191"/>
    </row>
    <row r="1863" spans="1:32">
      <c r="A1863" s="332" t="s">
        <v>1141</v>
      </c>
      <c r="B1863" s="334" t="s">
        <v>979</v>
      </c>
      <c r="C1863" s="345">
        <v>3518</v>
      </c>
      <c r="D1863" s="345">
        <v>3751</v>
      </c>
      <c r="E1863" s="191">
        <f t="shared" si="121"/>
        <v>194</v>
      </c>
      <c r="F1863" s="191">
        <f t="shared" si="134"/>
        <v>5.171954145561183</v>
      </c>
      <c r="G1863" s="191">
        <f t="shared" si="122"/>
        <v>98</v>
      </c>
      <c r="H1863" s="191">
        <v>2.6126366302319384</v>
      </c>
      <c r="I1863" s="191">
        <f t="shared" si="123"/>
        <v>96</v>
      </c>
      <c r="J1863" s="191">
        <v>2.5593175153292456</v>
      </c>
      <c r="K1863" s="191">
        <f t="shared" si="124"/>
        <v>10</v>
      </c>
      <c r="L1863" s="191">
        <v>0.26659557451346311</v>
      </c>
      <c r="M1863" s="191">
        <f t="shared" si="125"/>
        <v>21</v>
      </c>
      <c r="N1863" s="191">
        <v>0.5598507064782724</v>
      </c>
      <c r="O1863" s="191">
        <f t="shared" si="126"/>
        <v>11</v>
      </c>
      <c r="P1863" s="191">
        <v>0.2932551319648094</v>
      </c>
      <c r="Q1863" s="191">
        <f t="shared" si="127"/>
        <v>9</v>
      </c>
      <c r="R1863" s="191">
        <v>0.47747267395361231</v>
      </c>
      <c r="S1863" s="191">
        <f t="shared" si="128"/>
        <v>3</v>
      </c>
      <c r="T1863" s="191">
        <v>7.9978672354038924E-2</v>
      </c>
      <c r="U1863" s="191">
        <f t="shared" si="129"/>
        <v>4</v>
      </c>
      <c r="V1863" s="191">
        <v>0.10663822980538523</v>
      </c>
      <c r="W1863" s="191">
        <f t="shared" si="130"/>
        <v>19</v>
      </c>
      <c r="X1863" s="191">
        <v>0.50653159157557981</v>
      </c>
      <c r="Y1863" s="191">
        <f t="shared" si="131"/>
        <v>187</v>
      </c>
      <c r="Z1863" s="191">
        <v>4.9853372434017595</v>
      </c>
      <c r="AA1863" s="191">
        <f t="shared" si="132"/>
        <v>388</v>
      </c>
      <c r="AB1863" s="191">
        <v>10.343908291122366</v>
      </c>
      <c r="AC1863" s="191">
        <f t="shared" si="133"/>
        <v>66</v>
      </c>
      <c r="AD1863" s="191">
        <v>1.7595307917888565</v>
      </c>
      <c r="AE1863" s="191"/>
      <c r="AF1863" s="191"/>
    </row>
    <row r="1864" spans="1:32">
      <c r="A1864" s="332" t="s">
        <v>1141</v>
      </c>
      <c r="B1864" s="335" t="s">
        <v>1070</v>
      </c>
      <c r="C1864" s="343">
        <v>54109</v>
      </c>
      <c r="D1864" s="246">
        <v>55281</v>
      </c>
      <c r="E1864" s="191">
        <f t="shared" si="121"/>
        <v>3142</v>
      </c>
      <c r="F1864" s="191">
        <f t="shared" si="134"/>
        <v>5.6836887900001809</v>
      </c>
      <c r="G1864" s="191">
        <f t="shared" si="122"/>
        <v>1566</v>
      </c>
      <c r="H1864" s="191">
        <v>2.8327996960981165</v>
      </c>
      <c r="I1864" s="191">
        <f t="shared" si="123"/>
        <v>1576</v>
      </c>
      <c r="J1864" s="191">
        <v>2.8508890939020639</v>
      </c>
      <c r="K1864" s="191">
        <f t="shared" si="124"/>
        <v>286</v>
      </c>
      <c r="L1864" s="191">
        <v>0.51735677719288731</v>
      </c>
      <c r="M1864" s="191">
        <f t="shared" si="125"/>
        <v>390</v>
      </c>
      <c r="N1864" s="191">
        <v>0.70548651435393717</v>
      </c>
      <c r="O1864" s="191">
        <f t="shared" si="126"/>
        <v>104</v>
      </c>
      <c r="P1864" s="191">
        <v>0.18812973716104991</v>
      </c>
      <c r="Q1864" s="191">
        <f t="shared" si="127"/>
        <v>132</v>
      </c>
      <c r="R1864" s="191">
        <v>0.47517230151408263</v>
      </c>
      <c r="S1864" s="191">
        <f t="shared" si="128"/>
        <v>101</v>
      </c>
      <c r="T1864" s="191">
        <v>0.18270291781986578</v>
      </c>
      <c r="U1864" s="191">
        <f t="shared" si="129"/>
        <v>68</v>
      </c>
      <c r="V1864" s="191">
        <v>0.12300790506684033</v>
      </c>
      <c r="W1864" s="191">
        <f t="shared" si="130"/>
        <v>325</v>
      </c>
      <c r="X1864" s="191">
        <v>0.58790542862828099</v>
      </c>
      <c r="Y1864" s="191">
        <f t="shared" si="131"/>
        <v>333</v>
      </c>
      <c r="Z1864" s="191">
        <v>0.60237694687143872</v>
      </c>
      <c r="AA1864" s="191">
        <f t="shared" si="132"/>
        <v>728</v>
      </c>
      <c r="AB1864" s="191">
        <v>1.3169081601273493</v>
      </c>
      <c r="AC1864" s="191">
        <f t="shared" si="133"/>
        <v>115</v>
      </c>
      <c r="AD1864" s="191">
        <v>0.20802807474539173</v>
      </c>
      <c r="AE1864" s="191"/>
      <c r="AF1864" s="191"/>
    </row>
    <row r="1865" spans="1:32">
      <c r="A1865" s="332" t="s">
        <v>1141</v>
      </c>
      <c r="B1865" s="337" t="s">
        <v>864</v>
      </c>
      <c r="C1865" s="347">
        <v>23869</v>
      </c>
      <c r="D1865" s="347">
        <v>23926</v>
      </c>
      <c r="E1865" s="191">
        <f t="shared" si="121"/>
        <v>1386</v>
      </c>
      <c r="F1865" s="191">
        <f t="shared" si="134"/>
        <v>5.7928613224107668</v>
      </c>
      <c r="G1865" s="191">
        <f t="shared" si="122"/>
        <v>655</v>
      </c>
      <c r="H1865" s="191">
        <v>2.7376076235058098</v>
      </c>
      <c r="I1865" s="191">
        <f t="shared" si="123"/>
        <v>731</v>
      </c>
      <c r="J1865" s="191">
        <v>3.055253698904957</v>
      </c>
      <c r="K1865" s="191">
        <f t="shared" si="124"/>
        <v>108</v>
      </c>
      <c r="L1865" s="191">
        <v>0.45139179135668306</v>
      </c>
      <c r="M1865" s="191">
        <f t="shared" si="125"/>
        <v>165</v>
      </c>
      <c r="N1865" s="191">
        <v>0.6896263479060436</v>
      </c>
      <c r="O1865" s="191">
        <f t="shared" si="126"/>
        <v>45</v>
      </c>
      <c r="P1865" s="191">
        <v>0.18807991306528463</v>
      </c>
      <c r="Q1865" s="191">
        <f t="shared" si="127"/>
        <v>62</v>
      </c>
      <c r="R1865" s="191">
        <v>0.5156733260887737</v>
      </c>
      <c r="S1865" s="191">
        <f t="shared" si="128"/>
        <v>45</v>
      </c>
      <c r="T1865" s="191">
        <v>0.18807991306528463</v>
      </c>
      <c r="U1865" s="191">
        <f t="shared" si="129"/>
        <v>29</v>
      </c>
      <c r="V1865" s="191">
        <v>0.12120705508651677</v>
      </c>
      <c r="W1865" s="191">
        <f t="shared" si="130"/>
        <v>157</v>
      </c>
      <c r="X1865" s="191">
        <v>0.65618991891665968</v>
      </c>
      <c r="Y1865" s="191">
        <f t="shared" si="131"/>
        <v>241</v>
      </c>
      <c r="Z1865" s="191">
        <v>1.0072724233051908</v>
      </c>
      <c r="AA1865" s="191">
        <f t="shared" si="132"/>
        <v>474</v>
      </c>
      <c r="AB1865" s="191">
        <v>1.9811084176209981</v>
      </c>
      <c r="AC1865" s="191">
        <f t="shared" si="133"/>
        <v>60</v>
      </c>
      <c r="AD1865" s="191">
        <v>0.2507732174203795</v>
      </c>
      <c r="AE1865" s="191"/>
      <c r="AF1865" s="191"/>
    </row>
    <row r="1866" spans="1:32">
      <c r="A1866" s="332" t="s">
        <v>1141</v>
      </c>
      <c r="B1866" s="334" t="s">
        <v>877</v>
      </c>
      <c r="C1866" s="345">
        <v>14187</v>
      </c>
      <c r="D1866" s="345">
        <v>14611</v>
      </c>
      <c r="E1866" s="191">
        <f t="shared" si="121"/>
        <v>851</v>
      </c>
      <c r="F1866" s="191">
        <f t="shared" si="134"/>
        <v>5.8243788926151527</v>
      </c>
      <c r="G1866" s="191">
        <f t="shared" si="122"/>
        <v>444</v>
      </c>
      <c r="H1866" s="191">
        <v>3.0388063787557322</v>
      </c>
      <c r="I1866" s="191">
        <f t="shared" si="123"/>
        <v>407</v>
      </c>
      <c r="J1866" s="191">
        <v>2.785572513859421</v>
      </c>
      <c r="K1866" s="191">
        <f t="shared" si="124"/>
        <v>79</v>
      </c>
      <c r="L1866" s="191">
        <v>0.54068852234617748</v>
      </c>
      <c r="M1866" s="191">
        <f t="shared" si="125"/>
        <v>77</v>
      </c>
      <c r="N1866" s="191">
        <v>0.52700020532475533</v>
      </c>
      <c r="O1866" s="191">
        <f t="shared" si="126"/>
        <v>27</v>
      </c>
      <c r="P1866" s="191">
        <v>0.1847922797891999</v>
      </c>
      <c r="Q1866" s="191">
        <f t="shared" si="127"/>
        <v>39</v>
      </c>
      <c r="R1866" s="191">
        <v>0.53117514201628913</v>
      </c>
      <c r="S1866" s="191">
        <f t="shared" si="128"/>
        <v>34</v>
      </c>
      <c r="T1866" s="191">
        <v>0.23270138936417767</v>
      </c>
      <c r="U1866" s="191">
        <f t="shared" si="129"/>
        <v>19</v>
      </c>
      <c r="V1866" s="191">
        <v>0.13003901170351106</v>
      </c>
      <c r="W1866" s="191">
        <f t="shared" si="130"/>
        <v>75</v>
      </c>
      <c r="X1866" s="191">
        <v>0.51331188830333307</v>
      </c>
      <c r="Y1866" s="191">
        <f t="shared" si="131"/>
        <v>136</v>
      </c>
      <c r="Z1866" s="191">
        <v>0.93080555745671067</v>
      </c>
      <c r="AA1866" s="191">
        <f t="shared" si="132"/>
        <v>302</v>
      </c>
      <c r="AB1866" s="191">
        <v>2.0669358702347549</v>
      </c>
      <c r="AC1866" s="191">
        <f t="shared" si="133"/>
        <v>63</v>
      </c>
      <c r="AD1866" s="191">
        <v>0.4311819861747998</v>
      </c>
      <c r="AE1866" s="191"/>
      <c r="AF1866" s="191"/>
    </row>
    <row r="1867" spans="1:32">
      <c r="A1867" s="332" t="s">
        <v>1141</v>
      </c>
      <c r="B1867" s="334" t="s">
        <v>964</v>
      </c>
      <c r="C1867" s="345">
        <v>16053</v>
      </c>
      <c r="D1867" s="345">
        <v>16744</v>
      </c>
      <c r="E1867" s="191">
        <f t="shared" si="121"/>
        <v>905</v>
      </c>
      <c r="F1867" s="191">
        <f t="shared" si="134"/>
        <v>5.4049211657907312</v>
      </c>
      <c r="G1867" s="191">
        <f t="shared" si="122"/>
        <v>467</v>
      </c>
      <c r="H1867" s="191">
        <v>2.789058767319637</v>
      </c>
      <c r="I1867" s="191">
        <f t="shared" si="123"/>
        <v>438</v>
      </c>
      <c r="J1867" s="191">
        <v>2.6158623984710938</v>
      </c>
      <c r="K1867" s="191">
        <f t="shared" si="124"/>
        <v>99</v>
      </c>
      <c r="L1867" s="191">
        <v>0.5912565695174391</v>
      </c>
      <c r="M1867" s="191">
        <f t="shared" si="125"/>
        <v>148</v>
      </c>
      <c r="N1867" s="191">
        <v>0.88389870998566655</v>
      </c>
      <c r="O1867" s="191">
        <f t="shared" si="126"/>
        <v>32</v>
      </c>
      <c r="P1867" s="191">
        <v>0.19111323459149546</v>
      </c>
      <c r="Q1867" s="191">
        <f t="shared" si="127"/>
        <v>31</v>
      </c>
      <c r="R1867" s="191">
        <v>0.36843048256091732</v>
      </c>
      <c r="S1867" s="191">
        <f t="shared" si="128"/>
        <v>22</v>
      </c>
      <c r="T1867" s="191">
        <v>0.13139034878165312</v>
      </c>
      <c r="U1867" s="191">
        <f t="shared" si="129"/>
        <v>20</v>
      </c>
      <c r="V1867" s="191">
        <v>0.11944577161968467</v>
      </c>
      <c r="W1867" s="191">
        <f t="shared" si="130"/>
        <v>93</v>
      </c>
      <c r="X1867" s="191">
        <v>0.55542283803153369</v>
      </c>
      <c r="Y1867" s="191">
        <f t="shared" si="131"/>
        <v>125</v>
      </c>
      <c r="Z1867" s="191">
        <v>0.74653607262302912</v>
      </c>
      <c r="AA1867" s="191">
        <f t="shared" si="132"/>
        <v>291</v>
      </c>
      <c r="AB1867" s="191">
        <v>1.737935977066412</v>
      </c>
      <c r="AC1867" s="191">
        <f t="shared" si="133"/>
        <v>44</v>
      </c>
      <c r="AD1867" s="191">
        <v>0.26278069756330624</v>
      </c>
      <c r="AE1867" s="191"/>
      <c r="AF1867" s="191"/>
    </row>
    <row r="1868" spans="1:32">
      <c r="A1868" s="332" t="s">
        <v>1141</v>
      </c>
      <c r="B1868" s="335" t="s">
        <v>1071</v>
      </c>
      <c r="C1868" s="343">
        <v>12888</v>
      </c>
      <c r="D1868" s="240">
        <v>13499</v>
      </c>
      <c r="E1868" s="191">
        <f t="shared" si="121"/>
        <v>960</v>
      </c>
      <c r="F1868" s="191">
        <f t="shared" si="134"/>
        <v>7.1116378991036369</v>
      </c>
      <c r="G1868" s="191">
        <f t="shared" si="122"/>
        <v>488</v>
      </c>
      <c r="H1868" s="191">
        <v>3.6150825987110156</v>
      </c>
      <c r="I1868" s="191">
        <f t="shared" si="123"/>
        <v>472</v>
      </c>
      <c r="J1868" s="191">
        <v>3.4965553003926217</v>
      </c>
      <c r="K1868" s="191">
        <f t="shared" si="124"/>
        <v>122</v>
      </c>
      <c r="L1868" s="191">
        <v>0.90377064967775389</v>
      </c>
      <c r="M1868" s="191">
        <f t="shared" si="125"/>
        <v>171</v>
      </c>
      <c r="N1868" s="191">
        <v>1.2667605007778355</v>
      </c>
      <c r="O1868" s="191">
        <f t="shared" si="126"/>
        <v>33</v>
      </c>
      <c r="P1868" s="191">
        <v>0.24446255278168755</v>
      </c>
      <c r="Q1868" s="191">
        <f t="shared" si="127"/>
        <v>28</v>
      </c>
      <c r="R1868" s="191">
        <v>0.41277131639380699</v>
      </c>
      <c r="S1868" s="191">
        <f t="shared" si="128"/>
        <v>26</v>
      </c>
      <c r="T1868" s="191">
        <v>0.1926068597673902</v>
      </c>
      <c r="U1868" s="191">
        <f t="shared" si="129"/>
        <v>16</v>
      </c>
      <c r="V1868" s="191">
        <v>0.11852729831839394</v>
      </c>
      <c r="W1868" s="191">
        <f t="shared" si="130"/>
        <v>101</v>
      </c>
      <c r="X1868" s="191">
        <v>0.74820357063486187</v>
      </c>
      <c r="Y1868" s="191">
        <f t="shared" si="131"/>
        <v>139</v>
      </c>
      <c r="Z1868" s="191">
        <v>1.0297059041410475</v>
      </c>
      <c r="AA1868" s="191">
        <f t="shared" si="132"/>
        <v>283</v>
      </c>
      <c r="AB1868" s="191">
        <v>2.0964515890065929</v>
      </c>
      <c r="AC1868" s="191">
        <f t="shared" si="133"/>
        <v>41</v>
      </c>
      <c r="AD1868" s="191">
        <v>0.30372620194088451</v>
      </c>
      <c r="AE1868" s="191"/>
      <c r="AF1868" s="191"/>
    </row>
    <row r="1869" spans="1:32">
      <c r="A1869" s="332" t="s">
        <v>1141</v>
      </c>
      <c r="B1869" s="334" t="s">
        <v>844</v>
      </c>
      <c r="C1869" s="345"/>
      <c r="D1869" s="345"/>
      <c r="E1869" s="191">
        <f t="shared" si="121"/>
        <v>0</v>
      </c>
      <c r="F1869" s="191"/>
      <c r="G1869" s="191">
        <f t="shared" si="122"/>
        <v>0</v>
      </c>
      <c r="H1869" s="191"/>
      <c r="I1869" s="191">
        <f t="shared" si="123"/>
        <v>0</v>
      </c>
      <c r="J1869" s="191"/>
      <c r="K1869" s="191">
        <f t="shared" si="124"/>
        <v>0</v>
      </c>
      <c r="L1869" s="191"/>
      <c r="M1869" s="191">
        <f t="shared" si="125"/>
        <v>0</v>
      </c>
      <c r="N1869" s="191"/>
      <c r="O1869" s="191">
        <f t="shared" si="126"/>
        <v>0</v>
      </c>
      <c r="P1869" s="191"/>
      <c r="Q1869" s="191">
        <f t="shared" si="127"/>
        <v>0</v>
      </c>
      <c r="R1869" s="191"/>
      <c r="S1869" s="191">
        <f t="shared" si="128"/>
        <v>0</v>
      </c>
      <c r="T1869" s="191"/>
      <c r="U1869" s="191">
        <f t="shared" si="129"/>
        <v>0</v>
      </c>
      <c r="V1869" s="191"/>
      <c r="W1869" s="191">
        <f t="shared" si="130"/>
        <v>0</v>
      </c>
      <c r="X1869" s="191"/>
      <c r="Y1869" s="191">
        <f t="shared" si="131"/>
        <v>0</v>
      </c>
      <c r="Z1869" s="191"/>
      <c r="AA1869" s="191">
        <f t="shared" si="132"/>
        <v>0</v>
      </c>
      <c r="AB1869" s="191"/>
      <c r="AC1869" s="191">
        <f t="shared" si="133"/>
        <v>0</v>
      </c>
      <c r="AD1869" s="191"/>
      <c r="AE1869" s="191"/>
      <c r="AF1869" s="191"/>
    </row>
    <row r="1870" spans="1:32">
      <c r="A1870" s="332" t="s">
        <v>1141</v>
      </c>
      <c r="B1870" s="335" t="s">
        <v>1072</v>
      </c>
      <c r="C1870" s="233">
        <v>228174</v>
      </c>
      <c r="D1870" s="246">
        <v>250285</v>
      </c>
      <c r="E1870" s="191">
        <f t="shared" si="121"/>
        <v>13217</v>
      </c>
      <c r="F1870" s="191">
        <f t="shared" si="134"/>
        <v>5.2807799109015718</v>
      </c>
      <c r="G1870" s="191">
        <f t="shared" si="122"/>
        <v>6622</v>
      </c>
      <c r="H1870" s="191">
        <v>2.6457838064606349</v>
      </c>
      <c r="I1870" s="191">
        <f t="shared" si="123"/>
        <v>6595</v>
      </c>
      <c r="J1870" s="191">
        <v>2.6349961044409373</v>
      </c>
      <c r="K1870" s="191">
        <f t="shared" si="124"/>
        <v>1467</v>
      </c>
      <c r="L1870" s="191">
        <v>0.58613180973689993</v>
      </c>
      <c r="M1870" s="191">
        <f t="shared" si="125"/>
        <v>1616</v>
      </c>
      <c r="N1870" s="191">
        <v>0.64566394310486053</v>
      </c>
      <c r="O1870" s="191">
        <f t="shared" si="126"/>
        <v>387</v>
      </c>
      <c r="P1870" s="191">
        <v>0.15462372894899815</v>
      </c>
      <c r="Q1870" s="191">
        <f t="shared" si="127"/>
        <v>324</v>
      </c>
      <c r="R1870" s="191">
        <v>0.25761032423037733</v>
      </c>
      <c r="S1870" s="191">
        <f t="shared" si="128"/>
        <v>370</v>
      </c>
      <c r="T1870" s="191">
        <v>0.14783147212178116</v>
      </c>
      <c r="U1870" s="191">
        <f t="shared" si="129"/>
        <v>306</v>
      </c>
      <c r="V1870" s="191">
        <v>0.12226062288990551</v>
      </c>
      <c r="W1870" s="191">
        <f t="shared" si="130"/>
        <v>1463</v>
      </c>
      <c r="X1870" s="191">
        <v>0.58453363165990768</v>
      </c>
      <c r="Y1870" s="191">
        <f t="shared" si="131"/>
        <v>2325</v>
      </c>
      <c r="Z1870" s="191">
        <v>0.92894100725173301</v>
      </c>
      <c r="AA1870" s="191">
        <f t="shared" si="132"/>
        <v>4258</v>
      </c>
      <c r="AB1870" s="191">
        <v>1.7012605629582276</v>
      </c>
      <c r="AC1870" s="191">
        <f t="shared" si="133"/>
        <v>701</v>
      </c>
      <c r="AD1870" s="191">
        <v>0.28008070799288809</v>
      </c>
      <c r="AE1870" s="191"/>
      <c r="AF1870" s="191"/>
    </row>
    <row r="1871" spans="1:32">
      <c r="A1871" s="332" t="s">
        <v>1141</v>
      </c>
      <c r="B1871" s="334" t="s">
        <v>976</v>
      </c>
      <c r="C1871" s="345">
        <v>7214</v>
      </c>
      <c r="D1871" s="345">
        <v>7301</v>
      </c>
      <c r="E1871" s="191">
        <f t="shared" si="121"/>
        <v>413</v>
      </c>
      <c r="F1871" s="191">
        <f t="shared" si="134"/>
        <v>5.656759348034516</v>
      </c>
      <c r="G1871" s="191">
        <f t="shared" si="122"/>
        <v>207</v>
      </c>
      <c r="H1871" s="191">
        <v>2.8352280509519243</v>
      </c>
      <c r="I1871" s="191">
        <f t="shared" si="123"/>
        <v>206</v>
      </c>
      <c r="J1871" s="191">
        <v>2.8215312970825916</v>
      </c>
      <c r="K1871" s="191">
        <f t="shared" si="124"/>
        <v>42</v>
      </c>
      <c r="L1871" s="191">
        <v>0.57526366251198469</v>
      </c>
      <c r="M1871" s="191">
        <f t="shared" si="125"/>
        <v>45</v>
      </c>
      <c r="N1871" s="191">
        <v>0.61635392411998358</v>
      </c>
      <c r="O1871" s="191">
        <f t="shared" si="126"/>
        <v>7</v>
      </c>
      <c r="P1871" s="191">
        <v>9.5877277085330767E-2</v>
      </c>
      <c r="Q1871" s="191">
        <f t="shared" si="127"/>
        <v>9</v>
      </c>
      <c r="R1871" s="191">
        <v>0.24530886179975347</v>
      </c>
      <c r="S1871" s="191">
        <f t="shared" si="128"/>
        <v>12</v>
      </c>
      <c r="T1871" s="191">
        <v>0.16436104643199562</v>
      </c>
      <c r="U1871" s="191">
        <f t="shared" si="129"/>
        <v>5</v>
      </c>
      <c r="V1871" s="191">
        <v>6.8483769346664836E-2</v>
      </c>
      <c r="W1871" s="191">
        <f t="shared" si="130"/>
        <v>44</v>
      </c>
      <c r="X1871" s="191">
        <v>0.60265717025065058</v>
      </c>
      <c r="Y1871" s="191">
        <f t="shared" si="131"/>
        <v>70</v>
      </c>
      <c r="Z1871" s="191">
        <v>0.95877277085330781</v>
      </c>
      <c r="AA1871" s="191">
        <f t="shared" si="132"/>
        <v>150</v>
      </c>
      <c r="AB1871" s="191">
        <v>2.0545130803999454</v>
      </c>
      <c r="AC1871" s="191">
        <f t="shared" si="133"/>
        <v>29</v>
      </c>
      <c r="AD1871" s="191">
        <v>0.39720586221065601</v>
      </c>
      <c r="AE1871" s="191"/>
      <c r="AF1871" s="191"/>
    </row>
    <row r="1872" spans="1:32">
      <c r="A1872" s="332" t="s">
        <v>1141</v>
      </c>
      <c r="B1872" s="334" t="s">
        <v>863</v>
      </c>
      <c r="C1872" s="345">
        <v>11246</v>
      </c>
      <c r="D1872" s="345">
        <v>12122</v>
      </c>
      <c r="E1872" s="191">
        <f t="shared" si="121"/>
        <v>943</v>
      </c>
      <c r="F1872" s="191">
        <f t="shared" si="134"/>
        <v>7.7792443491173078</v>
      </c>
      <c r="G1872" s="191">
        <f t="shared" si="122"/>
        <v>482</v>
      </c>
      <c r="H1872" s="191">
        <v>3.9762415442996204</v>
      </c>
      <c r="I1872" s="191">
        <f t="shared" si="123"/>
        <v>461</v>
      </c>
      <c r="J1872" s="191">
        <v>3.8030028048176865</v>
      </c>
      <c r="K1872" s="191">
        <f t="shared" si="124"/>
        <v>128</v>
      </c>
      <c r="L1872" s="191">
        <v>1.05593136446131</v>
      </c>
      <c r="M1872" s="191">
        <f t="shared" si="125"/>
        <v>131</v>
      </c>
      <c r="N1872" s="191">
        <v>1.0806797558158718</v>
      </c>
      <c r="O1872" s="191">
        <f t="shared" si="126"/>
        <v>36</v>
      </c>
      <c r="P1872" s="191">
        <v>0.29698069625474344</v>
      </c>
      <c r="Q1872" s="191">
        <f t="shared" si="127"/>
        <v>23</v>
      </c>
      <c r="R1872" s="191">
        <v>0.37757795743276684</v>
      </c>
      <c r="S1872" s="191">
        <f t="shared" si="128"/>
        <v>16</v>
      </c>
      <c r="T1872" s="191">
        <v>0.13199142055766375</v>
      </c>
      <c r="U1872" s="191">
        <f t="shared" si="129"/>
        <v>14</v>
      </c>
      <c r="V1872" s="191">
        <v>0.11549249298795577</v>
      </c>
      <c r="W1872" s="191">
        <f t="shared" si="130"/>
        <v>108</v>
      </c>
      <c r="X1872" s="191">
        <v>0.89094208876423031</v>
      </c>
      <c r="Y1872" s="191">
        <f t="shared" si="131"/>
        <v>161</v>
      </c>
      <c r="Z1872" s="191">
        <v>1.3281636693614916</v>
      </c>
      <c r="AA1872" s="191">
        <f t="shared" si="132"/>
        <v>279</v>
      </c>
      <c r="AB1872" s="191">
        <v>2.3016003959742615</v>
      </c>
      <c r="AC1872" s="191">
        <f t="shared" si="133"/>
        <v>47</v>
      </c>
      <c r="AD1872" s="191">
        <v>0.38772479788813724</v>
      </c>
      <c r="AE1872" s="191"/>
      <c r="AF1872" s="191"/>
    </row>
    <row r="1873" spans="1:32">
      <c r="A1873" s="332" t="s">
        <v>1141</v>
      </c>
      <c r="B1873" s="334" t="s">
        <v>975</v>
      </c>
      <c r="C1873" s="345">
        <v>17543</v>
      </c>
      <c r="D1873" s="345">
        <v>18114</v>
      </c>
      <c r="E1873" s="191">
        <f t="shared" si="121"/>
        <v>1109</v>
      </c>
      <c r="F1873" s="191">
        <f t="shared" si="134"/>
        <v>6.1223363144529097</v>
      </c>
      <c r="G1873" s="191">
        <f t="shared" si="122"/>
        <v>537</v>
      </c>
      <c r="H1873" s="191">
        <v>2.9645578005962241</v>
      </c>
      <c r="I1873" s="191">
        <f t="shared" si="123"/>
        <v>572</v>
      </c>
      <c r="J1873" s="191">
        <v>3.1577785138566856</v>
      </c>
      <c r="K1873" s="191">
        <f t="shared" si="124"/>
        <v>119</v>
      </c>
      <c r="L1873" s="191">
        <v>0.65695042508556911</v>
      </c>
      <c r="M1873" s="191">
        <f t="shared" si="125"/>
        <v>137</v>
      </c>
      <c r="N1873" s="191">
        <v>0.75632107761952083</v>
      </c>
      <c r="O1873" s="191">
        <f t="shared" si="126"/>
        <v>35</v>
      </c>
      <c r="P1873" s="191">
        <v>0.19322071326046153</v>
      </c>
      <c r="Q1873" s="191">
        <f t="shared" si="127"/>
        <v>36</v>
      </c>
      <c r="R1873" s="191">
        <v>0.39549519708512754</v>
      </c>
      <c r="S1873" s="191">
        <f t="shared" si="128"/>
        <v>41</v>
      </c>
      <c r="T1873" s="191">
        <v>0.22634426410511208</v>
      </c>
      <c r="U1873" s="191">
        <f t="shared" si="129"/>
        <v>22</v>
      </c>
      <c r="V1873" s="191">
        <v>0.12145301976371867</v>
      </c>
      <c r="W1873" s="191">
        <f t="shared" si="130"/>
        <v>115</v>
      </c>
      <c r="X1873" s="191">
        <v>0.63486805785580214</v>
      </c>
      <c r="Y1873" s="191">
        <f t="shared" si="131"/>
        <v>183</v>
      </c>
      <c r="Z1873" s="191">
        <v>1.0102683007618418</v>
      </c>
      <c r="AA1873" s="191">
        <f t="shared" si="132"/>
        <v>367</v>
      </c>
      <c r="AB1873" s="191">
        <v>2.0260571933311251</v>
      </c>
      <c r="AC1873" s="191">
        <f t="shared" si="133"/>
        <v>54</v>
      </c>
      <c r="AD1873" s="191">
        <v>0.29811195760185494</v>
      </c>
      <c r="AE1873" s="191"/>
      <c r="AF1873" s="191"/>
    </row>
    <row r="1874" spans="1:32">
      <c r="A1874" s="332" t="s">
        <v>1141</v>
      </c>
      <c r="B1874" s="337" t="s">
        <v>901</v>
      </c>
      <c r="C1874" s="347">
        <v>15613</v>
      </c>
      <c r="D1874" s="347">
        <v>16793</v>
      </c>
      <c r="E1874" s="191">
        <f t="shared" si="121"/>
        <v>894</v>
      </c>
      <c r="F1874" s="191">
        <f t="shared" si="134"/>
        <v>5.3236467575775626</v>
      </c>
      <c r="G1874" s="191">
        <f t="shared" si="122"/>
        <v>457</v>
      </c>
      <c r="H1874" s="191">
        <v>2.7213720002381945</v>
      </c>
      <c r="I1874" s="191">
        <f t="shared" si="123"/>
        <v>437</v>
      </c>
      <c r="J1874" s="191">
        <v>2.6022747573393676</v>
      </c>
      <c r="K1874" s="191">
        <f t="shared" si="124"/>
        <v>100</v>
      </c>
      <c r="L1874" s="191">
        <v>0.59548621449413441</v>
      </c>
      <c r="M1874" s="191">
        <f t="shared" si="125"/>
        <v>138</v>
      </c>
      <c r="N1874" s="191">
        <v>0.82177097600190552</v>
      </c>
      <c r="O1874" s="191">
        <f t="shared" si="126"/>
        <v>37</v>
      </c>
      <c r="P1874" s="191">
        <v>0.22032989936282976</v>
      </c>
      <c r="Q1874" s="191">
        <f t="shared" si="127"/>
        <v>32</v>
      </c>
      <c r="R1874" s="191">
        <v>0.37920562138986486</v>
      </c>
      <c r="S1874" s="191">
        <f t="shared" si="128"/>
        <v>33</v>
      </c>
      <c r="T1874" s="191">
        <v>0.19651045078306439</v>
      </c>
      <c r="U1874" s="191">
        <f t="shared" si="129"/>
        <v>21</v>
      </c>
      <c r="V1874" s="191">
        <v>0.12505210504376824</v>
      </c>
      <c r="W1874" s="191">
        <f t="shared" si="130"/>
        <v>87</v>
      </c>
      <c r="X1874" s="191">
        <v>0.51807300660989697</v>
      </c>
      <c r="Y1874" s="191">
        <f t="shared" si="131"/>
        <v>133</v>
      </c>
      <c r="Z1874" s="191">
        <v>0.79199666527719881</v>
      </c>
      <c r="AA1874" s="191">
        <f t="shared" si="132"/>
        <v>260</v>
      </c>
      <c r="AB1874" s="191">
        <v>1.5482641576847496</v>
      </c>
      <c r="AC1874" s="191">
        <f t="shared" si="133"/>
        <v>53</v>
      </c>
      <c r="AD1874" s="191">
        <v>0.31560769368189129</v>
      </c>
      <c r="AE1874" s="191"/>
      <c r="AF1874" s="191"/>
    </row>
    <row r="1875" spans="1:32">
      <c r="A1875" s="332" t="s">
        <v>1141</v>
      </c>
      <c r="B1875" s="337" t="s">
        <v>887</v>
      </c>
      <c r="C1875" s="347">
        <v>14747</v>
      </c>
      <c r="D1875" s="347">
        <v>19306</v>
      </c>
      <c r="E1875" s="191">
        <f t="shared" si="121"/>
        <v>919</v>
      </c>
      <c r="F1875" s="191">
        <f t="shared" si="134"/>
        <v>4.7601781829483061</v>
      </c>
      <c r="G1875" s="191">
        <f t="shared" si="122"/>
        <v>466</v>
      </c>
      <c r="H1875" s="191">
        <v>2.413757381125039</v>
      </c>
      <c r="I1875" s="191">
        <f t="shared" si="123"/>
        <v>453</v>
      </c>
      <c r="J1875" s="191">
        <v>2.3464208018232671</v>
      </c>
      <c r="K1875" s="191">
        <f t="shared" si="124"/>
        <v>128</v>
      </c>
      <c r="L1875" s="191">
        <v>0.66300631927898057</v>
      </c>
      <c r="M1875" s="191">
        <f t="shared" si="125"/>
        <v>155</v>
      </c>
      <c r="N1875" s="191">
        <v>0.80285921475189059</v>
      </c>
      <c r="O1875" s="191">
        <f t="shared" si="126"/>
        <v>26</v>
      </c>
      <c r="P1875" s="191">
        <v>0.13467315860354295</v>
      </c>
      <c r="Q1875" s="191">
        <f t="shared" si="127"/>
        <v>31</v>
      </c>
      <c r="R1875" s="191">
        <v>0.31953796747125246</v>
      </c>
      <c r="S1875" s="191">
        <f t="shared" si="128"/>
        <v>30</v>
      </c>
      <c r="T1875" s="191">
        <v>0.15539210608101109</v>
      </c>
      <c r="U1875" s="191">
        <f t="shared" si="129"/>
        <v>25</v>
      </c>
      <c r="V1875" s="191">
        <v>0.12949342173417591</v>
      </c>
      <c r="W1875" s="191">
        <f t="shared" si="130"/>
        <v>105</v>
      </c>
      <c r="X1875" s="191">
        <v>0.54387237128353882</v>
      </c>
      <c r="Y1875" s="191">
        <f t="shared" si="131"/>
        <v>188</v>
      </c>
      <c r="Z1875" s="191">
        <v>0.97379053144100269</v>
      </c>
      <c r="AA1875" s="191">
        <f t="shared" si="132"/>
        <v>205</v>
      </c>
      <c r="AB1875" s="191">
        <v>1.0618460582202425</v>
      </c>
      <c r="AC1875" s="191">
        <f t="shared" si="133"/>
        <v>26</v>
      </c>
      <c r="AD1875" s="191">
        <v>0.13467315860354295</v>
      </c>
      <c r="AE1875" s="191"/>
      <c r="AF1875" s="191"/>
    </row>
    <row r="1876" spans="1:32">
      <c r="A1876" s="332" t="s">
        <v>1141</v>
      </c>
      <c r="B1876" s="334" t="s">
        <v>896</v>
      </c>
      <c r="C1876" s="345">
        <v>47086</v>
      </c>
      <c r="D1876" s="345">
        <v>57631</v>
      </c>
      <c r="E1876" s="191">
        <f t="shared" si="121"/>
        <v>2350</v>
      </c>
      <c r="F1876" s="191">
        <f t="shared" si="134"/>
        <v>4.0776665336364104</v>
      </c>
      <c r="G1876" s="191">
        <f t="shared" si="122"/>
        <v>1197</v>
      </c>
      <c r="H1876" s="191">
        <v>2.0770071662820357</v>
      </c>
      <c r="I1876" s="191">
        <f t="shared" si="123"/>
        <v>1153</v>
      </c>
      <c r="J1876" s="191">
        <v>2.0006593673543751</v>
      </c>
      <c r="K1876" s="191">
        <f t="shared" si="124"/>
        <v>314</v>
      </c>
      <c r="L1876" s="191">
        <v>0.54484565598375878</v>
      </c>
      <c r="M1876" s="191">
        <f t="shared" si="125"/>
        <v>336</v>
      </c>
      <c r="N1876" s="191">
        <v>0.58301955544758899</v>
      </c>
      <c r="O1876" s="191">
        <f t="shared" si="126"/>
        <v>66</v>
      </c>
      <c r="P1876" s="191">
        <v>0.11452169839149069</v>
      </c>
      <c r="Q1876" s="191">
        <f t="shared" si="127"/>
        <v>50</v>
      </c>
      <c r="R1876" s="191">
        <v>0.17265013621141398</v>
      </c>
      <c r="S1876" s="191">
        <f t="shared" si="128"/>
        <v>56</v>
      </c>
      <c r="T1876" s="191">
        <v>9.7169925907931498E-2</v>
      </c>
      <c r="U1876" s="191">
        <f t="shared" si="129"/>
        <v>74</v>
      </c>
      <c r="V1876" s="191">
        <v>0.12840311637833804</v>
      </c>
      <c r="W1876" s="191">
        <f t="shared" si="130"/>
        <v>303</v>
      </c>
      <c r="X1876" s="191">
        <v>0.52575870625184362</v>
      </c>
      <c r="Y1876" s="191">
        <f t="shared" si="131"/>
        <v>460</v>
      </c>
      <c r="Z1876" s="191">
        <v>0.79818153424372296</v>
      </c>
      <c r="AA1876" s="191">
        <f t="shared" si="132"/>
        <v>598</v>
      </c>
      <c r="AB1876" s="191">
        <v>1.0376359945168399</v>
      </c>
      <c r="AC1876" s="191">
        <f t="shared" si="133"/>
        <v>93</v>
      </c>
      <c r="AD1876" s="191">
        <v>0.1613714840971005</v>
      </c>
      <c r="AE1876" s="191"/>
      <c r="AF1876" s="191"/>
    </row>
    <row r="1877" spans="1:32">
      <c r="A1877" s="332" t="s">
        <v>1141</v>
      </c>
      <c r="B1877" s="334" t="s">
        <v>888</v>
      </c>
      <c r="C1877" s="345">
        <v>18134</v>
      </c>
      <c r="D1877" s="345">
        <v>18828</v>
      </c>
      <c r="E1877" s="191">
        <f t="shared" si="121"/>
        <v>1030</v>
      </c>
      <c r="F1877" s="191">
        <f t="shared" si="134"/>
        <v>5.4705757382621627</v>
      </c>
      <c r="G1877" s="191">
        <f t="shared" si="122"/>
        <v>534</v>
      </c>
      <c r="H1877" s="191">
        <v>2.8362014021669855</v>
      </c>
      <c r="I1877" s="191">
        <f t="shared" si="123"/>
        <v>496</v>
      </c>
      <c r="J1877" s="191">
        <v>2.6343743360951777</v>
      </c>
      <c r="K1877" s="191">
        <f t="shared" si="124"/>
        <v>121</v>
      </c>
      <c r="L1877" s="191">
        <v>0.64265986828128319</v>
      </c>
      <c r="M1877" s="191">
        <f t="shared" si="125"/>
        <v>113</v>
      </c>
      <c r="N1877" s="191">
        <v>0.60016995963458675</v>
      </c>
      <c r="O1877" s="191">
        <f t="shared" si="126"/>
        <v>32</v>
      </c>
      <c r="P1877" s="191">
        <v>0.16995963458678565</v>
      </c>
      <c r="Q1877" s="191">
        <f t="shared" si="127"/>
        <v>34</v>
      </c>
      <c r="R1877" s="191">
        <v>0.35935840237943489</v>
      </c>
      <c r="S1877" s="191">
        <f t="shared" si="128"/>
        <v>19</v>
      </c>
      <c r="T1877" s="191">
        <v>0.10091353303590397</v>
      </c>
      <c r="U1877" s="191">
        <f t="shared" si="129"/>
        <v>20</v>
      </c>
      <c r="V1877" s="191">
        <v>0.10622477161674101</v>
      </c>
      <c r="W1877" s="191">
        <f t="shared" si="130"/>
        <v>120</v>
      </c>
      <c r="X1877" s="191">
        <v>0.63734862970044615</v>
      </c>
      <c r="Y1877" s="191">
        <f t="shared" si="131"/>
        <v>171</v>
      </c>
      <c r="Z1877" s="191">
        <v>0.90822179732313579</v>
      </c>
      <c r="AA1877" s="191">
        <f t="shared" si="132"/>
        <v>337</v>
      </c>
      <c r="AB1877" s="191">
        <v>1.7898874017420863</v>
      </c>
      <c r="AC1877" s="191">
        <f t="shared" si="133"/>
        <v>63</v>
      </c>
      <c r="AD1877" s="191">
        <v>0.33460803059273425</v>
      </c>
      <c r="AE1877" s="191"/>
      <c r="AF1877" s="191"/>
    </row>
    <row r="1878" spans="1:32">
      <c r="A1878" s="332" t="s">
        <v>1141</v>
      </c>
      <c r="B1878" s="337" t="s">
        <v>977</v>
      </c>
      <c r="C1878" s="347">
        <v>13989</v>
      </c>
      <c r="D1878" s="347">
        <v>14700</v>
      </c>
      <c r="E1878" s="191">
        <f t="shared" si="121"/>
        <v>854</v>
      </c>
      <c r="F1878" s="191">
        <f t="shared" si="134"/>
        <v>5.8095238095238093</v>
      </c>
      <c r="G1878" s="191">
        <f t="shared" si="122"/>
        <v>436</v>
      </c>
      <c r="H1878" s="191">
        <v>2.9659863945578233</v>
      </c>
      <c r="I1878" s="191">
        <f t="shared" si="123"/>
        <v>418</v>
      </c>
      <c r="J1878" s="191">
        <v>2.8435374149659864</v>
      </c>
      <c r="K1878" s="191">
        <f t="shared" si="124"/>
        <v>85</v>
      </c>
      <c r="L1878" s="191">
        <v>0.57823129251700678</v>
      </c>
      <c r="M1878" s="191">
        <f t="shared" si="125"/>
        <v>79</v>
      </c>
      <c r="N1878" s="191">
        <v>0.5374149659863946</v>
      </c>
      <c r="O1878" s="191">
        <f t="shared" si="126"/>
        <v>25</v>
      </c>
      <c r="P1878" s="191">
        <v>0.17006802721088435</v>
      </c>
      <c r="Q1878" s="191">
        <f t="shared" si="127"/>
        <v>15</v>
      </c>
      <c r="R1878" s="191">
        <v>0.20306122448979594</v>
      </c>
      <c r="S1878" s="191">
        <f t="shared" si="128"/>
        <v>22</v>
      </c>
      <c r="T1878" s="191">
        <v>0.14965986394557823</v>
      </c>
      <c r="U1878" s="191">
        <f t="shared" si="129"/>
        <v>15</v>
      </c>
      <c r="V1878" s="191">
        <v>0.10204081632653061</v>
      </c>
      <c r="W1878" s="191">
        <f t="shared" si="130"/>
        <v>98</v>
      </c>
      <c r="X1878" s="191">
        <v>0.66666666666666674</v>
      </c>
      <c r="Y1878" s="191">
        <f t="shared" si="131"/>
        <v>164</v>
      </c>
      <c r="Z1878" s="191">
        <v>1.1156462585034013</v>
      </c>
      <c r="AA1878" s="191">
        <f t="shared" si="132"/>
        <v>304</v>
      </c>
      <c r="AB1878" s="191">
        <v>2.0680272108843538</v>
      </c>
      <c r="AC1878" s="191">
        <f t="shared" si="133"/>
        <v>47</v>
      </c>
      <c r="AD1878" s="191">
        <v>0.31972789115646261</v>
      </c>
      <c r="AE1878" s="191"/>
      <c r="AF1878" s="191"/>
    </row>
    <row r="1879" spans="1:32">
      <c r="A1879" s="332" t="s">
        <v>1141</v>
      </c>
      <c r="B1879" s="332" t="s">
        <v>1073</v>
      </c>
      <c r="C1879" s="346"/>
      <c r="D1879" s="346"/>
      <c r="E1879" s="191">
        <f t="shared" si="121"/>
        <v>0</v>
      </c>
      <c r="F1879" s="191"/>
      <c r="G1879" s="191">
        <f t="shared" si="122"/>
        <v>0</v>
      </c>
      <c r="H1879" s="191"/>
      <c r="I1879" s="191">
        <f t="shared" si="123"/>
        <v>0</v>
      </c>
      <c r="J1879" s="191"/>
      <c r="K1879" s="191">
        <f t="shared" si="124"/>
        <v>0</v>
      </c>
      <c r="L1879" s="191"/>
      <c r="M1879" s="191">
        <f t="shared" si="125"/>
        <v>0</v>
      </c>
      <c r="N1879" s="191"/>
      <c r="O1879" s="191">
        <f t="shared" si="126"/>
        <v>0</v>
      </c>
      <c r="P1879" s="191"/>
      <c r="Q1879" s="191">
        <f t="shared" si="127"/>
        <v>0</v>
      </c>
      <c r="R1879" s="191"/>
      <c r="S1879" s="191">
        <f t="shared" si="128"/>
        <v>0</v>
      </c>
      <c r="T1879" s="191"/>
      <c r="U1879" s="191">
        <f t="shared" si="129"/>
        <v>0</v>
      </c>
      <c r="V1879" s="191"/>
      <c r="W1879" s="191">
        <f t="shared" si="130"/>
        <v>0</v>
      </c>
      <c r="X1879" s="191"/>
      <c r="Y1879" s="191">
        <f t="shared" si="131"/>
        <v>0</v>
      </c>
      <c r="Z1879" s="191"/>
      <c r="AA1879" s="191">
        <f t="shared" si="132"/>
        <v>0</v>
      </c>
      <c r="AB1879" s="191"/>
      <c r="AC1879" s="191">
        <f t="shared" si="133"/>
        <v>0</v>
      </c>
      <c r="AD1879" s="191"/>
      <c r="AE1879" s="191"/>
      <c r="AF1879" s="191"/>
    </row>
    <row r="1880" spans="1:32">
      <c r="A1880" s="332" t="s">
        <v>1141</v>
      </c>
      <c r="B1880" s="334" t="s">
        <v>978</v>
      </c>
      <c r="C1880" s="345">
        <v>11693</v>
      </c>
      <c r="D1880" s="345">
        <v>11834</v>
      </c>
      <c r="E1880" s="191">
        <f t="shared" si="121"/>
        <v>686</v>
      </c>
      <c r="F1880" s="191">
        <f t="shared" si="134"/>
        <v>5.7968565151259082</v>
      </c>
      <c r="G1880" s="191">
        <f t="shared" si="122"/>
        <v>323</v>
      </c>
      <c r="H1880" s="191">
        <v>2.7294236944397499</v>
      </c>
      <c r="I1880" s="191">
        <f t="shared" si="123"/>
        <v>363</v>
      </c>
      <c r="J1880" s="191">
        <v>3.0674328206861583</v>
      </c>
      <c r="K1880" s="191">
        <f t="shared" si="124"/>
        <v>65</v>
      </c>
      <c r="L1880" s="191">
        <v>0.54926483015041405</v>
      </c>
      <c r="M1880" s="191">
        <f t="shared" si="125"/>
        <v>91</v>
      </c>
      <c r="N1880" s="191">
        <v>0.76897076221057969</v>
      </c>
      <c r="O1880" s="191">
        <f t="shared" si="126"/>
        <v>17</v>
      </c>
      <c r="P1880" s="191">
        <v>0.14365387865472368</v>
      </c>
      <c r="Q1880" s="191">
        <f t="shared" si="127"/>
        <v>13</v>
      </c>
      <c r="R1880" s="191">
        <v>0.21860740239986479</v>
      </c>
      <c r="S1880" s="191">
        <f t="shared" si="128"/>
        <v>28</v>
      </c>
      <c r="T1880" s="191">
        <v>0.23660638837248604</v>
      </c>
      <c r="U1880" s="191">
        <f t="shared" si="129"/>
        <v>14</v>
      </c>
      <c r="V1880" s="191">
        <v>0.11830319418624302</v>
      </c>
      <c r="W1880" s="191">
        <f t="shared" si="130"/>
        <v>62</v>
      </c>
      <c r="X1880" s="191">
        <v>0.5239141456819334</v>
      </c>
      <c r="Y1880" s="191">
        <f t="shared" si="131"/>
        <v>114</v>
      </c>
      <c r="Z1880" s="191">
        <v>0.96332600980226468</v>
      </c>
      <c r="AA1880" s="191">
        <f t="shared" si="132"/>
        <v>250</v>
      </c>
      <c r="AB1880" s="191">
        <v>2.1125570390400541</v>
      </c>
      <c r="AC1880" s="191">
        <f t="shared" si="133"/>
        <v>32</v>
      </c>
      <c r="AD1880" s="191">
        <v>0.2704073009971269</v>
      </c>
      <c r="AE1880" s="191"/>
      <c r="AF1880" s="191"/>
    </row>
    <row r="1881" spans="1:32">
      <c r="A1881" s="332" t="s">
        <v>1141</v>
      </c>
      <c r="B1881" s="334" t="s">
        <v>880</v>
      </c>
      <c r="C1881" s="345">
        <v>11990</v>
      </c>
      <c r="D1881" s="345">
        <v>11148</v>
      </c>
      <c r="E1881" s="191">
        <f t="shared" si="121"/>
        <v>650</v>
      </c>
      <c r="F1881" s="191">
        <f t="shared" si="134"/>
        <v>5.8306422676713314</v>
      </c>
      <c r="G1881" s="191">
        <f t="shared" si="122"/>
        <v>336</v>
      </c>
      <c r="H1881" s="191">
        <v>3.0139935414424111</v>
      </c>
      <c r="I1881" s="191">
        <f t="shared" si="123"/>
        <v>314</v>
      </c>
      <c r="J1881" s="191">
        <v>2.8166487262289199</v>
      </c>
      <c r="K1881" s="191">
        <f t="shared" si="124"/>
        <v>48</v>
      </c>
      <c r="L1881" s="191">
        <v>0.4305705059203444</v>
      </c>
      <c r="M1881" s="191">
        <f t="shared" si="125"/>
        <v>52</v>
      </c>
      <c r="N1881" s="191">
        <v>0.46645138141370646</v>
      </c>
      <c r="O1881" s="191">
        <f t="shared" si="126"/>
        <v>14</v>
      </c>
      <c r="P1881" s="191">
        <v>0.12558306422676715</v>
      </c>
      <c r="Q1881" s="191">
        <f t="shared" si="127"/>
        <v>11</v>
      </c>
      <c r="R1881" s="191">
        <v>0.19635809113742372</v>
      </c>
      <c r="S1881" s="191">
        <f t="shared" si="128"/>
        <v>25</v>
      </c>
      <c r="T1881" s="191">
        <v>0.22425547183351274</v>
      </c>
      <c r="U1881" s="191">
        <f t="shared" si="129"/>
        <v>13</v>
      </c>
      <c r="V1881" s="191">
        <v>0.11661284535342661</v>
      </c>
      <c r="W1881" s="191">
        <f t="shared" si="130"/>
        <v>73</v>
      </c>
      <c r="X1881" s="191">
        <v>0.6548259777538572</v>
      </c>
      <c r="Y1881" s="191">
        <f t="shared" si="131"/>
        <v>125</v>
      </c>
      <c r="Z1881" s="191">
        <v>1.1212773591675635</v>
      </c>
      <c r="AA1881" s="191">
        <f t="shared" si="132"/>
        <v>258</v>
      </c>
      <c r="AB1881" s="191">
        <v>2.3143164693218514</v>
      </c>
      <c r="AC1881" s="191">
        <f t="shared" si="133"/>
        <v>31</v>
      </c>
      <c r="AD1881" s="191">
        <v>0.27807678507355577</v>
      </c>
      <c r="AE1881" s="191"/>
      <c r="AF1881" s="191"/>
    </row>
    <row r="1882" spans="1:32">
      <c r="A1882" s="332" t="s">
        <v>1141</v>
      </c>
      <c r="B1882" s="334" t="s">
        <v>882</v>
      </c>
      <c r="C1882" s="345">
        <v>11931</v>
      </c>
      <c r="D1882" s="345">
        <v>11612</v>
      </c>
      <c r="E1882" s="191">
        <f t="shared" si="121"/>
        <v>645</v>
      </c>
      <c r="F1882" s="191">
        <f t="shared" si="134"/>
        <v>5.5545986910093008</v>
      </c>
      <c r="G1882" s="191">
        <f t="shared" si="122"/>
        <v>318</v>
      </c>
      <c r="H1882" s="191">
        <v>2.7385463313813299</v>
      </c>
      <c r="I1882" s="191">
        <f t="shared" si="123"/>
        <v>327</v>
      </c>
      <c r="J1882" s="191">
        <v>2.816052359627971</v>
      </c>
      <c r="K1882" s="191">
        <f t="shared" si="124"/>
        <v>51</v>
      </c>
      <c r="L1882" s="191">
        <v>0.439200826730968</v>
      </c>
      <c r="M1882" s="191">
        <f t="shared" si="125"/>
        <v>50</v>
      </c>
      <c r="N1882" s="191">
        <v>0.4305890458146745</v>
      </c>
      <c r="O1882" s="191">
        <f t="shared" si="126"/>
        <v>11</v>
      </c>
      <c r="P1882" s="191">
        <v>9.472959007922839E-2</v>
      </c>
      <c r="Q1882" s="191">
        <f t="shared" si="127"/>
        <v>10</v>
      </c>
      <c r="R1882" s="191">
        <v>0.17137444023424045</v>
      </c>
      <c r="S1882" s="191">
        <f t="shared" si="128"/>
        <v>16</v>
      </c>
      <c r="T1882" s="191">
        <v>0.13778849466069584</v>
      </c>
      <c r="U1882" s="191">
        <f t="shared" si="129"/>
        <v>13</v>
      </c>
      <c r="V1882" s="191">
        <v>0.11195315191181536</v>
      </c>
      <c r="W1882" s="191">
        <f t="shared" si="130"/>
        <v>63</v>
      </c>
      <c r="X1882" s="191">
        <v>0.54254219772648982</v>
      </c>
      <c r="Y1882" s="191">
        <f t="shared" si="131"/>
        <v>96</v>
      </c>
      <c r="Z1882" s="191">
        <v>0.826730967964175</v>
      </c>
      <c r="AA1882" s="191">
        <f t="shared" si="132"/>
        <v>283</v>
      </c>
      <c r="AB1882" s="191">
        <v>2.4371339993110577</v>
      </c>
      <c r="AC1882" s="191">
        <f t="shared" si="133"/>
        <v>52</v>
      </c>
      <c r="AD1882" s="191">
        <v>0.44781260764726144</v>
      </c>
      <c r="AE1882" s="191"/>
      <c r="AF1882" s="191"/>
    </row>
    <row r="1883" spans="1:32">
      <c r="A1883" s="332" t="s">
        <v>1141</v>
      </c>
      <c r="B1883" s="334" t="s">
        <v>902</v>
      </c>
      <c r="C1883" s="345">
        <v>19811</v>
      </c>
      <c r="D1883" s="345">
        <v>21430</v>
      </c>
      <c r="E1883" s="191">
        <f t="shared" si="121"/>
        <v>1140</v>
      </c>
      <c r="F1883" s="191">
        <f t="shared" si="134"/>
        <v>5.319645356976201</v>
      </c>
      <c r="G1883" s="191">
        <f t="shared" si="122"/>
        <v>583</v>
      </c>
      <c r="H1883" s="191">
        <v>2.7204853009799348</v>
      </c>
      <c r="I1883" s="191">
        <f t="shared" si="123"/>
        <v>557</v>
      </c>
      <c r="J1883" s="191">
        <v>2.5991600559962671</v>
      </c>
      <c r="K1883" s="191">
        <f t="shared" si="124"/>
        <v>130</v>
      </c>
      <c r="L1883" s="191">
        <v>0.60662622491833873</v>
      </c>
      <c r="M1883" s="191">
        <f t="shared" si="125"/>
        <v>128</v>
      </c>
      <c r="N1883" s="191">
        <v>0.59729351376574891</v>
      </c>
      <c r="O1883" s="191">
        <f t="shared" si="126"/>
        <v>29</v>
      </c>
      <c r="P1883" s="191">
        <v>0.13532431171255249</v>
      </c>
      <c r="Q1883" s="191">
        <f t="shared" si="127"/>
        <v>25</v>
      </c>
      <c r="R1883" s="191">
        <v>0.23215118992067194</v>
      </c>
      <c r="S1883" s="191">
        <f t="shared" si="128"/>
        <v>35</v>
      </c>
      <c r="T1883" s="191">
        <v>0.16332244517032196</v>
      </c>
      <c r="U1883" s="191">
        <f t="shared" si="129"/>
        <v>23</v>
      </c>
      <c r="V1883" s="191">
        <v>0.10732617825478302</v>
      </c>
      <c r="W1883" s="191">
        <f t="shared" si="130"/>
        <v>125</v>
      </c>
      <c r="X1883" s="191">
        <v>0.58329444703686417</v>
      </c>
      <c r="Y1883" s="191">
        <f t="shared" si="131"/>
        <v>200</v>
      </c>
      <c r="Z1883" s="191">
        <v>0.93327111525898265</v>
      </c>
      <c r="AA1883" s="191">
        <f t="shared" si="132"/>
        <v>388</v>
      </c>
      <c r="AB1883" s="191">
        <v>1.8105459636024266</v>
      </c>
      <c r="AC1883" s="191">
        <f t="shared" si="133"/>
        <v>57</v>
      </c>
      <c r="AD1883" s="191">
        <v>0.26598226784881007</v>
      </c>
      <c r="AE1883" s="191"/>
      <c r="AF1883" s="191"/>
    </row>
    <row r="1884" spans="1:32">
      <c r="A1884" s="332" t="s">
        <v>1141</v>
      </c>
      <c r="B1884" s="334" t="s">
        <v>907</v>
      </c>
      <c r="C1884" s="345">
        <v>17254</v>
      </c>
      <c r="D1884" s="345">
        <v>18204</v>
      </c>
      <c r="E1884" s="191">
        <f t="shared" si="121"/>
        <v>901</v>
      </c>
      <c r="F1884" s="191">
        <f t="shared" si="134"/>
        <v>4.9494616567787304</v>
      </c>
      <c r="G1884" s="191">
        <f t="shared" si="122"/>
        <v>407</v>
      </c>
      <c r="H1884" s="191">
        <v>2.2357723577235773</v>
      </c>
      <c r="I1884" s="191">
        <f t="shared" si="123"/>
        <v>494</v>
      </c>
      <c r="J1884" s="191">
        <v>2.7136892990551527</v>
      </c>
      <c r="K1884" s="191">
        <f t="shared" si="124"/>
        <v>63</v>
      </c>
      <c r="L1884" s="191">
        <v>0.34607778510217535</v>
      </c>
      <c r="M1884" s="191">
        <f t="shared" si="125"/>
        <v>107</v>
      </c>
      <c r="N1884" s="191">
        <v>0.58778290485607554</v>
      </c>
      <c r="O1884" s="191">
        <f t="shared" si="126"/>
        <v>26</v>
      </c>
      <c r="P1884" s="191">
        <v>0.14282575258185015</v>
      </c>
      <c r="Q1884" s="191">
        <f t="shared" si="127"/>
        <v>24</v>
      </c>
      <c r="R1884" s="191">
        <v>0.26235992089650623</v>
      </c>
      <c r="S1884" s="191">
        <f t="shared" si="128"/>
        <v>22</v>
      </c>
      <c r="T1884" s="191">
        <v>0.12085255987695012</v>
      </c>
      <c r="U1884" s="191">
        <f t="shared" si="129"/>
        <v>32</v>
      </c>
      <c r="V1884" s="191">
        <v>0.17578554163920018</v>
      </c>
      <c r="W1884" s="191">
        <f t="shared" si="130"/>
        <v>91</v>
      </c>
      <c r="X1884" s="191">
        <v>0.49989013403647548</v>
      </c>
      <c r="Y1884" s="191">
        <f t="shared" si="131"/>
        <v>130</v>
      </c>
      <c r="Z1884" s="191">
        <v>0.71412876290925065</v>
      </c>
      <c r="AA1884" s="191">
        <f t="shared" si="132"/>
        <v>336</v>
      </c>
      <c r="AB1884" s="191">
        <v>1.8457481872116019</v>
      </c>
      <c r="AC1884" s="191">
        <f t="shared" si="133"/>
        <v>70</v>
      </c>
      <c r="AD1884" s="191">
        <v>0.38453087233575034</v>
      </c>
      <c r="AE1884" s="191"/>
      <c r="AF1884" s="191"/>
    </row>
    <row r="1885" spans="1:32">
      <c r="A1885" s="332" t="s">
        <v>1141</v>
      </c>
      <c r="B1885" s="334" t="s">
        <v>908</v>
      </c>
      <c r="C1885" s="345">
        <v>9923</v>
      </c>
      <c r="D1885" s="345">
        <v>11262</v>
      </c>
      <c r="E1885" s="191">
        <f t="shared" si="121"/>
        <v>683</v>
      </c>
      <c r="F1885" s="191">
        <f t="shared" si="134"/>
        <v>6.0646421594743387</v>
      </c>
      <c r="G1885" s="191">
        <f t="shared" si="122"/>
        <v>339</v>
      </c>
      <c r="H1885" s="191">
        <v>3.0101225359616408</v>
      </c>
      <c r="I1885" s="191">
        <f t="shared" si="123"/>
        <v>344</v>
      </c>
      <c r="J1885" s="191">
        <v>3.0545196235126979</v>
      </c>
      <c r="K1885" s="191">
        <f t="shared" si="124"/>
        <v>73</v>
      </c>
      <c r="L1885" s="191">
        <v>0.64819747824542717</v>
      </c>
      <c r="M1885" s="191">
        <f t="shared" si="125"/>
        <v>54</v>
      </c>
      <c r="N1885" s="191">
        <v>0.47948854555141185</v>
      </c>
      <c r="O1885" s="191">
        <f t="shared" si="126"/>
        <v>26</v>
      </c>
      <c r="P1885" s="191">
        <v>0.23086485526549455</v>
      </c>
      <c r="Q1885" s="191">
        <f t="shared" si="127"/>
        <v>11</v>
      </c>
      <c r="R1885" s="191">
        <v>0.19437044929852601</v>
      </c>
      <c r="S1885" s="191">
        <f t="shared" si="128"/>
        <v>15</v>
      </c>
      <c r="T1885" s="191">
        <v>0.13319126265316997</v>
      </c>
      <c r="U1885" s="191">
        <f t="shared" si="129"/>
        <v>15</v>
      </c>
      <c r="V1885" s="191">
        <v>0.13319126265316997</v>
      </c>
      <c r="W1885" s="191">
        <f t="shared" si="130"/>
        <v>69</v>
      </c>
      <c r="X1885" s="191">
        <v>0.61267980820458179</v>
      </c>
      <c r="Y1885" s="191">
        <f t="shared" si="131"/>
        <v>130</v>
      </c>
      <c r="Z1885" s="191">
        <v>1.1543242763274728</v>
      </c>
      <c r="AA1885" s="191">
        <f t="shared" si="132"/>
        <v>243</v>
      </c>
      <c r="AB1885" s="191">
        <v>2.1576984549813534</v>
      </c>
      <c r="AC1885" s="191">
        <f t="shared" si="133"/>
        <v>47</v>
      </c>
      <c r="AD1885" s="191">
        <v>0.41733262297993251</v>
      </c>
      <c r="AE1885" s="191"/>
      <c r="AF1885" s="191"/>
    </row>
    <row r="1886" spans="1:32">
      <c r="A1886" s="332" t="s">
        <v>1141</v>
      </c>
      <c r="B1886" s="335" t="s">
        <v>1074</v>
      </c>
      <c r="C1886" s="343">
        <v>94810</v>
      </c>
      <c r="D1886" s="246">
        <v>104520</v>
      </c>
      <c r="E1886" s="191">
        <f t="shared" si="121"/>
        <v>5667</v>
      </c>
      <c r="F1886" s="191">
        <f t="shared" si="134"/>
        <v>5.4219288174512057</v>
      </c>
      <c r="G1886" s="191">
        <f t="shared" si="122"/>
        <v>2804</v>
      </c>
      <c r="H1886" s="191">
        <v>2.6827401454267124</v>
      </c>
      <c r="I1886" s="191">
        <f t="shared" si="123"/>
        <v>2863</v>
      </c>
      <c r="J1886" s="191">
        <v>2.7391886720244929</v>
      </c>
      <c r="K1886" s="191">
        <f t="shared" si="124"/>
        <v>411</v>
      </c>
      <c r="L1886" s="191">
        <v>0.39322617680826638</v>
      </c>
      <c r="M1886" s="191">
        <f t="shared" si="125"/>
        <v>535</v>
      </c>
      <c r="N1886" s="191">
        <v>0.5118637581324148</v>
      </c>
      <c r="O1886" s="191">
        <f t="shared" si="126"/>
        <v>179</v>
      </c>
      <c r="P1886" s="191">
        <v>0.17125908916953694</v>
      </c>
      <c r="Q1886" s="191">
        <f t="shared" si="127"/>
        <v>178</v>
      </c>
      <c r="R1886" s="191">
        <v>0.33890164561806352</v>
      </c>
      <c r="S1886" s="191">
        <f t="shared" si="128"/>
        <v>197</v>
      </c>
      <c r="T1886" s="191">
        <v>0.18848067355530043</v>
      </c>
      <c r="U1886" s="191">
        <f t="shared" si="129"/>
        <v>126</v>
      </c>
      <c r="V1886" s="191">
        <v>0.12055109070034442</v>
      </c>
      <c r="W1886" s="191">
        <f t="shared" si="130"/>
        <v>653</v>
      </c>
      <c r="X1886" s="191">
        <v>0.62476081132797556</v>
      </c>
      <c r="Y1886" s="191">
        <f t="shared" si="131"/>
        <v>919</v>
      </c>
      <c r="Z1886" s="191">
        <v>0.8792575583620359</v>
      </c>
      <c r="AA1886" s="191">
        <f t="shared" si="132"/>
        <v>1959</v>
      </c>
      <c r="AB1886" s="191">
        <v>1.8742824339839266</v>
      </c>
      <c r="AC1886" s="191">
        <f t="shared" si="133"/>
        <v>510</v>
      </c>
      <c r="AD1886" s="191">
        <v>0.48794489092996551</v>
      </c>
      <c r="AE1886" s="191"/>
      <c r="AF1886" s="191"/>
    </row>
    <row r="1887" spans="1:32">
      <c r="A1887" s="332" t="s">
        <v>1141</v>
      </c>
      <c r="B1887" s="334" t="s">
        <v>969</v>
      </c>
      <c r="C1887" s="345">
        <v>6209</v>
      </c>
      <c r="D1887" s="345">
        <v>7841</v>
      </c>
      <c r="E1887" s="191">
        <f t="shared" si="121"/>
        <v>407</v>
      </c>
      <c r="F1887" s="191">
        <f t="shared" si="134"/>
        <v>5.1906644560642778</v>
      </c>
      <c r="G1887" s="191">
        <f t="shared" si="122"/>
        <v>212</v>
      </c>
      <c r="H1887" s="191">
        <v>2.7037367682693532</v>
      </c>
      <c r="I1887" s="191">
        <f t="shared" si="123"/>
        <v>195</v>
      </c>
      <c r="J1887" s="191">
        <v>2.4869276877949242</v>
      </c>
      <c r="K1887" s="191">
        <f t="shared" si="124"/>
        <v>29</v>
      </c>
      <c r="L1887" s="191">
        <v>0.36985078433873231</v>
      </c>
      <c r="M1887" s="191">
        <f t="shared" si="125"/>
        <v>35</v>
      </c>
      <c r="N1887" s="191">
        <v>0.44637163627088383</v>
      </c>
      <c r="O1887" s="191">
        <f t="shared" si="126"/>
        <v>13</v>
      </c>
      <c r="P1887" s="191">
        <v>0.16579517918632827</v>
      </c>
      <c r="Q1887" s="191">
        <f t="shared" si="127"/>
        <v>6</v>
      </c>
      <c r="R1887" s="191">
        <v>0.1522764953449815</v>
      </c>
      <c r="S1887" s="191">
        <f t="shared" si="128"/>
        <v>13</v>
      </c>
      <c r="T1887" s="191">
        <v>0.16579517918632827</v>
      </c>
      <c r="U1887" s="191">
        <f t="shared" si="129"/>
        <v>11</v>
      </c>
      <c r="V1887" s="191">
        <v>0.14028822854227777</v>
      </c>
      <c r="W1887" s="191">
        <f t="shared" si="130"/>
        <v>51</v>
      </c>
      <c r="X1887" s="191">
        <v>0.65042724142328778</v>
      </c>
      <c r="Y1887" s="191">
        <f t="shared" si="131"/>
        <v>71</v>
      </c>
      <c r="Z1887" s="191">
        <v>0.90549674786379286</v>
      </c>
      <c r="AA1887" s="191">
        <f t="shared" si="132"/>
        <v>142</v>
      </c>
      <c r="AB1887" s="191">
        <v>1.8109934957275857</v>
      </c>
      <c r="AC1887" s="191">
        <f t="shared" si="133"/>
        <v>36</v>
      </c>
      <c r="AD1887" s="191">
        <v>0.45912511159290903</v>
      </c>
      <c r="AE1887" s="191"/>
      <c r="AF1887" s="191"/>
    </row>
    <row r="1888" spans="1:32">
      <c r="A1888" s="332" t="s">
        <v>1141</v>
      </c>
      <c r="B1888" s="334" t="s">
        <v>991</v>
      </c>
      <c r="C1888" s="345">
        <v>4107</v>
      </c>
      <c r="D1888" s="345">
        <v>4301</v>
      </c>
      <c r="E1888" s="191">
        <f t="shared" si="121"/>
        <v>269</v>
      </c>
      <c r="F1888" s="191">
        <f t="shared" si="134"/>
        <v>6.2543594512903979</v>
      </c>
      <c r="G1888" s="191">
        <f t="shared" si="122"/>
        <v>138</v>
      </c>
      <c r="H1888" s="191">
        <v>3.2085561497326207</v>
      </c>
      <c r="I1888" s="191">
        <f t="shared" si="123"/>
        <v>131</v>
      </c>
      <c r="J1888" s="191">
        <v>3.0458033015577772</v>
      </c>
      <c r="K1888" s="191">
        <f t="shared" si="124"/>
        <v>21</v>
      </c>
      <c r="L1888" s="191">
        <v>0.48825854452452921</v>
      </c>
      <c r="M1888" s="191">
        <f t="shared" si="125"/>
        <v>21</v>
      </c>
      <c r="N1888" s="191">
        <v>0.48825854452452921</v>
      </c>
      <c r="O1888" s="191">
        <f t="shared" si="126"/>
        <v>16</v>
      </c>
      <c r="P1888" s="191">
        <v>0.37200651011392699</v>
      </c>
      <c r="Q1888" s="191">
        <f t="shared" si="127"/>
        <v>14</v>
      </c>
      <c r="R1888" s="191">
        <v>0.64775633573587543</v>
      </c>
      <c r="S1888" s="191">
        <f t="shared" si="128"/>
        <v>13</v>
      </c>
      <c r="T1888" s="191">
        <v>0.30225528946756569</v>
      </c>
      <c r="U1888" s="191">
        <f t="shared" si="129"/>
        <v>2</v>
      </c>
      <c r="V1888" s="191">
        <v>4.6500813764240874E-2</v>
      </c>
      <c r="W1888" s="191">
        <f t="shared" si="130"/>
        <v>27</v>
      </c>
      <c r="X1888" s="191">
        <v>0.62776098581725182</v>
      </c>
      <c r="Y1888" s="191">
        <f t="shared" si="131"/>
        <v>30</v>
      </c>
      <c r="Z1888" s="191">
        <v>0.69751220646361312</v>
      </c>
      <c r="AA1888" s="191">
        <f t="shared" si="132"/>
        <v>103</v>
      </c>
      <c r="AB1888" s="191">
        <v>2.3947919088584051</v>
      </c>
      <c r="AC1888" s="191">
        <f t="shared" si="133"/>
        <v>22</v>
      </c>
      <c r="AD1888" s="191">
        <v>0.51150895140664965</v>
      </c>
      <c r="AE1888" s="191"/>
      <c r="AF1888" s="191"/>
    </row>
    <row r="1889" spans="1:32">
      <c r="A1889" s="332" t="s">
        <v>1141</v>
      </c>
      <c r="B1889" s="337" t="s">
        <v>985</v>
      </c>
      <c r="C1889" s="347">
        <v>10540</v>
      </c>
      <c r="D1889" s="347">
        <v>10494</v>
      </c>
      <c r="E1889" s="191">
        <f t="shared" si="121"/>
        <v>597</v>
      </c>
      <c r="F1889" s="191">
        <f t="shared" si="134"/>
        <v>5.688965122927387</v>
      </c>
      <c r="G1889" s="191">
        <f t="shared" si="122"/>
        <v>304</v>
      </c>
      <c r="H1889" s="191">
        <v>2.8968934629311986</v>
      </c>
      <c r="I1889" s="191">
        <f t="shared" si="123"/>
        <v>293</v>
      </c>
      <c r="J1889" s="191">
        <v>2.7920716599961883</v>
      </c>
      <c r="K1889" s="191">
        <f t="shared" si="124"/>
        <v>47</v>
      </c>
      <c r="L1889" s="191">
        <v>0.44787497617686295</v>
      </c>
      <c r="M1889" s="191">
        <f t="shared" si="125"/>
        <v>48</v>
      </c>
      <c r="N1889" s="191">
        <v>0.45740423098913663</v>
      </c>
      <c r="O1889" s="191">
        <f t="shared" si="126"/>
        <v>13</v>
      </c>
      <c r="P1889" s="191">
        <v>0.12388031255955784</v>
      </c>
      <c r="Q1889" s="191">
        <f t="shared" si="127"/>
        <v>16</v>
      </c>
      <c r="R1889" s="191">
        <v>0.30341147322279394</v>
      </c>
      <c r="S1889" s="191">
        <f t="shared" si="128"/>
        <v>16</v>
      </c>
      <c r="T1889" s="191">
        <v>0.15246807699637888</v>
      </c>
      <c r="U1889" s="191">
        <f t="shared" si="129"/>
        <v>9</v>
      </c>
      <c r="V1889" s="191">
        <v>8.5763293310463118E-2</v>
      </c>
      <c r="W1889" s="191">
        <f t="shared" si="130"/>
        <v>62</v>
      </c>
      <c r="X1889" s="191">
        <v>0.59081379836096815</v>
      </c>
      <c r="Y1889" s="191">
        <f t="shared" si="131"/>
        <v>86</v>
      </c>
      <c r="Z1889" s="191">
        <v>0.81951591385553657</v>
      </c>
      <c r="AA1889" s="191">
        <f t="shared" si="132"/>
        <v>231</v>
      </c>
      <c r="AB1889" s="191">
        <v>2.2012578616352201</v>
      </c>
      <c r="AC1889" s="191">
        <f t="shared" si="133"/>
        <v>69</v>
      </c>
      <c r="AD1889" s="191">
        <v>0.65751858204688396</v>
      </c>
      <c r="AE1889" s="191"/>
      <c r="AF1889" s="191"/>
    </row>
    <row r="1890" spans="1:32">
      <c r="A1890" s="332" t="s">
        <v>1141</v>
      </c>
      <c r="B1890" s="334" t="s">
        <v>1075</v>
      </c>
      <c r="C1890" s="345">
        <v>6500</v>
      </c>
      <c r="D1890" s="345">
        <v>6446</v>
      </c>
      <c r="E1890" s="191">
        <f t="shared" si="121"/>
        <v>348</v>
      </c>
      <c r="F1890" s="191">
        <f t="shared" si="134"/>
        <v>5.3986968662736583</v>
      </c>
      <c r="G1890" s="191">
        <f t="shared" si="122"/>
        <v>162</v>
      </c>
      <c r="H1890" s="191">
        <v>2.5131864722308408</v>
      </c>
      <c r="I1890" s="191">
        <f t="shared" si="123"/>
        <v>186</v>
      </c>
      <c r="J1890" s="191">
        <v>2.8855103940428171</v>
      </c>
      <c r="K1890" s="191">
        <f t="shared" si="124"/>
        <v>18</v>
      </c>
      <c r="L1890" s="191">
        <v>0.27924294135898231</v>
      </c>
      <c r="M1890" s="191">
        <f t="shared" si="125"/>
        <v>16</v>
      </c>
      <c r="N1890" s="191">
        <v>0.24821594787465093</v>
      </c>
      <c r="O1890" s="191">
        <f t="shared" si="126"/>
        <v>7</v>
      </c>
      <c r="P1890" s="191">
        <v>0.10859447719515979</v>
      </c>
      <c r="Q1890" s="191">
        <f t="shared" si="127"/>
        <v>14</v>
      </c>
      <c r="R1890" s="191">
        <v>0.43220601923673596</v>
      </c>
      <c r="S1890" s="191">
        <f t="shared" si="128"/>
        <v>15</v>
      </c>
      <c r="T1890" s="191">
        <v>0.23270245113248528</v>
      </c>
      <c r="U1890" s="191">
        <f t="shared" si="129"/>
        <v>9</v>
      </c>
      <c r="V1890" s="191">
        <v>0.13962147067949116</v>
      </c>
      <c r="W1890" s="191">
        <f t="shared" si="130"/>
        <v>43</v>
      </c>
      <c r="X1890" s="191">
        <v>0.66708035991312442</v>
      </c>
      <c r="Y1890" s="191">
        <f t="shared" si="131"/>
        <v>57</v>
      </c>
      <c r="Z1890" s="191">
        <v>0.88426931430344402</v>
      </c>
      <c r="AA1890" s="191">
        <f t="shared" si="132"/>
        <v>137</v>
      </c>
      <c r="AB1890" s="191">
        <v>2.125349053676699</v>
      </c>
      <c r="AC1890" s="191">
        <f t="shared" si="133"/>
        <v>32</v>
      </c>
      <c r="AD1890" s="191">
        <v>0.49643189574930185</v>
      </c>
      <c r="AE1890" s="191"/>
      <c r="AF1890" s="191"/>
    </row>
    <row r="1891" spans="1:32">
      <c r="A1891" s="332" t="s">
        <v>1141</v>
      </c>
      <c r="B1891" s="334" t="s">
        <v>986</v>
      </c>
      <c r="C1891" s="345">
        <v>2822</v>
      </c>
      <c r="D1891" s="345">
        <v>2601</v>
      </c>
      <c r="E1891" s="191">
        <f t="shared" si="121"/>
        <v>135</v>
      </c>
      <c r="F1891" s="191">
        <f t="shared" si="134"/>
        <v>5.1903114186851207</v>
      </c>
      <c r="G1891" s="191">
        <f t="shared" si="122"/>
        <v>64</v>
      </c>
      <c r="H1891" s="191">
        <v>2.4605920799692429</v>
      </c>
      <c r="I1891" s="191">
        <f t="shared" si="123"/>
        <v>71</v>
      </c>
      <c r="J1891" s="191">
        <v>2.7297193387158787</v>
      </c>
      <c r="K1891" s="191">
        <f t="shared" si="124"/>
        <v>7</v>
      </c>
      <c r="L1891" s="191">
        <v>0.2691272587466359</v>
      </c>
      <c r="M1891" s="191">
        <f t="shared" si="125"/>
        <v>4</v>
      </c>
      <c r="N1891" s="191">
        <v>0.15378700499807768</v>
      </c>
      <c r="O1891" s="191">
        <f t="shared" si="126"/>
        <v>1</v>
      </c>
      <c r="P1891" s="191">
        <v>3.844675124951942E-2</v>
      </c>
      <c r="Q1891" s="191">
        <f t="shared" si="127"/>
        <v>4</v>
      </c>
      <c r="R1891" s="191">
        <v>0.30603613994617457</v>
      </c>
      <c r="S1891" s="191">
        <f t="shared" si="128"/>
        <v>7</v>
      </c>
      <c r="T1891" s="191">
        <v>0.2691272587466359</v>
      </c>
      <c r="U1891" s="191">
        <f t="shared" si="129"/>
        <v>2</v>
      </c>
      <c r="V1891" s="191">
        <v>7.689350249903884E-2</v>
      </c>
      <c r="W1891" s="191">
        <f t="shared" si="130"/>
        <v>18</v>
      </c>
      <c r="X1891" s="191">
        <v>0.69204152249134954</v>
      </c>
      <c r="Y1891" s="191">
        <f t="shared" si="131"/>
        <v>24</v>
      </c>
      <c r="Z1891" s="191">
        <v>0.92272202998846597</v>
      </c>
      <c r="AA1891" s="191">
        <f t="shared" si="132"/>
        <v>57</v>
      </c>
      <c r="AB1891" s="191">
        <v>2.1914648212226067</v>
      </c>
      <c r="AC1891" s="191">
        <f t="shared" si="133"/>
        <v>11</v>
      </c>
      <c r="AD1891" s="191">
        <v>0.42291426374471358</v>
      </c>
      <c r="AE1891" s="191"/>
      <c r="AF1891" s="191"/>
    </row>
    <row r="1892" spans="1:32">
      <c r="A1892" s="332" t="s">
        <v>1141</v>
      </c>
      <c r="B1892" s="337" t="s">
        <v>987</v>
      </c>
      <c r="C1892" s="347">
        <v>5219</v>
      </c>
      <c r="D1892" s="347">
        <v>5939</v>
      </c>
      <c r="E1892" s="191">
        <f t="shared" si="121"/>
        <v>340</v>
      </c>
      <c r="F1892" s="191">
        <f t="shared" si="134"/>
        <v>5.7248695066509514</v>
      </c>
      <c r="G1892" s="191">
        <f t="shared" si="122"/>
        <v>162</v>
      </c>
      <c r="H1892" s="191">
        <v>2.7277319414042767</v>
      </c>
      <c r="I1892" s="191">
        <f t="shared" si="123"/>
        <v>178</v>
      </c>
      <c r="J1892" s="191">
        <v>2.9971375652466747</v>
      </c>
      <c r="K1892" s="191">
        <f t="shared" si="124"/>
        <v>24</v>
      </c>
      <c r="L1892" s="191">
        <v>0.40410843576359656</v>
      </c>
      <c r="M1892" s="191">
        <f t="shared" si="125"/>
        <v>41</v>
      </c>
      <c r="N1892" s="191">
        <v>0.69035191109614413</v>
      </c>
      <c r="O1892" s="191">
        <f t="shared" si="126"/>
        <v>13</v>
      </c>
      <c r="P1892" s="191">
        <v>0.21889206937194811</v>
      </c>
      <c r="Q1892" s="191">
        <f t="shared" si="127"/>
        <v>9</v>
      </c>
      <c r="R1892" s="191">
        <v>0.30156592018858397</v>
      </c>
      <c r="S1892" s="191">
        <f t="shared" si="128"/>
        <v>8</v>
      </c>
      <c r="T1892" s="191">
        <v>0.13470281192119885</v>
      </c>
      <c r="U1892" s="191">
        <f t="shared" si="129"/>
        <v>11</v>
      </c>
      <c r="V1892" s="191">
        <v>0.18521636639164843</v>
      </c>
      <c r="W1892" s="191">
        <f t="shared" si="130"/>
        <v>30</v>
      </c>
      <c r="X1892" s="191">
        <v>0.50513554470449573</v>
      </c>
      <c r="Y1892" s="191">
        <f t="shared" si="131"/>
        <v>42</v>
      </c>
      <c r="Z1892" s="191">
        <v>0.70718976258629407</v>
      </c>
      <c r="AA1892" s="191">
        <f t="shared" si="132"/>
        <v>121</v>
      </c>
      <c r="AB1892" s="191">
        <v>2.0373800303081326</v>
      </c>
      <c r="AC1892" s="191">
        <f t="shared" si="133"/>
        <v>41</v>
      </c>
      <c r="AD1892" s="191">
        <v>0.69035191109614413</v>
      </c>
      <c r="AE1892" s="191"/>
      <c r="AF1892" s="191"/>
    </row>
    <row r="1893" spans="1:32">
      <c r="A1893" s="332" t="s">
        <v>1141</v>
      </c>
      <c r="B1893" s="334" t="s">
        <v>970</v>
      </c>
      <c r="C1893" s="345">
        <v>6257</v>
      </c>
      <c r="D1893" s="345">
        <v>6283</v>
      </c>
      <c r="E1893" s="191">
        <f t="shared" si="121"/>
        <v>387</v>
      </c>
      <c r="F1893" s="191">
        <f t="shared" si="134"/>
        <v>6.1594779563902593</v>
      </c>
      <c r="G1893" s="191">
        <f t="shared" si="122"/>
        <v>175</v>
      </c>
      <c r="H1893" s="191">
        <v>2.7852936495304794</v>
      </c>
      <c r="I1893" s="191">
        <f t="shared" si="123"/>
        <v>212</v>
      </c>
      <c r="J1893" s="191">
        <v>3.3741843068597803</v>
      </c>
      <c r="K1893" s="191">
        <f t="shared" si="124"/>
        <v>34</v>
      </c>
      <c r="L1893" s="191">
        <v>0.54114276619449309</v>
      </c>
      <c r="M1893" s="191">
        <f t="shared" si="125"/>
        <v>40</v>
      </c>
      <c r="N1893" s="191">
        <v>0.6366385484641095</v>
      </c>
      <c r="O1893" s="191">
        <f t="shared" si="126"/>
        <v>9</v>
      </c>
      <c r="P1893" s="191">
        <v>0.14324367340442465</v>
      </c>
      <c r="Q1893" s="191">
        <f t="shared" si="127"/>
        <v>10</v>
      </c>
      <c r="R1893" s="191">
        <v>0.31672767786089445</v>
      </c>
      <c r="S1893" s="191">
        <f t="shared" si="128"/>
        <v>8</v>
      </c>
      <c r="T1893" s="191">
        <v>0.12732770969282192</v>
      </c>
      <c r="U1893" s="191">
        <f t="shared" si="129"/>
        <v>4</v>
      </c>
      <c r="V1893" s="191">
        <v>6.3663854846410961E-2</v>
      </c>
      <c r="W1893" s="191">
        <f t="shared" si="130"/>
        <v>29</v>
      </c>
      <c r="X1893" s="191">
        <v>0.46156294763647937</v>
      </c>
      <c r="Y1893" s="191">
        <f t="shared" si="131"/>
        <v>67</v>
      </c>
      <c r="Z1893" s="191">
        <v>1.0663695686773835</v>
      </c>
      <c r="AA1893" s="191">
        <f t="shared" si="132"/>
        <v>144</v>
      </c>
      <c r="AB1893" s="191">
        <v>2.2918987744707944</v>
      </c>
      <c r="AC1893" s="191">
        <f t="shared" si="133"/>
        <v>42</v>
      </c>
      <c r="AD1893" s="191">
        <v>0.66847047588731501</v>
      </c>
      <c r="AE1893" s="191"/>
      <c r="AF1893" s="191"/>
    </row>
    <row r="1894" spans="1:32">
      <c r="A1894" s="332" t="s">
        <v>1141</v>
      </c>
      <c r="B1894" s="334" t="s">
        <v>972</v>
      </c>
      <c r="C1894" s="345">
        <v>9585</v>
      </c>
      <c r="D1894" s="345">
        <v>13258</v>
      </c>
      <c r="E1894" s="191">
        <f t="shared" si="121"/>
        <v>552</v>
      </c>
      <c r="F1894" s="191">
        <f t="shared" si="134"/>
        <v>4.1635239100920201</v>
      </c>
      <c r="G1894" s="191">
        <f t="shared" si="122"/>
        <v>286</v>
      </c>
      <c r="H1894" s="191">
        <v>2.1571881128375323</v>
      </c>
      <c r="I1894" s="191">
        <f t="shared" si="123"/>
        <v>266</v>
      </c>
      <c r="J1894" s="191">
        <v>2.0063357972544877</v>
      </c>
      <c r="K1894" s="191">
        <f t="shared" si="124"/>
        <v>45</v>
      </c>
      <c r="L1894" s="191">
        <v>0.33941771006184945</v>
      </c>
      <c r="M1894" s="191">
        <f t="shared" si="125"/>
        <v>60</v>
      </c>
      <c r="N1894" s="191">
        <v>0.4525569467491326</v>
      </c>
      <c r="O1894" s="191">
        <f t="shared" si="126"/>
        <v>19</v>
      </c>
      <c r="P1894" s="191">
        <v>0.14330969980389199</v>
      </c>
      <c r="Q1894" s="191">
        <f t="shared" si="127"/>
        <v>17</v>
      </c>
      <c r="R1894" s="191">
        <v>0.25516669180871926</v>
      </c>
      <c r="S1894" s="191">
        <f t="shared" si="128"/>
        <v>18</v>
      </c>
      <c r="T1894" s="191">
        <v>0.13576708402473978</v>
      </c>
      <c r="U1894" s="191">
        <f t="shared" si="129"/>
        <v>14</v>
      </c>
      <c r="V1894" s="191">
        <v>0.10559662090813093</v>
      </c>
      <c r="W1894" s="191">
        <f t="shared" si="130"/>
        <v>89</v>
      </c>
      <c r="X1894" s="191">
        <v>0.67129280434454663</v>
      </c>
      <c r="Y1894" s="191">
        <f t="shared" si="131"/>
        <v>94</v>
      </c>
      <c r="Z1894" s="191">
        <v>0.70900588324030778</v>
      </c>
      <c r="AA1894" s="191">
        <f t="shared" si="132"/>
        <v>158</v>
      </c>
      <c r="AB1894" s="191">
        <v>1.1917332931060491</v>
      </c>
      <c r="AC1894" s="191">
        <f t="shared" si="133"/>
        <v>38</v>
      </c>
      <c r="AD1894" s="191">
        <v>0.28661939960778399</v>
      </c>
      <c r="AE1894" s="191"/>
      <c r="AF1894" s="191"/>
    </row>
    <row r="1895" spans="1:32">
      <c r="A1895" s="332" t="s">
        <v>1141</v>
      </c>
      <c r="B1895" s="334" t="s">
        <v>974</v>
      </c>
      <c r="C1895" s="345">
        <v>12192</v>
      </c>
      <c r="D1895" s="345">
        <v>11519</v>
      </c>
      <c r="E1895" s="191">
        <f t="shared" ref="E1895:E1958" si="135">SUM(E1139,E1391,E1643)</f>
        <v>664</v>
      </c>
      <c r="F1895" s="191">
        <f t="shared" si="134"/>
        <v>5.7643892699019013</v>
      </c>
      <c r="G1895" s="191">
        <f t="shared" ref="G1895:G1958" si="136">SUM(G1139,G1391,G1643)</f>
        <v>350</v>
      </c>
      <c r="H1895" s="191">
        <v>3.0384581994964841</v>
      </c>
      <c r="I1895" s="191">
        <f t="shared" ref="I1895:I1958" si="137">SUM(I1139,I1391,I1643)</f>
        <v>314</v>
      </c>
      <c r="J1895" s="191">
        <v>2.7259310704054172</v>
      </c>
      <c r="K1895" s="191">
        <f t="shared" ref="K1895:K1958" si="138">SUM(K1139,K1391,K1643)</f>
        <v>41</v>
      </c>
      <c r="L1895" s="191">
        <v>0.35593367479815957</v>
      </c>
      <c r="M1895" s="191">
        <f t="shared" ref="M1895:M1958" si="139">SUM(M1139,M1391,M1643)</f>
        <v>80</v>
      </c>
      <c r="N1895" s="191">
        <v>0.694504731313482</v>
      </c>
      <c r="O1895" s="191">
        <f t="shared" ref="O1895:O1958" si="140">SUM(O1139,O1391,O1643)</f>
        <v>22</v>
      </c>
      <c r="P1895" s="191">
        <v>0.19098880111120756</v>
      </c>
      <c r="Q1895" s="191">
        <f t="shared" ref="Q1895:Q1958" si="141">SUM(Q1139,Q1391,Q1643)</f>
        <v>23</v>
      </c>
      <c r="R1895" s="191">
        <v>0.39734351940272594</v>
      </c>
      <c r="S1895" s="191">
        <f t="shared" ref="S1895:S1958" si="142">SUM(S1139,S1391,S1643)</f>
        <v>27</v>
      </c>
      <c r="T1895" s="191">
        <v>0.23439534681830021</v>
      </c>
      <c r="U1895" s="191">
        <f t="shared" ref="U1895:U1958" si="143">SUM(U1139,U1391,U1643)</f>
        <v>16</v>
      </c>
      <c r="V1895" s="191">
        <v>0.13890094626269642</v>
      </c>
      <c r="W1895" s="191">
        <f t="shared" ref="W1895:W1958" si="144">SUM(W1139,W1391,W1643)</f>
        <v>72</v>
      </c>
      <c r="X1895" s="191">
        <v>0.62505425818213389</v>
      </c>
      <c r="Y1895" s="191">
        <f t="shared" ref="Y1895:Y1958" si="145">SUM(Y1139,Y1391,Y1643)</f>
        <v>105</v>
      </c>
      <c r="Z1895" s="191">
        <v>0.91153745984894519</v>
      </c>
      <c r="AA1895" s="191">
        <f t="shared" ref="AA1895:AA1958" si="146">SUM(AA1139,AA1391,AA1643)</f>
        <v>233</v>
      </c>
      <c r="AB1895" s="191">
        <v>2.0227450299505163</v>
      </c>
      <c r="AC1895" s="191">
        <f t="shared" ref="AC1895:AC1958" si="147">SUM(AC1139,AC1391,AC1643)</f>
        <v>45</v>
      </c>
      <c r="AD1895" s="191">
        <v>0.39065891136383368</v>
      </c>
      <c r="AE1895" s="191"/>
      <c r="AF1895" s="191"/>
    </row>
    <row r="1896" spans="1:32">
      <c r="A1896" s="332" t="s">
        <v>1141</v>
      </c>
      <c r="B1896" s="334" t="s">
        <v>988</v>
      </c>
      <c r="C1896" s="345">
        <v>5931</v>
      </c>
      <c r="D1896" s="345">
        <v>7183</v>
      </c>
      <c r="E1896" s="191">
        <f t="shared" si="135"/>
        <v>381</v>
      </c>
      <c r="F1896" s="191">
        <f t="shared" si="134"/>
        <v>5.3041904496728387</v>
      </c>
      <c r="G1896" s="191">
        <f t="shared" si="136"/>
        <v>208</v>
      </c>
      <c r="H1896" s="191">
        <v>2.8957260197688988</v>
      </c>
      <c r="I1896" s="191">
        <f t="shared" si="137"/>
        <v>173</v>
      </c>
      <c r="J1896" s="191">
        <v>2.4084644299039399</v>
      </c>
      <c r="K1896" s="191">
        <f t="shared" si="138"/>
        <v>26</v>
      </c>
      <c r="L1896" s="191">
        <v>0.36196575247111235</v>
      </c>
      <c r="M1896" s="191">
        <f t="shared" si="139"/>
        <v>48</v>
      </c>
      <c r="N1896" s="191">
        <v>0.66824446610051513</v>
      </c>
      <c r="O1896" s="191">
        <f t="shared" si="140"/>
        <v>15</v>
      </c>
      <c r="P1896" s="191">
        <v>0.20882639565641095</v>
      </c>
      <c r="Q1896" s="191">
        <f t="shared" si="141"/>
        <v>19</v>
      </c>
      <c r="R1896" s="191">
        <v>0.52638173465125992</v>
      </c>
      <c r="S1896" s="191">
        <f t="shared" si="142"/>
        <v>7</v>
      </c>
      <c r="T1896" s="191">
        <v>9.7452317972991781E-2</v>
      </c>
      <c r="U1896" s="191">
        <f t="shared" si="143"/>
        <v>9</v>
      </c>
      <c r="V1896" s="191">
        <v>0.12529583739384659</v>
      </c>
      <c r="W1896" s="191">
        <f t="shared" si="144"/>
        <v>57</v>
      </c>
      <c r="X1896" s="191">
        <v>0.79354030349436167</v>
      </c>
      <c r="Y1896" s="191">
        <f t="shared" si="145"/>
        <v>61</v>
      </c>
      <c r="Z1896" s="191">
        <v>0.84922734233607122</v>
      </c>
      <c r="AA1896" s="191">
        <f t="shared" si="146"/>
        <v>109</v>
      </c>
      <c r="AB1896" s="191">
        <v>1.5174718084365864</v>
      </c>
      <c r="AC1896" s="191">
        <f t="shared" si="147"/>
        <v>30</v>
      </c>
      <c r="AD1896" s="191">
        <v>0.4176527913128219</v>
      </c>
      <c r="AE1896" s="191"/>
      <c r="AF1896" s="191"/>
    </row>
    <row r="1897" spans="1:32">
      <c r="A1897" s="332" t="s">
        <v>1141</v>
      </c>
      <c r="B1897" s="334" t="s">
        <v>971</v>
      </c>
      <c r="C1897" s="345">
        <v>6028</v>
      </c>
      <c r="D1897" s="345">
        <v>6027</v>
      </c>
      <c r="E1897" s="191">
        <f t="shared" si="135"/>
        <v>400</v>
      </c>
      <c r="F1897" s="191">
        <f t="shared" si="134"/>
        <v>6.6368010618881703</v>
      </c>
      <c r="G1897" s="191">
        <f t="shared" si="136"/>
        <v>177</v>
      </c>
      <c r="H1897" s="191">
        <v>2.9367844698855152</v>
      </c>
      <c r="I1897" s="191">
        <f t="shared" si="137"/>
        <v>223</v>
      </c>
      <c r="J1897" s="191">
        <v>3.7000165920026551</v>
      </c>
      <c r="K1897" s="191">
        <f t="shared" si="138"/>
        <v>24</v>
      </c>
      <c r="L1897" s="191">
        <v>0.39820806371329021</v>
      </c>
      <c r="M1897" s="191">
        <f t="shared" si="139"/>
        <v>37</v>
      </c>
      <c r="N1897" s="191">
        <v>0.61390409822465564</v>
      </c>
      <c r="O1897" s="191">
        <f t="shared" si="140"/>
        <v>11</v>
      </c>
      <c r="P1897" s="191">
        <v>0.18251202920192466</v>
      </c>
      <c r="Q1897" s="191">
        <f t="shared" si="141"/>
        <v>14</v>
      </c>
      <c r="R1897" s="191">
        <v>0.46225319396051101</v>
      </c>
      <c r="S1897" s="191">
        <f t="shared" si="142"/>
        <v>17</v>
      </c>
      <c r="T1897" s="191">
        <v>0.28206404513024719</v>
      </c>
      <c r="U1897" s="191">
        <f t="shared" si="143"/>
        <v>6</v>
      </c>
      <c r="V1897" s="191">
        <v>9.9552015928322551E-2</v>
      </c>
      <c r="W1897" s="191">
        <f t="shared" si="144"/>
        <v>47</v>
      </c>
      <c r="X1897" s="191">
        <v>0.77982412477186003</v>
      </c>
      <c r="Y1897" s="191">
        <f t="shared" si="145"/>
        <v>54</v>
      </c>
      <c r="Z1897" s="191">
        <v>0.89596814335490294</v>
      </c>
      <c r="AA1897" s="191">
        <f t="shared" si="146"/>
        <v>140</v>
      </c>
      <c r="AB1897" s="191">
        <v>2.3228803716608595</v>
      </c>
      <c r="AC1897" s="191">
        <f t="shared" si="147"/>
        <v>50</v>
      </c>
      <c r="AD1897" s="191">
        <v>0.82960013273602129</v>
      </c>
      <c r="AE1897" s="191"/>
      <c r="AF1897" s="191"/>
    </row>
    <row r="1898" spans="1:32">
      <c r="A1898" s="332" t="s">
        <v>1141</v>
      </c>
      <c r="B1898" s="334" t="s">
        <v>1076</v>
      </c>
      <c r="C1898" s="345">
        <v>1490</v>
      </c>
      <c r="D1898" s="345">
        <v>1505</v>
      </c>
      <c r="E1898" s="191">
        <f t="shared" si="135"/>
        <v>80</v>
      </c>
      <c r="F1898" s="191">
        <f t="shared" si="134"/>
        <v>5.3156146179401995</v>
      </c>
      <c r="G1898" s="191">
        <f t="shared" si="136"/>
        <v>40</v>
      </c>
      <c r="H1898" s="191">
        <v>2.6578073089700998</v>
      </c>
      <c r="I1898" s="191">
        <f t="shared" si="137"/>
        <v>40</v>
      </c>
      <c r="J1898" s="191">
        <v>2.6578073089700998</v>
      </c>
      <c r="K1898" s="191">
        <f t="shared" si="138"/>
        <v>2</v>
      </c>
      <c r="L1898" s="191">
        <v>0.13289036544850499</v>
      </c>
      <c r="M1898" s="191">
        <f t="shared" si="139"/>
        <v>5</v>
      </c>
      <c r="N1898" s="191">
        <v>0.33222591362126247</v>
      </c>
      <c r="O1898" s="191">
        <f t="shared" si="140"/>
        <v>2</v>
      </c>
      <c r="P1898" s="191">
        <v>0.13289036544850499</v>
      </c>
      <c r="Q1898" s="191">
        <f t="shared" si="141"/>
        <v>2</v>
      </c>
      <c r="R1898" s="191">
        <v>0.26445182724252492</v>
      </c>
      <c r="S1898" s="191">
        <f t="shared" si="142"/>
        <v>2</v>
      </c>
      <c r="T1898" s="191">
        <v>0.13289036544850499</v>
      </c>
      <c r="U1898" s="191">
        <f t="shared" si="143"/>
        <v>2</v>
      </c>
      <c r="V1898" s="191">
        <v>0.13289036544850499</v>
      </c>
      <c r="W1898" s="191">
        <f t="shared" si="144"/>
        <v>8</v>
      </c>
      <c r="X1898" s="191">
        <v>0.53156146179401997</v>
      </c>
      <c r="Y1898" s="191">
        <f t="shared" si="145"/>
        <v>15</v>
      </c>
      <c r="Z1898" s="191">
        <v>0.99667774086378735</v>
      </c>
      <c r="AA1898" s="191">
        <f t="shared" si="146"/>
        <v>33</v>
      </c>
      <c r="AB1898" s="191">
        <v>2.1926910299003324</v>
      </c>
      <c r="AC1898" s="191">
        <f t="shared" si="147"/>
        <v>9</v>
      </c>
      <c r="AD1898" s="191">
        <v>0.59800664451827246</v>
      </c>
      <c r="AE1898" s="191"/>
      <c r="AF1898" s="191"/>
    </row>
    <row r="1899" spans="1:32">
      <c r="A1899" s="332" t="s">
        <v>1141</v>
      </c>
      <c r="B1899" s="334" t="s">
        <v>973</v>
      </c>
      <c r="C1899" s="345">
        <v>12124</v>
      </c>
      <c r="D1899" s="345">
        <v>15206</v>
      </c>
      <c r="E1899" s="191">
        <f t="shared" si="135"/>
        <v>739</v>
      </c>
      <c r="F1899" s="191">
        <f t="shared" si="134"/>
        <v>4.8599237143232932</v>
      </c>
      <c r="G1899" s="191">
        <f t="shared" si="136"/>
        <v>359</v>
      </c>
      <c r="H1899" s="191">
        <v>2.3609101670393264</v>
      </c>
      <c r="I1899" s="191">
        <f t="shared" si="137"/>
        <v>380</v>
      </c>
      <c r="J1899" s="191">
        <v>2.4990135472839667</v>
      </c>
      <c r="K1899" s="191">
        <f t="shared" si="138"/>
        <v>53</v>
      </c>
      <c r="L1899" s="191">
        <v>0.34854662633171118</v>
      </c>
      <c r="M1899" s="191">
        <f t="shared" si="139"/>
        <v>70</v>
      </c>
      <c r="N1899" s="191">
        <v>0.46034460081546758</v>
      </c>
      <c r="O1899" s="191">
        <f t="shared" si="140"/>
        <v>27</v>
      </c>
      <c r="P1899" s="191">
        <v>0.17756148888596607</v>
      </c>
      <c r="Q1899" s="191">
        <f t="shared" si="141"/>
        <v>20</v>
      </c>
      <c r="R1899" s="191">
        <v>0.26173878732079442</v>
      </c>
      <c r="S1899" s="191">
        <f t="shared" si="142"/>
        <v>27</v>
      </c>
      <c r="T1899" s="191">
        <v>0.17756148888596607</v>
      </c>
      <c r="U1899" s="191">
        <f t="shared" si="143"/>
        <v>22</v>
      </c>
      <c r="V1899" s="191">
        <v>0.14467973168486123</v>
      </c>
      <c r="W1899" s="191">
        <f t="shared" si="144"/>
        <v>91</v>
      </c>
      <c r="X1899" s="191">
        <v>0.59844798106010788</v>
      </c>
      <c r="Y1899" s="191">
        <f t="shared" si="145"/>
        <v>161</v>
      </c>
      <c r="Z1899" s="191">
        <v>1.0587925818755755</v>
      </c>
      <c r="AA1899" s="191">
        <f t="shared" si="146"/>
        <v>220</v>
      </c>
      <c r="AB1899" s="191">
        <v>1.4467973168486126</v>
      </c>
      <c r="AC1899" s="191">
        <f t="shared" si="147"/>
        <v>48</v>
      </c>
      <c r="AD1899" s="191">
        <v>0.31566486913060632</v>
      </c>
      <c r="AE1899" s="191"/>
      <c r="AF1899" s="191"/>
    </row>
    <row r="1900" spans="1:32">
      <c r="A1900" s="332" t="s">
        <v>1141</v>
      </c>
      <c r="B1900" s="334" t="s">
        <v>990</v>
      </c>
      <c r="C1900" s="345">
        <v>5806</v>
      </c>
      <c r="D1900" s="345">
        <v>5917</v>
      </c>
      <c r="E1900" s="191">
        <f t="shared" si="135"/>
        <v>368</v>
      </c>
      <c r="F1900" s="191">
        <f t="shared" si="134"/>
        <v>6.2193679229339196</v>
      </c>
      <c r="G1900" s="191">
        <f t="shared" si="136"/>
        <v>167</v>
      </c>
      <c r="H1900" s="191">
        <v>2.822376204157512</v>
      </c>
      <c r="I1900" s="191">
        <f t="shared" si="137"/>
        <v>201</v>
      </c>
      <c r="J1900" s="191">
        <v>3.3969917187764072</v>
      </c>
      <c r="K1900" s="191">
        <f t="shared" si="138"/>
        <v>40</v>
      </c>
      <c r="L1900" s="191">
        <v>0.67601825249281733</v>
      </c>
      <c r="M1900" s="191">
        <f t="shared" si="139"/>
        <v>30</v>
      </c>
      <c r="N1900" s="191">
        <v>0.507013689369613</v>
      </c>
      <c r="O1900" s="191">
        <f t="shared" si="140"/>
        <v>11</v>
      </c>
      <c r="P1900" s="191">
        <v>0.18590501943552476</v>
      </c>
      <c r="Q1900" s="191">
        <f t="shared" si="141"/>
        <v>10</v>
      </c>
      <c r="R1900" s="191">
        <v>0.33631908061517662</v>
      </c>
      <c r="S1900" s="191">
        <f t="shared" si="142"/>
        <v>19</v>
      </c>
      <c r="T1900" s="191">
        <v>0.32110866993408821</v>
      </c>
      <c r="U1900" s="191">
        <f t="shared" si="143"/>
        <v>9</v>
      </c>
      <c r="V1900" s="191">
        <v>0.1521041068108839</v>
      </c>
      <c r="W1900" s="191">
        <f t="shared" si="144"/>
        <v>29</v>
      </c>
      <c r="X1900" s="191">
        <v>0.4901132330572926</v>
      </c>
      <c r="Y1900" s="191">
        <f t="shared" si="145"/>
        <v>52</v>
      </c>
      <c r="Z1900" s="191">
        <v>0.87882372824066246</v>
      </c>
      <c r="AA1900" s="191">
        <f t="shared" si="146"/>
        <v>131</v>
      </c>
      <c r="AB1900" s="191">
        <v>2.2139597769139767</v>
      </c>
      <c r="AC1900" s="191">
        <f t="shared" si="147"/>
        <v>37</v>
      </c>
      <c r="AD1900" s="191">
        <v>0.62531688355585602</v>
      </c>
      <c r="AE1900" s="191"/>
      <c r="AF1900" s="191"/>
    </row>
    <row r="1901" spans="1:32">
      <c r="A1901" s="332" t="s">
        <v>1141</v>
      </c>
      <c r="B1901" s="334" t="s">
        <v>1077</v>
      </c>
      <c r="C1901" s="345">
        <v>1814</v>
      </c>
      <c r="D1901" s="345">
        <v>1754</v>
      </c>
      <c r="E1901" s="191">
        <f t="shared" si="135"/>
        <v>0</v>
      </c>
      <c r="F1901" s="191">
        <f t="shared" si="134"/>
        <v>0</v>
      </c>
      <c r="G1901" s="191">
        <f t="shared" si="136"/>
        <v>0</v>
      </c>
      <c r="H1901" s="191">
        <v>0</v>
      </c>
      <c r="I1901" s="191">
        <f t="shared" si="137"/>
        <v>0</v>
      </c>
      <c r="J1901" s="191">
        <v>0</v>
      </c>
      <c r="K1901" s="191">
        <f t="shared" si="138"/>
        <v>0</v>
      </c>
      <c r="L1901" s="191">
        <v>0</v>
      </c>
      <c r="M1901" s="191">
        <f t="shared" si="139"/>
        <v>0</v>
      </c>
      <c r="N1901" s="191">
        <v>0</v>
      </c>
      <c r="O1901" s="191">
        <f t="shared" si="140"/>
        <v>0</v>
      </c>
      <c r="P1901" s="191">
        <v>0</v>
      </c>
      <c r="Q1901" s="191">
        <f t="shared" si="141"/>
        <v>0</v>
      </c>
      <c r="R1901" s="191">
        <v>0</v>
      </c>
      <c r="S1901" s="191">
        <f t="shared" si="142"/>
        <v>0</v>
      </c>
      <c r="T1901" s="191">
        <v>0</v>
      </c>
      <c r="U1901" s="191">
        <f t="shared" si="143"/>
        <v>0</v>
      </c>
      <c r="V1901" s="191">
        <v>0</v>
      </c>
      <c r="W1901" s="191">
        <f t="shared" si="144"/>
        <v>0</v>
      </c>
      <c r="X1901" s="191">
        <v>0</v>
      </c>
      <c r="Y1901" s="191">
        <f t="shared" si="145"/>
        <v>0</v>
      </c>
      <c r="Z1901" s="191">
        <v>0</v>
      </c>
      <c r="AA1901" s="191">
        <f t="shared" si="146"/>
        <v>0</v>
      </c>
      <c r="AB1901" s="191">
        <v>0</v>
      </c>
      <c r="AC1901" s="191">
        <f t="shared" si="147"/>
        <v>0</v>
      </c>
      <c r="AD1901" s="191">
        <v>0</v>
      </c>
      <c r="AE1901" s="191"/>
      <c r="AF1901" s="191"/>
    </row>
    <row r="1902" spans="1:32">
      <c r="A1902" s="332" t="s">
        <v>1141</v>
      </c>
      <c r="B1902" s="334" t="s">
        <v>1078</v>
      </c>
      <c r="C1902" s="345">
        <v>1149</v>
      </c>
      <c r="D1902" s="345">
        <v>1199</v>
      </c>
      <c r="E1902" s="191">
        <f t="shared" si="135"/>
        <v>0</v>
      </c>
      <c r="F1902" s="191">
        <f t="shared" si="134"/>
        <v>0</v>
      </c>
      <c r="G1902" s="191">
        <f t="shared" si="136"/>
        <v>0</v>
      </c>
      <c r="H1902" s="191">
        <v>0</v>
      </c>
      <c r="I1902" s="191">
        <f t="shared" si="137"/>
        <v>0</v>
      </c>
      <c r="J1902" s="191">
        <v>0</v>
      </c>
      <c r="K1902" s="191">
        <f t="shared" si="138"/>
        <v>0</v>
      </c>
      <c r="L1902" s="191">
        <v>0</v>
      </c>
      <c r="M1902" s="191">
        <f t="shared" si="139"/>
        <v>0</v>
      </c>
      <c r="N1902" s="191">
        <v>0</v>
      </c>
      <c r="O1902" s="191">
        <f t="shared" si="140"/>
        <v>0</v>
      </c>
      <c r="P1902" s="191">
        <v>0</v>
      </c>
      <c r="Q1902" s="191">
        <f t="shared" si="141"/>
        <v>0</v>
      </c>
      <c r="R1902" s="191">
        <v>0</v>
      </c>
      <c r="S1902" s="191">
        <f t="shared" si="142"/>
        <v>0</v>
      </c>
      <c r="T1902" s="191">
        <v>0</v>
      </c>
      <c r="U1902" s="191">
        <f t="shared" si="143"/>
        <v>0</v>
      </c>
      <c r="V1902" s="191">
        <v>0</v>
      </c>
      <c r="W1902" s="191">
        <f t="shared" si="144"/>
        <v>0</v>
      </c>
      <c r="X1902" s="191">
        <v>0</v>
      </c>
      <c r="Y1902" s="191">
        <f t="shared" si="145"/>
        <v>0</v>
      </c>
      <c r="Z1902" s="191">
        <v>0</v>
      </c>
      <c r="AA1902" s="191">
        <f t="shared" si="146"/>
        <v>0</v>
      </c>
      <c r="AB1902" s="191">
        <v>0</v>
      </c>
      <c r="AC1902" s="191">
        <f t="shared" si="147"/>
        <v>0</v>
      </c>
      <c r="AD1902" s="191">
        <v>0</v>
      </c>
      <c r="AE1902" s="191"/>
      <c r="AF1902" s="191"/>
    </row>
    <row r="1903" spans="1:32">
      <c r="A1903" s="332" t="s">
        <v>1141</v>
      </c>
      <c r="B1903" s="334" t="s">
        <v>1079</v>
      </c>
      <c r="C1903" s="345">
        <v>1449</v>
      </c>
      <c r="D1903" s="345">
        <v>1448</v>
      </c>
      <c r="E1903" s="191">
        <f t="shared" si="135"/>
        <v>0</v>
      </c>
      <c r="F1903" s="191">
        <f t="shared" si="134"/>
        <v>0</v>
      </c>
      <c r="G1903" s="191">
        <f t="shared" si="136"/>
        <v>0</v>
      </c>
      <c r="H1903" s="191">
        <v>0</v>
      </c>
      <c r="I1903" s="191">
        <f t="shared" si="137"/>
        <v>0</v>
      </c>
      <c r="J1903" s="191">
        <v>0</v>
      </c>
      <c r="K1903" s="191">
        <f t="shared" si="138"/>
        <v>0</v>
      </c>
      <c r="L1903" s="191">
        <v>0</v>
      </c>
      <c r="M1903" s="191">
        <f t="shared" si="139"/>
        <v>0</v>
      </c>
      <c r="N1903" s="191">
        <v>0</v>
      </c>
      <c r="O1903" s="191">
        <f t="shared" si="140"/>
        <v>0</v>
      </c>
      <c r="P1903" s="191">
        <v>0</v>
      </c>
      <c r="Q1903" s="191">
        <f t="shared" si="141"/>
        <v>0</v>
      </c>
      <c r="R1903" s="191">
        <v>0</v>
      </c>
      <c r="S1903" s="191">
        <f t="shared" si="142"/>
        <v>0</v>
      </c>
      <c r="T1903" s="191">
        <v>0</v>
      </c>
      <c r="U1903" s="191">
        <f t="shared" si="143"/>
        <v>0</v>
      </c>
      <c r="V1903" s="191">
        <v>0</v>
      </c>
      <c r="W1903" s="191">
        <f t="shared" si="144"/>
        <v>0</v>
      </c>
      <c r="X1903" s="191">
        <v>0</v>
      </c>
      <c r="Y1903" s="191">
        <f t="shared" si="145"/>
        <v>0</v>
      </c>
      <c r="Z1903" s="191">
        <v>0</v>
      </c>
      <c r="AA1903" s="191">
        <f t="shared" si="146"/>
        <v>0</v>
      </c>
      <c r="AB1903" s="191">
        <v>0</v>
      </c>
      <c r="AC1903" s="191">
        <f t="shared" si="147"/>
        <v>0</v>
      </c>
      <c r="AD1903" s="191">
        <v>0</v>
      </c>
      <c r="AE1903" s="191"/>
      <c r="AF1903" s="191"/>
    </row>
    <row r="1904" spans="1:32">
      <c r="A1904" s="332" t="s">
        <v>1141</v>
      </c>
      <c r="B1904" s="334" t="s">
        <v>1080</v>
      </c>
      <c r="C1904" s="345">
        <v>1910</v>
      </c>
      <c r="D1904" s="345">
        <v>1884</v>
      </c>
      <c r="E1904" s="191">
        <f t="shared" si="135"/>
        <v>0</v>
      </c>
      <c r="F1904" s="191">
        <f t="shared" si="134"/>
        <v>0</v>
      </c>
      <c r="G1904" s="191">
        <f t="shared" si="136"/>
        <v>0</v>
      </c>
      <c r="H1904" s="191">
        <v>0</v>
      </c>
      <c r="I1904" s="191">
        <f t="shared" si="137"/>
        <v>0</v>
      </c>
      <c r="J1904" s="191">
        <v>0</v>
      </c>
      <c r="K1904" s="191">
        <f t="shared" si="138"/>
        <v>0</v>
      </c>
      <c r="L1904" s="191">
        <v>0</v>
      </c>
      <c r="M1904" s="191">
        <f t="shared" si="139"/>
        <v>0</v>
      </c>
      <c r="N1904" s="191">
        <v>0</v>
      </c>
      <c r="O1904" s="191">
        <f t="shared" si="140"/>
        <v>0</v>
      </c>
      <c r="P1904" s="191">
        <v>0</v>
      </c>
      <c r="Q1904" s="191">
        <f t="shared" si="141"/>
        <v>0</v>
      </c>
      <c r="R1904" s="191">
        <v>0</v>
      </c>
      <c r="S1904" s="191">
        <f t="shared" si="142"/>
        <v>0</v>
      </c>
      <c r="T1904" s="191">
        <v>0</v>
      </c>
      <c r="U1904" s="191">
        <f t="shared" si="143"/>
        <v>0</v>
      </c>
      <c r="V1904" s="191">
        <v>0</v>
      </c>
      <c r="W1904" s="191">
        <f t="shared" si="144"/>
        <v>0</v>
      </c>
      <c r="X1904" s="191">
        <v>0</v>
      </c>
      <c r="Y1904" s="191">
        <f t="shared" si="145"/>
        <v>0</v>
      </c>
      <c r="Z1904" s="191">
        <v>0</v>
      </c>
      <c r="AA1904" s="191">
        <f t="shared" si="146"/>
        <v>0</v>
      </c>
      <c r="AB1904" s="191">
        <v>0</v>
      </c>
      <c r="AC1904" s="191">
        <f t="shared" si="147"/>
        <v>0</v>
      </c>
      <c r="AD1904" s="191">
        <v>0</v>
      </c>
      <c r="AE1904" s="191"/>
      <c r="AF1904" s="191"/>
    </row>
    <row r="1905" spans="1:32">
      <c r="A1905" s="332" t="s">
        <v>1141</v>
      </c>
      <c r="B1905" s="334" t="s">
        <v>1081</v>
      </c>
      <c r="C1905" s="345">
        <v>2958</v>
      </c>
      <c r="D1905" s="345">
        <v>3102</v>
      </c>
      <c r="E1905" s="191">
        <f t="shared" si="135"/>
        <v>0</v>
      </c>
      <c r="F1905" s="191">
        <f t="shared" si="134"/>
        <v>0</v>
      </c>
      <c r="G1905" s="191">
        <f t="shared" si="136"/>
        <v>0</v>
      </c>
      <c r="H1905" s="191">
        <v>0</v>
      </c>
      <c r="I1905" s="191">
        <f t="shared" si="137"/>
        <v>0</v>
      </c>
      <c r="J1905" s="191">
        <v>0</v>
      </c>
      <c r="K1905" s="191">
        <f t="shared" si="138"/>
        <v>0</v>
      </c>
      <c r="L1905" s="191">
        <v>0</v>
      </c>
      <c r="M1905" s="191">
        <f t="shared" si="139"/>
        <v>0</v>
      </c>
      <c r="N1905" s="191">
        <v>0</v>
      </c>
      <c r="O1905" s="191">
        <f t="shared" si="140"/>
        <v>0</v>
      </c>
      <c r="P1905" s="191">
        <v>0</v>
      </c>
      <c r="Q1905" s="191">
        <f t="shared" si="141"/>
        <v>0</v>
      </c>
      <c r="R1905" s="191">
        <v>0</v>
      </c>
      <c r="S1905" s="191">
        <f t="shared" si="142"/>
        <v>0</v>
      </c>
      <c r="T1905" s="191">
        <v>0</v>
      </c>
      <c r="U1905" s="191">
        <f t="shared" si="143"/>
        <v>0</v>
      </c>
      <c r="V1905" s="191">
        <v>0</v>
      </c>
      <c r="W1905" s="191">
        <f t="shared" si="144"/>
        <v>0</v>
      </c>
      <c r="X1905" s="191">
        <v>0</v>
      </c>
      <c r="Y1905" s="191">
        <f t="shared" si="145"/>
        <v>0</v>
      </c>
      <c r="Z1905" s="191">
        <v>0</v>
      </c>
      <c r="AA1905" s="191">
        <f t="shared" si="146"/>
        <v>0</v>
      </c>
      <c r="AB1905" s="191">
        <v>0</v>
      </c>
      <c r="AC1905" s="191">
        <f t="shared" si="147"/>
        <v>0</v>
      </c>
      <c r="AD1905" s="191">
        <v>0</v>
      </c>
      <c r="AE1905" s="191"/>
      <c r="AF1905" s="191"/>
    </row>
    <row r="1906" spans="1:32">
      <c r="A1906" s="332" t="s">
        <v>1141</v>
      </c>
      <c r="B1906" s="334" t="s">
        <v>1082</v>
      </c>
      <c r="C1906" s="345">
        <v>2669</v>
      </c>
      <c r="D1906" s="345">
        <v>2695</v>
      </c>
      <c r="E1906" s="191">
        <f t="shared" si="135"/>
        <v>0</v>
      </c>
      <c r="F1906" s="191">
        <f t="shared" si="134"/>
        <v>0</v>
      </c>
      <c r="G1906" s="191">
        <f t="shared" si="136"/>
        <v>0</v>
      </c>
      <c r="H1906" s="191">
        <v>0</v>
      </c>
      <c r="I1906" s="191">
        <f t="shared" si="137"/>
        <v>0</v>
      </c>
      <c r="J1906" s="191">
        <v>0</v>
      </c>
      <c r="K1906" s="191">
        <f t="shared" si="138"/>
        <v>0</v>
      </c>
      <c r="L1906" s="191">
        <v>0</v>
      </c>
      <c r="M1906" s="191">
        <f t="shared" si="139"/>
        <v>0</v>
      </c>
      <c r="N1906" s="191">
        <v>0</v>
      </c>
      <c r="O1906" s="191">
        <f t="shared" si="140"/>
        <v>0</v>
      </c>
      <c r="P1906" s="191">
        <v>0</v>
      </c>
      <c r="Q1906" s="191">
        <f t="shared" si="141"/>
        <v>0</v>
      </c>
      <c r="R1906" s="191">
        <v>0</v>
      </c>
      <c r="S1906" s="191">
        <f t="shared" si="142"/>
        <v>0</v>
      </c>
      <c r="T1906" s="191">
        <v>0</v>
      </c>
      <c r="U1906" s="191">
        <f t="shared" si="143"/>
        <v>0</v>
      </c>
      <c r="V1906" s="191">
        <v>0</v>
      </c>
      <c r="W1906" s="191">
        <f t="shared" si="144"/>
        <v>0</v>
      </c>
      <c r="X1906" s="191">
        <v>0</v>
      </c>
      <c r="Y1906" s="191">
        <f t="shared" si="145"/>
        <v>0</v>
      </c>
      <c r="Z1906" s="191">
        <v>0</v>
      </c>
      <c r="AA1906" s="191">
        <f t="shared" si="146"/>
        <v>0</v>
      </c>
      <c r="AB1906" s="191">
        <v>0</v>
      </c>
      <c r="AC1906" s="191">
        <f t="shared" si="147"/>
        <v>0</v>
      </c>
      <c r="AD1906" s="191">
        <v>0</v>
      </c>
      <c r="AE1906" s="191"/>
      <c r="AF1906" s="191"/>
    </row>
    <row r="1907" spans="1:32">
      <c r="A1907" s="332" t="s">
        <v>1141</v>
      </c>
      <c r="B1907" s="334" t="s">
        <v>1083</v>
      </c>
      <c r="C1907" s="345">
        <v>1513</v>
      </c>
      <c r="D1907" s="345">
        <v>1856</v>
      </c>
      <c r="E1907" s="191">
        <f t="shared" si="135"/>
        <v>0</v>
      </c>
      <c r="F1907" s="191">
        <f t="shared" ref="F1907:F1970" si="148">E1907/D1907*100</f>
        <v>0</v>
      </c>
      <c r="G1907" s="191">
        <f t="shared" si="136"/>
        <v>0</v>
      </c>
      <c r="H1907" s="191">
        <v>0</v>
      </c>
      <c r="I1907" s="191">
        <f t="shared" si="137"/>
        <v>0</v>
      </c>
      <c r="J1907" s="191">
        <v>0</v>
      </c>
      <c r="K1907" s="191">
        <f t="shared" si="138"/>
        <v>0</v>
      </c>
      <c r="L1907" s="191">
        <v>0</v>
      </c>
      <c r="M1907" s="191">
        <f t="shared" si="139"/>
        <v>0</v>
      </c>
      <c r="N1907" s="191">
        <v>0</v>
      </c>
      <c r="O1907" s="191">
        <f t="shared" si="140"/>
        <v>0</v>
      </c>
      <c r="P1907" s="191">
        <v>0</v>
      </c>
      <c r="Q1907" s="191">
        <f t="shared" si="141"/>
        <v>0</v>
      </c>
      <c r="R1907" s="191">
        <v>0</v>
      </c>
      <c r="S1907" s="191">
        <f t="shared" si="142"/>
        <v>0</v>
      </c>
      <c r="T1907" s="191">
        <v>0</v>
      </c>
      <c r="U1907" s="191">
        <f t="shared" si="143"/>
        <v>0</v>
      </c>
      <c r="V1907" s="191">
        <v>0</v>
      </c>
      <c r="W1907" s="191">
        <f t="shared" si="144"/>
        <v>0</v>
      </c>
      <c r="X1907" s="191">
        <v>0</v>
      </c>
      <c r="Y1907" s="191">
        <f t="shared" si="145"/>
        <v>0</v>
      </c>
      <c r="Z1907" s="191">
        <v>0</v>
      </c>
      <c r="AA1907" s="191">
        <f t="shared" si="146"/>
        <v>0</v>
      </c>
      <c r="AB1907" s="191">
        <v>0</v>
      </c>
      <c r="AC1907" s="191">
        <f t="shared" si="147"/>
        <v>0</v>
      </c>
      <c r="AD1907" s="191">
        <v>0</v>
      </c>
      <c r="AE1907" s="191"/>
      <c r="AF1907" s="191"/>
    </row>
    <row r="1908" spans="1:32">
      <c r="A1908" s="332" t="s">
        <v>1141</v>
      </c>
      <c r="B1908" s="334" t="s">
        <v>1084</v>
      </c>
      <c r="C1908" s="345">
        <v>221</v>
      </c>
      <c r="D1908" s="345">
        <v>204</v>
      </c>
      <c r="E1908" s="191">
        <f t="shared" si="135"/>
        <v>0</v>
      </c>
      <c r="F1908" s="191">
        <f t="shared" si="148"/>
        <v>0</v>
      </c>
      <c r="G1908" s="191">
        <f t="shared" si="136"/>
        <v>0</v>
      </c>
      <c r="H1908" s="191">
        <v>0</v>
      </c>
      <c r="I1908" s="191">
        <f t="shared" si="137"/>
        <v>0</v>
      </c>
      <c r="J1908" s="191">
        <v>0</v>
      </c>
      <c r="K1908" s="191">
        <f t="shared" si="138"/>
        <v>0</v>
      </c>
      <c r="L1908" s="191">
        <v>0</v>
      </c>
      <c r="M1908" s="191">
        <f t="shared" si="139"/>
        <v>0</v>
      </c>
      <c r="N1908" s="191">
        <v>0</v>
      </c>
      <c r="O1908" s="191">
        <f t="shared" si="140"/>
        <v>0</v>
      </c>
      <c r="P1908" s="191">
        <v>0</v>
      </c>
      <c r="Q1908" s="191">
        <f t="shared" si="141"/>
        <v>0</v>
      </c>
      <c r="R1908" s="191">
        <v>0</v>
      </c>
      <c r="S1908" s="191">
        <f t="shared" si="142"/>
        <v>0</v>
      </c>
      <c r="T1908" s="191">
        <v>0</v>
      </c>
      <c r="U1908" s="191">
        <f t="shared" si="143"/>
        <v>0</v>
      </c>
      <c r="V1908" s="191">
        <v>0</v>
      </c>
      <c r="W1908" s="191">
        <f t="shared" si="144"/>
        <v>0</v>
      </c>
      <c r="X1908" s="191">
        <v>0</v>
      </c>
      <c r="Y1908" s="191">
        <f t="shared" si="145"/>
        <v>0</v>
      </c>
      <c r="Z1908" s="191">
        <v>0</v>
      </c>
      <c r="AA1908" s="191">
        <f t="shared" si="146"/>
        <v>0</v>
      </c>
      <c r="AB1908" s="191">
        <v>0</v>
      </c>
      <c r="AC1908" s="191">
        <f t="shared" si="147"/>
        <v>0</v>
      </c>
      <c r="AD1908" s="191">
        <v>0</v>
      </c>
      <c r="AE1908" s="191"/>
      <c r="AF1908" s="191"/>
    </row>
    <row r="1909" spans="1:32">
      <c r="A1909" s="332" t="s">
        <v>1141</v>
      </c>
      <c r="B1909" s="334" t="s">
        <v>1085</v>
      </c>
      <c r="C1909" s="345">
        <v>1171</v>
      </c>
      <c r="D1909" s="345">
        <v>1300</v>
      </c>
      <c r="E1909" s="191">
        <f t="shared" si="135"/>
        <v>0</v>
      </c>
      <c r="F1909" s="191">
        <f t="shared" si="148"/>
        <v>0</v>
      </c>
      <c r="G1909" s="191">
        <f t="shared" si="136"/>
        <v>0</v>
      </c>
      <c r="H1909" s="191">
        <v>0</v>
      </c>
      <c r="I1909" s="191">
        <f t="shared" si="137"/>
        <v>0</v>
      </c>
      <c r="J1909" s="191">
        <v>0</v>
      </c>
      <c r="K1909" s="191">
        <f t="shared" si="138"/>
        <v>0</v>
      </c>
      <c r="L1909" s="191">
        <v>0</v>
      </c>
      <c r="M1909" s="191">
        <f t="shared" si="139"/>
        <v>0</v>
      </c>
      <c r="N1909" s="191">
        <v>0</v>
      </c>
      <c r="O1909" s="191">
        <f t="shared" si="140"/>
        <v>0</v>
      </c>
      <c r="P1909" s="191">
        <v>0</v>
      </c>
      <c r="Q1909" s="191">
        <f t="shared" si="141"/>
        <v>0</v>
      </c>
      <c r="R1909" s="191">
        <v>0</v>
      </c>
      <c r="S1909" s="191">
        <f t="shared" si="142"/>
        <v>0</v>
      </c>
      <c r="T1909" s="191">
        <v>0</v>
      </c>
      <c r="U1909" s="191">
        <f t="shared" si="143"/>
        <v>0</v>
      </c>
      <c r="V1909" s="191">
        <v>0</v>
      </c>
      <c r="W1909" s="191">
        <f t="shared" si="144"/>
        <v>0</v>
      </c>
      <c r="X1909" s="191">
        <v>0</v>
      </c>
      <c r="Y1909" s="191">
        <f t="shared" si="145"/>
        <v>0</v>
      </c>
      <c r="Z1909" s="191">
        <v>0</v>
      </c>
      <c r="AA1909" s="191">
        <f t="shared" si="146"/>
        <v>0</v>
      </c>
      <c r="AB1909" s="191">
        <v>0</v>
      </c>
      <c r="AC1909" s="191">
        <f t="shared" si="147"/>
        <v>0</v>
      </c>
      <c r="AD1909" s="191">
        <v>0</v>
      </c>
      <c r="AE1909" s="191"/>
      <c r="AF1909" s="191"/>
    </row>
    <row r="1910" spans="1:32">
      <c r="A1910" s="332" t="s">
        <v>1141</v>
      </c>
      <c r="B1910" s="334" t="s">
        <v>1086</v>
      </c>
      <c r="C1910" s="345">
        <v>1064</v>
      </c>
      <c r="D1910" s="345">
        <v>2364</v>
      </c>
      <c r="E1910" s="191">
        <f t="shared" si="135"/>
        <v>0</v>
      </c>
      <c r="F1910" s="191">
        <f t="shared" si="148"/>
        <v>0</v>
      </c>
      <c r="G1910" s="191">
        <f t="shared" si="136"/>
        <v>0</v>
      </c>
      <c r="H1910" s="191">
        <v>0</v>
      </c>
      <c r="I1910" s="191">
        <f t="shared" si="137"/>
        <v>0</v>
      </c>
      <c r="J1910" s="191">
        <v>0</v>
      </c>
      <c r="K1910" s="191">
        <f t="shared" si="138"/>
        <v>0</v>
      </c>
      <c r="L1910" s="191">
        <v>0</v>
      </c>
      <c r="M1910" s="191">
        <f t="shared" si="139"/>
        <v>0</v>
      </c>
      <c r="N1910" s="191">
        <v>0</v>
      </c>
      <c r="O1910" s="191">
        <f t="shared" si="140"/>
        <v>0</v>
      </c>
      <c r="P1910" s="191">
        <v>0</v>
      </c>
      <c r="Q1910" s="191">
        <f t="shared" si="141"/>
        <v>0</v>
      </c>
      <c r="R1910" s="191">
        <v>0</v>
      </c>
      <c r="S1910" s="191">
        <f t="shared" si="142"/>
        <v>0</v>
      </c>
      <c r="T1910" s="191">
        <v>0</v>
      </c>
      <c r="U1910" s="191">
        <f t="shared" si="143"/>
        <v>0</v>
      </c>
      <c r="V1910" s="191">
        <v>0</v>
      </c>
      <c r="W1910" s="191">
        <f t="shared" si="144"/>
        <v>0</v>
      </c>
      <c r="X1910" s="191">
        <v>0</v>
      </c>
      <c r="Y1910" s="191">
        <f t="shared" si="145"/>
        <v>0</v>
      </c>
      <c r="Z1910" s="191">
        <v>0</v>
      </c>
      <c r="AA1910" s="191">
        <f t="shared" si="146"/>
        <v>0</v>
      </c>
      <c r="AB1910" s="191">
        <v>0</v>
      </c>
      <c r="AC1910" s="191">
        <f t="shared" si="147"/>
        <v>0</v>
      </c>
      <c r="AD1910" s="191">
        <v>0</v>
      </c>
      <c r="AE1910" s="191"/>
      <c r="AF1910" s="191"/>
    </row>
    <row r="1911" spans="1:32">
      <c r="A1911" s="332" t="s">
        <v>1141</v>
      </c>
      <c r="B1911" s="334" t="s">
        <v>1087</v>
      </c>
      <c r="C1911" s="345">
        <v>9259</v>
      </c>
      <c r="D1911" s="345">
        <v>11532</v>
      </c>
      <c r="E1911" s="191">
        <f t="shared" si="135"/>
        <v>0</v>
      </c>
      <c r="F1911" s="191">
        <f t="shared" si="148"/>
        <v>0</v>
      </c>
      <c r="G1911" s="191">
        <f t="shared" si="136"/>
        <v>0</v>
      </c>
      <c r="H1911" s="191">
        <v>0</v>
      </c>
      <c r="I1911" s="191">
        <f t="shared" si="137"/>
        <v>0</v>
      </c>
      <c r="J1911" s="191">
        <v>0</v>
      </c>
      <c r="K1911" s="191">
        <f t="shared" si="138"/>
        <v>0</v>
      </c>
      <c r="L1911" s="191">
        <v>0</v>
      </c>
      <c r="M1911" s="191">
        <f t="shared" si="139"/>
        <v>0</v>
      </c>
      <c r="N1911" s="191">
        <v>0</v>
      </c>
      <c r="O1911" s="191">
        <f t="shared" si="140"/>
        <v>0</v>
      </c>
      <c r="P1911" s="191">
        <v>0</v>
      </c>
      <c r="Q1911" s="191">
        <f t="shared" si="141"/>
        <v>0</v>
      </c>
      <c r="R1911" s="191">
        <v>0</v>
      </c>
      <c r="S1911" s="191">
        <f t="shared" si="142"/>
        <v>0</v>
      </c>
      <c r="T1911" s="191">
        <v>0</v>
      </c>
      <c r="U1911" s="191">
        <f t="shared" si="143"/>
        <v>0</v>
      </c>
      <c r="V1911" s="191">
        <v>0</v>
      </c>
      <c r="W1911" s="191">
        <f t="shared" si="144"/>
        <v>0</v>
      </c>
      <c r="X1911" s="191">
        <v>0</v>
      </c>
      <c r="Y1911" s="191">
        <f t="shared" si="145"/>
        <v>0</v>
      </c>
      <c r="Z1911" s="191">
        <v>0</v>
      </c>
      <c r="AA1911" s="191">
        <f t="shared" si="146"/>
        <v>0</v>
      </c>
      <c r="AB1911" s="191">
        <v>0</v>
      </c>
      <c r="AC1911" s="191">
        <f t="shared" si="147"/>
        <v>0</v>
      </c>
      <c r="AD1911" s="191">
        <v>0</v>
      </c>
      <c r="AE1911" s="191"/>
      <c r="AF1911" s="191"/>
    </row>
    <row r="1912" spans="1:32">
      <c r="A1912" s="332" t="s">
        <v>1141</v>
      </c>
      <c r="B1912" s="334" t="s">
        <v>1088</v>
      </c>
      <c r="C1912" s="345">
        <v>1359</v>
      </c>
      <c r="D1912" s="345">
        <v>1292</v>
      </c>
      <c r="E1912" s="191">
        <f t="shared" si="135"/>
        <v>0</v>
      </c>
      <c r="F1912" s="191">
        <f t="shared" si="148"/>
        <v>0</v>
      </c>
      <c r="G1912" s="191">
        <f t="shared" si="136"/>
        <v>0</v>
      </c>
      <c r="H1912" s="191">
        <v>0</v>
      </c>
      <c r="I1912" s="191">
        <f t="shared" si="137"/>
        <v>0</v>
      </c>
      <c r="J1912" s="191">
        <v>0</v>
      </c>
      <c r="K1912" s="191">
        <f t="shared" si="138"/>
        <v>0</v>
      </c>
      <c r="L1912" s="191">
        <v>0</v>
      </c>
      <c r="M1912" s="191">
        <f t="shared" si="139"/>
        <v>0</v>
      </c>
      <c r="N1912" s="191">
        <v>0</v>
      </c>
      <c r="O1912" s="191">
        <f t="shared" si="140"/>
        <v>0</v>
      </c>
      <c r="P1912" s="191">
        <v>0</v>
      </c>
      <c r="Q1912" s="191">
        <f t="shared" si="141"/>
        <v>0</v>
      </c>
      <c r="R1912" s="191">
        <v>0</v>
      </c>
      <c r="S1912" s="191">
        <f t="shared" si="142"/>
        <v>0</v>
      </c>
      <c r="T1912" s="191">
        <v>0</v>
      </c>
      <c r="U1912" s="191">
        <f t="shared" si="143"/>
        <v>0</v>
      </c>
      <c r="V1912" s="191">
        <v>0</v>
      </c>
      <c r="W1912" s="191">
        <f t="shared" si="144"/>
        <v>0</v>
      </c>
      <c r="X1912" s="191">
        <v>0</v>
      </c>
      <c r="Y1912" s="191">
        <f t="shared" si="145"/>
        <v>0</v>
      </c>
      <c r="Z1912" s="191">
        <v>0</v>
      </c>
      <c r="AA1912" s="191">
        <f t="shared" si="146"/>
        <v>0</v>
      </c>
      <c r="AB1912" s="191">
        <v>0</v>
      </c>
      <c r="AC1912" s="191">
        <f t="shared" si="147"/>
        <v>0</v>
      </c>
      <c r="AD1912" s="191">
        <v>0</v>
      </c>
      <c r="AE1912" s="191"/>
      <c r="AF1912" s="191"/>
    </row>
    <row r="1913" spans="1:32">
      <c r="A1913" s="332" t="s">
        <v>1141</v>
      </c>
      <c r="B1913" s="334" t="s">
        <v>1089</v>
      </c>
      <c r="C1913" s="345">
        <v>3891</v>
      </c>
      <c r="D1913" s="345">
        <v>8089</v>
      </c>
      <c r="E1913" s="191">
        <f t="shared" si="135"/>
        <v>0</v>
      </c>
      <c r="F1913" s="191">
        <f t="shared" si="148"/>
        <v>0</v>
      </c>
      <c r="G1913" s="191">
        <f t="shared" si="136"/>
        <v>0</v>
      </c>
      <c r="H1913" s="191">
        <v>0</v>
      </c>
      <c r="I1913" s="191">
        <f t="shared" si="137"/>
        <v>0</v>
      </c>
      <c r="J1913" s="191">
        <v>0</v>
      </c>
      <c r="K1913" s="191">
        <f t="shared" si="138"/>
        <v>0</v>
      </c>
      <c r="L1913" s="191">
        <v>0</v>
      </c>
      <c r="M1913" s="191">
        <f t="shared" si="139"/>
        <v>0</v>
      </c>
      <c r="N1913" s="191">
        <v>0</v>
      </c>
      <c r="O1913" s="191">
        <f t="shared" si="140"/>
        <v>0</v>
      </c>
      <c r="P1913" s="191">
        <v>0</v>
      </c>
      <c r="Q1913" s="191">
        <f t="shared" si="141"/>
        <v>0</v>
      </c>
      <c r="R1913" s="191">
        <v>0</v>
      </c>
      <c r="S1913" s="191">
        <f t="shared" si="142"/>
        <v>0</v>
      </c>
      <c r="T1913" s="191">
        <v>0</v>
      </c>
      <c r="U1913" s="191">
        <f t="shared" si="143"/>
        <v>0</v>
      </c>
      <c r="V1913" s="191">
        <v>0</v>
      </c>
      <c r="W1913" s="191">
        <f t="shared" si="144"/>
        <v>0</v>
      </c>
      <c r="X1913" s="191">
        <v>0</v>
      </c>
      <c r="Y1913" s="191">
        <f t="shared" si="145"/>
        <v>0</v>
      </c>
      <c r="Z1913" s="191">
        <v>0</v>
      </c>
      <c r="AA1913" s="191">
        <f t="shared" si="146"/>
        <v>0</v>
      </c>
      <c r="AB1913" s="191">
        <v>0</v>
      </c>
      <c r="AC1913" s="191">
        <f t="shared" si="147"/>
        <v>0</v>
      </c>
      <c r="AD1913" s="191">
        <v>0</v>
      </c>
      <c r="AE1913" s="191"/>
      <c r="AF1913" s="191"/>
    </row>
    <row r="1914" spans="1:32">
      <c r="A1914" s="332" t="s">
        <v>1141</v>
      </c>
      <c r="B1914" s="334" t="s">
        <v>1090</v>
      </c>
      <c r="C1914" s="345">
        <v>5806</v>
      </c>
      <c r="D1914" s="345">
        <v>5917</v>
      </c>
      <c r="E1914" s="191">
        <f t="shared" si="135"/>
        <v>0</v>
      </c>
      <c r="F1914" s="191">
        <f t="shared" si="148"/>
        <v>0</v>
      </c>
      <c r="G1914" s="191">
        <f t="shared" si="136"/>
        <v>0</v>
      </c>
      <c r="H1914" s="191">
        <v>0</v>
      </c>
      <c r="I1914" s="191">
        <f t="shared" si="137"/>
        <v>0</v>
      </c>
      <c r="J1914" s="191">
        <v>0</v>
      </c>
      <c r="K1914" s="191">
        <f t="shared" si="138"/>
        <v>0</v>
      </c>
      <c r="L1914" s="191">
        <v>0</v>
      </c>
      <c r="M1914" s="191">
        <f t="shared" si="139"/>
        <v>0</v>
      </c>
      <c r="N1914" s="191">
        <v>0</v>
      </c>
      <c r="O1914" s="191">
        <f t="shared" si="140"/>
        <v>0</v>
      </c>
      <c r="P1914" s="191">
        <v>0</v>
      </c>
      <c r="Q1914" s="191">
        <f t="shared" si="141"/>
        <v>0</v>
      </c>
      <c r="R1914" s="191">
        <v>0</v>
      </c>
      <c r="S1914" s="191">
        <f t="shared" si="142"/>
        <v>0</v>
      </c>
      <c r="T1914" s="191">
        <v>0</v>
      </c>
      <c r="U1914" s="191">
        <f t="shared" si="143"/>
        <v>0</v>
      </c>
      <c r="V1914" s="191">
        <v>0</v>
      </c>
      <c r="W1914" s="191">
        <f t="shared" si="144"/>
        <v>0</v>
      </c>
      <c r="X1914" s="191">
        <v>0</v>
      </c>
      <c r="Y1914" s="191">
        <f t="shared" si="145"/>
        <v>0</v>
      </c>
      <c r="Z1914" s="191">
        <v>0</v>
      </c>
      <c r="AA1914" s="191">
        <f t="shared" si="146"/>
        <v>0</v>
      </c>
      <c r="AB1914" s="191">
        <v>0</v>
      </c>
      <c r="AC1914" s="191">
        <f t="shared" si="147"/>
        <v>0</v>
      </c>
      <c r="AD1914" s="191">
        <v>0</v>
      </c>
      <c r="AE1914" s="191"/>
      <c r="AF1914" s="191"/>
    </row>
    <row r="1915" spans="1:32">
      <c r="A1915" s="332" t="s">
        <v>1141</v>
      </c>
      <c r="B1915" s="334" t="s">
        <v>1091</v>
      </c>
      <c r="C1915" s="345">
        <v>2736</v>
      </c>
      <c r="D1915" s="345">
        <v>2680</v>
      </c>
      <c r="E1915" s="191">
        <f t="shared" si="135"/>
        <v>0</v>
      </c>
      <c r="F1915" s="191">
        <f t="shared" si="148"/>
        <v>0</v>
      </c>
      <c r="G1915" s="191">
        <f t="shared" si="136"/>
        <v>0</v>
      </c>
      <c r="H1915" s="191">
        <v>0</v>
      </c>
      <c r="I1915" s="191">
        <f t="shared" si="137"/>
        <v>0</v>
      </c>
      <c r="J1915" s="191">
        <v>0</v>
      </c>
      <c r="K1915" s="191">
        <f t="shared" si="138"/>
        <v>0</v>
      </c>
      <c r="L1915" s="191">
        <v>0</v>
      </c>
      <c r="M1915" s="191">
        <f t="shared" si="139"/>
        <v>0</v>
      </c>
      <c r="N1915" s="191">
        <v>0</v>
      </c>
      <c r="O1915" s="191">
        <f t="shared" si="140"/>
        <v>0</v>
      </c>
      <c r="P1915" s="191">
        <v>0</v>
      </c>
      <c r="Q1915" s="191">
        <f t="shared" si="141"/>
        <v>0</v>
      </c>
      <c r="R1915" s="191">
        <v>0</v>
      </c>
      <c r="S1915" s="191">
        <f t="shared" si="142"/>
        <v>0</v>
      </c>
      <c r="T1915" s="191">
        <v>0</v>
      </c>
      <c r="U1915" s="191">
        <f t="shared" si="143"/>
        <v>0</v>
      </c>
      <c r="V1915" s="191">
        <v>0</v>
      </c>
      <c r="W1915" s="191">
        <f t="shared" si="144"/>
        <v>0</v>
      </c>
      <c r="X1915" s="191">
        <v>0</v>
      </c>
      <c r="Y1915" s="191">
        <f t="shared" si="145"/>
        <v>0</v>
      </c>
      <c r="Z1915" s="191">
        <v>0</v>
      </c>
      <c r="AA1915" s="191">
        <f t="shared" si="146"/>
        <v>0</v>
      </c>
      <c r="AB1915" s="191">
        <v>0</v>
      </c>
      <c r="AC1915" s="191">
        <f t="shared" si="147"/>
        <v>0</v>
      </c>
      <c r="AD1915" s="191">
        <v>0</v>
      </c>
      <c r="AE1915" s="191"/>
      <c r="AF1915" s="191"/>
    </row>
    <row r="1916" spans="1:32">
      <c r="A1916" s="332" t="s">
        <v>1141</v>
      </c>
      <c r="B1916" s="334" t="s">
        <v>1092</v>
      </c>
      <c r="C1916" s="345">
        <v>5000</v>
      </c>
      <c r="D1916" s="345">
        <v>4891</v>
      </c>
      <c r="E1916" s="191">
        <f t="shared" si="135"/>
        <v>0</v>
      </c>
      <c r="F1916" s="191">
        <f t="shared" si="148"/>
        <v>0</v>
      </c>
      <c r="G1916" s="191">
        <f t="shared" si="136"/>
        <v>0</v>
      </c>
      <c r="H1916" s="191">
        <v>0</v>
      </c>
      <c r="I1916" s="191">
        <f t="shared" si="137"/>
        <v>0</v>
      </c>
      <c r="J1916" s="191">
        <v>0</v>
      </c>
      <c r="K1916" s="191">
        <f t="shared" si="138"/>
        <v>0</v>
      </c>
      <c r="L1916" s="191">
        <v>0</v>
      </c>
      <c r="M1916" s="191">
        <f t="shared" si="139"/>
        <v>0</v>
      </c>
      <c r="N1916" s="191">
        <v>0</v>
      </c>
      <c r="O1916" s="191">
        <f t="shared" si="140"/>
        <v>0</v>
      </c>
      <c r="P1916" s="191">
        <v>0</v>
      </c>
      <c r="Q1916" s="191">
        <f t="shared" si="141"/>
        <v>0</v>
      </c>
      <c r="R1916" s="191">
        <v>0</v>
      </c>
      <c r="S1916" s="191">
        <f t="shared" si="142"/>
        <v>0</v>
      </c>
      <c r="T1916" s="191">
        <v>0</v>
      </c>
      <c r="U1916" s="191">
        <f t="shared" si="143"/>
        <v>0</v>
      </c>
      <c r="V1916" s="191">
        <v>0</v>
      </c>
      <c r="W1916" s="191">
        <f t="shared" si="144"/>
        <v>0</v>
      </c>
      <c r="X1916" s="191">
        <v>0</v>
      </c>
      <c r="Y1916" s="191">
        <f t="shared" si="145"/>
        <v>0</v>
      </c>
      <c r="Z1916" s="191">
        <v>0</v>
      </c>
      <c r="AA1916" s="191">
        <f t="shared" si="146"/>
        <v>0</v>
      </c>
      <c r="AB1916" s="191">
        <v>0</v>
      </c>
      <c r="AC1916" s="191">
        <f t="shared" si="147"/>
        <v>0</v>
      </c>
      <c r="AD1916" s="191">
        <v>0</v>
      </c>
      <c r="AE1916" s="191"/>
      <c r="AF1916" s="191"/>
    </row>
    <row r="1917" spans="1:32">
      <c r="A1917" s="332" t="s">
        <v>1141</v>
      </c>
      <c r="B1917" s="334" t="s">
        <v>1093</v>
      </c>
      <c r="C1917" s="345">
        <v>4904</v>
      </c>
      <c r="D1917" s="345">
        <v>5095</v>
      </c>
      <c r="E1917" s="191">
        <f t="shared" si="135"/>
        <v>0</v>
      </c>
      <c r="F1917" s="191">
        <f t="shared" si="148"/>
        <v>0</v>
      </c>
      <c r="G1917" s="191">
        <f t="shared" si="136"/>
        <v>0</v>
      </c>
      <c r="H1917" s="191">
        <v>0</v>
      </c>
      <c r="I1917" s="191">
        <f t="shared" si="137"/>
        <v>0</v>
      </c>
      <c r="J1917" s="191">
        <v>0</v>
      </c>
      <c r="K1917" s="191">
        <f t="shared" si="138"/>
        <v>0</v>
      </c>
      <c r="L1917" s="191">
        <v>0</v>
      </c>
      <c r="M1917" s="191">
        <f t="shared" si="139"/>
        <v>0</v>
      </c>
      <c r="N1917" s="191">
        <v>0</v>
      </c>
      <c r="O1917" s="191">
        <f t="shared" si="140"/>
        <v>0</v>
      </c>
      <c r="P1917" s="191">
        <v>0</v>
      </c>
      <c r="Q1917" s="191">
        <f t="shared" si="141"/>
        <v>0</v>
      </c>
      <c r="R1917" s="191">
        <v>0</v>
      </c>
      <c r="S1917" s="191">
        <f t="shared" si="142"/>
        <v>0</v>
      </c>
      <c r="T1917" s="191">
        <v>0</v>
      </c>
      <c r="U1917" s="191">
        <f t="shared" si="143"/>
        <v>0</v>
      </c>
      <c r="V1917" s="191">
        <v>0</v>
      </c>
      <c r="W1917" s="191">
        <f t="shared" si="144"/>
        <v>0</v>
      </c>
      <c r="X1917" s="191">
        <v>0</v>
      </c>
      <c r="Y1917" s="191">
        <f t="shared" si="145"/>
        <v>0</v>
      </c>
      <c r="Z1917" s="191">
        <v>0</v>
      </c>
      <c r="AA1917" s="191">
        <f t="shared" si="146"/>
        <v>0</v>
      </c>
      <c r="AB1917" s="191">
        <v>0</v>
      </c>
      <c r="AC1917" s="191">
        <f t="shared" si="147"/>
        <v>0</v>
      </c>
      <c r="AD1917" s="191">
        <v>0</v>
      </c>
      <c r="AE1917" s="191"/>
      <c r="AF1917" s="191"/>
    </row>
    <row r="1918" spans="1:32">
      <c r="A1918" s="332" t="s">
        <v>1141</v>
      </c>
      <c r="B1918" s="334" t="s">
        <v>1094</v>
      </c>
      <c r="C1918" s="345">
        <v>1587</v>
      </c>
      <c r="D1918" s="345">
        <v>1392</v>
      </c>
      <c r="E1918" s="191">
        <f t="shared" si="135"/>
        <v>0</v>
      </c>
      <c r="F1918" s="191">
        <f t="shared" si="148"/>
        <v>0</v>
      </c>
      <c r="G1918" s="191">
        <f t="shared" si="136"/>
        <v>0</v>
      </c>
      <c r="H1918" s="191">
        <v>0</v>
      </c>
      <c r="I1918" s="191">
        <f t="shared" si="137"/>
        <v>0</v>
      </c>
      <c r="J1918" s="191">
        <v>0</v>
      </c>
      <c r="K1918" s="191">
        <f t="shared" si="138"/>
        <v>0</v>
      </c>
      <c r="L1918" s="191">
        <v>0</v>
      </c>
      <c r="M1918" s="191">
        <f t="shared" si="139"/>
        <v>0</v>
      </c>
      <c r="N1918" s="191">
        <v>0</v>
      </c>
      <c r="O1918" s="191">
        <f t="shared" si="140"/>
        <v>0</v>
      </c>
      <c r="P1918" s="191">
        <v>0</v>
      </c>
      <c r="Q1918" s="191">
        <f t="shared" si="141"/>
        <v>0</v>
      </c>
      <c r="R1918" s="191">
        <v>0</v>
      </c>
      <c r="S1918" s="191">
        <f t="shared" si="142"/>
        <v>0</v>
      </c>
      <c r="T1918" s="191">
        <v>0</v>
      </c>
      <c r="U1918" s="191">
        <f t="shared" si="143"/>
        <v>0</v>
      </c>
      <c r="V1918" s="191">
        <v>0</v>
      </c>
      <c r="W1918" s="191">
        <f t="shared" si="144"/>
        <v>0</v>
      </c>
      <c r="X1918" s="191">
        <v>0</v>
      </c>
      <c r="Y1918" s="191">
        <f t="shared" si="145"/>
        <v>0</v>
      </c>
      <c r="Z1918" s="191">
        <v>0</v>
      </c>
      <c r="AA1918" s="191">
        <f t="shared" si="146"/>
        <v>0</v>
      </c>
      <c r="AB1918" s="191">
        <v>0</v>
      </c>
      <c r="AC1918" s="191">
        <f t="shared" si="147"/>
        <v>0</v>
      </c>
      <c r="AD1918" s="191">
        <v>0</v>
      </c>
      <c r="AE1918" s="191"/>
      <c r="AF1918" s="191"/>
    </row>
    <row r="1919" spans="1:32">
      <c r="A1919" s="332" t="s">
        <v>1141</v>
      </c>
      <c r="B1919" s="334" t="s">
        <v>1095</v>
      </c>
      <c r="C1919" s="345">
        <v>1529</v>
      </c>
      <c r="D1919" s="345">
        <v>1555</v>
      </c>
      <c r="E1919" s="191">
        <f t="shared" si="135"/>
        <v>0</v>
      </c>
      <c r="F1919" s="191">
        <f t="shared" si="148"/>
        <v>0</v>
      </c>
      <c r="G1919" s="191">
        <f t="shared" si="136"/>
        <v>0</v>
      </c>
      <c r="H1919" s="191">
        <v>0</v>
      </c>
      <c r="I1919" s="191">
        <f t="shared" si="137"/>
        <v>0</v>
      </c>
      <c r="J1919" s="191">
        <v>0</v>
      </c>
      <c r="K1919" s="191">
        <f t="shared" si="138"/>
        <v>0</v>
      </c>
      <c r="L1919" s="191">
        <v>0</v>
      </c>
      <c r="M1919" s="191">
        <f t="shared" si="139"/>
        <v>0</v>
      </c>
      <c r="N1919" s="191">
        <v>0</v>
      </c>
      <c r="O1919" s="191">
        <f t="shared" si="140"/>
        <v>0</v>
      </c>
      <c r="P1919" s="191">
        <v>0</v>
      </c>
      <c r="Q1919" s="191">
        <f t="shared" si="141"/>
        <v>0</v>
      </c>
      <c r="R1919" s="191">
        <v>0</v>
      </c>
      <c r="S1919" s="191">
        <f t="shared" si="142"/>
        <v>0</v>
      </c>
      <c r="T1919" s="191">
        <v>0</v>
      </c>
      <c r="U1919" s="191">
        <f t="shared" si="143"/>
        <v>0</v>
      </c>
      <c r="V1919" s="191">
        <v>0</v>
      </c>
      <c r="W1919" s="191">
        <f t="shared" si="144"/>
        <v>0</v>
      </c>
      <c r="X1919" s="191">
        <v>0</v>
      </c>
      <c r="Y1919" s="191">
        <f t="shared" si="145"/>
        <v>0</v>
      </c>
      <c r="Z1919" s="191">
        <v>0</v>
      </c>
      <c r="AA1919" s="191">
        <f t="shared" si="146"/>
        <v>0</v>
      </c>
      <c r="AB1919" s="191">
        <v>0</v>
      </c>
      <c r="AC1919" s="191">
        <f t="shared" si="147"/>
        <v>0</v>
      </c>
      <c r="AD1919" s="191">
        <v>0</v>
      </c>
      <c r="AE1919" s="191"/>
      <c r="AF1919" s="191"/>
    </row>
    <row r="1920" spans="1:32">
      <c r="A1920" s="332" t="s">
        <v>1141</v>
      </c>
      <c r="B1920" s="334" t="s">
        <v>1096</v>
      </c>
      <c r="C1920" s="345">
        <v>1345</v>
      </c>
      <c r="D1920" s="345">
        <v>1031</v>
      </c>
      <c r="E1920" s="191">
        <f t="shared" si="135"/>
        <v>0</v>
      </c>
      <c r="F1920" s="191">
        <f t="shared" si="148"/>
        <v>0</v>
      </c>
      <c r="G1920" s="191">
        <f t="shared" si="136"/>
        <v>0</v>
      </c>
      <c r="H1920" s="191">
        <v>0</v>
      </c>
      <c r="I1920" s="191">
        <f t="shared" si="137"/>
        <v>0</v>
      </c>
      <c r="J1920" s="191">
        <v>0</v>
      </c>
      <c r="K1920" s="191">
        <f t="shared" si="138"/>
        <v>0</v>
      </c>
      <c r="L1920" s="191">
        <v>0</v>
      </c>
      <c r="M1920" s="191">
        <f t="shared" si="139"/>
        <v>0</v>
      </c>
      <c r="N1920" s="191">
        <v>0</v>
      </c>
      <c r="O1920" s="191">
        <f t="shared" si="140"/>
        <v>0</v>
      </c>
      <c r="P1920" s="191">
        <v>0</v>
      </c>
      <c r="Q1920" s="191">
        <f t="shared" si="141"/>
        <v>0</v>
      </c>
      <c r="R1920" s="191">
        <v>0</v>
      </c>
      <c r="S1920" s="191">
        <f t="shared" si="142"/>
        <v>0</v>
      </c>
      <c r="T1920" s="191">
        <v>0</v>
      </c>
      <c r="U1920" s="191">
        <f t="shared" si="143"/>
        <v>0</v>
      </c>
      <c r="V1920" s="191">
        <v>0</v>
      </c>
      <c r="W1920" s="191">
        <f t="shared" si="144"/>
        <v>0</v>
      </c>
      <c r="X1920" s="191">
        <v>0</v>
      </c>
      <c r="Y1920" s="191">
        <f t="shared" si="145"/>
        <v>0</v>
      </c>
      <c r="Z1920" s="191">
        <v>0</v>
      </c>
      <c r="AA1920" s="191">
        <f t="shared" si="146"/>
        <v>0</v>
      </c>
      <c r="AB1920" s="191">
        <v>0</v>
      </c>
      <c r="AC1920" s="191">
        <f t="shared" si="147"/>
        <v>0</v>
      </c>
      <c r="AD1920" s="191">
        <v>0</v>
      </c>
      <c r="AE1920" s="191"/>
      <c r="AF1920" s="191"/>
    </row>
    <row r="1921" spans="1:32">
      <c r="A1921" s="332" t="s">
        <v>1141</v>
      </c>
      <c r="B1921" s="334" t="s">
        <v>1097</v>
      </c>
      <c r="C1921" s="345">
        <v>3633</v>
      </c>
      <c r="D1921" s="345">
        <v>3533</v>
      </c>
      <c r="E1921" s="191">
        <f t="shared" si="135"/>
        <v>0</v>
      </c>
      <c r="F1921" s="191">
        <f t="shared" si="148"/>
        <v>0</v>
      </c>
      <c r="G1921" s="191">
        <f t="shared" si="136"/>
        <v>0</v>
      </c>
      <c r="H1921" s="191">
        <v>0</v>
      </c>
      <c r="I1921" s="191">
        <f t="shared" si="137"/>
        <v>0</v>
      </c>
      <c r="J1921" s="191">
        <v>0</v>
      </c>
      <c r="K1921" s="191">
        <f t="shared" si="138"/>
        <v>0</v>
      </c>
      <c r="L1921" s="191">
        <v>0</v>
      </c>
      <c r="M1921" s="191">
        <f t="shared" si="139"/>
        <v>0</v>
      </c>
      <c r="N1921" s="191">
        <v>0</v>
      </c>
      <c r="O1921" s="191">
        <f t="shared" si="140"/>
        <v>0</v>
      </c>
      <c r="P1921" s="191">
        <v>0</v>
      </c>
      <c r="Q1921" s="191">
        <f t="shared" si="141"/>
        <v>0</v>
      </c>
      <c r="R1921" s="191">
        <v>0</v>
      </c>
      <c r="S1921" s="191">
        <f t="shared" si="142"/>
        <v>0</v>
      </c>
      <c r="T1921" s="191">
        <v>0</v>
      </c>
      <c r="U1921" s="191">
        <f t="shared" si="143"/>
        <v>0</v>
      </c>
      <c r="V1921" s="191">
        <v>0</v>
      </c>
      <c r="W1921" s="191">
        <f t="shared" si="144"/>
        <v>0</v>
      </c>
      <c r="X1921" s="191">
        <v>0</v>
      </c>
      <c r="Y1921" s="191">
        <f t="shared" si="145"/>
        <v>0</v>
      </c>
      <c r="Z1921" s="191">
        <v>0</v>
      </c>
      <c r="AA1921" s="191">
        <f t="shared" si="146"/>
        <v>0</v>
      </c>
      <c r="AB1921" s="191">
        <v>0</v>
      </c>
      <c r="AC1921" s="191">
        <f t="shared" si="147"/>
        <v>0</v>
      </c>
      <c r="AD1921" s="191">
        <v>0</v>
      </c>
      <c r="AE1921" s="191"/>
      <c r="AF1921" s="191"/>
    </row>
    <row r="1922" spans="1:32">
      <c r="A1922" s="332" t="s">
        <v>1141</v>
      </c>
      <c r="B1922" s="334" t="s">
        <v>1098</v>
      </c>
      <c r="C1922" s="345">
        <v>1233</v>
      </c>
      <c r="D1922" s="345">
        <v>1191</v>
      </c>
      <c r="E1922" s="191">
        <f t="shared" si="135"/>
        <v>0</v>
      </c>
      <c r="F1922" s="191">
        <f t="shared" si="148"/>
        <v>0</v>
      </c>
      <c r="G1922" s="191">
        <f t="shared" si="136"/>
        <v>0</v>
      </c>
      <c r="H1922" s="191">
        <v>0</v>
      </c>
      <c r="I1922" s="191">
        <f t="shared" si="137"/>
        <v>0</v>
      </c>
      <c r="J1922" s="191">
        <v>0</v>
      </c>
      <c r="K1922" s="191">
        <f t="shared" si="138"/>
        <v>0</v>
      </c>
      <c r="L1922" s="191">
        <v>0</v>
      </c>
      <c r="M1922" s="191">
        <f t="shared" si="139"/>
        <v>0</v>
      </c>
      <c r="N1922" s="191">
        <v>0</v>
      </c>
      <c r="O1922" s="191">
        <f t="shared" si="140"/>
        <v>0</v>
      </c>
      <c r="P1922" s="191">
        <v>0</v>
      </c>
      <c r="Q1922" s="191">
        <f t="shared" si="141"/>
        <v>0</v>
      </c>
      <c r="R1922" s="191">
        <v>0</v>
      </c>
      <c r="S1922" s="191">
        <f t="shared" si="142"/>
        <v>0</v>
      </c>
      <c r="T1922" s="191">
        <v>0</v>
      </c>
      <c r="U1922" s="191">
        <f t="shared" si="143"/>
        <v>0</v>
      </c>
      <c r="V1922" s="191">
        <v>0</v>
      </c>
      <c r="W1922" s="191">
        <f t="shared" si="144"/>
        <v>0</v>
      </c>
      <c r="X1922" s="191">
        <v>0</v>
      </c>
      <c r="Y1922" s="191">
        <f t="shared" si="145"/>
        <v>0</v>
      </c>
      <c r="Z1922" s="191">
        <v>0</v>
      </c>
      <c r="AA1922" s="191">
        <f t="shared" si="146"/>
        <v>0</v>
      </c>
      <c r="AB1922" s="191">
        <v>0</v>
      </c>
      <c r="AC1922" s="191">
        <f t="shared" si="147"/>
        <v>0</v>
      </c>
      <c r="AD1922" s="191">
        <v>0</v>
      </c>
      <c r="AE1922" s="191"/>
      <c r="AF1922" s="191"/>
    </row>
    <row r="1923" spans="1:32">
      <c r="A1923" s="332" t="s">
        <v>1141</v>
      </c>
      <c r="B1923" s="334" t="s">
        <v>1099</v>
      </c>
      <c r="C1923" s="345">
        <v>3000</v>
      </c>
      <c r="D1923" s="345">
        <v>2946</v>
      </c>
      <c r="E1923" s="191">
        <f t="shared" si="135"/>
        <v>0</v>
      </c>
      <c r="F1923" s="191">
        <f t="shared" si="148"/>
        <v>0</v>
      </c>
      <c r="G1923" s="191">
        <f t="shared" si="136"/>
        <v>0</v>
      </c>
      <c r="H1923" s="191">
        <v>0</v>
      </c>
      <c r="I1923" s="191">
        <f t="shared" si="137"/>
        <v>0</v>
      </c>
      <c r="J1923" s="191">
        <v>0</v>
      </c>
      <c r="K1923" s="191">
        <f t="shared" si="138"/>
        <v>0</v>
      </c>
      <c r="L1923" s="191">
        <v>0</v>
      </c>
      <c r="M1923" s="191">
        <f t="shared" si="139"/>
        <v>0</v>
      </c>
      <c r="N1923" s="191">
        <v>0</v>
      </c>
      <c r="O1923" s="191">
        <f t="shared" si="140"/>
        <v>0</v>
      </c>
      <c r="P1923" s="191">
        <v>0</v>
      </c>
      <c r="Q1923" s="191">
        <f t="shared" si="141"/>
        <v>0</v>
      </c>
      <c r="R1923" s="191">
        <v>0</v>
      </c>
      <c r="S1923" s="191">
        <f t="shared" si="142"/>
        <v>0</v>
      </c>
      <c r="T1923" s="191">
        <v>0</v>
      </c>
      <c r="U1923" s="191">
        <f t="shared" si="143"/>
        <v>0</v>
      </c>
      <c r="V1923" s="191">
        <v>0</v>
      </c>
      <c r="W1923" s="191">
        <f t="shared" si="144"/>
        <v>0</v>
      </c>
      <c r="X1923" s="191">
        <v>0</v>
      </c>
      <c r="Y1923" s="191">
        <f t="shared" si="145"/>
        <v>0</v>
      </c>
      <c r="Z1923" s="191">
        <v>0</v>
      </c>
      <c r="AA1923" s="191">
        <f t="shared" si="146"/>
        <v>0</v>
      </c>
      <c r="AB1923" s="191">
        <v>0</v>
      </c>
      <c r="AC1923" s="191">
        <f t="shared" si="147"/>
        <v>0</v>
      </c>
      <c r="AD1923" s="191">
        <v>0</v>
      </c>
      <c r="AE1923" s="191"/>
      <c r="AF1923" s="191"/>
    </row>
    <row r="1924" spans="1:32">
      <c r="A1924" s="332" t="s">
        <v>1141</v>
      </c>
      <c r="B1924" s="334" t="s">
        <v>1100</v>
      </c>
      <c r="C1924" s="345">
        <v>4117</v>
      </c>
      <c r="D1924" s="345">
        <v>5429</v>
      </c>
      <c r="E1924" s="191">
        <f t="shared" si="135"/>
        <v>0</v>
      </c>
      <c r="F1924" s="191">
        <f t="shared" si="148"/>
        <v>0</v>
      </c>
      <c r="G1924" s="191">
        <f t="shared" si="136"/>
        <v>0</v>
      </c>
      <c r="H1924" s="191">
        <v>0</v>
      </c>
      <c r="I1924" s="191">
        <f t="shared" si="137"/>
        <v>0</v>
      </c>
      <c r="J1924" s="191">
        <v>0</v>
      </c>
      <c r="K1924" s="191">
        <f t="shared" si="138"/>
        <v>0</v>
      </c>
      <c r="L1924" s="191">
        <v>0</v>
      </c>
      <c r="M1924" s="191">
        <f t="shared" si="139"/>
        <v>0</v>
      </c>
      <c r="N1924" s="191">
        <v>0</v>
      </c>
      <c r="O1924" s="191">
        <f t="shared" si="140"/>
        <v>0</v>
      </c>
      <c r="P1924" s="191">
        <v>0</v>
      </c>
      <c r="Q1924" s="191">
        <f t="shared" si="141"/>
        <v>0</v>
      </c>
      <c r="R1924" s="191">
        <v>0</v>
      </c>
      <c r="S1924" s="191">
        <f t="shared" si="142"/>
        <v>0</v>
      </c>
      <c r="T1924" s="191">
        <v>0</v>
      </c>
      <c r="U1924" s="191">
        <f t="shared" si="143"/>
        <v>0</v>
      </c>
      <c r="V1924" s="191">
        <v>0</v>
      </c>
      <c r="W1924" s="191">
        <f t="shared" si="144"/>
        <v>0</v>
      </c>
      <c r="X1924" s="191">
        <v>0</v>
      </c>
      <c r="Y1924" s="191">
        <f t="shared" si="145"/>
        <v>0</v>
      </c>
      <c r="Z1924" s="191">
        <v>0</v>
      </c>
      <c r="AA1924" s="191">
        <f t="shared" si="146"/>
        <v>0</v>
      </c>
      <c r="AB1924" s="191">
        <v>0</v>
      </c>
      <c r="AC1924" s="191">
        <f t="shared" si="147"/>
        <v>0</v>
      </c>
      <c r="AD1924" s="191">
        <v>0</v>
      </c>
      <c r="AE1924" s="191"/>
      <c r="AF1924" s="191"/>
    </row>
    <row r="1925" spans="1:32">
      <c r="A1925" s="332" t="s">
        <v>1141</v>
      </c>
      <c r="B1925" s="334" t="s">
        <v>1101</v>
      </c>
      <c r="C1925" s="345">
        <v>1477</v>
      </c>
      <c r="D1925" s="345">
        <v>1468</v>
      </c>
      <c r="E1925" s="191">
        <f t="shared" si="135"/>
        <v>0</v>
      </c>
      <c r="F1925" s="191">
        <f t="shared" si="148"/>
        <v>0</v>
      </c>
      <c r="G1925" s="191">
        <f t="shared" si="136"/>
        <v>0</v>
      </c>
      <c r="H1925" s="191">
        <v>0</v>
      </c>
      <c r="I1925" s="191">
        <f t="shared" si="137"/>
        <v>0</v>
      </c>
      <c r="J1925" s="191">
        <v>0</v>
      </c>
      <c r="K1925" s="191">
        <f t="shared" si="138"/>
        <v>0</v>
      </c>
      <c r="L1925" s="191">
        <v>0</v>
      </c>
      <c r="M1925" s="191">
        <f t="shared" si="139"/>
        <v>0</v>
      </c>
      <c r="N1925" s="191">
        <v>0</v>
      </c>
      <c r="O1925" s="191">
        <f t="shared" si="140"/>
        <v>0</v>
      </c>
      <c r="P1925" s="191">
        <v>0</v>
      </c>
      <c r="Q1925" s="191">
        <f t="shared" si="141"/>
        <v>0</v>
      </c>
      <c r="R1925" s="191">
        <v>0</v>
      </c>
      <c r="S1925" s="191">
        <f t="shared" si="142"/>
        <v>0</v>
      </c>
      <c r="T1925" s="191">
        <v>0</v>
      </c>
      <c r="U1925" s="191">
        <f t="shared" si="143"/>
        <v>0</v>
      </c>
      <c r="V1925" s="191">
        <v>0</v>
      </c>
      <c r="W1925" s="191">
        <f t="shared" si="144"/>
        <v>0</v>
      </c>
      <c r="X1925" s="191">
        <v>0</v>
      </c>
      <c r="Y1925" s="191">
        <f t="shared" si="145"/>
        <v>0</v>
      </c>
      <c r="Z1925" s="191">
        <v>0</v>
      </c>
      <c r="AA1925" s="191">
        <f t="shared" si="146"/>
        <v>0</v>
      </c>
      <c r="AB1925" s="191">
        <v>0</v>
      </c>
      <c r="AC1925" s="191">
        <f t="shared" si="147"/>
        <v>0</v>
      </c>
      <c r="AD1925" s="191">
        <v>0</v>
      </c>
      <c r="AE1925" s="191"/>
      <c r="AF1925" s="191"/>
    </row>
    <row r="1926" spans="1:32">
      <c r="A1926" s="332" t="s">
        <v>1141</v>
      </c>
      <c r="B1926" s="334" t="s">
        <v>1102</v>
      </c>
      <c r="C1926" s="345">
        <v>2537</v>
      </c>
      <c r="D1926" s="345">
        <v>2885</v>
      </c>
      <c r="E1926" s="191">
        <f t="shared" si="135"/>
        <v>0</v>
      </c>
      <c r="F1926" s="191">
        <f t="shared" si="148"/>
        <v>0</v>
      </c>
      <c r="G1926" s="191">
        <f t="shared" si="136"/>
        <v>0</v>
      </c>
      <c r="H1926" s="191">
        <v>0</v>
      </c>
      <c r="I1926" s="191">
        <f t="shared" si="137"/>
        <v>0</v>
      </c>
      <c r="J1926" s="191">
        <v>0</v>
      </c>
      <c r="K1926" s="191">
        <f t="shared" si="138"/>
        <v>0</v>
      </c>
      <c r="L1926" s="191">
        <v>0</v>
      </c>
      <c r="M1926" s="191">
        <f t="shared" si="139"/>
        <v>0</v>
      </c>
      <c r="N1926" s="191">
        <v>0</v>
      </c>
      <c r="O1926" s="191">
        <f t="shared" si="140"/>
        <v>0</v>
      </c>
      <c r="P1926" s="191">
        <v>0</v>
      </c>
      <c r="Q1926" s="191">
        <f t="shared" si="141"/>
        <v>0</v>
      </c>
      <c r="R1926" s="191">
        <v>0</v>
      </c>
      <c r="S1926" s="191">
        <f t="shared" si="142"/>
        <v>0</v>
      </c>
      <c r="T1926" s="191">
        <v>0</v>
      </c>
      <c r="U1926" s="191">
        <f t="shared" si="143"/>
        <v>0</v>
      </c>
      <c r="V1926" s="191">
        <v>0</v>
      </c>
      <c r="W1926" s="191">
        <f t="shared" si="144"/>
        <v>0</v>
      </c>
      <c r="X1926" s="191">
        <v>0</v>
      </c>
      <c r="Y1926" s="191">
        <f t="shared" si="145"/>
        <v>0</v>
      </c>
      <c r="Z1926" s="191">
        <v>0</v>
      </c>
      <c r="AA1926" s="191">
        <f t="shared" si="146"/>
        <v>0</v>
      </c>
      <c r="AB1926" s="191">
        <v>0</v>
      </c>
      <c r="AC1926" s="191">
        <f t="shared" si="147"/>
        <v>0</v>
      </c>
      <c r="AD1926" s="191">
        <v>0</v>
      </c>
      <c r="AE1926" s="191"/>
      <c r="AF1926" s="191"/>
    </row>
    <row r="1927" spans="1:32">
      <c r="A1927" s="332" t="s">
        <v>1141</v>
      </c>
      <c r="B1927" s="334" t="s">
        <v>1103</v>
      </c>
      <c r="C1927" s="345">
        <v>933</v>
      </c>
      <c r="D1927" s="345">
        <v>899</v>
      </c>
      <c r="E1927" s="191">
        <f t="shared" si="135"/>
        <v>0</v>
      </c>
      <c r="F1927" s="191">
        <f t="shared" si="148"/>
        <v>0</v>
      </c>
      <c r="G1927" s="191">
        <f t="shared" si="136"/>
        <v>0</v>
      </c>
      <c r="H1927" s="191">
        <v>0</v>
      </c>
      <c r="I1927" s="191">
        <f t="shared" si="137"/>
        <v>0</v>
      </c>
      <c r="J1927" s="191">
        <v>0</v>
      </c>
      <c r="K1927" s="191">
        <f t="shared" si="138"/>
        <v>0</v>
      </c>
      <c r="L1927" s="191">
        <v>0</v>
      </c>
      <c r="M1927" s="191">
        <f t="shared" si="139"/>
        <v>0</v>
      </c>
      <c r="N1927" s="191">
        <v>0</v>
      </c>
      <c r="O1927" s="191">
        <f t="shared" si="140"/>
        <v>0</v>
      </c>
      <c r="P1927" s="191">
        <v>0</v>
      </c>
      <c r="Q1927" s="191">
        <f t="shared" si="141"/>
        <v>0</v>
      </c>
      <c r="R1927" s="191">
        <v>0</v>
      </c>
      <c r="S1927" s="191">
        <f t="shared" si="142"/>
        <v>0</v>
      </c>
      <c r="T1927" s="191">
        <v>0</v>
      </c>
      <c r="U1927" s="191">
        <f t="shared" si="143"/>
        <v>0</v>
      </c>
      <c r="V1927" s="191">
        <v>0</v>
      </c>
      <c r="W1927" s="191">
        <f t="shared" si="144"/>
        <v>0</v>
      </c>
      <c r="X1927" s="191">
        <v>0</v>
      </c>
      <c r="Y1927" s="191">
        <f t="shared" si="145"/>
        <v>0</v>
      </c>
      <c r="Z1927" s="191">
        <v>0</v>
      </c>
      <c r="AA1927" s="191">
        <f t="shared" si="146"/>
        <v>0</v>
      </c>
      <c r="AB1927" s="191">
        <v>0</v>
      </c>
      <c r="AC1927" s="191">
        <f t="shared" si="147"/>
        <v>0</v>
      </c>
      <c r="AD1927" s="191">
        <v>0</v>
      </c>
      <c r="AE1927" s="191"/>
      <c r="AF1927" s="191"/>
    </row>
    <row r="1928" spans="1:32">
      <c r="A1928" s="332" t="s">
        <v>1141</v>
      </c>
      <c r="B1928" s="334" t="s">
        <v>1104</v>
      </c>
      <c r="C1928" s="345">
        <v>2003</v>
      </c>
      <c r="D1928" s="345">
        <v>1866</v>
      </c>
      <c r="E1928" s="191">
        <f t="shared" si="135"/>
        <v>0</v>
      </c>
      <c r="F1928" s="191">
        <f t="shared" si="148"/>
        <v>0</v>
      </c>
      <c r="G1928" s="191">
        <f t="shared" si="136"/>
        <v>0</v>
      </c>
      <c r="H1928" s="191">
        <v>0</v>
      </c>
      <c r="I1928" s="191">
        <f t="shared" si="137"/>
        <v>0</v>
      </c>
      <c r="J1928" s="191">
        <v>0</v>
      </c>
      <c r="K1928" s="191">
        <f t="shared" si="138"/>
        <v>0</v>
      </c>
      <c r="L1928" s="191">
        <v>0</v>
      </c>
      <c r="M1928" s="191">
        <f t="shared" si="139"/>
        <v>0</v>
      </c>
      <c r="N1928" s="191">
        <v>0</v>
      </c>
      <c r="O1928" s="191">
        <f t="shared" si="140"/>
        <v>0</v>
      </c>
      <c r="P1928" s="191">
        <v>0</v>
      </c>
      <c r="Q1928" s="191">
        <f t="shared" si="141"/>
        <v>0</v>
      </c>
      <c r="R1928" s="191">
        <v>0</v>
      </c>
      <c r="S1928" s="191">
        <f t="shared" si="142"/>
        <v>0</v>
      </c>
      <c r="T1928" s="191">
        <v>0</v>
      </c>
      <c r="U1928" s="191">
        <f t="shared" si="143"/>
        <v>0</v>
      </c>
      <c r="V1928" s="191">
        <v>0</v>
      </c>
      <c r="W1928" s="191">
        <f t="shared" si="144"/>
        <v>0</v>
      </c>
      <c r="X1928" s="191">
        <v>0</v>
      </c>
      <c r="Y1928" s="191">
        <f t="shared" si="145"/>
        <v>0</v>
      </c>
      <c r="Z1928" s="191">
        <v>0</v>
      </c>
      <c r="AA1928" s="191">
        <f t="shared" si="146"/>
        <v>0</v>
      </c>
      <c r="AB1928" s="191">
        <v>0</v>
      </c>
      <c r="AC1928" s="191">
        <f t="shared" si="147"/>
        <v>0</v>
      </c>
      <c r="AD1928" s="191">
        <v>0</v>
      </c>
      <c r="AE1928" s="191"/>
      <c r="AF1928" s="191"/>
    </row>
    <row r="1929" spans="1:32">
      <c r="A1929" s="332" t="s">
        <v>1141</v>
      </c>
      <c r="B1929" s="334" t="s">
        <v>1105</v>
      </c>
      <c r="C1929" s="345">
        <v>679</v>
      </c>
      <c r="D1929" s="345">
        <v>585</v>
      </c>
      <c r="E1929" s="191">
        <f t="shared" si="135"/>
        <v>0</v>
      </c>
      <c r="F1929" s="191">
        <f t="shared" si="148"/>
        <v>0</v>
      </c>
      <c r="G1929" s="191">
        <f t="shared" si="136"/>
        <v>0</v>
      </c>
      <c r="H1929" s="191">
        <v>0</v>
      </c>
      <c r="I1929" s="191">
        <f t="shared" si="137"/>
        <v>0</v>
      </c>
      <c r="J1929" s="191">
        <v>0</v>
      </c>
      <c r="K1929" s="191">
        <f t="shared" si="138"/>
        <v>0</v>
      </c>
      <c r="L1929" s="191">
        <v>0</v>
      </c>
      <c r="M1929" s="191">
        <f t="shared" si="139"/>
        <v>0</v>
      </c>
      <c r="N1929" s="191">
        <v>0</v>
      </c>
      <c r="O1929" s="191">
        <f t="shared" si="140"/>
        <v>0</v>
      </c>
      <c r="P1929" s="191">
        <v>0</v>
      </c>
      <c r="Q1929" s="191">
        <f t="shared" si="141"/>
        <v>0</v>
      </c>
      <c r="R1929" s="191">
        <v>0</v>
      </c>
      <c r="S1929" s="191">
        <f t="shared" si="142"/>
        <v>0</v>
      </c>
      <c r="T1929" s="191">
        <v>0</v>
      </c>
      <c r="U1929" s="191">
        <f t="shared" si="143"/>
        <v>0</v>
      </c>
      <c r="V1929" s="191">
        <v>0</v>
      </c>
      <c r="W1929" s="191">
        <f t="shared" si="144"/>
        <v>0</v>
      </c>
      <c r="X1929" s="191">
        <v>0</v>
      </c>
      <c r="Y1929" s="191">
        <f t="shared" si="145"/>
        <v>0</v>
      </c>
      <c r="Z1929" s="191">
        <v>0</v>
      </c>
      <c r="AA1929" s="191">
        <f t="shared" si="146"/>
        <v>0</v>
      </c>
      <c r="AB1929" s="191">
        <v>0</v>
      </c>
      <c r="AC1929" s="191">
        <f t="shared" si="147"/>
        <v>0</v>
      </c>
      <c r="AD1929" s="191">
        <v>0</v>
      </c>
      <c r="AE1929" s="191"/>
      <c r="AF1929" s="191"/>
    </row>
    <row r="1930" spans="1:32">
      <c r="A1930" s="332" t="s">
        <v>1141</v>
      </c>
      <c r="B1930" s="334" t="s">
        <v>1106</v>
      </c>
      <c r="C1930" s="345">
        <v>1668</v>
      </c>
      <c r="D1930" s="345">
        <v>1498</v>
      </c>
      <c r="E1930" s="191">
        <f t="shared" si="135"/>
        <v>0</v>
      </c>
      <c r="F1930" s="191">
        <f t="shared" si="148"/>
        <v>0</v>
      </c>
      <c r="G1930" s="191">
        <f t="shared" si="136"/>
        <v>0</v>
      </c>
      <c r="H1930" s="191">
        <v>0</v>
      </c>
      <c r="I1930" s="191">
        <f t="shared" si="137"/>
        <v>0</v>
      </c>
      <c r="J1930" s="191">
        <v>0</v>
      </c>
      <c r="K1930" s="191">
        <f t="shared" si="138"/>
        <v>0</v>
      </c>
      <c r="L1930" s="191">
        <v>0</v>
      </c>
      <c r="M1930" s="191">
        <f t="shared" si="139"/>
        <v>0</v>
      </c>
      <c r="N1930" s="191">
        <v>0</v>
      </c>
      <c r="O1930" s="191">
        <f t="shared" si="140"/>
        <v>0</v>
      </c>
      <c r="P1930" s="191">
        <v>0</v>
      </c>
      <c r="Q1930" s="191">
        <f t="shared" si="141"/>
        <v>0</v>
      </c>
      <c r="R1930" s="191">
        <v>0</v>
      </c>
      <c r="S1930" s="191">
        <f t="shared" si="142"/>
        <v>0</v>
      </c>
      <c r="T1930" s="191">
        <v>0</v>
      </c>
      <c r="U1930" s="191">
        <f t="shared" si="143"/>
        <v>0</v>
      </c>
      <c r="V1930" s="191">
        <v>0</v>
      </c>
      <c r="W1930" s="191">
        <f t="shared" si="144"/>
        <v>0</v>
      </c>
      <c r="X1930" s="191">
        <v>0</v>
      </c>
      <c r="Y1930" s="191">
        <f t="shared" si="145"/>
        <v>0</v>
      </c>
      <c r="Z1930" s="191">
        <v>0</v>
      </c>
      <c r="AA1930" s="191">
        <f t="shared" si="146"/>
        <v>0</v>
      </c>
      <c r="AB1930" s="191">
        <v>0</v>
      </c>
      <c r="AC1930" s="191">
        <f t="shared" si="147"/>
        <v>0</v>
      </c>
      <c r="AD1930" s="191">
        <v>0</v>
      </c>
      <c r="AE1930" s="191"/>
      <c r="AF1930" s="191"/>
    </row>
    <row r="1931" spans="1:32">
      <c r="A1931" s="332" t="s">
        <v>1141</v>
      </c>
      <c r="B1931" s="334" t="s">
        <v>1107</v>
      </c>
      <c r="C1931" s="345">
        <v>1506</v>
      </c>
      <c r="D1931" s="345">
        <v>2382</v>
      </c>
      <c r="E1931" s="191">
        <f t="shared" si="135"/>
        <v>0</v>
      </c>
      <c r="F1931" s="191">
        <f t="shared" si="148"/>
        <v>0</v>
      </c>
      <c r="G1931" s="191">
        <f t="shared" si="136"/>
        <v>0</v>
      </c>
      <c r="H1931" s="191">
        <v>0</v>
      </c>
      <c r="I1931" s="191">
        <f t="shared" si="137"/>
        <v>0</v>
      </c>
      <c r="J1931" s="191">
        <v>0</v>
      </c>
      <c r="K1931" s="191">
        <f t="shared" si="138"/>
        <v>0</v>
      </c>
      <c r="L1931" s="191">
        <v>0</v>
      </c>
      <c r="M1931" s="191">
        <f t="shared" si="139"/>
        <v>0</v>
      </c>
      <c r="N1931" s="191">
        <v>0</v>
      </c>
      <c r="O1931" s="191">
        <f t="shared" si="140"/>
        <v>0</v>
      </c>
      <c r="P1931" s="191">
        <v>0</v>
      </c>
      <c r="Q1931" s="191">
        <f t="shared" si="141"/>
        <v>0</v>
      </c>
      <c r="R1931" s="191">
        <v>0</v>
      </c>
      <c r="S1931" s="191">
        <f t="shared" si="142"/>
        <v>0</v>
      </c>
      <c r="T1931" s="191">
        <v>0</v>
      </c>
      <c r="U1931" s="191">
        <f t="shared" si="143"/>
        <v>0</v>
      </c>
      <c r="V1931" s="191">
        <v>0</v>
      </c>
      <c r="W1931" s="191">
        <f t="shared" si="144"/>
        <v>0</v>
      </c>
      <c r="X1931" s="191">
        <v>0</v>
      </c>
      <c r="Y1931" s="191">
        <f t="shared" si="145"/>
        <v>0</v>
      </c>
      <c r="Z1931" s="191">
        <v>0</v>
      </c>
      <c r="AA1931" s="191">
        <f t="shared" si="146"/>
        <v>0</v>
      </c>
      <c r="AB1931" s="191">
        <v>0</v>
      </c>
      <c r="AC1931" s="191">
        <f t="shared" si="147"/>
        <v>0</v>
      </c>
      <c r="AD1931" s="191">
        <v>0</v>
      </c>
      <c r="AE1931" s="191"/>
      <c r="AF1931" s="191"/>
    </row>
    <row r="1932" spans="1:32">
      <c r="A1932" s="332" t="s">
        <v>1141</v>
      </c>
      <c r="B1932" s="334" t="s">
        <v>1108</v>
      </c>
      <c r="C1932" s="345">
        <v>2583</v>
      </c>
      <c r="D1932" s="345">
        <v>2283</v>
      </c>
      <c r="E1932" s="191">
        <f t="shared" si="135"/>
        <v>0</v>
      </c>
      <c r="F1932" s="191">
        <f t="shared" si="148"/>
        <v>0</v>
      </c>
      <c r="G1932" s="191">
        <f t="shared" si="136"/>
        <v>0</v>
      </c>
      <c r="H1932" s="191">
        <v>0</v>
      </c>
      <c r="I1932" s="191">
        <f t="shared" si="137"/>
        <v>0</v>
      </c>
      <c r="J1932" s="191">
        <v>0</v>
      </c>
      <c r="K1932" s="191">
        <f t="shared" si="138"/>
        <v>0</v>
      </c>
      <c r="L1932" s="191">
        <v>0</v>
      </c>
      <c r="M1932" s="191">
        <f t="shared" si="139"/>
        <v>0</v>
      </c>
      <c r="N1932" s="191">
        <v>0</v>
      </c>
      <c r="O1932" s="191">
        <f t="shared" si="140"/>
        <v>0</v>
      </c>
      <c r="P1932" s="191">
        <v>0</v>
      </c>
      <c r="Q1932" s="191">
        <f t="shared" si="141"/>
        <v>0</v>
      </c>
      <c r="R1932" s="191">
        <v>0</v>
      </c>
      <c r="S1932" s="191">
        <f t="shared" si="142"/>
        <v>0</v>
      </c>
      <c r="T1932" s="191">
        <v>0</v>
      </c>
      <c r="U1932" s="191">
        <f t="shared" si="143"/>
        <v>0</v>
      </c>
      <c r="V1932" s="191">
        <v>0</v>
      </c>
      <c r="W1932" s="191">
        <f t="shared" si="144"/>
        <v>0</v>
      </c>
      <c r="X1932" s="191">
        <v>0</v>
      </c>
      <c r="Y1932" s="191">
        <f t="shared" si="145"/>
        <v>0</v>
      </c>
      <c r="Z1932" s="191">
        <v>0</v>
      </c>
      <c r="AA1932" s="191">
        <f t="shared" si="146"/>
        <v>0</v>
      </c>
      <c r="AB1932" s="191">
        <v>0</v>
      </c>
      <c r="AC1932" s="191">
        <f t="shared" si="147"/>
        <v>0</v>
      </c>
      <c r="AD1932" s="191">
        <v>0</v>
      </c>
      <c r="AE1932" s="191"/>
      <c r="AF1932" s="191"/>
    </row>
    <row r="1933" spans="1:32">
      <c r="A1933" s="332" t="s">
        <v>1141</v>
      </c>
      <c r="B1933" s="334" t="s">
        <v>1109</v>
      </c>
      <c r="C1933" s="345">
        <v>1609</v>
      </c>
      <c r="D1933" s="345">
        <v>1399</v>
      </c>
      <c r="E1933" s="191">
        <f t="shared" si="135"/>
        <v>0</v>
      </c>
      <c r="F1933" s="191">
        <f t="shared" si="148"/>
        <v>0</v>
      </c>
      <c r="G1933" s="191">
        <f t="shared" si="136"/>
        <v>0</v>
      </c>
      <c r="H1933" s="191">
        <v>0</v>
      </c>
      <c r="I1933" s="191">
        <f t="shared" si="137"/>
        <v>0</v>
      </c>
      <c r="J1933" s="191">
        <v>0</v>
      </c>
      <c r="K1933" s="191">
        <f t="shared" si="138"/>
        <v>0</v>
      </c>
      <c r="L1933" s="191">
        <v>0</v>
      </c>
      <c r="M1933" s="191">
        <f t="shared" si="139"/>
        <v>0</v>
      </c>
      <c r="N1933" s="191">
        <v>0</v>
      </c>
      <c r="O1933" s="191">
        <f t="shared" si="140"/>
        <v>0</v>
      </c>
      <c r="P1933" s="191">
        <v>0</v>
      </c>
      <c r="Q1933" s="191">
        <f t="shared" si="141"/>
        <v>0</v>
      </c>
      <c r="R1933" s="191">
        <v>0</v>
      </c>
      <c r="S1933" s="191">
        <f t="shared" si="142"/>
        <v>0</v>
      </c>
      <c r="T1933" s="191">
        <v>0</v>
      </c>
      <c r="U1933" s="191">
        <f t="shared" si="143"/>
        <v>0</v>
      </c>
      <c r="V1933" s="191">
        <v>0</v>
      </c>
      <c r="W1933" s="191">
        <f t="shared" si="144"/>
        <v>0</v>
      </c>
      <c r="X1933" s="191">
        <v>0</v>
      </c>
      <c r="Y1933" s="191">
        <f t="shared" si="145"/>
        <v>0</v>
      </c>
      <c r="Z1933" s="191">
        <v>0</v>
      </c>
      <c r="AA1933" s="191">
        <f t="shared" si="146"/>
        <v>0</v>
      </c>
      <c r="AB1933" s="191">
        <v>0</v>
      </c>
      <c r="AC1933" s="191">
        <f t="shared" si="147"/>
        <v>0</v>
      </c>
      <c r="AD1933" s="191">
        <v>0</v>
      </c>
      <c r="AE1933" s="191"/>
      <c r="AF1933" s="191"/>
    </row>
    <row r="1934" spans="1:32">
      <c r="A1934" s="332" t="s">
        <v>1141</v>
      </c>
      <c r="B1934" s="334" t="s">
        <v>1110</v>
      </c>
      <c r="C1934" s="345">
        <v>2394</v>
      </c>
      <c r="D1934" s="345">
        <v>2486</v>
      </c>
      <c r="E1934" s="191">
        <f t="shared" si="135"/>
        <v>0</v>
      </c>
      <c r="F1934" s="191">
        <f t="shared" si="148"/>
        <v>0</v>
      </c>
      <c r="G1934" s="191">
        <f t="shared" si="136"/>
        <v>0</v>
      </c>
      <c r="H1934" s="191">
        <v>0</v>
      </c>
      <c r="I1934" s="191">
        <f t="shared" si="137"/>
        <v>0</v>
      </c>
      <c r="J1934" s="191">
        <v>0</v>
      </c>
      <c r="K1934" s="191">
        <f t="shared" si="138"/>
        <v>0</v>
      </c>
      <c r="L1934" s="191">
        <v>0</v>
      </c>
      <c r="M1934" s="191">
        <f t="shared" si="139"/>
        <v>0</v>
      </c>
      <c r="N1934" s="191">
        <v>0</v>
      </c>
      <c r="O1934" s="191">
        <f t="shared" si="140"/>
        <v>0</v>
      </c>
      <c r="P1934" s="191">
        <v>0</v>
      </c>
      <c r="Q1934" s="191">
        <f t="shared" si="141"/>
        <v>0</v>
      </c>
      <c r="R1934" s="191">
        <v>0</v>
      </c>
      <c r="S1934" s="191">
        <f t="shared" si="142"/>
        <v>0</v>
      </c>
      <c r="T1934" s="191">
        <v>0</v>
      </c>
      <c r="U1934" s="191">
        <f t="shared" si="143"/>
        <v>0</v>
      </c>
      <c r="V1934" s="191">
        <v>0</v>
      </c>
      <c r="W1934" s="191">
        <f t="shared" si="144"/>
        <v>0</v>
      </c>
      <c r="X1934" s="191">
        <v>0</v>
      </c>
      <c r="Y1934" s="191">
        <f t="shared" si="145"/>
        <v>0</v>
      </c>
      <c r="Z1934" s="191">
        <v>0</v>
      </c>
      <c r="AA1934" s="191">
        <f t="shared" si="146"/>
        <v>0</v>
      </c>
      <c r="AB1934" s="191">
        <v>0</v>
      </c>
      <c r="AC1934" s="191">
        <f t="shared" si="147"/>
        <v>0</v>
      </c>
      <c r="AD1934" s="191">
        <v>0</v>
      </c>
      <c r="AE1934" s="191"/>
      <c r="AF1934" s="191"/>
    </row>
    <row r="1935" spans="1:32">
      <c r="A1935" s="332" t="s">
        <v>1141</v>
      </c>
      <c r="B1935" s="334" t="s">
        <v>1111</v>
      </c>
      <c r="C1935" s="345">
        <v>2386</v>
      </c>
      <c r="D1935" s="345">
        <v>2329</v>
      </c>
      <c r="E1935" s="191">
        <f t="shared" si="135"/>
        <v>0</v>
      </c>
      <c r="F1935" s="191">
        <f t="shared" si="148"/>
        <v>0</v>
      </c>
      <c r="G1935" s="191">
        <f t="shared" si="136"/>
        <v>0</v>
      </c>
      <c r="H1935" s="191">
        <v>0</v>
      </c>
      <c r="I1935" s="191">
        <f t="shared" si="137"/>
        <v>0</v>
      </c>
      <c r="J1935" s="191">
        <v>0</v>
      </c>
      <c r="K1935" s="191">
        <f t="shared" si="138"/>
        <v>0</v>
      </c>
      <c r="L1935" s="191">
        <v>0</v>
      </c>
      <c r="M1935" s="191">
        <f t="shared" si="139"/>
        <v>0</v>
      </c>
      <c r="N1935" s="191">
        <v>0</v>
      </c>
      <c r="O1935" s="191">
        <f t="shared" si="140"/>
        <v>0</v>
      </c>
      <c r="P1935" s="191">
        <v>0</v>
      </c>
      <c r="Q1935" s="191">
        <f t="shared" si="141"/>
        <v>0</v>
      </c>
      <c r="R1935" s="191">
        <v>0</v>
      </c>
      <c r="S1935" s="191">
        <f t="shared" si="142"/>
        <v>0</v>
      </c>
      <c r="T1935" s="191">
        <v>0</v>
      </c>
      <c r="U1935" s="191">
        <f t="shared" si="143"/>
        <v>0</v>
      </c>
      <c r="V1935" s="191">
        <v>0</v>
      </c>
      <c r="W1935" s="191">
        <f t="shared" si="144"/>
        <v>0</v>
      </c>
      <c r="X1935" s="191">
        <v>0</v>
      </c>
      <c r="Y1935" s="191">
        <f t="shared" si="145"/>
        <v>0</v>
      </c>
      <c r="Z1935" s="191">
        <v>0</v>
      </c>
      <c r="AA1935" s="191">
        <f t="shared" si="146"/>
        <v>0</v>
      </c>
      <c r="AB1935" s="191">
        <v>0</v>
      </c>
      <c r="AC1935" s="191">
        <f t="shared" si="147"/>
        <v>0</v>
      </c>
      <c r="AD1935" s="191">
        <v>0</v>
      </c>
      <c r="AE1935" s="191"/>
      <c r="AF1935" s="191"/>
    </row>
    <row r="1936" spans="1:32">
      <c r="A1936" s="332" t="s">
        <v>1141</v>
      </c>
      <c r="B1936" s="334" t="s">
        <v>1112</v>
      </c>
      <c r="C1936" s="345">
        <v>2461</v>
      </c>
      <c r="D1936" s="345">
        <v>2321</v>
      </c>
      <c r="E1936" s="191">
        <f t="shared" si="135"/>
        <v>0</v>
      </c>
      <c r="F1936" s="191">
        <f t="shared" si="148"/>
        <v>0</v>
      </c>
      <c r="G1936" s="191">
        <f t="shared" si="136"/>
        <v>0</v>
      </c>
      <c r="H1936" s="191">
        <v>0</v>
      </c>
      <c r="I1936" s="191">
        <f t="shared" si="137"/>
        <v>0</v>
      </c>
      <c r="J1936" s="191">
        <v>0</v>
      </c>
      <c r="K1936" s="191">
        <f t="shared" si="138"/>
        <v>0</v>
      </c>
      <c r="L1936" s="191">
        <v>0</v>
      </c>
      <c r="M1936" s="191">
        <f t="shared" si="139"/>
        <v>0</v>
      </c>
      <c r="N1936" s="191">
        <v>0</v>
      </c>
      <c r="O1936" s="191">
        <f t="shared" si="140"/>
        <v>0</v>
      </c>
      <c r="P1936" s="191">
        <v>0</v>
      </c>
      <c r="Q1936" s="191">
        <f t="shared" si="141"/>
        <v>0</v>
      </c>
      <c r="R1936" s="191">
        <v>0</v>
      </c>
      <c r="S1936" s="191">
        <f t="shared" si="142"/>
        <v>0</v>
      </c>
      <c r="T1936" s="191">
        <v>0</v>
      </c>
      <c r="U1936" s="191">
        <f t="shared" si="143"/>
        <v>0</v>
      </c>
      <c r="V1936" s="191">
        <v>0</v>
      </c>
      <c r="W1936" s="191">
        <f t="shared" si="144"/>
        <v>0</v>
      </c>
      <c r="X1936" s="191">
        <v>0</v>
      </c>
      <c r="Y1936" s="191">
        <f t="shared" si="145"/>
        <v>0</v>
      </c>
      <c r="Z1936" s="191">
        <v>0</v>
      </c>
      <c r="AA1936" s="191">
        <f t="shared" si="146"/>
        <v>0</v>
      </c>
      <c r="AB1936" s="191">
        <v>0</v>
      </c>
      <c r="AC1936" s="191">
        <f t="shared" si="147"/>
        <v>0</v>
      </c>
      <c r="AD1936" s="191">
        <v>0</v>
      </c>
      <c r="AE1936" s="191"/>
      <c r="AF1936" s="191"/>
    </row>
    <row r="1937" spans="1:32">
      <c r="A1937" s="332" t="s">
        <v>1141</v>
      </c>
      <c r="B1937" s="334" t="s">
        <v>1113</v>
      </c>
      <c r="C1937" s="345">
        <v>3085</v>
      </c>
      <c r="D1937" s="345">
        <v>3181</v>
      </c>
      <c r="E1937" s="191">
        <f t="shared" si="135"/>
        <v>0</v>
      </c>
      <c r="F1937" s="191">
        <f t="shared" si="148"/>
        <v>0</v>
      </c>
      <c r="G1937" s="191">
        <f t="shared" si="136"/>
        <v>0</v>
      </c>
      <c r="H1937" s="191">
        <v>0</v>
      </c>
      <c r="I1937" s="191">
        <f t="shared" si="137"/>
        <v>0</v>
      </c>
      <c r="J1937" s="191">
        <v>0</v>
      </c>
      <c r="K1937" s="191">
        <f t="shared" si="138"/>
        <v>0</v>
      </c>
      <c r="L1937" s="191">
        <v>0</v>
      </c>
      <c r="M1937" s="191">
        <f t="shared" si="139"/>
        <v>0</v>
      </c>
      <c r="N1937" s="191">
        <v>0</v>
      </c>
      <c r="O1937" s="191">
        <f t="shared" si="140"/>
        <v>0</v>
      </c>
      <c r="P1937" s="191">
        <v>0</v>
      </c>
      <c r="Q1937" s="191">
        <f t="shared" si="141"/>
        <v>0</v>
      </c>
      <c r="R1937" s="191">
        <v>0</v>
      </c>
      <c r="S1937" s="191">
        <f t="shared" si="142"/>
        <v>0</v>
      </c>
      <c r="T1937" s="191">
        <v>0</v>
      </c>
      <c r="U1937" s="191">
        <f t="shared" si="143"/>
        <v>0</v>
      </c>
      <c r="V1937" s="191">
        <v>0</v>
      </c>
      <c r="W1937" s="191">
        <f t="shared" si="144"/>
        <v>0</v>
      </c>
      <c r="X1937" s="191">
        <v>0</v>
      </c>
      <c r="Y1937" s="191">
        <f t="shared" si="145"/>
        <v>0</v>
      </c>
      <c r="Z1937" s="191">
        <v>0</v>
      </c>
      <c r="AA1937" s="191">
        <f t="shared" si="146"/>
        <v>0</v>
      </c>
      <c r="AB1937" s="191">
        <v>0</v>
      </c>
      <c r="AC1937" s="191">
        <f t="shared" si="147"/>
        <v>0</v>
      </c>
      <c r="AD1937" s="191">
        <v>0</v>
      </c>
      <c r="AE1937" s="191"/>
      <c r="AF1937" s="191"/>
    </row>
    <row r="1938" spans="1:32">
      <c r="A1938" s="332" t="s">
        <v>1141</v>
      </c>
      <c r="B1938" s="334" t="s">
        <v>1114</v>
      </c>
      <c r="C1938" s="345">
        <v>2682</v>
      </c>
      <c r="D1938" s="345">
        <v>3054</v>
      </c>
      <c r="E1938" s="191">
        <f t="shared" si="135"/>
        <v>0</v>
      </c>
      <c r="F1938" s="191">
        <f t="shared" si="148"/>
        <v>0</v>
      </c>
      <c r="G1938" s="191">
        <f t="shared" si="136"/>
        <v>0</v>
      </c>
      <c r="H1938" s="191">
        <v>0</v>
      </c>
      <c r="I1938" s="191">
        <f t="shared" si="137"/>
        <v>0</v>
      </c>
      <c r="J1938" s="191">
        <v>0</v>
      </c>
      <c r="K1938" s="191">
        <f t="shared" si="138"/>
        <v>0</v>
      </c>
      <c r="L1938" s="191">
        <v>0</v>
      </c>
      <c r="M1938" s="191">
        <f t="shared" si="139"/>
        <v>0</v>
      </c>
      <c r="N1938" s="191">
        <v>0</v>
      </c>
      <c r="O1938" s="191">
        <f t="shared" si="140"/>
        <v>0</v>
      </c>
      <c r="P1938" s="191">
        <v>0</v>
      </c>
      <c r="Q1938" s="191">
        <f t="shared" si="141"/>
        <v>0</v>
      </c>
      <c r="R1938" s="191">
        <v>0</v>
      </c>
      <c r="S1938" s="191">
        <f t="shared" si="142"/>
        <v>0</v>
      </c>
      <c r="T1938" s="191">
        <v>0</v>
      </c>
      <c r="U1938" s="191">
        <f t="shared" si="143"/>
        <v>0</v>
      </c>
      <c r="V1938" s="191">
        <v>0</v>
      </c>
      <c r="W1938" s="191">
        <f t="shared" si="144"/>
        <v>0</v>
      </c>
      <c r="X1938" s="191">
        <v>0</v>
      </c>
      <c r="Y1938" s="191">
        <f t="shared" si="145"/>
        <v>0</v>
      </c>
      <c r="Z1938" s="191">
        <v>0</v>
      </c>
      <c r="AA1938" s="191">
        <f t="shared" si="146"/>
        <v>0</v>
      </c>
      <c r="AB1938" s="191">
        <v>0</v>
      </c>
      <c r="AC1938" s="191">
        <f t="shared" si="147"/>
        <v>0</v>
      </c>
      <c r="AD1938" s="191">
        <v>0</v>
      </c>
      <c r="AE1938" s="191"/>
      <c r="AF1938" s="191"/>
    </row>
    <row r="1939" spans="1:32">
      <c r="A1939" s="332" t="s">
        <v>1141</v>
      </c>
      <c r="B1939" s="334" t="s">
        <v>1115</v>
      </c>
      <c r="C1939" s="345">
        <v>1490</v>
      </c>
      <c r="D1939" s="345">
        <v>1505</v>
      </c>
      <c r="E1939" s="191">
        <f t="shared" si="135"/>
        <v>0</v>
      </c>
      <c r="F1939" s="191">
        <f t="shared" si="148"/>
        <v>0</v>
      </c>
      <c r="G1939" s="191">
        <f t="shared" si="136"/>
        <v>0</v>
      </c>
      <c r="H1939" s="191">
        <v>0</v>
      </c>
      <c r="I1939" s="191">
        <f t="shared" si="137"/>
        <v>0</v>
      </c>
      <c r="J1939" s="191">
        <v>0</v>
      </c>
      <c r="K1939" s="191">
        <f t="shared" si="138"/>
        <v>0</v>
      </c>
      <c r="L1939" s="191">
        <v>0</v>
      </c>
      <c r="M1939" s="191">
        <f t="shared" si="139"/>
        <v>0</v>
      </c>
      <c r="N1939" s="191">
        <v>0</v>
      </c>
      <c r="O1939" s="191">
        <f t="shared" si="140"/>
        <v>0</v>
      </c>
      <c r="P1939" s="191">
        <v>0</v>
      </c>
      <c r="Q1939" s="191">
        <f t="shared" si="141"/>
        <v>0</v>
      </c>
      <c r="R1939" s="191">
        <v>0</v>
      </c>
      <c r="S1939" s="191">
        <f t="shared" si="142"/>
        <v>0</v>
      </c>
      <c r="T1939" s="191">
        <v>0</v>
      </c>
      <c r="U1939" s="191">
        <f t="shared" si="143"/>
        <v>0</v>
      </c>
      <c r="V1939" s="191">
        <v>0</v>
      </c>
      <c r="W1939" s="191">
        <f t="shared" si="144"/>
        <v>0</v>
      </c>
      <c r="X1939" s="191">
        <v>0</v>
      </c>
      <c r="Y1939" s="191">
        <f t="shared" si="145"/>
        <v>0</v>
      </c>
      <c r="Z1939" s="191">
        <v>0</v>
      </c>
      <c r="AA1939" s="191">
        <f t="shared" si="146"/>
        <v>0</v>
      </c>
      <c r="AB1939" s="191">
        <v>0</v>
      </c>
      <c r="AC1939" s="191">
        <f t="shared" si="147"/>
        <v>0</v>
      </c>
      <c r="AD1939" s="191">
        <v>0</v>
      </c>
      <c r="AE1939" s="191"/>
      <c r="AF1939" s="191"/>
    </row>
    <row r="1940" spans="1:32">
      <c r="A1940" s="332" t="s">
        <v>1141</v>
      </c>
      <c r="B1940" s="334" t="s">
        <v>1116</v>
      </c>
      <c r="C1940" s="345">
        <v>2141</v>
      </c>
      <c r="D1940" s="345">
        <v>2538</v>
      </c>
      <c r="E1940" s="191">
        <f t="shared" si="135"/>
        <v>0</v>
      </c>
      <c r="F1940" s="191">
        <f t="shared" si="148"/>
        <v>0</v>
      </c>
      <c r="G1940" s="191">
        <f t="shared" si="136"/>
        <v>0</v>
      </c>
      <c r="H1940" s="191">
        <v>0</v>
      </c>
      <c r="I1940" s="191">
        <f t="shared" si="137"/>
        <v>0</v>
      </c>
      <c r="J1940" s="191">
        <v>0</v>
      </c>
      <c r="K1940" s="191">
        <f t="shared" si="138"/>
        <v>0</v>
      </c>
      <c r="L1940" s="191">
        <v>0</v>
      </c>
      <c r="M1940" s="191">
        <f t="shared" si="139"/>
        <v>0</v>
      </c>
      <c r="N1940" s="191">
        <v>0</v>
      </c>
      <c r="O1940" s="191">
        <f t="shared" si="140"/>
        <v>0</v>
      </c>
      <c r="P1940" s="191">
        <v>0</v>
      </c>
      <c r="Q1940" s="191">
        <f t="shared" si="141"/>
        <v>0</v>
      </c>
      <c r="R1940" s="191">
        <v>0</v>
      </c>
      <c r="S1940" s="191">
        <f t="shared" si="142"/>
        <v>0</v>
      </c>
      <c r="T1940" s="191">
        <v>0</v>
      </c>
      <c r="U1940" s="191">
        <f t="shared" si="143"/>
        <v>0</v>
      </c>
      <c r="V1940" s="191">
        <v>0</v>
      </c>
      <c r="W1940" s="191">
        <f t="shared" si="144"/>
        <v>0</v>
      </c>
      <c r="X1940" s="191">
        <v>0</v>
      </c>
      <c r="Y1940" s="191">
        <f t="shared" si="145"/>
        <v>0</v>
      </c>
      <c r="Z1940" s="191">
        <v>0</v>
      </c>
      <c r="AA1940" s="191">
        <f t="shared" si="146"/>
        <v>0</v>
      </c>
      <c r="AB1940" s="191">
        <v>0</v>
      </c>
      <c r="AC1940" s="191">
        <f t="shared" si="147"/>
        <v>0</v>
      </c>
      <c r="AD1940" s="191">
        <v>0</v>
      </c>
      <c r="AE1940" s="191"/>
      <c r="AF1940" s="191"/>
    </row>
    <row r="1941" spans="1:32">
      <c r="A1941" s="332" t="s">
        <v>1141</v>
      </c>
      <c r="B1941" s="334" t="s">
        <v>1117</v>
      </c>
      <c r="C1941" s="345">
        <v>3806</v>
      </c>
      <c r="D1941" s="345">
        <v>4103</v>
      </c>
      <c r="E1941" s="191">
        <f t="shared" si="135"/>
        <v>0</v>
      </c>
      <c r="F1941" s="191">
        <f t="shared" si="148"/>
        <v>0</v>
      </c>
      <c r="G1941" s="191">
        <f t="shared" si="136"/>
        <v>0</v>
      </c>
      <c r="H1941" s="191">
        <v>0</v>
      </c>
      <c r="I1941" s="191">
        <f t="shared" si="137"/>
        <v>0</v>
      </c>
      <c r="J1941" s="191">
        <v>0</v>
      </c>
      <c r="K1941" s="191">
        <f t="shared" si="138"/>
        <v>0</v>
      </c>
      <c r="L1941" s="191">
        <v>0</v>
      </c>
      <c r="M1941" s="191">
        <f t="shared" si="139"/>
        <v>0</v>
      </c>
      <c r="N1941" s="191">
        <v>0</v>
      </c>
      <c r="O1941" s="191">
        <f t="shared" si="140"/>
        <v>0</v>
      </c>
      <c r="P1941" s="191">
        <v>0</v>
      </c>
      <c r="Q1941" s="191">
        <f t="shared" si="141"/>
        <v>0</v>
      </c>
      <c r="R1941" s="191">
        <v>0</v>
      </c>
      <c r="S1941" s="191">
        <f t="shared" si="142"/>
        <v>0</v>
      </c>
      <c r="T1941" s="191">
        <v>0</v>
      </c>
      <c r="U1941" s="191">
        <f t="shared" si="143"/>
        <v>0</v>
      </c>
      <c r="V1941" s="191">
        <v>0</v>
      </c>
      <c r="W1941" s="191">
        <f t="shared" si="144"/>
        <v>0</v>
      </c>
      <c r="X1941" s="191">
        <v>0</v>
      </c>
      <c r="Y1941" s="191">
        <f t="shared" si="145"/>
        <v>0</v>
      </c>
      <c r="Z1941" s="191">
        <v>0</v>
      </c>
      <c r="AA1941" s="191">
        <f t="shared" si="146"/>
        <v>0</v>
      </c>
      <c r="AB1941" s="191">
        <v>0</v>
      </c>
      <c r="AC1941" s="191">
        <f t="shared" si="147"/>
        <v>0</v>
      </c>
      <c r="AD1941" s="191">
        <v>0</v>
      </c>
      <c r="AE1941" s="191"/>
      <c r="AF1941" s="191"/>
    </row>
    <row r="1942" spans="1:32">
      <c r="A1942" s="332" t="s">
        <v>1141</v>
      </c>
      <c r="B1942" s="335" t="s">
        <v>1118</v>
      </c>
      <c r="C1942" s="240">
        <v>193580</v>
      </c>
      <c r="D1942" s="246">
        <v>206498</v>
      </c>
      <c r="E1942" s="191">
        <f t="shared" si="135"/>
        <v>11572</v>
      </c>
      <c r="F1942" s="191">
        <f t="shared" si="148"/>
        <v>5.6039283673449622</v>
      </c>
      <c r="G1942" s="191">
        <f t="shared" si="136"/>
        <v>5877</v>
      </c>
      <c r="H1942" s="191">
        <v>2.846032407093531</v>
      </c>
      <c r="I1942" s="191">
        <f t="shared" si="137"/>
        <v>5695</v>
      </c>
      <c r="J1942" s="191">
        <v>2.7578959602514308</v>
      </c>
      <c r="K1942" s="191">
        <f t="shared" si="138"/>
        <v>1020</v>
      </c>
      <c r="L1942" s="191">
        <v>0.49395151526891296</v>
      </c>
      <c r="M1942" s="191">
        <f t="shared" si="139"/>
        <v>1284</v>
      </c>
      <c r="N1942" s="191">
        <v>0.62179778980910227</v>
      </c>
      <c r="O1942" s="191">
        <f t="shared" si="140"/>
        <v>326</v>
      </c>
      <c r="P1942" s="191">
        <v>0.15787077840947614</v>
      </c>
      <c r="Q1942" s="191">
        <f t="shared" si="141"/>
        <v>290</v>
      </c>
      <c r="R1942" s="191">
        <v>0.27947001908008795</v>
      </c>
      <c r="S1942" s="191">
        <f t="shared" si="142"/>
        <v>313</v>
      </c>
      <c r="T1942" s="191">
        <v>0.15157531792075468</v>
      </c>
      <c r="U1942" s="191">
        <f t="shared" si="143"/>
        <v>232</v>
      </c>
      <c r="V1942" s="191">
        <v>0.1123497564141057</v>
      </c>
      <c r="W1942" s="191">
        <f t="shared" si="144"/>
        <v>1190</v>
      </c>
      <c r="X1942" s="191">
        <v>0.57627676781373183</v>
      </c>
      <c r="Y1942" s="191">
        <f t="shared" si="145"/>
        <v>1906</v>
      </c>
      <c r="Z1942" s="191">
        <v>0.92301136088485114</v>
      </c>
      <c r="AA1942" s="191">
        <f t="shared" si="146"/>
        <v>4216</v>
      </c>
      <c r="AB1942" s="191">
        <v>2.041666263111507</v>
      </c>
      <c r="AC1942" s="191">
        <f t="shared" si="147"/>
        <v>795</v>
      </c>
      <c r="AD1942" s="191">
        <v>0.38499162219488808</v>
      </c>
      <c r="AE1942" s="191"/>
      <c r="AF1942" s="191"/>
    </row>
    <row r="1943" spans="1:32">
      <c r="A1943" s="332" t="s">
        <v>1141</v>
      </c>
      <c r="B1943" s="337" t="s">
        <v>841</v>
      </c>
      <c r="C1943" s="347">
        <v>20891</v>
      </c>
      <c r="D1943" s="347">
        <v>23345</v>
      </c>
      <c r="E1943" s="191">
        <f t="shared" si="135"/>
        <v>1163</v>
      </c>
      <c r="F1943" s="191">
        <f t="shared" si="148"/>
        <v>4.981794816877275</v>
      </c>
      <c r="G1943" s="191">
        <f t="shared" si="136"/>
        <v>582</v>
      </c>
      <c r="H1943" s="191">
        <v>2.4930391946883699</v>
      </c>
      <c r="I1943" s="191">
        <f t="shared" si="137"/>
        <v>581</v>
      </c>
      <c r="J1943" s="191">
        <v>2.4887556221889056</v>
      </c>
      <c r="K1943" s="191">
        <f t="shared" si="138"/>
        <v>97</v>
      </c>
      <c r="L1943" s="191">
        <v>0.41550653244806174</v>
      </c>
      <c r="M1943" s="191">
        <f t="shared" si="139"/>
        <v>94</v>
      </c>
      <c r="N1943" s="191">
        <v>0.40265581494966801</v>
      </c>
      <c r="O1943" s="191">
        <f t="shared" si="140"/>
        <v>42</v>
      </c>
      <c r="P1943" s="191">
        <v>0.17991004497751123</v>
      </c>
      <c r="Q1943" s="191">
        <f t="shared" si="141"/>
        <v>34</v>
      </c>
      <c r="R1943" s="191">
        <v>0.28982651531377168</v>
      </c>
      <c r="S1943" s="191">
        <f t="shared" si="142"/>
        <v>41</v>
      </c>
      <c r="T1943" s="191">
        <v>0.17562647247804669</v>
      </c>
      <c r="U1943" s="191">
        <f t="shared" si="143"/>
        <v>23</v>
      </c>
      <c r="V1943" s="191">
        <v>9.852216748768472E-2</v>
      </c>
      <c r="W1943" s="191">
        <f t="shared" si="144"/>
        <v>159</v>
      </c>
      <c r="X1943" s="191">
        <v>0.68108802741486396</v>
      </c>
      <c r="Y1943" s="191">
        <f t="shared" si="145"/>
        <v>203</v>
      </c>
      <c r="Z1943" s="191">
        <v>0.86956521739130432</v>
      </c>
      <c r="AA1943" s="191">
        <f t="shared" si="146"/>
        <v>398</v>
      </c>
      <c r="AB1943" s="191">
        <v>1.7048618547868921</v>
      </c>
      <c r="AC1943" s="191">
        <f t="shared" si="147"/>
        <v>72</v>
      </c>
      <c r="AD1943" s="191">
        <v>0.30841721996144789</v>
      </c>
      <c r="AE1943" s="191"/>
      <c r="AF1943" s="191"/>
    </row>
    <row r="1944" spans="1:32">
      <c r="A1944" s="332" t="s">
        <v>1141</v>
      </c>
      <c r="B1944" s="334" t="s">
        <v>847</v>
      </c>
      <c r="C1944" s="345">
        <v>23033</v>
      </c>
      <c r="D1944" s="345">
        <v>28086</v>
      </c>
      <c r="E1944" s="191">
        <f t="shared" si="135"/>
        <v>1661</v>
      </c>
      <c r="F1944" s="191">
        <f t="shared" si="148"/>
        <v>5.913978494623656</v>
      </c>
      <c r="G1944" s="191">
        <f t="shared" si="136"/>
        <v>882</v>
      </c>
      <c r="H1944" s="191">
        <v>3.1403546250801115</v>
      </c>
      <c r="I1944" s="191">
        <f t="shared" si="137"/>
        <v>779</v>
      </c>
      <c r="J1944" s="191">
        <v>2.7736238695435449</v>
      </c>
      <c r="K1944" s="191">
        <f t="shared" si="138"/>
        <v>184</v>
      </c>
      <c r="L1944" s="191">
        <v>0.65513067008473969</v>
      </c>
      <c r="M1944" s="191">
        <f t="shared" si="139"/>
        <v>268</v>
      </c>
      <c r="N1944" s="191">
        <v>0.95421206294951222</v>
      </c>
      <c r="O1944" s="191">
        <f t="shared" si="140"/>
        <v>55</v>
      </c>
      <c r="P1944" s="191">
        <v>0.19582710247098198</v>
      </c>
      <c r="Q1944" s="191">
        <f t="shared" si="141"/>
        <v>29</v>
      </c>
      <c r="R1944" s="191">
        <v>0.2054760378836431</v>
      </c>
      <c r="S1944" s="191">
        <f t="shared" si="142"/>
        <v>37</v>
      </c>
      <c r="T1944" s="191">
        <v>0.13173823257138789</v>
      </c>
      <c r="U1944" s="191">
        <f t="shared" si="143"/>
        <v>33</v>
      </c>
      <c r="V1944" s="191">
        <v>0.1174962614825892</v>
      </c>
      <c r="W1944" s="191">
        <f t="shared" si="144"/>
        <v>178</v>
      </c>
      <c r="X1944" s="191">
        <v>0.6337677134515417</v>
      </c>
      <c r="Y1944" s="191">
        <f t="shared" si="145"/>
        <v>273</v>
      </c>
      <c r="Z1944" s="191">
        <v>0.97201452681051048</v>
      </c>
      <c r="AA1944" s="191">
        <f t="shared" si="146"/>
        <v>518</v>
      </c>
      <c r="AB1944" s="191">
        <v>1.8443352559994304</v>
      </c>
      <c r="AC1944" s="191">
        <f t="shared" si="147"/>
        <v>86</v>
      </c>
      <c r="AD1944" s="191">
        <v>0.3062023784091718</v>
      </c>
      <c r="AE1944" s="191"/>
      <c r="AF1944" s="191"/>
    </row>
    <row r="1945" spans="1:32">
      <c r="A1945" s="332" t="s">
        <v>1141</v>
      </c>
      <c r="B1945" s="334" t="s">
        <v>850</v>
      </c>
      <c r="C1945" s="345">
        <v>17572</v>
      </c>
      <c r="D1945" s="345">
        <v>18729</v>
      </c>
      <c r="E1945" s="191">
        <f t="shared" si="135"/>
        <v>1258</v>
      </c>
      <c r="F1945" s="191">
        <f t="shared" si="148"/>
        <v>6.7168562122910984</v>
      </c>
      <c r="G1945" s="191">
        <f t="shared" si="136"/>
        <v>630</v>
      </c>
      <c r="H1945" s="191">
        <v>3.3637674195098515</v>
      </c>
      <c r="I1945" s="191">
        <f t="shared" si="137"/>
        <v>628</v>
      </c>
      <c r="J1945" s="191">
        <v>3.3530887927812483</v>
      </c>
      <c r="K1945" s="191">
        <f t="shared" si="138"/>
        <v>120</v>
      </c>
      <c r="L1945" s="191">
        <v>0.64071760371616204</v>
      </c>
      <c r="M1945" s="191">
        <f t="shared" si="139"/>
        <v>148</v>
      </c>
      <c r="N1945" s="191">
        <v>0.79021837791659988</v>
      </c>
      <c r="O1945" s="191">
        <f t="shared" si="140"/>
        <v>37</v>
      </c>
      <c r="P1945" s="191">
        <v>0.19755459447914997</v>
      </c>
      <c r="Q1945" s="191">
        <f t="shared" si="141"/>
        <v>37</v>
      </c>
      <c r="R1945" s="191">
        <v>0.39313364301350845</v>
      </c>
      <c r="S1945" s="191">
        <f t="shared" si="142"/>
        <v>43</v>
      </c>
      <c r="T1945" s="191">
        <v>0.22959047466495808</v>
      </c>
      <c r="U1945" s="191">
        <f t="shared" si="143"/>
        <v>32</v>
      </c>
      <c r="V1945" s="191">
        <v>0.17085802765764321</v>
      </c>
      <c r="W1945" s="191">
        <f t="shared" si="144"/>
        <v>116</v>
      </c>
      <c r="X1945" s="191">
        <v>0.61936035025895675</v>
      </c>
      <c r="Y1945" s="191">
        <f t="shared" si="145"/>
        <v>181</v>
      </c>
      <c r="Z1945" s="191">
        <v>0.9664157189385445</v>
      </c>
      <c r="AA1945" s="191">
        <f t="shared" si="146"/>
        <v>462</v>
      </c>
      <c r="AB1945" s="191">
        <v>2.4667627743072238</v>
      </c>
      <c r="AC1945" s="191">
        <f t="shared" si="147"/>
        <v>82</v>
      </c>
      <c r="AD1945" s="191">
        <v>0.43782369587271081</v>
      </c>
      <c r="AE1945" s="191"/>
      <c r="AF1945" s="191"/>
    </row>
    <row r="1946" spans="1:32">
      <c r="A1946" s="332" t="s">
        <v>1141</v>
      </c>
      <c r="B1946" s="334" t="s">
        <v>852</v>
      </c>
      <c r="C1946" s="345">
        <v>16453</v>
      </c>
      <c r="D1946" s="345">
        <v>17039</v>
      </c>
      <c r="E1946" s="191">
        <f t="shared" si="135"/>
        <v>1050</v>
      </c>
      <c r="F1946" s="191">
        <f t="shared" si="148"/>
        <v>6.1623334702740769</v>
      </c>
      <c r="G1946" s="191">
        <f t="shared" si="136"/>
        <v>573</v>
      </c>
      <c r="H1946" s="191">
        <v>3.3628734080638538</v>
      </c>
      <c r="I1946" s="191">
        <f t="shared" si="137"/>
        <v>477</v>
      </c>
      <c r="J1946" s="191">
        <v>2.7994600622102235</v>
      </c>
      <c r="K1946" s="191">
        <f t="shared" si="138"/>
        <v>81</v>
      </c>
      <c r="L1946" s="191">
        <v>0.47538001056400025</v>
      </c>
      <c r="M1946" s="191">
        <f t="shared" si="139"/>
        <v>81</v>
      </c>
      <c r="N1946" s="191">
        <v>0.47538001056400025</v>
      </c>
      <c r="O1946" s="191">
        <f t="shared" si="140"/>
        <v>24</v>
      </c>
      <c r="P1946" s="191">
        <v>0.14085333646340747</v>
      </c>
      <c r="Q1946" s="191">
        <f t="shared" si="141"/>
        <v>24</v>
      </c>
      <c r="R1946" s="191">
        <v>0.28029813956218086</v>
      </c>
      <c r="S1946" s="191">
        <f t="shared" si="142"/>
        <v>19</v>
      </c>
      <c r="T1946" s="191">
        <v>0.11150889136686425</v>
      </c>
      <c r="U1946" s="191">
        <f t="shared" si="143"/>
        <v>21</v>
      </c>
      <c r="V1946" s="191">
        <v>0.12324666940548154</v>
      </c>
      <c r="W1946" s="191">
        <f t="shared" si="144"/>
        <v>117</v>
      </c>
      <c r="X1946" s="191">
        <v>0.68666001525911147</v>
      </c>
      <c r="Y1946" s="191">
        <f t="shared" si="145"/>
        <v>186</v>
      </c>
      <c r="Z1946" s="191">
        <v>1.091613357591408</v>
      </c>
      <c r="AA1946" s="191">
        <f t="shared" si="146"/>
        <v>407</v>
      </c>
      <c r="AB1946" s="191">
        <v>2.3886378308586185</v>
      </c>
      <c r="AC1946" s="191">
        <f t="shared" si="147"/>
        <v>90</v>
      </c>
      <c r="AD1946" s="191">
        <v>0.52820001173777809</v>
      </c>
      <c r="AE1946" s="191"/>
      <c r="AF1946" s="191"/>
    </row>
    <row r="1947" spans="1:32">
      <c r="A1947" s="332" t="s">
        <v>1141</v>
      </c>
      <c r="B1947" s="334" t="s">
        <v>869</v>
      </c>
      <c r="C1947" s="345">
        <v>19418</v>
      </c>
      <c r="D1947" s="345">
        <v>19940</v>
      </c>
      <c r="E1947" s="191">
        <f t="shared" si="135"/>
        <v>1068</v>
      </c>
      <c r="F1947" s="191">
        <f t="shared" si="148"/>
        <v>5.3560682046138419</v>
      </c>
      <c r="G1947" s="191">
        <f t="shared" si="136"/>
        <v>530</v>
      </c>
      <c r="H1947" s="191">
        <v>2.6579739217652958</v>
      </c>
      <c r="I1947" s="191">
        <f t="shared" si="137"/>
        <v>538</v>
      </c>
      <c r="J1947" s="191">
        <v>2.6980942828485457</v>
      </c>
      <c r="K1947" s="191">
        <f t="shared" si="138"/>
        <v>80</v>
      </c>
      <c r="L1947" s="191">
        <v>0.4012036108324975</v>
      </c>
      <c r="M1947" s="191">
        <f t="shared" si="139"/>
        <v>90</v>
      </c>
      <c r="N1947" s="191">
        <v>0.45135406218655971</v>
      </c>
      <c r="O1947" s="191">
        <f t="shared" si="140"/>
        <v>19</v>
      </c>
      <c r="P1947" s="191">
        <v>9.5285857572718152E-2</v>
      </c>
      <c r="Q1947" s="191">
        <f t="shared" si="141"/>
        <v>32</v>
      </c>
      <c r="R1947" s="191">
        <v>0.31935807422266799</v>
      </c>
      <c r="S1947" s="191">
        <f t="shared" si="142"/>
        <v>22</v>
      </c>
      <c r="T1947" s="191">
        <v>0.11033099297893681</v>
      </c>
      <c r="U1947" s="191">
        <f t="shared" si="143"/>
        <v>15</v>
      </c>
      <c r="V1947" s="191">
        <v>7.5225677031093272E-2</v>
      </c>
      <c r="W1947" s="191">
        <f t="shared" si="144"/>
        <v>104</v>
      </c>
      <c r="X1947" s="191">
        <v>0.52156469408224682</v>
      </c>
      <c r="Y1947" s="191">
        <f t="shared" si="145"/>
        <v>172</v>
      </c>
      <c r="Z1947" s="191">
        <v>0.86258776328986952</v>
      </c>
      <c r="AA1947" s="191">
        <f t="shared" si="146"/>
        <v>457</v>
      </c>
      <c r="AB1947" s="191">
        <v>2.2918756268806422</v>
      </c>
      <c r="AC1947" s="191">
        <f t="shared" si="147"/>
        <v>77</v>
      </c>
      <c r="AD1947" s="191">
        <v>0.38615847542627885</v>
      </c>
      <c r="AE1947" s="191"/>
      <c r="AF1947" s="191"/>
    </row>
    <row r="1948" spans="1:32">
      <c r="A1948" s="332" t="s">
        <v>1141</v>
      </c>
      <c r="B1948" s="334" t="s">
        <v>871</v>
      </c>
      <c r="C1948" s="345">
        <v>13666</v>
      </c>
      <c r="D1948" s="345">
        <v>13415</v>
      </c>
      <c r="E1948" s="191">
        <f t="shared" si="135"/>
        <v>850</v>
      </c>
      <c r="F1948" s="191">
        <f t="shared" si="148"/>
        <v>6.3361908311591497</v>
      </c>
      <c r="G1948" s="191">
        <f t="shared" si="136"/>
        <v>412</v>
      </c>
      <c r="H1948" s="191">
        <v>3.0711889675736117</v>
      </c>
      <c r="I1948" s="191">
        <f t="shared" si="137"/>
        <v>438</v>
      </c>
      <c r="J1948" s="191">
        <v>3.2650018635855385</v>
      </c>
      <c r="K1948" s="191">
        <f t="shared" si="138"/>
        <v>80</v>
      </c>
      <c r="L1948" s="191">
        <v>0.59634737234439061</v>
      </c>
      <c r="M1948" s="191">
        <f t="shared" si="139"/>
        <v>131</v>
      </c>
      <c r="N1948" s="191">
        <v>0.9765188222139396</v>
      </c>
      <c r="O1948" s="191">
        <f t="shared" si="140"/>
        <v>26</v>
      </c>
      <c r="P1948" s="191">
        <v>0.19381289601192697</v>
      </c>
      <c r="Q1948" s="191">
        <f t="shared" si="141"/>
        <v>18</v>
      </c>
      <c r="R1948" s="191">
        <v>0.26701453596720093</v>
      </c>
      <c r="S1948" s="191">
        <f t="shared" si="142"/>
        <v>26</v>
      </c>
      <c r="T1948" s="191">
        <v>0.19381289601192697</v>
      </c>
      <c r="U1948" s="191">
        <f t="shared" si="143"/>
        <v>16</v>
      </c>
      <c r="V1948" s="191">
        <v>0.11926947446887812</v>
      </c>
      <c r="W1948" s="191">
        <f t="shared" si="144"/>
        <v>76</v>
      </c>
      <c r="X1948" s="191">
        <v>0.56653000372717111</v>
      </c>
      <c r="Y1948" s="191">
        <f t="shared" si="145"/>
        <v>133</v>
      </c>
      <c r="Z1948" s="191">
        <v>0.99142750652254941</v>
      </c>
      <c r="AA1948" s="191">
        <f t="shared" si="146"/>
        <v>279</v>
      </c>
      <c r="AB1948" s="191">
        <v>2.0797614610510622</v>
      </c>
      <c r="AC1948" s="191">
        <f t="shared" si="147"/>
        <v>65</v>
      </c>
      <c r="AD1948" s="191">
        <v>0.48453224002981737</v>
      </c>
      <c r="AE1948" s="191"/>
      <c r="AF1948" s="191"/>
    </row>
    <row r="1949" spans="1:32">
      <c r="A1949" s="332" t="s">
        <v>1141</v>
      </c>
      <c r="B1949" s="337" t="s">
        <v>873</v>
      </c>
      <c r="C1949" s="347">
        <v>17384</v>
      </c>
      <c r="D1949" s="347">
        <v>18269</v>
      </c>
      <c r="E1949" s="191">
        <f t="shared" si="135"/>
        <v>997</v>
      </c>
      <c r="F1949" s="191">
        <f t="shared" si="148"/>
        <v>5.457332092615907</v>
      </c>
      <c r="G1949" s="191">
        <f t="shared" si="136"/>
        <v>502</v>
      </c>
      <c r="H1949" s="191">
        <v>2.747824183042312</v>
      </c>
      <c r="I1949" s="191">
        <f t="shared" si="137"/>
        <v>495</v>
      </c>
      <c r="J1949" s="191">
        <v>2.7095079095735946</v>
      </c>
      <c r="K1949" s="191">
        <f t="shared" si="138"/>
        <v>70</v>
      </c>
      <c r="L1949" s="191">
        <v>0.38316273468717499</v>
      </c>
      <c r="M1949" s="191">
        <f t="shared" si="139"/>
        <v>89</v>
      </c>
      <c r="N1949" s="191">
        <v>0.48716404838797966</v>
      </c>
      <c r="O1949" s="191">
        <f t="shared" si="140"/>
        <v>27</v>
      </c>
      <c r="P1949" s="191">
        <v>0.14779134052219609</v>
      </c>
      <c r="Q1949" s="191">
        <f t="shared" si="141"/>
        <v>21</v>
      </c>
      <c r="R1949" s="191">
        <v>0.22874815260824347</v>
      </c>
      <c r="S1949" s="191">
        <f t="shared" si="142"/>
        <v>26</v>
      </c>
      <c r="T1949" s="191">
        <v>0.14231758716952214</v>
      </c>
      <c r="U1949" s="191">
        <f t="shared" si="143"/>
        <v>21</v>
      </c>
      <c r="V1949" s="191">
        <v>0.11494882040615249</v>
      </c>
      <c r="W1949" s="191">
        <f t="shared" si="144"/>
        <v>111</v>
      </c>
      <c r="X1949" s="191">
        <v>0.60758662214680614</v>
      </c>
      <c r="Y1949" s="191">
        <f t="shared" si="145"/>
        <v>170</v>
      </c>
      <c r="Z1949" s="191">
        <v>0.93053806995456789</v>
      </c>
      <c r="AA1949" s="191">
        <f t="shared" si="146"/>
        <v>401</v>
      </c>
      <c r="AB1949" s="191">
        <v>2.1949750944222455</v>
      </c>
      <c r="AC1949" s="191">
        <f t="shared" si="147"/>
        <v>61</v>
      </c>
      <c r="AD1949" s="191">
        <v>0.33389895451310964</v>
      </c>
      <c r="AE1949" s="191"/>
      <c r="AF1949" s="191"/>
    </row>
    <row r="1950" spans="1:32">
      <c r="A1950" s="332" t="s">
        <v>1141</v>
      </c>
      <c r="B1950" s="337" t="s">
        <v>879</v>
      </c>
      <c r="C1950" s="347">
        <v>13753</v>
      </c>
      <c r="D1950" s="347">
        <v>13411</v>
      </c>
      <c r="E1950" s="191">
        <f t="shared" si="135"/>
        <v>768</v>
      </c>
      <c r="F1950" s="191">
        <f t="shared" si="148"/>
        <v>5.7266423085526803</v>
      </c>
      <c r="G1950" s="191">
        <f t="shared" si="136"/>
        <v>382</v>
      </c>
      <c r="H1950" s="191">
        <v>2.8484080232644842</v>
      </c>
      <c r="I1950" s="191">
        <f t="shared" si="137"/>
        <v>386</v>
      </c>
      <c r="J1950" s="191">
        <v>2.8782342852881961</v>
      </c>
      <c r="K1950" s="191">
        <f t="shared" si="138"/>
        <v>68</v>
      </c>
      <c r="L1950" s="191">
        <v>0.50704645440310192</v>
      </c>
      <c r="M1950" s="191">
        <f t="shared" si="139"/>
        <v>81</v>
      </c>
      <c r="N1950" s="191">
        <v>0.6039818059801656</v>
      </c>
      <c r="O1950" s="191">
        <f t="shared" si="140"/>
        <v>13</v>
      </c>
      <c r="P1950" s="191">
        <v>9.6935351577063594E-2</v>
      </c>
      <c r="Q1950" s="191">
        <f t="shared" si="141"/>
        <v>19</v>
      </c>
      <c r="R1950" s="191">
        <v>0.28193274177913652</v>
      </c>
      <c r="S1950" s="191">
        <f t="shared" si="142"/>
        <v>21</v>
      </c>
      <c r="T1950" s="191">
        <v>0.15658787562448734</v>
      </c>
      <c r="U1950" s="191">
        <f t="shared" si="143"/>
        <v>8</v>
      </c>
      <c r="V1950" s="191">
        <v>5.9652524047423751E-2</v>
      </c>
      <c r="W1950" s="191">
        <f t="shared" si="144"/>
        <v>63</v>
      </c>
      <c r="X1950" s="191">
        <v>0.46976362687346213</v>
      </c>
      <c r="Y1950" s="191">
        <f t="shared" si="145"/>
        <v>143</v>
      </c>
      <c r="Z1950" s="191">
        <v>1.0662888673476998</v>
      </c>
      <c r="AA1950" s="191">
        <f t="shared" si="146"/>
        <v>292</v>
      </c>
      <c r="AB1950" s="191">
        <v>2.1773171277309671</v>
      </c>
      <c r="AC1950" s="191">
        <f t="shared" si="147"/>
        <v>60</v>
      </c>
      <c r="AD1950" s="191">
        <v>0.4473939303556782</v>
      </c>
      <c r="AE1950" s="191"/>
      <c r="AF1950" s="191"/>
    </row>
    <row r="1951" spans="1:32">
      <c r="A1951" s="332" t="s">
        <v>1141</v>
      </c>
      <c r="B1951" s="334" t="s">
        <v>886</v>
      </c>
      <c r="C1951" s="345">
        <v>11458</v>
      </c>
      <c r="D1951" s="345">
        <v>12683</v>
      </c>
      <c r="E1951" s="191">
        <f t="shared" si="135"/>
        <v>699</v>
      </c>
      <c r="F1951" s="191">
        <f t="shared" si="148"/>
        <v>5.5113143578017816</v>
      </c>
      <c r="G1951" s="191">
        <f t="shared" si="136"/>
        <v>355</v>
      </c>
      <c r="H1951" s="191">
        <v>2.7990223133328076</v>
      </c>
      <c r="I1951" s="191">
        <f t="shared" si="137"/>
        <v>344</v>
      </c>
      <c r="J1951" s="191">
        <v>2.712292044468974</v>
      </c>
      <c r="K1951" s="191">
        <f t="shared" si="138"/>
        <v>62</v>
      </c>
      <c r="L1951" s="191">
        <v>0.48884333359615234</v>
      </c>
      <c r="M1951" s="191">
        <f t="shared" si="139"/>
        <v>77</v>
      </c>
      <c r="N1951" s="191">
        <v>0.60711188204683442</v>
      </c>
      <c r="O1951" s="191">
        <f t="shared" si="140"/>
        <v>33</v>
      </c>
      <c r="P1951" s="191">
        <v>0.26019080659150046</v>
      </c>
      <c r="Q1951" s="191">
        <f t="shared" si="141"/>
        <v>16</v>
      </c>
      <c r="R1951" s="191">
        <v>0.25104470551131436</v>
      </c>
      <c r="S1951" s="191">
        <f t="shared" si="142"/>
        <v>17</v>
      </c>
      <c r="T1951" s="191">
        <v>0.13403768824410628</v>
      </c>
      <c r="U1951" s="191">
        <f t="shared" si="143"/>
        <v>24</v>
      </c>
      <c r="V1951" s="191">
        <v>0.18922967752109124</v>
      </c>
      <c r="W1951" s="191">
        <f t="shared" si="144"/>
        <v>58</v>
      </c>
      <c r="X1951" s="191">
        <v>0.45730505400930377</v>
      </c>
      <c r="Y1951" s="191">
        <f t="shared" si="145"/>
        <v>102</v>
      </c>
      <c r="Z1951" s="191">
        <v>0.80422612946463767</v>
      </c>
      <c r="AA1951" s="191">
        <f t="shared" si="146"/>
        <v>259</v>
      </c>
      <c r="AB1951" s="191">
        <v>2.0421036032484428</v>
      </c>
      <c r="AC1951" s="191">
        <f t="shared" si="147"/>
        <v>51</v>
      </c>
      <c r="AD1951" s="191">
        <v>0.40211306473231884</v>
      </c>
      <c r="AE1951" s="191"/>
      <c r="AF1951" s="191"/>
    </row>
    <row r="1952" spans="1:32">
      <c r="A1952" s="332" t="s">
        <v>1141</v>
      </c>
      <c r="B1952" s="334" t="s">
        <v>910</v>
      </c>
      <c r="C1952" s="345">
        <v>27167</v>
      </c>
      <c r="D1952" s="345">
        <v>28705</v>
      </c>
      <c r="E1952" s="191">
        <f t="shared" si="135"/>
        <v>1374</v>
      </c>
      <c r="F1952" s="191">
        <f t="shared" si="148"/>
        <v>4.7866225396272419</v>
      </c>
      <c r="G1952" s="191">
        <f t="shared" si="136"/>
        <v>680</v>
      </c>
      <c r="H1952" s="191">
        <v>2.3689252743424491</v>
      </c>
      <c r="I1952" s="191">
        <f t="shared" si="137"/>
        <v>694</v>
      </c>
      <c r="J1952" s="191">
        <v>2.4176972652847937</v>
      </c>
      <c r="K1952" s="191">
        <f t="shared" si="138"/>
        <v>117</v>
      </c>
      <c r="L1952" s="191">
        <v>0.40759449573245077</v>
      </c>
      <c r="M1952" s="191">
        <f t="shared" si="139"/>
        <v>152</v>
      </c>
      <c r="N1952" s="191">
        <v>0.52952447308831219</v>
      </c>
      <c r="O1952" s="191">
        <f t="shared" si="140"/>
        <v>34</v>
      </c>
      <c r="P1952" s="191">
        <v>0.11844626371712244</v>
      </c>
      <c r="Q1952" s="191">
        <f t="shared" si="141"/>
        <v>44</v>
      </c>
      <c r="R1952" s="191">
        <v>0.30503396620797774</v>
      </c>
      <c r="S1952" s="191">
        <f t="shared" si="142"/>
        <v>51</v>
      </c>
      <c r="T1952" s="191">
        <v>0.17766939557568368</v>
      </c>
      <c r="U1952" s="191">
        <f t="shared" si="143"/>
        <v>25</v>
      </c>
      <c r="V1952" s="191">
        <v>8.709284096847239E-2</v>
      </c>
      <c r="W1952" s="191">
        <f t="shared" si="144"/>
        <v>146</v>
      </c>
      <c r="X1952" s="191">
        <v>0.50862219125587871</v>
      </c>
      <c r="Y1952" s="191">
        <f t="shared" si="145"/>
        <v>233</v>
      </c>
      <c r="Z1952" s="191">
        <v>0.81170527782616264</v>
      </c>
      <c r="AA1952" s="191">
        <f t="shared" si="146"/>
        <v>492</v>
      </c>
      <c r="AB1952" s="191">
        <v>1.7139871102595368</v>
      </c>
      <c r="AC1952" s="191">
        <f t="shared" si="147"/>
        <v>80</v>
      </c>
      <c r="AD1952" s="191">
        <v>0.27869709109911167</v>
      </c>
      <c r="AE1952" s="191"/>
      <c r="AF1952" s="191"/>
    </row>
    <row r="1953" spans="1:32">
      <c r="A1953" s="332" t="s">
        <v>1141</v>
      </c>
      <c r="B1953" s="334" t="s">
        <v>912</v>
      </c>
      <c r="C1953" s="345">
        <v>12785</v>
      </c>
      <c r="D1953" s="345">
        <v>12876</v>
      </c>
      <c r="E1953" s="191">
        <f t="shared" si="135"/>
        <v>684</v>
      </c>
      <c r="F1953" s="191">
        <f t="shared" si="148"/>
        <v>5.3122087604846229</v>
      </c>
      <c r="G1953" s="191">
        <f t="shared" si="136"/>
        <v>349</v>
      </c>
      <c r="H1953" s="191">
        <v>2.7104690897794348</v>
      </c>
      <c r="I1953" s="191">
        <f t="shared" si="137"/>
        <v>335</v>
      </c>
      <c r="J1953" s="191">
        <v>2.6017396707051881</v>
      </c>
      <c r="K1953" s="191">
        <f t="shared" si="138"/>
        <v>61</v>
      </c>
      <c r="L1953" s="191">
        <v>0.47374961168064622</v>
      </c>
      <c r="M1953" s="191">
        <f t="shared" si="139"/>
        <v>73</v>
      </c>
      <c r="N1953" s="191">
        <v>0.56694625660142905</v>
      </c>
      <c r="O1953" s="191">
        <f t="shared" si="140"/>
        <v>16</v>
      </c>
      <c r="P1953" s="191">
        <v>0.12426219322771047</v>
      </c>
      <c r="Q1953" s="191">
        <f t="shared" si="141"/>
        <v>16</v>
      </c>
      <c r="R1953" s="191">
        <v>0.24728176452314382</v>
      </c>
      <c r="S1953" s="191">
        <f t="shared" si="142"/>
        <v>10</v>
      </c>
      <c r="T1953" s="191">
        <v>7.7663870767319038E-2</v>
      </c>
      <c r="U1953" s="191">
        <f t="shared" si="143"/>
        <v>14</v>
      </c>
      <c r="V1953" s="191">
        <v>0.10872941907424667</v>
      </c>
      <c r="W1953" s="191">
        <f t="shared" si="144"/>
        <v>62</v>
      </c>
      <c r="X1953" s="191">
        <v>0.48151599875737811</v>
      </c>
      <c r="Y1953" s="191">
        <f t="shared" si="145"/>
        <v>110</v>
      </c>
      <c r="Z1953" s="191">
        <v>0.85430257844050939</v>
      </c>
      <c r="AA1953" s="191">
        <f t="shared" si="146"/>
        <v>251</v>
      </c>
      <c r="AB1953" s="191">
        <v>1.949363156259708</v>
      </c>
      <c r="AC1953" s="191">
        <f t="shared" si="147"/>
        <v>71</v>
      </c>
      <c r="AD1953" s="191">
        <v>0.55141348244796529</v>
      </c>
      <c r="AE1953" s="191"/>
      <c r="AF1953" s="191"/>
    </row>
    <row r="1954" spans="1:32">
      <c r="A1954" s="332" t="s">
        <v>1141</v>
      </c>
      <c r="B1954" s="335" t="s">
        <v>1119</v>
      </c>
      <c r="C1954" s="343">
        <v>104678</v>
      </c>
      <c r="D1954" s="240">
        <v>113221</v>
      </c>
      <c r="E1954" s="191">
        <f t="shared" si="135"/>
        <v>5780</v>
      </c>
      <c r="F1954" s="191">
        <f t="shared" si="148"/>
        <v>5.1050600153681733</v>
      </c>
      <c r="G1954" s="191">
        <f t="shared" si="136"/>
        <v>2906</v>
      </c>
      <c r="H1954" s="191">
        <v>2.5666616617058673</v>
      </c>
      <c r="I1954" s="191">
        <f t="shared" si="137"/>
        <v>2874</v>
      </c>
      <c r="J1954" s="191">
        <v>2.5383983536623065</v>
      </c>
      <c r="K1954" s="191">
        <f t="shared" si="138"/>
        <v>451</v>
      </c>
      <c r="L1954" s="191">
        <v>0.3983359977389353</v>
      </c>
      <c r="M1954" s="191">
        <f t="shared" si="139"/>
        <v>731</v>
      </c>
      <c r="N1954" s="191">
        <v>0.64563994312009254</v>
      </c>
      <c r="O1954" s="191">
        <f t="shared" si="140"/>
        <v>147</v>
      </c>
      <c r="P1954" s="191">
        <v>0.12983457132510753</v>
      </c>
      <c r="Q1954" s="191">
        <f t="shared" si="141"/>
        <v>130</v>
      </c>
      <c r="R1954" s="191">
        <v>0.22849118096466206</v>
      </c>
      <c r="S1954" s="191">
        <f t="shared" si="142"/>
        <v>128</v>
      </c>
      <c r="T1954" s="191">
        <v>0.11305323217424329</v>
      </c>
      <c r="U1954" s="191">
        <f t="shared" si="143"/>
        <v>104</v>
      </c>
      <c r="V1954" s="191">
        <v>9.1855751141572684E-2</v>
      </c>
      <c r="W1954" s="191">
        <f t="shared" si="144"/>
        <v>570</v>
      </c>
      <c r="X1954" s="191">
        <v>0.50344017452592715</v>
      </c>
      <c r="Y1954" s="191">
        <f t="shared" si="145"/>
        <v>993</v>
      </c>
      <c r="Z1954" s="191">
        <v>0.87704577772674686</v>
      </c>
      <c r="AA1954" s="191">
        <f t="shared" si="146"/>
        <v>2088</v>
      </c>
      <c r="AB1954" s="191">
        <v>1.8441808498423438</v>
      </c>
      <c r="AC1954" s="191">
        <f t="shared" si="147"/>
        <v>438</v>
      </c>
      <c r="AD1954" s="191">
        <v>0.38685402884623876</v>
      </c>
      <c r="AE1954" s="191"/>
      <c r="AF1954" s="191"/>
    </row>
    <row r="1955" spans="1:32">
      <c r="A1955" s="332" t="s">
        <v>1141</v>
      </c>
      <c r="B1955" s="334" t="s">
        <v>845</v>
      </c>
      <c r="C1955" s="345">
        <v>14718</v>
      </c>
      <c r="D1955" s="345">
        <v>18433</v>
      </c>
      <c r="E1955" s="191">
        <f t="shared" si="135"/>
        <v>937</v>
      </c>
      <c r="F1955" s="191">
        <f t="shared" si="148"/>
        <v>5.083274561926979</v>
      </c>
      <c r="G1955" s="191">
        <f t="shared" si="136"/>
        <v>470</v>
      </c>
      <c r="H1955" s="191">
        <v>2.549774860304888</v>
      </c>
      <c r="I1955" s="191">
        <f t="shared" si="137"/>
        <v>467</v>
      </c>
      <c r="J1955" s="191">
        <v>2.5334997016220906</v>
      </c>
      <c r="K1955" s="191">
        <f t="shared" si="138"/>
        <v>87</v>
      </c>
      <c r="L1955" s="191">
        <v>0.47197960180111759</v>
      </c>
      <c r="M1955" s="191">
        <f t="shared" si="139"/>
        <v>156</v>
      </c>
      <c r="N1955" s="191">
        <v>0.84630825150545219</v>
      </c>
      <c r="O1955" s="191">
        <f t="shared" si="140"/>
        <v>18</v>
      </c>
      <c r="P1955" s="191">
        <v>9.7650952096782942E-2</v>
      </c>
      <c r="Q1955" s="191">
        <f t="shared" si="141"/>
        <v>24</v>
      </c>
      <c r="R1955" s="191">
        <v>0.25910052623013075</v>
      </c>
      <c r="S1955" s="191">
        <f t="shared" si="142"/>
        <v>15</v>
      </c>
      <c r="T1955" s="191">
        <v>8.1375793413985778E-2</v>
      </c>
      <c r="U1955" s="191">
        <f t="shared" si="143"/>
        <v>22</v>
      </c>
      <c r="V1955" s="191">
        <v>0.11935116367384581</v>
      </c>
      <c r="W1955" s="191">
        <f t="shared" si="144"/>
        <v>118</v>
      </c>
      <c r="X1955" s="191">
        <v>0.64015624152335482</v>
      </c>
      <c r="Y1955" s="191">
        <f t="shared" si="145"/>
        <v>153</v>
      </c>
      <c r="Z1955" s="191">
        <v>0.83003309282265514</v>
      </c>
      <c r="AA1955" s="191">
        <f t="shared" si="146"/>
        <v>291</v>
      </c>
      <c r="AB1955" s="191">
        <v>1.578690392231324</v>
      </c>
      <c r="AC1955" s="191">
        <f t="shared" si="147"/>
        <v>53</v>
      </c>
      <c r="AD1955" s="191">
        <v>0.28752780339608314</v>
      </c>
      <c r="AE1955" s="191"/>
      <c r="AF1955" s="191"/>
    </row>
    <row r="1956" spans="1:32">
      <c r="A1956" s="332" t="s">
        <v>1141</v>
      </c>
      <c r="B1956" s="334" t="s">
        <v>849</v>
      </c>
      <c r="C1956" s="345">
        <v>14687</v>
      </c>
      <c r="D1956" s="345">
        <v>15226</v>
      </c>
      <c r="E1956" s="191">
        <f t="shared" si="135"/>
        <v>724</v>
      </c>
      <c r="F1956" s="191">
        <f t="shared" si="148"/>
        <v>4.7550243005385529</v>
      </c>
      <c r="G1956" s="191">
        <f t="shared" si="136"/>
        <v>347</v>
      </c>
      <c r="H1956" s="191">
        <v>2.2789964534349139</v>
      </c>
      <c r="I1956" s="191">
        <f t="shared" si="137"/>
        <v>377</v>
      </c>
      <c r="J1956" s="191">
        <v>2.4760278471036385</v>
      </c>
      <c r="K1956" s="191">
        <f t="shared" si="138"/>
        <v>58</v>
      </c>
      <c r="L1956" s="191">
        <v>0.38092736109286746</v>
      </c>
      <c r="M1956" s="191">
        <f t="shared" si="139"/>
        <v>84</v>
      </c>
      <c r="N1956" s="191">
        <v>0.5516879022724287</v>
      </c>
      <c r="O1956" s="191">
        <f t="shared" si="140"/>
        <v>14</v>
      </c>
      <c r="P1956" s="191">
        <v>9.1947983712071454E-2</v>
      </c>
      <c r="Q1956" s="191">
        <f t="shared" si="141"/>
        <v>15</v>
      </c>
      <c r="R1956" s="191">
        <v>0.19604623670038093</v>
      </c>
      <c r="S1956" s="191">
        <f t="shared" si="142"/>
        <v>20</v>
      </c>
      <c r="T1956" s="191">
        <v>0.13135426244581636</v>
      </c>
      <c r="U1956" s="191">
        <f t="shared" si="143"/>
        <v>15</v>
      </c>
      <c r="V1956" s="191">
        <v>9.8515696834362274E-2</v>
      </c>
      <c r="W1956" s="191">
        <f t="shared" si="144"/>
        <v>72</v>
      </c>
      <c r="X1956" s="191">
        <v>0.47287534480493887</v>
      </c>
      <c r="Y1956" s="191">
        <f t="shared" si="145"/>
        <v>144</v>
      </c>
      <c r="Z1956" s="191">
        <v>0.94575068960987774</v>
      </c>
      <c r="AA1956" s="191">
        <f t="shared" si="146"/>
        <v>259</v>
      </c>
      <c r="AB1956" s="191">
        <v>1.701037698673322</v>
      </c>
      <c r="AC1956" s="191">
        <f t="shared" si="147"/>
        <v>43</v>
      </c>
      <c r="AD1956" s="191">
        <v>0.28241166425850517</v>
      </c>
      <c r="AE1956" s="191"/>
      <c r="AF1956" s="191"/>
    </row>
    <row r="1957" spans="1:32">
      <c r="A1957" s="332" t="s">
        <v>1141</v>
      </c>
      <c r="B1957" s="334" t="s">
        <v>982</v>
      </c>
      <c r="C1957" s="345">
        <v>3766</v>
      </c>
      <c r="D1957" s="345">
        <v>3761</v>
      </c>
      <c r="E1957" s="191">
        <f t="shared" si="135"/>
        <v>279</v>
      </c>
      <c r="F1957" s="191">
        <f t="shared" si="148"/>
        <v>7.4182398298324914</v>
      </c>
      <c r="G1957" s="191">
        <f t="shared" si="136"/>
        <v>148</v>
      </c>
      <c r="H1957" s="191">
        <v>3.9351236373304976</v>
      </c>
      <c r="I1957" s="191">
        <f t="shared" si="137"/>
        <v>131</v>
      </c>
      <c r="J1957" s="191">
        <v>3.4831161925019942</v>
      </c>
      <c r="K1957" s="191">
        <f t="shared" si="138"/>
        <v>10</v>
      </c>
      <c r="L1957" s="191">
        <v>0.26588673225206061</v>
      </c>
      <c r="M1957" s="191">
        <f t="shared" si="139"/>
        <v>17</v>
      </c>
      <c r="N1957" s="191">
        <v>0.45200744482850302</v>
      </c>
      <c r="O1957" s="191">
        <f t="shared" si="140"/>
        <v>5</v>
      </c>
      <c r="P1957" s="191">
        <v>0.1329433661260303</v>
      </c>
      <c r="Q1957" s="191">
        <f t="shared" si="141"/>
        <v>1</v>
      </c>
      <c r="R1957" s="191">
        <v>5.2911459718160067E-2</v>
      </c>
      <c r="S1957" s="191">
        <f t="shared" si="142"/>
        <v>5</v>
      </c>
      <c r="T1957" s="191">
        <v>0.1329433661260303</v>
      </c>
      <c r="U1957" s="191">
        <f t="shared" si="143"/>
        <v>5</v>
      </c>
      <c r="V1957" s="191">
        <v>0.1329433661260303</v>
      </c>
      <c r="W1957" s="191">
        <f t="shared" si="144"/>
        <v>19</v>
      </c>
      <c r="X1957" s="191">
        <v>0.50518479127891514</v>
      </c>
      <c r="Y1957" s="191">
        <f t="shared" si="145"/>
        <v>41</v>
      </c>
      <c r="Z1957" s="191">
        <v>1.0901356022334485</v>
      </c>
      <c r="AA1957" s="191">
        <f t="shared" si="146"/>
        <v>141</v>
      </c>
      <c r="AB1957" s="191">
        <v>3.7490029247540546</v>
      </c>
      <c r="AC1957" s="191">
        <f t="shared" si="147"/>
        <v>35</v>
      </c>
      <c r="AD1957" s="191">
        <v>0.93060356288221213</v>
      </c>
      <c r="AE1957" s="191"/>
      <c r="AF1957" s="191"/>
    </row>
    <row r="1958" spans="1:32">
      <c r="A1958" s="332" t="s">
        <v>1141</v>
      </c>
      <c r="B1958" s="334" t="s">
        <v>859</v>
      </c>
      <c r="C1958" s="345">
        <v>15310</v>
      </c>
      <c r="D1958" s="345">
        <v>17131</v>
      </c>
      <c r="E1958" s="191">
        <f t="shared" si="135"/>
        <v>828</v>
      </c>
      <c r="F1958" s="191">
        <f t="shared" si="148"/>
        <v>4.8333430622847473</v>
      </c>
      <c r="G1958" s="191">
        <f t="shared" si="136"/>
        <v>402</v>
      </c>
      <c r="H1958" s="191">
        <v>2.3466230809643336</v>
      </c>
      <c r="I1958" s="191">
        <f t="shared" si="137"/>
        <v>426</v>
      </c>
      <c r="J1958" s="191">
        <v>2.4867199813204133</v>
      </c>
      <c r="K1958" s="191">
        <f t="shared" si="138"/>
        <v>58</v>
      </c>
      <c r="L1958" s="191">
        <v>0.33856750919385908</v>
      </c>
      <c r="M1958" s="191">
        <f t="shared" si="139"/>
        <v>107</v>
      </c>
      <c r="N1958" s="191">
        <v>0.62459868075418834</v>
      </c>
      <c r="O1958" s="191">
        <f t="shared" si="140"/>
        <v>28</v>
      </c>
      <c r="P1958" s="191">
        <v>0.16344638374875955</v>
      </c>
      <c r="Q1958" s="191">
        <f t="shared" si="141"/>
        <v>23</v>
      </c>
      <c r="R1958" s="191">
        <v>0.26717646372074016</v>
      </c>
      <c r="S1958" s="191">
        <f t="shared" si="142"/>
        <v>11</v>
      </c>
      <c r="T1958" s="191">
        <v>6.421107932986983E-2</v>
      </c>
      <c r="U1958" s="191">
        <f t="shared" si="143"/>
        <v>11</v>
      </c>
      <c r="V1958" s="191">
        <v>6.421107932986983E-2</v>
      </c>
      <c r="W1958" s="191">
        <f t="shared" si="144"/>
        <v>77</v>
      </c>
      <c r="X1958" s="191">
        <v>0.44947755530908878</v>
      </c>
      <c r="Y1958" s="191">
        <f t="shared" si="145"/>
        <v>160</v>
      </c>
      <c r="Z1958" s="191">
        <v>0.93397933570719749</v>
      </c>
      <c r="AA1958" s="191">
        <f t="shared" si="146"/>
        <v>307</v>
      </c>
      <c r="AB1958" s="191">
        <v>1.7920728503881853</v>
      </c>
      <c r="AC1958" s="191">
        <f t="shared" si="147"/>
        <v>46</v>
      </c>
      <c r="AD1958" s="191">
        <v>0.26851905901581929</v>
      </c>
      <c r="AE1958" s="191"/>
      <c r="AF1958" s="191"/>
    </row>
    <row r="1959" spans="1:32">
      <c r="A1959" s="332" t="s">
        <v>1141</v>
      </c>
      <c r="B1959" s="334" t="s">
        <v>868</v>
      </c>
      <c r="C1959" s="345">
        <v>16161</v>
      </c>
      <c r="D1959" s="345">
        <v>17658</v>
      </c>
      <c r="E1959" s="191">
        <f t="shared" ref="E1959:E2016" si="149">SUM(E1203,E1455,E1707)</f>
        <v>836</v>
      </c>
      <c r="F1959" s="191">
        <f t="shared" si="148"/>
        <v>4.7343980065692604</v>
      </c>
      <c r="G1959" s="191">
        <f t="shared" ref="G1959:G2016" si="150">SUM(G1203,G1455,G1707)</f>
        <v>442</v>
      </c>
      <c r="H1959" s="191">
        <v>2.5031147355306378</v>
      </c>
      <c r="I1959" s="191">
        <f t="shared" ref="I1959:I2016" si="151">SUM(I1203,I1455,I1707)</f>
        <v>394</v>
      </c>
      <c r="J1959" s="191">
        <v>2.2312832710386226</v>
      </c>
      <c r="K1959" s="191">
        <f t="shared" ref="K1959:K2016" si="152">SUM(K1203,K1455,K1707)</f>
        <v>74</v>
      </c>
      <c r="L1959" s="191">
        <v>0.41907350775852309</v>
      </c>
      <c r="M1959" s="191">
        <f t="shared" ref="M1959:M2016" si="153">SUM(M1203,M1455,M1707)</f>
        <v>131</v>
      </c>
      <c r="N1959" s="191">
        <v>0.74187337184279079</v>
      </c>
      <c r="O1959" s="191">
        <f t="shared" ref="O1959:O2016" si="154">SUM(O1203,O1455,O1707)</f>
        <v>25</v>
      </c>
      <c r="P1959" s="191">
        <v>0.14157888775625779</v>
      </c>
      <c r="Q1959" s="191">
        <f t="shared" ref="Q1959:Q2016" si="155">SUM(Q1203,Q1455,Q1707)</f>
        <v>18</v>
      </c>
      <c r="R1959" s="191">
        <v>0.20285423037716618</v>
      </c>
      <c r="S1959" s="191">
        <f t="shared" ref="S1959:S2016" si="156">SUM(S1203,S1455,S1707)</f>
        <v>23</v>
      </c>
      <c r="T1959" s="191">
        <v>0.13025257673575716</v>
      </c>
      <c r="U1959" s="191">
        <f t="shared" ref="U1959:U2016" si="157">SUM(U1203,U1455,U1707)</f>
        <v>10</v>
      </c>
      <c r="V1959" s="191">
        <v>5.663155510250311E-2</v>
      </c>
      <c r="W1959" s="191">
        <f t="shared" ref="W1959:W2016" si="158">SUM(W1203,W1455,W1707)</f>
        <v>88</v>
      </c>
      <c r="X1959" s="191">
        <v>0.49835768490202742</v>
      </c>
      <c r="Y1959" s="191">
        <f t="shared" ref="Y1959:Y2016" si="159">SUM(Y1203,Y1455,Y1707)</f>
        <v>138</v>
      </c>
      <c r="Z1959" s="191">
        <v>0.7815154604145429</v>
      </c>
      <c r="AA1959" s="191">
        <f t="shared" ref="AA1959:AA2016" si="160">SUM(AA1203,AA1455,AA1707)</f>
        <v>276</v>
      </c>
      <c r="AB1959" s="191">
        <v>1.5630309208290858</v>
      </c>
      <c r="AC1959" s="191">
        <f t="shared" ref="AC1959:AC2016" si="161">SUM(AC1203,AC1455,AC1707)</f>
        <v>53</v>
      </c>
      <c r="AD1959" s="191">
        <v>0.30014724204326648</v>
      </c>
      <c r="AE1959" s="191"/>
      <c r="AF1959" s="191"/>
    </row>
    <row r="1960" spans="1:32">
      <c r="A1960" s="332" t="s">
        <v>1141</v>
      </c>
      <c r="B1960" s="334" t="s">
        <v>878</v>
      </c>
      <c r="C1960" s="345">
        <v>15024</v>
      </c>
      <c r="D1960" s="345">
        <v>15938</v>
      </c>
      <c r="E1960" s="191">
        <f t="shared" si="149"/>
        <v>843</v>
      </c>
      <c r="F1960" s="191">
        <f t="shared" si="148"/>
        <v>5.2892458275818797</v>
      </c>
      <c r="G1960" s="191">
        <f t="shared" si="150"/>
        <v>434</v>
      </c>
      <c r="H1960" s="191">
        <v>2.7230518258250722</v>
      </c>
      <c r="I1960" s="191">
        <f t="shared" si="151"/>
        <v>409</v>
      </c>
      <c r="J1960" s="191">
        <v>2.5661940017568075</v>
      </c>
      <c r="K1960" s="191">
        <f t="shared" si="152"/>
        <v>78</v>
      </c>
      <c r="L1960" s="191">
        <v>0.48939641109298526</v>
      </c>
      <c r="M1960" s="191">
        <f t="shared" si="153"/>
        <v>99</v>
      </c>
      <c r="N1960" s="191">
        <v>0.62115698331032754</v>
      </c>
      <c r="O1960" s="191">
        <f t="shared" si="154"/>
        <v>20</v>
      </c>
      <c r="P1960" s="191">
        <v>0.12548625925461163</v>
      </c>
      <c r="Q1960" s="191">
        <f t="shared" si="155"/>
        <v>21</v>
      </c>
      <c r="R1960" s="191">
        <v>0.26220353871251101</v>
      </c>
      <c r="S1960" s="191">
        <f t="shared" si="156"/>
        <v>19</v>
      </c>
      <c r="T1960" s="191">
        <v>0.11921194629188105</v>
      </c>
      <c r="U1960" s="191">
        <f t="shared" si="157"/>
        <v>12</v>
      </c>
      <c r="V1960" s="191">
        <v>7.5291755552766973E-2</v>
      </c>
      <c r="W1960" s="191">
        <f t="shared" si="158"/>
        <v>69</v>
      </c>
      <c r="X1960" s="191">
        <v>0.43292759442841011</v>
      </c>
      <c r="Y1960" s="191">
        <f t="shared" si="159"/>
        <v>140</v>
      </c>
      <c r="Z1960" s="191">
        <v>0.87840381478228136</v>
      </c>
      <c r="AA1960" s="191">
        <f t="shared" si="160"/>
        <v>302</v>
      </c>
      <c r="AB1960" s="191">
        <v>1.8948425147446355</v>
      </c>
      <c r="AC1960" s="191">
        <f t="shared" si="161"/>
        <v>83</v>
      </c>
      <c r="AD1960" s="191">
        <v>0.52076797590663826</v>
      </c>
      <c r="AE1960" s="191"/>
      <c r="AF1960" s="191"/>
    </row>
    <row r="1961" spans="1:32">
      <c r="A1961" s="332" t="s">
        <v>1141</v>
      </c>
      <c r="B1961" s="334" t="s">
        <v>897</v>
      </c>
      <c r="C1961" s="345">
        <v>11169</v>
      </c>
      <c r="D1961" s="345">
        <v>11171</v>
      </c>
      <c r="E1961" s="191">
        <f t="shared" si="149"/>
        <v>561</v>
      </c>
      <c r="F1961" s="191">
        <f t="shared" si="148"/>
        <v>5.0219317876644878</v>
      </c>
      <c r="G1961" s="191">
        <f t="shared" si="150"/>
        <v>269</v>
      </c>
      <c r="H1961" s="191">
        <v>2.4080207680601555</v>
      </c>
      <c r="I1961" s="191">
        <f t="shared" si="151"/>
        <v>292</v>
      </c>
      <c r="J1961" s="191">
        <v>2.6139110196043327</v>
      </c>
      <c r="K1961" s="191">
        <f t="shared" si="152"/>
        <v>40</v>
      </c>
      <c r="L1961" s="191">
        <v>0.35807000268552502</v>
      </c>
      <c r="M1961" s="191">
        <f t="shared" si="153"/>
        <v>60</v>
      </c>
      <c r="N1961" s="191">
        <v>0.53710500402828754</v>
      </c>
      <c r="O1961" s="191">
        <f t="shared" si="154"/>
        <v>12</v>
      </c>
      <c r="P1961" s="191">
        <v>0.1074210008056575</v>
      </c>
      <c r="Q1961" s="191">
        <f t="shared" si="155"/>
        <v>16</v>
      </c>
      <c r="R1961" s="191">
        <v>0.2850237221376779</v>
      </c>
      <c r="S1961" s="191">
        <f t="shared" si="156"/>
        <v>15</v>
      </c>
      <c r="T1961" s="191">
        <v>0.13427625100707188</v>
      </c>
      <c r="U1961" s="191">
        <f t="shared" si="157"/>
        <v>12</v>
      </c>
      <c r="V1961" s="191">
        <v>0.1074210008056575</v>
      </c>
      <c r="W1961" s="191">
        <f t="shared" si="158"/>
        <v>61</v>
      </c>
      <c r="X1961" s="191">
        <v>0.54605675409542564</v>
      </c>
      <c r="Y1961" s="191">
        <f t="shared" si="159"/>
        <v>77</v>
      </c>
      <c r="Z1961" s="191">
        <v>0.68928475516963572</v>
      </c>
      <c r="AA1961" s="191">
        <f t="shared" si="160"/>
        <v>214</v>
      </c>
      <c r="AB1961" s="191">
        <v>1.9156745143675589</v>
      </c>
      <c r="AC1961" s="191">
        <f t="shared" si="161"/>
        <v>54</v>
      </c>
      <c r="AD1961" s="191">
        <v>0.48339450362545877</v>
      </c>
      <c r="AE1961" s="191"/>
      <c r="AF1961" s="191"/>
    </row>
    <row r="1962" spans="1:32">
      <c r="A1962" s="332" t="s">
        <v>1141</v>
      </c>
      <c r="B1962" s="334" t="s">
        <v>906</v>
      </c>
      <c r="C1962" s="345">
        <v>13843</v>
      </c>
      <c r="D1962" s="345">
        <v>13903</v>
      </c>
      <c r="E1962" s="191">
        <f t="shared" si="149"/>
        <v>777</v>
      </c>
      <c r="F1962" s="191">
        <f t="shared" si="148"/>
        <v>5.5887218585916703</v>
      </c>
      <c r="G1962" s="191">
        <f t="shared" si="150"/>
        <v>394</v>
      </c>
      <c r="H1962" s="191">
        <v>2.8339207365316836</v>
      </c>
      <c r="I1962" s="191">
        <f t="shared" si="151"/>
        <v>383</v>
      </c>
      <c r="J1962" s="191">
        <v>2.7548011220599871</v>
      </c>
      <c r="K1962" s="191">
        <f t="shared" si="152"/>
        <v>46</v>
      </c>
      <c r="L1962" s="191">
        <v>0.33086384233618643</v>
      </c>
      <c r="M1962" s="191">
        <f t="shared" si="153"/>
        <v>77</v>
      </c>
      <c r="N1962" s="191">
        <v>0.55383730130187725</v>
      </c>
      <c r="O1962" s="191">
        <f t="shared" si="154"/>
        <v>25</v>
      </c>
      <c r="P1962" s="191">
        <v>0.17981730561749262</v>
      </c>
      <c r="Q1962" s="191">
        <f t="shared" si="155"/>
        <v>12</v>
      </c>
      <c r="R1962" s="191">
        <v>0.17176149032582896</v>
      </c>
      <c r="S1962" s="191">
        <f t="shared" si="156"/>
        <v>20</v>
      </c>
      <c r="T1962" s="191">
        <v>0.1438538444939941</v>
      </c>
      <c r="U1962" s="191">
        <f t="shared" si="157"/>
        <v>17</v>
      </c>
      <c r="V1962" s="191">
        <v>0.12227576781989498</v>
      </c>
      <c r="W1962" s="191">
        <f t="shared" si="158"/>
        <v>66</v>
      </c>
      <c r="X1962" s="191">
        <v>0.47471768683018051</v>
      </c>
      <c r="Y1962" s="191">
        <f t="shared" si="159"/>
        <v>140</v>
      </c>
      <c r="Z1962" s="191">
        <v>1.0069769114579585</v>
      </c>
      <c r="AA1962" s="191">
        <f t="shared" si="160"/>
        <v>303</v>
      </c>
      <c r="AB1962" s="191">
        <v>2.1793857440840108</v>
      </c>
      <c r="AC1962" s="191">
        <f t="shared" si="161"/>
        <v>71</v>
      </c>
      <c r="AD1962" s="191">
        <v>0.51068114795367903</v>
      </c>
      <c r="AE1962" s="191"/>
      <c r="AF1962" s="191"/>
    </row>
    <row r="1963" spans="1:32">
      <c r="A1963" s="332" t="s">
        <v>1141</v>
      </c>
      <c r="B1963" s="335" t="s">
        <v>1120</v>
      </c>
      <c r="C1963" s="233">
        <v>126751</v>
      </c>
      <c r="D1963" s="240">
        <v>138638</v>
      </c>
      <c r="E1963" s="191">
        <f t="shared" si="149"/>
        <v>9109</v>
      </c>
      <c r="F1963" s="191">
        <f t="shared" si="148"/>
        <v>6.5703486778516718</v>
      </c>
      <c r="G1963" s="191">
        <f t="shared" si="150"/>
        <v>4487</v>
      </c>
      <c r="H1963" s="191">
        <v>3.2364863890131135</v>
      </c>
      <c r="I1963" s="191">
        <f t="shared" si="151"/>
        <v>4622</v>
      </c>
      <c r="J1963" s="191">
        <v>3.3338622888385578</v>
      </c>
      <c r="K1963" s="191">
        <f t="shared" si="152"/>
        <v>929</v>
      </c>
      <c r="L1963" s="191">
        <v>0.67009045139139345</v>
      </c>
      <c r="M1963" s="191">
        <f t="shared" si="153"/>
        <v>1343</v>
      </c>
      <c r="N1963" s="191">
        <v>0.96870987752275717</v>
      </c>
      <c r="O1963" s="191">
        <f t="shared" si="154"/>
        <v>372</v>
      </c>
      <c r="P1963" s="191">
        <v>0.26832470174122536</v>
      </c>
      <c r="Q1963" s="191">
        <f t="shared" si="155"/>
        <v>321</v>
      </c>
      <c r="R1963" s="191">
        <v>0.4607611188851542</v>
      </c>
      <c r="S1963" s="191">
        <f t="shared" si="156"/>
        <v>377</v>
      </c>
      <c r="T1963" s="191">
        <v>0.27193121654957514</v>
      </c>
      <c r="U1963" s="191">
        <f t="shared" si="157"/>
        <v>194</v>
      </c>
      <c r="V1963" s="191">
        <v>0.13993277456397238</v>
      </c>
      <c r="W1963" s="191">
        <f t="shared" si="158"/>
        <v>928</v>
      </c>
      <c r="X1963" s="191">
        <v>0.66936914842972339</v>
      </c>
      <c r="Y1963" s="191">
        <f t="shared" si="159"/>
        <v>1217</v>
      </c>
      <c r="Z1963" s="191">
        <v>0.87782570435234208</v>
      </c>
      <c r="AA1963" s="191">
        <f t="shared" si="160"/>
        <v>2738</v>
      </c>
      <c r="AB1963" s="191">
        <v>1.9749275090523524</v>
      </c>
      <c r="AC1963" s="191">
        <f t="shared" si="161"/>
        <v>690</v>
      </c>
      <c r="AD1963" s="191">
        <v>0.49769904355227279</v>
      </c>
      <c r="AE1963" s="191"/>
      <c r="AF1963" s="191"/>
    </row>
    <row r="1964" spans="1:32">
      <c r="A1964" s="332" t="s">
        <v>1141</v>
      </c>
      <c r="B1964" s="334" t="s">
        <v>913</v>
      </c>
      <c r="C1964" s="345">
        <v>14910</v>
      </c>
      <c r="D1964" s="345">
        <v>17742</v>
      </c>
      <c r="E1964" s="191">
        <f t="shared" si="149"/>
        <v>1222</v>
      </c>
      <c r="F1964" s="191">
        <f t="shared" si="148"/>
        <v>6.8876113177770257</v>
      </c>
      <c r="G1964" s="191">
        <f t="shared" si="150"/>
        <v>631</v>
      </c>
      <c r="H1964" s="191">
        <v>3.5565325216999213</v>
      </c>
      <c r="I1964" s="191">
        <f t="shared" si="151"/>
        <v>591</v>
      </c>
      <c r="J1964" s="191">
        <v>3.3310787960771053</v>
      </c>
      <c r="K1964" s="191">
        <f t="shared" si="152"/>
        <v>155</v>
      </c>
      <c r="L1964" s="191">
        <v>0.87363318678841173</v>
      </c>
      <c r="M1964" s="191">
        <f t="shared" si="153"/>
        <v>214</v>
      </c>
      <c r="N1964" s="191">
        <v>1.2061774320820653</v>
      </c>
      <c r="O1964" s="191">
        <f t="shared" si="154"/>
        <v>55</v>
      </c>
      <c r="P1964" s="191">
        <v>0.30999887273137189</v>
      </c>
      <c r="Q1964" s="191">
        <f t="shared" si="155"/>
        <v>54</v>
      </c>
      <c r="R1964" s="191">
        <v>0.60568143388569495</v>
      </c>
      <c r="S1964" s="191">
        <f t="shared" si="156"/>
        <v>53</v>
      </c>
      <c r="T1964" s="191">
        <v>0.29872618645023108</v>
      </c>
      <c r="U1964" s="191">
        <f t="shared" si="157"/>
        <v>24</v>
      </c>
      <c r="V1964" s="191">
        <v>0.13527223537368954</v>
      </c>
      <c r="W1964" s="191">
        <f t="shared" si="158"/>
        <v>141</v>
      </c>
      <c r="X1964" s="191">
        <v>0.79472438282042623</v>
      </c>
      <c r="Y1964" s="191">
        <f t="shared" si="159"/>
        <v>176</v>
      </c>
      <c r="Z1964" s="191">
        <v>0.99199639274039009</v>
      </c>
      <c r="AA1964" s="191">
        <f t="shared" si="160"/>
        <v>288</v>
      </c>
      <c r="AB1964" s="191">
        <v>1.6232668244842745</v>
      </c>
      <c r="AC1964" s="191">
        <f t="shared" si="161"/>
        <v>62</v>
      </c>
      <c r="AD1964" s="191">
        <v>0.34945327471536464</v>
      </c>
      <c r="AE1964" s="191"/>
      <c r="AF1964" s="191"/>
    </row>
    <row r="1965" spans="1:32">
      <c r="A1965" s="332" t="s">
        <v>1141</v>
      </c>
      <c r="B1965" s="334" t="s">
        <v>914</v>
      </c>
      <c r="C1965" s="345">
        <v>7011</v>
      </c>
      <c r="D1965" s="345">
        <v>6363</v>
      </c>
      <c r="E1965" s="191">
        <f t="shared" si="149"/>
        <v>449</v>
      </c>
      <c r="F1965" s="191">
        <f t="shared" si="148"/>
        <v>7.0564199277070569</v>
      </c>
      <c r="G1965" s="191">
        <f t="shared" si="150"/>
        <v>194</v>
      </c>
      <c r="H1965" s="191">
        <v>3.048876316203049</v>
      </c>
      <c r="I1965" s="191">
        <f t="shared" si="151"/>
        <v>255</v>
      </c>
      <c r="J1965" s="191">
        <v>4.0075436115040075</v>
      </c>
      <c r="K1965" s="191">
        <f t="shared" si="152"/>
        <v>19</v>
      </c>
      <c r="L1965" s="191">
        <v>0.29860128870029862</v>
      </c>
      <c r="M1965" s="191">
        <f t="shared" si="153"/>
        <v>33</v>
      </c>
      <c r="N1965" s="191">
        <v>0.51862329090051862</v>
      </c>
      <c r="O1965" s="191">
        <f t="shared" si="154"/>
        <v>6</v>
      </c>
      <c r="P1965" s="191">
        <v>9.4295143800094294E-2</v>
      </c>
      <c r="Q1965" s="191">
        <f t="shared" si="155"/>
        <v>10</v>
      </c>
      <c r="R1965" s="191">
        <v>0.31274556027031275</v>
      </c>
      <c r="S1965" s="191">
        <f t="shared" si="156"/>
        <v>26</v>
      </c>
      <c r="T1965" s="191">
        <v>0.40861228980040865</v>
      </c>
      <c r="U1965" s="191">
        <f t="shared" si="157"/>
        <v>11</v>
      </c>
      <c r="V1965" s="191">
        <v>0.17287443030017285</v>
      </c>
      <c r="W1965" s="191">
        <f t="shared" si="158"/>
        <v>42</v>
      </c>
      <c r="X1965" s="191">
        <v>0.66006600660066006</v>
      </c>
      <c r="Y1965" s="191">
        <f t="shared" si="159"/>
        <v>71</v>
      </c>
      <c r="Z1965" s="191">
        <v>1.115825868301116</v>
      </c>
      <c r="AA1965" s="191">
        <f t="shared" si="160"/>
        <v>175</v>
      </c>
      <c r="AB1965" s="191">
        <v>2.7502750275027505</v>
      </c>
      <c r="AC1965" s="191">
        <f t="shared" si="161"/>
        <v>56</v>
      </c>
      <c r="AD1965" s="191">
        <v>0.88008800880088001</v>
      </c>
      <c r="AE1965" s="191"/>
      <c r="AF1965" s="191"/>
    </row>
    <row r="1966" spans="1:32">
      <c r="A1966" s="332" t="s">
        <v>1141</v>
      </c>
      <c r="B1966" s="334" t="s">
        <v>915</v>
      </c>
      <c r="C1966" s="345">
        <v>9627</v>
      </c>
      <c r="D1966" s="345">
        <v>9397</v>
      </c>
      <c r="E1966" s="191">
        <f t="shared" si="149"/>
        <v>675</v>
      </c>
      <c r="F1966" s="191">
        <f t="shared" si="148"/>
        <v>7.183143556454187</v>
      </c>
      <c r="G1966" s="191">
        <f t="shared" si="150"/>
        <v>326</v>
      </c>
      <c r="H1966" s="191">
        <v>3.4691922954134298</v>
      </c>
      <c r="I1966" s="191">
        <f t="shared" si="151"/>
        <v>349</v>
      </c>
      <c r="J1966" s="191">
        <v>3.7139512610407577</v>
      </c>
      <c r="K1966" s="191">
        <f t="shared" si="152"/>
        <v>70</v>
      </c>
      <c r="L1966" s="191">
        <v>0.7449185910396936</v>
      </c>
      <c r="M1966" s="191">
        <f t="shared" si="153"/>
        <v>93</v>
      </c>
      <c r="N1966" s="191">
        <v>0.9896775566670214</v>
      </c>
      <c r="O1966" s="191">
        <f t="shared" si="154"/>
        <v>26</v>
      </c>
      <c r="P1966" s="191">
        <v>0.2766840481004576</v>
      </c>
      <c r="Q1966" s="191">
        <f t="shared" si="155"/>
        <v>19</v>
      </c>
      <c r="R1966" s="191">
        <v>0.40236245610301163</v>
      </c>
      <c r="S1966" s="191">
        <f t="shared" si="156"/>
        <v>25</v>
      </c>
      <c r="T1966" s="191">
        <v>0.26604235394274767</v>
      </c>
      <c r="U1966" s="191">
        <f t="shared" si="157"/>
        <v>12</v>
      </c>
      <c r="V1966" s="191">
        <v>0.12770032989251889</v>
      </c>
      <c r="W1966" s="191">
        <f t="shared" si="158"/>
        <v>65</v>
      </c>
      <c r="X1966" s="191">
        <v>0.69171012025114398</v>
      </c>
      <c r="Y1966" s="191">
        <f t="shared" si="159"/>
        <v>89</v>
      </c>
      <c r="Z1966" s="191">
        <v>0.94711078003618177</v>
      </c>
      <c r="AA1966" s="191">
        <f t="shared" si="160"/>
        <v>208</v>
      </c>
      <c r="AB1966" s="191">
        <v>2.2134723848036608</v>
      </c>
      <c r="AC1966" s="191">
        <f t="shared" si="161"/>
        <v>68</v>
      </c>
      <c r="AD1966" s="191">
        <v>0.72363520272427373</v>
      </c>
      <c r="AE1966" s="191"/>
      <c r="AF1966" s="191"/>
    </row>
    <row r="1967" spans="1:32">
      <c r="A1967" s="332" t="s">
        <v>1141</v>
      </c>
      <c r="B1967" s="334" t="s">
        <v>916</v>
      </c>
      <c r="C1967" s="345">
        <v>23240</v>
      </c>
      <c r="D1967" s="345">
        <v>24594</v>
      </c>
      <c r="E1967" s="191">
        <f t="shared" si="149"/>
        <v>1566</v>
      </c>
      <c r="F1967" s="191">
        <f t="shared" si="148"/>
        <v>6.3674066845572082</v>
      </c>
      <c r="G1967" s="191">
        <f t="shared" si="150"/>
        <v>772</v>
      </c>
      <c r="H1967" s="191">
        <v>3.1389769862568104</v>
      </c>
      <c r="I1967" s="191">
        <f t="shared" si="151"/>
        <v>794</v>
      </c>
      <c r="J1967" s="191">
        <v>3.2284296983003986</v>
      </c>
      <c r="K1967" s="191">
        <f t="shared" si="152"/>
        <v>172</v>
      </c>
      <c r="L1967" s="191">
        <v>0.69935756688623241</v>
      </c>
      <c r="M1967" s="191">
        <f t="shared" si="153"/>
        <v>162</v>
      </c>
      <c r="N1967" s="191">
        <v>0.65869724323005607</v>
      </c>
      <c r="O1967" s="191">
        <f t="shared" si="154"/>
        <v>56</v>
      </c>
      <c r="P1967" s="191">
        <v>0.22769781247458731</v>
      </c>
      <c r="Q1967" s="191">
        <f t="shared" si="155"/>
        <v>53</v>
      </c>
      <c r="R1967" s="191">
        <v>0.4288444336016915</v>
      </c>
      <c r="S1967" s="191">
        <f t="shared" si="156"/>
        <v>87</v>
      </c>
      <c r="T1967" s="191">
        <v>0.35374481580873385</v>
      </c>
      <c r="U1967" s="191">
        <f t="shared" si="157"/>
        <v>31</v>
      </c>
      <c r="V1967" s="191">
        <v>0.12604700333414653</v>
      </c>
      <c r="W1967" s="191">
        <f t="shared" si="158"/>
        <v>141</v>
      </c>
      <c r="X1967" s="191">
        <v>0.57331056355208587</v>
      </c>
      <c r="Y1967" s="191">
        <f t="shared" si="159"/>
        <v>219</v>
      </c>
      <c r="Z1967" s="191">
        <v>0.89046108807026103</v>
      </c>
      <c r="AA1967" s="191">
        <f t="shared" si="160"/>
        <v>502</v>
      </c>
      <c r="AB1967" s="191">
        <v>2.0411482475400504</v>
      </c>
      <c r="AC1967" s="191">
        <f t="shared" si="161"/>
        <v>143</v>
      </c>
      <c r="AD1967" s="191">
        <v>0.58144262828332105</v>
      </c>
      <c r="AE1967" s="191"/>
      <c r="AF1967" s="191"/>
    </row>
    <row r="1968" spans="1:32">
      <c r="A1968" s="332" t="s">
        <v>1141</v>
      </c>
      <c r="B1968" s="334" t="s">
        <v>917</v>
      </c>
      <c r="C1968" s="345">
        <v>40350</v>
      </c>
      <c r="D1968" s="345">
        <v>45031</v>
      </c>
      <c r="E1968" s="191">
        <f t="shared" si="149"/>
        <v>2903</v>
      </c>
      <c r="F1968" s="191">
        <f t="shared" si="148"/>
        <v>6.4466700717283647</v>
      </c>
      <c r="G1968" s="191">
        <f t="shared" si="150"/>
        <v>1428</v>
      </c>
      <c r="H1968" s="191">
        <v>3.1711487641846725</v>
      </c>
      <c r="I1968" s="191">
        <f t="shared" si="151"/>
        <v>1475</v>
      </c>
      <c r="J1968" s="191">
        <v>3.2755213075436918</v>
      </c>
      <c r="K1968" s="191">
        <f t="shared" si="152"/>
        <v>283</v>
      </c>
      <c r="L1968" s="191">
        <v>0.62845595256601006</v>
      </c>
      <c r="M1968" s="191">
        <f t="shared" si="153"/>
        <v>472</v>
      </c>
      <c r="N1968" s="191">
        <v>1.0481668184139814</v>
      </c>
      <c r="O1968" s="191">
        <f t="shared" si="154"/>
        <v>117</v>
      </c>
      <c r="P1968" s="191">
        <v>0.25982101219160136</v>
      </c>
      <c r="Q1968" s="191">
        <f t="shared" si="155"/>
        <v>87</v>
      </c>
      <c r="R1968" s="191">
        <v>0.38446847727121314</v>
      </c>
      <c r="S1968" s="191">
        <f t="shared" si="156"/>
        <v>105</v>
      </c>
      <c r="T1968" s="191">
        <v>0.23317270324887301</v>
      </c>
      <c r="U1968" s="191">
        <f t="shared" si="157"/>
        <v>64</v>
      </c>
      <c r="V1968" s="191">
        <v>0.14212431436121784</v>
      </c>
      <c r="W1968" s="191">
        <f t="shared" si="158"/>
        <v>313</v>
      </c>
      <c r="X1968" s="191">
        <v>0.6950767249228309</v>
      </c>
      <c r="Y1968" s="191">
        <f t="shared" si="159"/>
        <v>372</v>
      </c>
      <c r="Z1968" s="191">
        <v>0.82609757722457866</v>
      </c>
      <c r="AA1968" s="191">
        <f t="shared" si="160"/>
        <v>892</v>
      </c>
      <c r="AB1968" s="191">
        <v>1.9808576314094735</v>
      </c>
      <c r="AC1968" s="191">
        <f t="shared" si="161"/>
        <v>198</v>
      </c>
      <c r="AD1968" s="191">
        <v>0.43969709755501762</v>
      </c>
      <c r="AE1968" s="191"/>
      <c r="AF1968" s="191"/>
    </row>
    <row r="1969" spans="1:32">
      <c r="A1969" s="332" t="s">
        <v>1141</v>
      </c>
      <c r="B1969" s="334" t="s">
        <v>918</v>
      </c>
      <c r="C1969" s="345">
        <v>20801</v>
      </c>
      <c r="D1969" s="345">
        <v>24292</v>
      </c>
      <c r="E1969" s="191">
        <f t="shared" si="149"/>
        <v>1542</v>
      </c>
      <c r="F1969" s="191">
        <f t="shared" si="148"/>
        <v>6.3477688127778693</v>
      </c>
      <c r="G1969" s="191">
        <f t="shared" si="150"/>
        <v>777</v>
      </c>
      <c r="H1969" s="191">
        <v>3.1985838959328174</v>
      </c>
      <c r="I1969" s="191">
        <f t="shared" si="151"/>
        <v>765</v>
      </c>
      <c r="J1969" s="191">
        <v>3.1491849168450519</v>
      </c>
      <c r="K1969" s="191">
        <f t="shared" si="152"/>
        <v>170</v>
      </c>
      <c r="L1969" s="191">
        <v>0.69981887041001156</v>
      </c>
      <c r="M1969" s="191">
        <f t="shared" si="153"/>
        <v>275</v>
      </c>
      <c r="N1969" s="191">
        <v>1.1320599374279599</v>
      </c>
      <c r="O1969" s="191">
        <f t="shared" si="154"/>
        <v>83</v>
      </c>
      <c r="P1969" s="191">
        <v>0.34167627202371148</v>
      </c>
      <c r="Q1969" s="191">
        <f t="shared" si="155"/>
        <v>70</v>
      </c>
      <c r="R1969" s="191">
        <v>0.57343981557714474</v>
      </c>
      <c r="S1969" s="191">
        <f t="shared" si="156"/>
        <v>61</v>
      </c>
      <c r="T1969" s="191">
        <v>0.25111147702947473</v>
      </c>
      <c r="U1969" s="191">
        <f t="shared" si="157"/>
        <v>37</v>
      </c>
      <c r="V1969" s="191">
        <v>0.15231351885394367</v>
      </c>
      <c r="W1969" s="191">
        <f t="shared" si="158"/>
        <v>140</v>
      </c>
      <c r="X1969" s="191">
        <v>0.57632142269059772</v>
      </c>
      <c r="Y1969" s="191">
        <f t="shared" si="159"/>
        <v>203</v>
      </c>
      <c r="Z1969" s="191">
        <v>0.8356660629013668</v>
      </c>
      <c r="AA1969" s="191">
        <f t="shared" si="160"/>
        <v>424</v>
      </c>
      <c r="AB1969" s="191">
        <v>1.7454305944343818</v>
      </c>
      <c r="AC1969" s="191">
        <f t="shared" si="161"/>
        <v>79</v>
      </c>
      <c r="AD1969" s="191">
        <v>0.32520994566112305</v>
      </c>
      <c r="AE1969" s="191"/>
      <c r="AF1969" s="191"/>
    </row>
    <row r="1970" spans="1:32">
      <c r="A1970" s="332" t="s">
        <v>1141</v>
      </c>
      <c r="B1970" s="334" t="s">
        <v>919</v>
      </c>
      <c r="C1970" s="345">
        <v>4719</v>
      </c>
      <c r="D1970" s="345">
        <v>6024</v>
      </c>
      <c r="E1970" s="191">
        <f t="shared" si="149"/>
        <v>408</v>
      </c>
      <c r="F1970" s="191">
        <f t="shared" si="148"/>
        <v>6.7729083665338639</v>
      </c>
      <c r="G1970" s="191">
        <f t="shared" si="150"/>
        <v>202</v>
      </c>
      <c r="H1970" s="191">
        <v>3.3532536520584326</v>
      </c>
      <c r="I1970" s="191">
        <f t="shared" si="151"/>
        <v>206</v>
      </c>
      <c r="J1970" s="191">
        <v>3.4196547144754312</v>
      </c>
      <c r="K1970" s="191">
        <f t="shared" si="152"/>
        <v>49</v>
      </c>
      <c r="L1970" s="191">
        <v>0.81341301460823368</v>
      </c>
      <c r="M1970" s="191">
        <f t="shared" si="153"/>
        <v>75</v>
      </c>
      <c r="N1970" s="191">
        <v>1.2450199203187251</v>
      </c>
      <c r="O1970" s="191">
        <f t="shared" si="154"/>
        <v>25</v>
      </c>
      <c r="P1970" s="191">
        <v>0.41500664010624166</v>
      </c>
      <c r="Q1970" s="191">
        <f t="shared" si="155"/>
        <v>22</v>
      </c>
      <c r="R1970" s="191">
        <v>0.72675962815405037</v>
      </c>
      <c r="S1970" s="191">
        <f t="shared" si="156"/>
        <v>15</v>
      </c>
      <c r="T1970" s="191">
        <v>0.24900398406374502</v>
      </c>
      <c r="U1970" s="191">
        <f t="shared" si="157"/>
        <v>5</v>
      </c>
      <c r="V1970" s="191">
        <v>8.3001328021248336E-2</v>
      </c>
      <c r="W1970" s="191">
        <f t="shared" si="158"/>
        <v>54</v>
      </c>
      <c r="X1970" s="191">
        <v>0.89641434262948216</v>
      </c>
      <c r="Y1970" s="191">
        <f t="shared" si="159"/>
        <v>34</v>
      </c>
      <c r="Z1970" s="191">
        <v>0.56440903054448877</v>
      </c>
      <c r="AA1970" s="191">
        <f t="shared" si="160"/>
        <v>105</v>
      </c>
      <c r="AB1970" s="191">
        <v>1.7430278884462149</v>
      </c>
      <c r="AC1970" s="191">
        <f t="shared" si="161"/>
        <v>24</v>
      </c>
      <c r="AD1970" s="191">
        <v>0.39840637450199201</v>
      </c>
      <c r="AE1970" s="191"/>
      <c r="AF1970" s="191"/>
    </row>
    <row r="1971" spans="1:32">
      <c r="A1971" s="332" t="s">
        <v>1141</v>
      </c>
      <c r="B1971" s="334" t="s">
        <v>920</v>
      </c>
      <c r="C1971" s="345">
        <v>6093</v>
      </c>
      <c r="D1971" s="345">
        <v>5195</v>
      </c>
      <c r="E1971" s="191">
        <f t="shared" si="149"/>
        <v>340</v>
      </c>
      <c r="F1971" s="191">
        <f t="shared" ref="F1971:F2013" si="162">E1971/D1971*100</f>
        <v>6.5447545717035611</v>
      </c>
      <c r="G1971" s="191">
        <f t="shared" si="150"/>
        <v>153</v>
      </c>
      <c r="H1971" s="191">
        <v>2.9451395572666024</v>
      </c>
      <c r="I1971" s="191">
        <f t="shared" si="151"/>
        <v>187</v>
      </c>
      <c r="J1971" s="191">
        <v>3.5996150144369583</v>
      </c>
      <c r="K1971" s="191">
        <f t="shared" si="152"/>
        <v>11</v>
      </c>
      <c r="L1971" s="191">
        <v>0.21174205967276227</v>
      </c>
      <c r="M1971" s="191">
        <f t="shared" si="153"/>
        <v>19</v>
      </c>
      <c r="N1971" s="191">
        <v>0.36573628488931664</v>
      </c>
      <c r="O1971" s="191">
        <f t="shared" si="154"/>
        <v>4</v>
      </c>
      <c r="P1971" s="191">
        <v>7.6997112608277185E-2</v>
      </c>
      <c r="Q1971" s="191">
        <f t="shared" si="155"/>
        <v>6</v>
      </c>
      <c r="R1971" s="191">
        <v>0.22983638113570742</v>
      </c>
      <c r="S1971" s="191">
        <f t="shared" si="156"/>
        <v>5</v>
      </c>
      <c r="T1971" s="191">
        <v>9.6246390760346495E-2</v>
      </c>
      <c r="U1971" s="191">
        <f t="shared" si="157"/>
        <v>10</v>
      </c>
      <c r="V1971" s="191">
        <v>0.19249278152069299</v>
      </c>
      <c r="W1971" s="191">
        <f t="shared" si="158"/>
        <v>32</v>
      </c>
      <c r="X1971" s="191">
        <v>0.61597690086621748</v>
      </c>
      <c r="Y1971" s="191">
        <f t="shared" si="159"/>
        <v>49</v>
      </c>
      <c r="Z1971" s="191">
        <v>0.94321462945139556</v>
      </c>
      <c r="AA1971" s="191">
        <f t="shared" si="160"/>
        <v>144</v>
      </c>
      <c r="AB1971" s="191">
        <v>2.7718960538979789</v>
      </c>
      <c r="AC1971" s="191">
        <f t="shared" si="161"/>
        <v>60</v>
      </c>
      <c r="AD1971" s="191">
        <v>1.1549566891241578</v>
      </c>
      <c r="AE1971" s="191"/>
      <c r="AF1971" s="191"/>
    </row>
    <row r="1972" spans="1:32">
      <c r="A1972" s="332" t="s">
        <v>1141</v>
      </c>
      <c r="B1972" s="335" t="s">
        <v>1121</v>
      </c>
      <c r="C1972" s="343">
        <v>247655</v>
      </c>
      <c r="D1972" s="240">
        <v>281379</v>
      </c>
      <c r="E1972" s="191">
        <f t="shared" si="149"/>
        <v>15299</v>
      </c>
      <c r="F1972" s="191">
        <f t="shared" si="162"/>
        <v>5.4371506047004221</v>
      </c>
      <c r="G1972" s="191">
        <f t="shared" si="150"/>
        <v>7831</v>
      </c>
      <c r="H1972" s="191">
        <v>2.7830790499646385</v>
      </c>
      <c r="I1972" s="191">
        <f t="shared" si="151"/>
        <v>7468</v>
      </c>
      <c r="J1972" s="191">
        <v>2.6540715547357836</v>
      </c>
      <c r="K1972" s="191">
        <f t="shared" si="152"/>
        <v>1119</v>
      </c>
      <c r="L1972" s="191">
        <v>0.39768426215175973</v>
      </c>
      <c r="M1972" s="191">
        <f t="shared" si="153"/>
        <v>2232</v>
      </c>
      <c r="N1972" s="191">
        <v>0.79323616901048055</v>
      </c>
      <c r="O1972" s="191">
        <f t="shared" si="154"/>
        <v>536</v>
      </c>
      <c r="P1972" s="191">
        <v>0.19049040617814406</v>
      </c>
      <c r="Q1972" s="191">
        <f t="shared" si="155"/>
        <v>436</v>
      </c>
      <c r="R1972" s="191">
        <v>0.30835279107538233</v>
      </c>
      <c r="S1972" s="191">
        <f t="shared" si="156"/>
        <v>576</v>
      </c>
      <c r="T1972" s="191">
        <v>0.20470610813173692</v>
      </c>
      <c r="U1972" s="191">
        <f t="shared" si="157"/>
        <v>375</v>
      </c>
      <c r="V1972" s="191">
        <v>0.13327220581493288</v>
      </c>
      <c r="W1972" s="191">
        <f t="shared" si="158"/>
        <v>1799</v>
      </c>
      <c r="X1972" s="191">
        <v>0.63935119536283802</v>
      </c>
      <c r="Y1972" s="191">
        <f t="shared" si="159"/>
        <v>2595</v>
      </c>
      <c r="Z1972" s="191">
        <v>0.92224366423933557</v>
      </c>
      <c r="AA1972" s="191">
        <f t="shared" si="160"/>
        <v>4619</v>
      </c>
      <c r="AB1972" s="191">
        <v>1.6415581830911334</v>
      </c>
      <c r="AC1972" s="191">
        <f t="shared" si="161"/>
        <v>1012</v>
      </c>
      <c r="AD1972" s="191">
        <v>0.35965725942589888</v>
      </c>
      <c r="AE1972" s="191"/>
      <c r="AF1972" s="191"/>
    </row>
    <row r="1973" spans="1:32">
      <c r="A1973" s="332" t="s">
        <v>1141</v>
      </c>
      <c r="B1973" s="334" t="s">
        <v>921</v>
      </c>
      <c r="C1973" s="345">
        <v>18648</v>
      </c>
      <c r="D1973" s="345">
        <v>21222</v>
      </c>
      <c r="E1973" s="191">
        <f t="shared" si="149"/>
        <v>1159</v>
      </c>
      <c r="F1973" s="191">
        <f t="shared" si="162"/>
        <v>5.4613137310338331</v>
      </c>
      <c r="G1973" s="191">
        <f t="shared" si="150"/>
        <v>612</v>
      </c>
      <c r="H1973" s="191">
        <v>2.8837998303647159</v>
      </c>
      <c r="I1973" s="191">
        <f t="shared" si="151"/>
        <v>547</v>
      </c>
      <c r="J1973" s="191">
        <v>2.5775139006691172</v>
      </c>
      <c r="K1973" s="191">
        <f t="shared" si="152"/>
        <v>89</v>
      </c>
      <c r="L1973" s="191">
        <v>0.41937611912166622</v>
      </c>
      <c r="M1973" s="191">
        <f t="shared" si="153"/>
        <v>170</v>
      </c>
      <c r="N1973" s="191">
        <v>0.80105550843464335</v>
      </c>
      <c r="O1973" s="191">
        <f t="shared" si="154"/>
        <v>24</v>
      </c>
      <c r="P1973" s="191">
        <v>0.11309018942606729</v>
      </c>
      <c r="Q1973" s="191">
        <f t="shared" si="155"/>
        <v>35</v>
      </c>
      <c r="R1973" s="191">
        <v>0.32819715389689946</v>
      </c>
      <c r="S1973" s="191">
        <f t="shared" si="156"/>
        <v>46</v>
      </c>
      <c r="T1973" s="191">
        <v>0.2167561963999623</v>
      </c>
      <c r="U1973" s="191">
        <f t="shared" si="157"/>
        <v>35</v>
      </c>
      <c r="V1973" s="191">
        <v>0.1649231929130148</v>
      </c>
      <c r="W1973" s="191">
        <f t="shared" si="158"/>
        <v>150</v>
      </c>
      <c r="X1973" s="191">
        <v>0.70681368391292054</v>
      </c>
      <c r="Y1973" s="191">
        <f t="shared" si="159"/>
        <v>170</v>
      </c>
      <c r="Z1973" s="191">
        <v>0.80105550843464335</v>
      </c>
      <c r="AA1973" s="191">
        <f t="shared" si="160"/>
        <v>346</v>
      </c>
      <c r="AB1973" s="191">
        <v>1.6303835642258033</v>
      </c>
      <c r="AC1973" s="191">
        <f t="shared" si="161"/>
        <v>94</v>
      </c>
      <c r="AD1973" s="191">
        <v>0.44293657525209684</v>
      </c>
      <c r="AE1973" s="191"/>
      <c r="AF1973" s="191"/>
    </row>
    <row r="1974" spans="1:32">
      <c r="A1974" s="332" t="s">
        <v>1141</v>
      </c>
      <c r="B1974" s="334" t="s">
        <v>922</v>
      </c>
      <c r="C1974" s="345">
        <v>8487</v>
      </c>
      <c r="D1974" s="345">
        <v>8277</v>
      </c>
      <c r="E1974" s="191">
        <f t="shared" si="149"/>
        <v>487</v>
      </c>
      <c r="F1974" s="191">
        <f t="shared" si="162"/>
        <v>5.883774314365108</v>
      </c>
      <c r="G1974" s="191">
        <f t="shared" si="150"/>
        <v>261</v>
      </c>
      <c r="H1974" s="191">
        <v>3.1533164189923886</v>
      </c>
      <c r="I1974" s="191">
        <f t="shared" si="151"/>
        <v>226</v>
      </c>
      <c r="J1974" s="191">
        <v>2.7304578953727199</v>
      </c>
      <c r="K1974" s="191">
        <f t="shared" si="152"/>
        <v>34</v>
      </c>
      <c r="L1974" s="191">
        <v>0.41077685151624982</v>
      </c>
      <c r="M1974" s="191">
        <f t="shared" si="153"/>
        <v>73</v>
      </c>
      <c r="N1974" s="191">
        <v>0.88196206354959528</v>
      </c>
      <c r="O1974" s="191">
        <f t="shared" si="154"/>
        <v>16</v>
      </c>
      <c r="P1974" s="191">
        <v>0.19330675365470582</v>
      </c>
      <c r="Q1974" s="191">
        <f t="shared" si="155"/>
        <v>11</v>
      </c>
      <c r="R1974" s="191">
        <v>0.26446780234384437</v>
      </c>
      <c r="S1974" s="191">
        <f t="shared" si="156"/>
        <v>20</v>
      </c>
      <c r="T1974" s="191">
        <v>0.24163344206838225</v>
      </c>
      <c r="U1974" s="191">
        <f t="shared" si="157"/>
        <v>7</v>
      </c>
      <c r="V1974" s="191">
        <v>8.4571704723933799E-2</v>
      </c>
      <c r="W1974" s="191">
        <f t="shared" si="158"/>
        <v>35</v>
      </c>
      <c r="X1974" s="191">
        <v>0.42285852361966897</v>
      </c>
      <c r="Y1974" s="191">
        <f t="shared" si="159"/>
        <v>76</v>
      </c>
      <c r="Z1974" s="191">
        <v>0.91820707985985262</v>
      </c>
      <c r="AA1974" s="191">
        <f t="shared" si="160"/>
        <v>171</v>
      </c>
      <c r="AB1974" s="191">
        <v>2.0659659296846682</v>
      </c>
      <c r="AC1974" s="191">
        <f t="shared" si="161"/>
        <v>44</v>
      </c>
      <c r="AD1974" s="191">
        <v>0.53159357255044104</v>
      </c>
      <c r="AE1974" s="191"/>
      <c r="AF1974" s="191"/>
    </row>
    <row r="1975" spans="1:32">
      <c r="A1975" s="332" t="s">
        <v>1141</v>
      </c>
      <c r="B1975" s="334" t="s">
        <v>923</v>
      </c>
      <c r="C1975" s="345">
        <v>5305</v>
      </c>
      <c r="D1975" s="345">
        <v>5487</v>
      </c>
      <c r="E1975" s="191">
        <f t="shared" si="149"/>
        <v>308</v>
      </c>
      <c r="F1975" s="191">
        <f t="shared" si="162"/>
        <v>5.6132677237105888</v>
      </c>
      <c r="G1975" s="191">
        <f t="shared" si="150"/>
        <v>154</v>
      </c>
      <c r="H1975" s="191">
        <v>2.8066338618552944</v>
      </c>
      <c r="I1975" s="191">
        <f t="shared" si="151"/>
        <v>154</v>
      </c>
      <c r="J1975" s="191">
        <v>2.8066338618552944</v>
      </c>
      <c r="K1975" s="191">
        <f t="shared" si="152"/>
        <v>20</v>
      </c>
      <c r="L1975" s="191">
        <v>0.36449790413705119</v>
      </c>
      <c r="M1975" s="191">
        <f t="shared" si="153"/>
        <v>32</v>
      </c>
      <c r="N1975" s="191">
        <v>0.58319664661928194</v>
      </c>
      <c r="O1975" s="191">
        <f t="shared" si="154"/>
        <v>7</v>
      </c>
      <c r="P1975" s="191">
        <v>0.12757426644796793</v>
      </c>
      <c r="Q1975" s="191">
        <f t="shared" si="155"/>
        <v>11</v>
      </c>
      <c r="R1975" s="191">
        <v>0.39894295607800256</v>
      </c>
      <c r="S1975" s="191">
        <f t="shared" si="156"/>
        <v>8</v>
      </c>
      <c r="T1975" s="191">
        <v>0.14579916165482049</v>
      </c>
      <c r="U1975" s="191">
        <f t="shared" si="157"/>
        <v>9</v>
      </c>
      <c r="V1975" s="191">
        <v>0.16402405686167304</v>
      </c>
      <c r="W1975" s="191">
        <f t="shared" si="158"/>
        <v>42</v>
      </c>
      <c r="X1975" s="191">
        <v>0.76544559868780748</v>
      </c>
      <c r="Y1975" s="191">
        <f t="shared" si="159"/>
        <v>43</v>
      </c>
      <c r="Z1975" s="191">
        <v>0.78367049389466015</v>
      </c>
      <c r="AA1975" s="191">
        <f t="shared" si="160"/>
        <v>102</v>
      </c>
      <c r="AB1975" s="191">
        <v>1.8589393110989612</v>
      </c>
      <c r="AC1975" s="191">
        <f t="shared" si="161"/>
        <v>34</v>
      </c>
      <c r="AD1975" s="191">
        <v>0.61964643703298705</v>
      </c>
      <c r="AE1975" s="191"/>
      <c r="AF1975" s="191"/>
    </row>
    <row r="1976" spans="1:32">
      <c r="A1976" s="332" t="s">
        <v>1141</v>
      </c>
      <c r="B1976" s="334" t="s">
        <v>931</v>
      </c>
      <c r="C1976" s="345">
        <v>11571</v>
      </c>
      <c r="D1976" s="345">
        <v>11771</v>
      </c>
      <c r="E1976" s="191">
        <f t="shared" si="149"/>
        <v>664</v>
      </c>
      <c r="F1976" s="191">
        <f t="shared" si="162"/>
        <v>5.6409820745900943</v>
      </c>
      <c r="G1976" s="191">
        <f t="shared" si="150"/>
        <v>318</v>
      </c>
      <c r="H1976" s="191">
        <v>2.7015546682524851</v>
      </c>
      <c r="I1976" s="191">
        <f t="shared" si="151"/>
        <v>346</v>
      </c>
      <c r="J1976" s="191">
        <v>2.9394274063376096</v>
      </c>
      <c r="K1976" s="191">
        <f t="shared" si="152"/>
        <v>34</v>
      </c>
      <c r="L1976" s="191">
        <v>0.28884546767479397</v>
      </c>
      <c r="M1976" s="191">
        <f t="shared" si="153"/>
        <v>68</v>
      </c>
      <c r="N1976" s="191">
        <v>0.57769093534958793</v>
      </c>
      <c r="O1976" s="191">
        <f t="shared" si="154"/>
        <v>21</v>
      </c>
      <c r="P1976" s="191">
        <v>0.17840455356384335</v>
      </c>
      <c r="Q1976" s="191">
        <f t="shared" si="155"/>
        <v>23</v>
      </c>
      <c r="R1976" s="191">
        <v>0.38883697221986235</v>
      </c>
      <c r="S1976" s="191">
        <f t="shared" si="156"/>
        <v>25</v>
      </c>
      <c r="T1976" s="191">
        <v>0.2123863732902897</v>
      </c>
      <c r="U1976" s="191">
        <f t="shared" si="157"/>
        <v>13</v>
      </c>
      <c r="V1976" s="191">
        <v>0.11044091411095064</v>
      </c>
      <c r="W1976" s="191">
        <f t="shared" si="158"/>
        <v>67</v>
      </c>
      <c r="X1976" s="191">
        <v>0.56919548041797641</v>
      </c>
      <c r="Y1976" s="191">
        <f t="shared" si="159"/>
        <v>107</v>
      </c>
      <c r="Z1976" s="191">
        <v>0.9090136776824399</v>
      </c>
      <c r="AA1976" s="191">
        <f t="shared" si="160"/>
        <v>234</v>
      </c>
      <c r="AB1976" s="191">
        <v>1.9879364539971116</v>
      </c>
      <c r="AC1976" s="191">
        <f t="shared" si="161"/>
        <v>72</v>
      </c>
      <c r="AD1976" s="191">
        <v>0.61167275507603436</v>
      </c>
      <c r="AE1976" s="191"/>
      <c r="AF1976" s="191"/>
    </row>
    <row r="1977" spans="1:32">
      <c r="A1977" s="332" t="s">
        <v>1141</v>
      </c>
      <c r="B1977" s="334" t="s">
        <v>924</v>
      </c>
      <c r="C1977" s="345">
        <v>10170</v>
      </c>
      <c r="D1977" s="345">
        <v>9941</v>
      </c>
      <c r="E1977" s="191">
        <f t="shared" si="149"/>
        <v>574</v>
      </c>
      <c r="F1977" s="191">
        <f t="shared" si="162"/>
        <v>5.774066995272106</v>
      </c>
      <c r="G1977" s="191">
        <f t="shared" si="150"/>
        <v>296</v>
      </c>
      <c r="H1977" s="191">
        <v>2.9775676491298664</v>
      </c>
      <c r="I1977" s="191">
        <f t="shared" si="151"/>
        <v>278</v>
      </c>
      <c r="J1977" s="191">
        <v>2.7964993461422392</v>
      </c>
      <c r="K1977" s="191">
        <f t="shared" si="152"/>
        <v>30</v>
      </c>
      <c r="L1977" s="191">
        <v>0.30178050497937836</v>
      </c>
      <c r="M1977" s="191">
        <f t="shared" si="153"/>
        <v>81</v>
      </c>
      <c r="N1977" s="191">
        <v>0.81480736344432159</v>
      </c>
      <c r="O1977" s="191">
        <f t="shared" si="154"/>
        <v>16</v>
      </c>
      <c r="P1977" s="191">
        <v>0.16094960265566843</v>
      </c>
      <c r="Q1977" s="191">
        <f t="shared" si="155"/>
        <v>12</v>
      </c>
      <c r="R1977" s="191">
        <v>0.24021728196358516</v>
      </c>
      <c r="S1977" s="191">
        <f t="shared" si="156"/>
        <v>18</v>
      </c>
      <c r="T1977" s="191">
        <v>0.18106830298762699</v>
      </c>
      <c r="U1977" s="191">
        <f t="shared" si="157"/>
        <v>10</v>
      </c>
      <c r="V1977" s="191">
        <v>0.10059350165979278</v>
      </c>
      <c r="W1977" s="191">
        <f t="shared" si="158"/>
        <v>58</v>
      </c>
      <c r="X1977" s="191">
        <v>0.58344230962679811</v>
      </c>
      <c r="Y1977" s="191">
        <f t="shared" si="159"/>
        <v>93</v>
      </c>
      <c r="Z1977" s="191">
        <v>0.93551956543607284</v>
      </c>
      <c r="AA1977" s="191">
        <f t="shared" si="160"/>
        <v>219</v>
      </c>
      <c r="AB1977" s="191">
        <v>2.202997686349462</v>
      </c>
      <c r="AC1977" s="191">
        <f t="shared" si="161"/>
        <v>37</v>
      </c>
      <c r="AD1977" s="191">
        <v>0.3721959561412333</v>
      </c>
      <c r="AE1977" s="191"/>
      <c r="AF1977" s="191"/>
    </row>
    <row r="1978" spans="1:32">
      <c r="A1978" s="332" t="s">
        <v>1141</v>
      </c>
      <c r="B1978" s="334" t="s">
        <v>934</v>
      </c>
      <c r="C1978" s="345">
        <v>13841</v>
      </c>
      <c r="D1978" s="345">
        <v>13550</v>
      </c>
      <c r="E1978" s="191">
        <f t="shared" si="149"/>
        <v>718</v>
      </c>
      <c r="F1978" s="191">
        <f t="shared" si="162"/>
        <v>5.2988929889298895</v>
      </c>
      <c r="G1978" s="191">
        <f t="shared" si="150"/>
        <v>355</v>
      </c>
      <c r="H1978" s="191">
        <v>2.6199261992619927</v>
      </c>
      <c r="I1978" s="191">
        <f t="shared" si="151"/>
        <v>363</v>
      </c>
      <c r="J1978" s="191">
        <v>2.6789667896678968</v>
      </c>
      <c r="K1978" s="191">
        <f t="shared" si="152"/>
        <v>58</v>
      </c>
      <c r="L1978" s="191">
        <v>0.4280442804428044</v>
      </c>
      <c r="M1978" s="191">
        <f t="shared" si="153"/>
        <v>123</v>
      </c>
      <c r="N1978" s="191">
        <v>0.90774907749077494</v>
      </c>
      <c r="O1978" s="191">
        <f t="shared" si="154"/>
        <v>23</v>
      </c>
      <c r="P1978" s="191">
        <v>0.16974169741697415</v>
      </c>
      <c r="Q1978" s="191">
        <f t="shared" si="155"/>
        <v>23</v>
      </c>
      <c r="R1978" s="191">
        <v>0.3377859778597786</v>
      </c>
      <c r="S1978" s="191">
        <f t="shared" si="156"/>
        <v>39</v>
      </c>
      <c r="T1978" s="191">
        <v>0.28782287822878228</v>
      </c>
      <c r="U1978" s="191">
        <f t="shared" si="157"/>
        <v>22</v>
      </c>
      <c r="V1978" s="191">
        <v>0.16236162361623616</v>
      </c>
      <c r="W1978" s="191">
        <f t="shared" si="158"/>
        <v>79</v>
      </c>
      <c r="X1978" s="191">
        <v>0.58302583025830257</v>
      </c>
      <c r="Y1978" s="191">
        <f t="shared" si="159"/>
        <v>119</v>
      </c>
      <c r="Z1978" s="191">
        <v>0.87822878228782286</v>
      </c>
      <c r="AA1978" s="191">
        <f t="shared" si="160"/>
        <v>188</v>
      </c>
      <c r="AB1978" s="191">
        <v>1.3874538745387455</v>
      </c>
      <c r="AC1978" s="191">
        <f t="shared" si="161"/>
        <v>44</v>
      </c>
      <c r="AD1978" s="191">
        <v>0.32472324723247231</v>
      </c>
      <c r="AE1978" s="191"/>
      <c r="AF1978" s="191"/>
    </row>
    <row r="1979" spans="1:32">
      <c r="A1979" s="332" t="s">
        <v>1141</v>
      </c>
      <c r="B1979" s="334" t="s">
        <v>943</v>
      </c>
      <c r="C1979" s="345">
        <v>41076</v>
      </c>
      <c r="D1979" s="345">
        <v>56365</v>
      </c>
      <c r="E1979" s="191">
        <f t="shared" si="149"/>
        <v>2790</v>
      </c>
      <c r="F1979" s="191">
        <f t="shared" si="162"/>
        <v>4.9498802448327863</v>
      </c>
      <c r="G1979" s="191">
        <f t="shared" si="150"/>
        <v>1396</v>
      </c>
      <c r="H1979" s="191">
        <v>2.476714273041781</v>
      </c>
      <c r="I1979" s="191">
        <f t="shared" si="151"/>
        <v>1394</v>
      </c>
      <c r="J1979" s="191">
        <v>2.4731659717910048</v>
      </c>
      <c r="K1979" s="191">
        <f t="shared" si="152"/>
        <v>162</v>
      </c>
      <c r="L1979" s="191">
        <v>0.28741240131287149</v>
      </c>
      <c r="M1979" s="191">
        <f t="shared" si="153"/>
        <v>443</v>
      </c>
      <c r="N1979" s="191">
        <v>0.78594872704692631</v>
      </c>
      <c r="O1979" s="191">
        <f t="shared" si="154"/>
        <v>125</v>
      </c>
      <c r="P1979" s="191">
        <v>0.22176882817351193</v>
      </c>
      <c r="Q1979" s="191">
        <f t="shared" si="155"/>
        <v>86</v>
      </c>
      <c r="R1979" s="191">
        <v>0.30362813802891864</v>
      </c>
      <c r="S1979" s="191">
        <f t="shared" si="156"/>
        <v>90</v>
      </c>
      <c r="T1979" s="191">
        <v>0.1596735562849286</v>
      </c>
      <c r="U1979" s="191">
        <f t="shared" si="157"/>
        <v>76</v>
      </c>
      <c r="V1979" s="191">
        <v>0.13483544752949525</v>
      </c>
      <c r="W1979" s="191">
        <f t="shared" si="158"/>
        <v>428</v>
      </c>
      <c r="X1979" s="191">
        <v>0.75933646766610485</v>
      </c>
      <c r="Y1979" s="191">
        <f t="shared" si="159"/>
        <v>563</v>
      </c>
      <c r="Z1979" s="191">
        <v>0.99884680209349785</v>
      </c>
      <c r="AA1979" s="191">
        <f t="shared" si="160"/>
        <v>695</v>
      </c>
      <c r="AB1979" s="191">
        <v>1.2330346846447264</v>
      </c>
      <c r="AC1979" s="191">
        <f t="shared" si="161"/>
        <v>122</v>
      </c>
      <c r="AD1979" s="191">
        <v>0.21644637629734767</v>
      </c>
      <c r="AE1979" s="191"/>
      <c r="AF1979" s="191"/>
    </row>
    <row r="1980" spans="1:32">
      <c r="A1980" s="332" t="s">
        <v>1141</v>
      </c>
      <c r="B1980" s="334" t="s">
        <v>941</v>
      </c>
      <c r="C1980" s="345">
        <v>5527</v>
      </c>
      <c r="D1980" s="345">
        <v>6307</v>
      </c>
      <c r="E1980" s="191">
        <f t="shared" si="149"/>
        <v>326</v>
      </c>
      <c r="F1980" s="191">
        <f t="shared" si="162"/>
        <v>5.1688599968289202</v>
      </c>
      <c r="G1980" s="191">
        <f t="shared" si="150"/>
        <v>159</v>
      </c>
      <c r="H1980" s="191">
        <v>2.5210084033613445</v>
      </c>
      <c r="I1980" s="191">
        <f t="shared" si="151"/>
        <v>167</v>
      </c>
      <c r="J1980" s="191">
        <v>2.6478515934675757</v>
      </c>
      <c r="K1980" s="191">
        <f t="shared" si="152"/>
        <v>16</v>
      </c>
      <c r="L1980" s="191">
        <v>0.25368638021246237</v>
      </c>
      <c r="M1980" s="191">
        <f t="shared" si="153"/>
        <v>33</v>
      </c>
      <c r="N1980" s="191">
        <v>0.52322815918820353</v>
      </c>
      <c r="O1980" s="191">
        <f t="shared" si="154"/>
        <v>9</v>
      </c>
      <c r="P1980" s="191">
        <v>0.14269858886951009</v>
      </c>
      <c r="Q1980" s="191">
        <f t="shared" si="155"/>
        <v>7</v>
      </c>
      <c r="R1980" s="191">
        <v>0.22086570477247502</v>
      </c>
      <c r="S1980" s="191">
        <f t="shared" si="156"/>
        <v>8</v>
      </c>
      <c r="T1980" s="191">
        <v>0.12684319010623119</v>
      </c>
      <c r="U1980" s="191">
        <f t="shared" si="157"/>
        <v>14</v>
      </c>
      <c r="V1980" s="191">
        <v>0.22197558268590456</v>
      </c>
      <c r="W1980" s="191">
        <f t="shared" si="158"/>
        <v>45</v>
      </c>
      <c r="X1980" s="191">
        <v>0.7134929443475504</v>
      </c>
      <c r="Y1980" s="191">
        <f t="shared" si="159"/>
        <v>48</v>
      </c>
      <c r="Z1980" s="191">
        <v>0.761059140637387</v>
      </c>
      <c r="AA1980" s="191">
        <f t="shared" si="160"/>
        <v>125</v>
      </c>
      <c r="AB1980" s="191">
        <v>1.9819248454098621</v>
      </c>
      <c r="AC1980" s="191">
        <f t="shared" si="161"/>
        <v>21</v>
      </c>
      <c r="AD1980" s="191">
        <v>0.33296337402885678</v>
      </c>
      <c r="AE1980" s="191"/>
      <c r="AF1980" s="191"/>
    </row>
    <row r="1981" spans="1:32">
      <c r="A1981" s="332" t="s">
        <v>1141</v>
      </c>
      <c r="B1981" s="334" t="s">
        <v>944</v>
      </c>
      <c r="C1981" s="345">
        <v>9837</v>
      </c>
      <c r="D1981" s="345">
        <v>10472</v>
      </c>
      <c r="E1981" s="191">
        <f t="shared" si="149"/>
        <v>596</v>
      </c>
      <c r="F1981" s="191">
        <f t="shared" si="162"/>
        <v>5.6913674560733387</v>
      </c>
      <c r="G1981" s="191">
        <f t="shared" si="150"/>
        <v>331</v>
      </c>
      <c r="H1981" s="191">
        <v>3.1608097784568372</v>
      </c>
      <c r="I1981" s="191">
        <f t="shared" si="151"/>
        <v>265</v>
      </c>
      <c r="J1981" s="191">
        <v>2.5305576776165011</v>
      </c>
      <c r="K1981" s="191">
        <f t="shared" si="152"/>
        <v>43</v>
      </c>
      <c r="L1981" s="191">
        <v>0.41061879297173409</v>
      </c>
      <c r="M1981" s="191">
        <f t="shared" si="153"/>
        <v>90</v>
      </c>
      <c r="N1981" s="191">
        <v>0.85943468296409475</v>
      </c>
      <c r="O1981" s="191">
        <f t="shared" si="154"/>
        <v>23</v>
      </c>
      <c r="P1981" s="191">
        <v>0.219633307868602</v>
      </c>
      <c r="Q1981" s="191">
        <f t="shared" si="155"/>
        <v>16</v>
      </c>
      <c r="R1981" s="191">
        <v>0.30404889228418641</v>
      </c>
      <c r="S1981" s="191">
        <f t="shared" si="156"/>
        <v>27</v>
      </c>
      <c r="T1981" s="191">
        <v>0.25783040488922843</v>
      </c>
      <c r="U1981" s="191">
        <f t="shared" si="157"/>
        <v>15</v>
      </c>
      <c r="V1981" s="191">
        <v>0.14323911382734913</v>
      </c>
      <c r="W1981" s="191">
        <f t="shared" si="158"/>
        <v>59</v>
      </c>
      <c r="X1981" s="191">
        <v>0.56340718105423993</v>
      </c>
      <c r="Y1981" s="191">
        <f t="shared" si="159"/>
        <v>107</v>
      </c>
      <c r="Z1981" s="191">
        <v>1.0217723453017571</v>
      </c>
      <c r="AA1981" s="191">
        <f t="shared" si="160"/>
        <v>169</v>
      </c>
      <c r="AB1981" s="191">
        <v>1.6138273491214667</v>
      </c>
      <c r="AC1981" s="191">
        <f t="shared" si="161"/>
        <v>47</v>
      </c>
      <c r="AD1981" s="191">
        <v>0.44881588999236061</v>
      </c>
      <c r="AE1981" s="191"/>
      <c r="AF1981" s="191"/>
    </row>
    <row r="1982" spans="1:32">
      <c r="A1982" s="332" t="s">
        <v>1141</v>
      </c>
      <c r="B1982" s="337" t="s">
        <v>947</v>
      </c>
      <c r="C1982" s="347">
        <v>14396</v>
      </c>
      <c r="D1982" s="347">
        <v>15466</v>
      </c>
      <c r="E1982" s="191">
        <f t="shared" si="149"/>
        <v>823</v>
      </c>
      <c r="F1982" s="191">
        <f t="shared" si="162"/>
        <v>5.3213500581921629</v>
      </c>
      <c r="G1982" s="191">
        <f t="shared" si="150"/>
        <v>440</v>
      </c>
      <c r="H1982" s="191">
        <v>2.8449502133712659</v>
      </c>
      <c r="I1982" s="191">
        <f t="shared" si="151"/>
        <v>383</v>
      </c>
      <c r="J1982" s="191">
        <v>2.4763998448208975</v>
      </c>
      <c r="K1982" s="191">
        <f t="shared" si="152"/>
        <v>45</v>
      </c>
      <c r="L1982" s="191">
        <v>0.29096081727660678</v>
      </c>
      <c r="M1982" s="191">
        <f t="shared" si="153"/>
        <v>118</v>
      </c>
      <c r="N1982" s="191">
        <v>0.76296392085865772</v>
      </c>
      <c r="O1982" s="191">
        <f t="shared" si="154"/>
        <v>32</v>
      </c>
      <c r="P1982" s="191">
        <v>0.20690547006336482</v>
      </c>
      <c r="Q1982" s="191">
        <f t="shared" si="155"/>
        <v>22</v>
      </c>
      <c r="R1982" s="191">
        <v>0.28307254623044098</v>
      </c>
      <c r="S1982" s="191">
        <f t="shared" si="156"/>
        <v>32</v>
      </c>
      <c r="T1982" s="191">
        <v>0.20690547006336482</v>
      </c>
      <c r="U1982" s="191">
        <f t="shared" si="157"/>
        <v>12</v>
      </c>
      <c r="V1982" s="191">
        <v>7.7589551273761798E-2</v>
      </c>
      <c r="W1982" s="191">
        <f t="shared" si="158"/>
        <v>90</v>
      </c>
      <c r="X1982" s="191">
        <v>0.58192163455321355</v>
      </c>
      <c r="Y1982" s="191">
        <f t="shared" si="159"/>
        <v>127</v>
      </c>
      <c r="Z1982" s="191">
        <v>0.82115608431397902</v>
      </c>
      <c r="AA1982" s="191">
        <f t="shared" si="160"/>
        <v>281</v>
      </c>
      <c r="AB1982" s="191">
        <v>1.8168886589939222</v>
      </c>
      <c r="AC1982" s="191">
        <f t="shared" si="161"/>
        <v>64</v>
      </c>
      <c r="AD1982" s="191">
        <v>0.41381094012672964</v>
      </c>
      <c r="AE1982" s="191"/>
      <c r="AF1982" s="191"/>
    </row>
    <row r="1983" spans="1:32">
      <c r="A1983" s="332" t="s">
        <v>1141</v>
      </c>
      <c r="B1983" s="337" t="s">
        <v>948</v>
      </c>
      <c r="C1983" s="347">
        <v>11356</v>
      </c>
      <c r="D1983" s="347">
        <v>11176</v>
      </c>
      <c r="E1983" s="191">
        <f t="shared" si="149"/>
        <v>661</v>
      </c>
      <c r="F1983" s="191">
        <f t="shared" si="162"/>
        <v>5.9144595561918392</v>
      </c>
      <c r="G1983" s="191">
        <f t="shared" si="150"/>
        <v>327</v>
      </c>
      <c r="H1983" s="191">
        <v>2.925912670007158</v>
      </c>
      <c r="I1983" s="191">
        <f t="shared" si="151"/>
        <v>334</v>
      </c>
      <c r="J1983" s="191">
        <v>2.9885468861846816</v>
      </c>
      <c r="K1983" s="191">
        <f t="shared" si="152"/>
        <v>58</v>
      </c>
      <c r="L1983" s="191">
        <v>0.51896921975662136</v>
      </c>
      <c r="M1983" s="191">
        <f t="shared" si="153"/>
        <v>79</v>
      </c>
      <c r="N1983" s="191">
        <v>0.70687186828919113</v>
      </c>
      <c r="O1983" s="191">
        <f t="shared" si="154"/>
        <v>14</v>
      </c>
      <c r="P1983" s="191">
        <v>0.12526843235504653</v>
      </c>
      <c r="Q1983" s="191">
        <f t="shared" si="155"/>
        <v>15</v>
      </c>
      <c r="R1983" s="191">
        <v>0.26709019327129563</v>
      </c>
      <c r="S1983" s="191">
        <f t="shared" si="156"/>
        <v>32</v>
      </c>
      <c r="T1983" s="191">
        <v>0.28632784538296346</v>
      </c>
      <c r="U1983" s="191">
        <f t="shared" si="157"/>
        <v>14</v>
      </c>
      <c r="V1983" s="191">
        <v>0.12526843235504653</v>
      </c>
      <c r="W1983" s="191">
        <f t="shared" si="158"/>
        <v>60</v>
      </c>
      <c r="X1983" s="191">
        <v>0.53686471009305659</v>
      </c>
      <c r="Y1983" s="191">
        <f t="shared" si="159"/>
        <v>98</v>
      </c>
      <c r="Z1983" s="191">
        <v>0.87687902648532579</v>
      </c>
      <c r="AA1983" s="191">
        <f t="shared" si="160"/>
        <v>244</v>
      </c>
      <c r="AB1983" s="191">
        <v>2.1832498210450968</v>
      </c>
      <c r="AC1983" s="191">
        <f t="shared" si="161"/>
        <v>47</v>
      </c>
      <c r="AD1983" s="191">
        <v>0.42054402290622767</v>
      </c>
      <c r="AE1983" s="191"/>
      <c r="AF1983" s="191"/>
    </row>
    <row r="1984" spans="1:32">
      <c r="A1984" s="332" t="s">
        <v>1141</v>
      </c>
      <c r="B1984" s="334" t="s">
        <v>951</v>
      </c>
      <c r="C1984" s="345">
        <v>13524</v>
      </c>
      <c r="D1984" s="345">
        <v>14471</v>
      </c>
      <c r="E1984" s="191">
        <f t="shared" si="149"/>
        <v>807</v>
      </c>
      <c r="F1984" s="191">
        <f t="shared" si="162"/>
        <v>5.5766705825443994</v>
      </c>
      <c r="G1984" s="191">
        <f t="shared" si="150"/>
        <v>399</v>
      </c>
      <c r="H1984" s="191">
        <v>2.7572386151613575</v>
      </c>
      <c r="I1984" s="191">
        <f t="shared" si="151"/>
        <v>408</v>
      </c>
      <c r="J1984" s="191">
        <v>2.8194319673830419</v>
      </c>
      <c r="K1984" s="191">
        <f t="shared" si="152"/>
        <v>53</v>
      </c>
      <c r="L1984" s="191">
        <v>0.3662497408610324</v>
      </c>
      <c r="M1984" s="191">
        <f t="shared" si="153"/>
        <v>71</v>
      </c>
      <c r="N1984" s="191">
        <v>0.49063644530440187</v>
      </c>
      <c r="O1984" s="191">
        <f t="shared" si="154"/>
        <v>28</v>
      </c>
      <c r="P1984" s="191">
        <v>0.19349042913413034</v>
      </c>
      <c r="Q1984" s="191">
        <f t="shared" si="155"/>
        <v>15</v>
      </c>
      <c r="R1984" s="191">
        <v>0.20627461820192108</v>
      </c>
      <c r="S1984" s="191">
        <f t="shared" si="156"/>
        <v>30</v>
      </c>
      <c r="T1984" s="191">
        <v>0.2073111740722825</v>
      </c>
      <c r="U1984" s="191">
        <f t="shared" si="157"/>
        <v>22</v>
      </c>
      <c r="V1984" s="191">
        <v>0.15202819431967382</v>
      </c>
      <c r="W1984" s="191">
        <f t="shared" si="158"/>
        <v>108</v>
      </c>
      <c r="X1984" s="191">
        <v>0.74632022666021691</v>
      </c>
      <c r="Y1984" s="191">
        <f t="shared" si="159"/>
        <v>151</v>
      </c>
      <c r="Z1984" s="191">
        <v>1.0434662428304886</v>
      </c>
      <c r="AA1984" s="191">
        <f t="shared" si="160"/>
        <v>261</v>
      </c>
      <c r="AB1984" s="191">
        <v>1.8036072144288577</v>
      </c>
      <c r="AC1984" s="191">
        <f t="shared" si="161"/>
        <v>68</v>
      </c>
      <c r="AD1984" s="191">
        <v>0.46990532789717365</v>
      </c>
      <c r="AE1984" s="191"/>
      <c r="AF1984" s="191"/>
    </row>
    <row r="1985" spans="1:32">
      <c r="A1985" s="332" t="s">
        <v>1141</v>
      </c>
      <c r="B1985" s="334" t="s">
        <v>927</v>
      </c>
      <c r="C1985" s="345">
        <v>13803</v>
      </c>
      <c r="D1985" s="345">
        <v>15248</v>
      </c>
      <c r="E1985" s="191">
        <f t="shared" si="149"/>
        <v>873</v>
      </c>
      <c r="F1985" s="191">
        <f t="shared" si="162"/>
        <v>5.7253410283315844</v>
      </c>
      <c r="G1985" s="191">
        <f t="shared" si="150"/>
        <v>467</v>
      </c>
      <c r="H1985" s="191">
        <v>3.0626967471143756</v>
      </c>
      <c r="I1985" s="191">
        <f t="shared" si="151"/>
        <v>406</v>
      </c>
      <c r="J1985" s="191">
        <v>2.6626442812172089</v>
      </c>
      <c r="K1985" s="191">
        <f t="shared" si="152"/>
        <v>76</v>
      </c>
      <c r="L1985" s="191">
        <v>0.49842602308499473</v>
      </c>
      <c r="M1985" s="191">
        <f t="shared" si="153"/>
        <v>114</v>
      </c>
      <c r="N1985" s="191">
        <v>0.74763903462749215</v>
      </c>
      <c r="O1985" s="191">
        <f t="shared" si="154"/>
        <v>26</v>
      </c>
      <c r="P1985" s="191">
        <v>0.17051416579223505</v>
      </c>
      <c r="Q1985" s="191">
        <f t="shared" si="155"/>
        <v>23</v>
      </c>
      <c r="R1985" s="191">
        <v>0.30017051416579221</v>
      </c>
      <c r="S1985" s="191">
        <f t="shared" si="156"/>
        <v>28</v>
      </c>
      <c r="T1985" s="191">
        <v>0.18363064008394542</v>
      </c>
      <c r="U1985" s="191">
        <f t="shared" si="157"/>
        <v>18</v>
      </c>
      <c r="V1985" s="191">
        <v>0.1180482686253935</v>
      </c>
      <c r="W1985" s="191">
        <f t="shared" si="158"/>
        <v>86</v>
      </c>
      <c r="X1985" s="191">
        <v>0.56400839454354668</v>
      </c>
      <c r="Y1985" s="191">
        <f t="shared" si="159"/>
        <v>146</v>
      </c>
      <c r="Z1985" s="191">
        <v>0.95750262329485825</v>
      </c>
      <c r="AA1985" s="191">
        <f t="shared" si="160"/>
        <v>281</v>
      </c>
      <c r="AB1985" s="191">
        <v>1.8428646379853098</v>
      </c>
      <c r="AC1985" s="191">
        <f t="shared" si="161"/>
        <v>75</v>
      </c>
      <c r="AD1985" s="191">
        <v>0.49186778593913955</v>
      </c>
      <c r="AE1985" s="191"/>
      <c r="AF1985" s="191"/>
    </row>
    <row r="1986" spans="1:32">
      <c r="A1986" s="332" t="s">
        <v>1141</v>
      </c>
      <c r="B1986" s="334" t="s">
        <v>983</v>
      </c>
      <c r="C1986" s="345">
        <v>6583</v>
      </c>
      <c r="D1986" s="345">
        <v>6652</v>
      </c>
      <c r="E1986" s="191">
        <f t="shared" si="149"/>
        <v>410</v>
      </c>
      <c r="F1986" s="191">
        <f t="shared" si="162"/>
        <v>6.163559831629585</v>
      </c>
      <c r="G1986" s="191">
        <f t="shared" si="150"/>
        <v>206</v>
      </c>
      <c r="H1986" s="191">
        <v>3.096812988574865</v>
      </c>
      <c r="I1986" s="191">
        <f t="shared" si="151"/>
        <v>204</v>
      </c>
      <c r="J1986" s="191">
        <v>3.0667468430547205</v>
      </c>
      <c r="K1986" s="191">
        <f t="shared" si="152"/>
        <v>52</v>
      </c>
      <c r="L1986" s="191">
        <v>0.78171978352375227</v>
      </c>
      <c r="M1986" s="191">
        <f t="shared" si="153"/>
        <v>65</v>
      </c>
      <c r="N1986" s="191">
        <v>0.97714972940469036</v>
      </c>
      <c r="O1986" s="191">
        <f t="shared" si="154"/>
        <v>9</v>
      </c>
      <c r="P1986" s="191">
        <v>0.13529765484064943</v>
      </c>
      <c r="Q1986" s="191">
        <f t="shared" si="155"/>
        <v>8</v>
      </c>
      <c r="R1986" s="191">
        <v>0.23932651834034879</v>
      </c>
      <c r="S1986" s="191">
        <f t="shared" si="156"/>
        <v>17</v>
      </c>
      <c r="T1986" s="191">
        <v>0.2555622369212267</v>
      </c>
      <c r="U1986" s="191">
        <f t="shared" si="157"/>
        <v>9</v>
      </c>
      <c r="V1986" s="191">
        <v>0.13529765484064943</v>
      </c>
      <c r="W1986" s="191">
        <f t="shared" si="158"/>
        <v>30</v>
      </c>
      <c r="X1986" s="191">
        <v>0.4509921828021648</v>
      </c>
      <c r="Y1986" s="191">
        <f t="shared" si="159"/>
        <v>67</v>
      </c>
      <c r="Z1986" s="191">
        <v>1.0072158749248348</v>
      </c>
      <c r="AA1986" s="191">
        <f t="shared" si="160"/>
        <v>129</v>
      </c>
      <c r="AB1986" s="191">
        <v>1.9392663860493085</v>
      </c>
      <c r="AC1986" s="191">
        <f t="shared" si="161"/>
        <v>24</v>
      </c>
      <c r="AD1986" s="191">
        <v>0.36079374624173183</v>
      </c>
      <c r="AE1986" s="191"/>
      <c r="AF1986" s="191"/>
    </row>
    <row r="1987" spans="1:32">
      <c r="A1987" s="332" t="s">
        <v>1141</v>
      </c>
      <c r="B1987" s="334" t="s">
        <v>952</v>
      </c>
      <c r="C1987" s="345">
        <v>10872</v>
      </c>
      <c r="D1987" s="345">
        <v>12453</v>
      </c>
      <c r="E1987" s="191">
        <f t="shared" si="149"/>
        <v>737</v>
      </c>
      <c r="F1987" s="191">
        <f t="shared" si="162"/>
        <v>5.9182526298883804</v>
      </c>
      <c r="G1987" s="191">
        <f t="shared" si="150"/>
        <v>380</v>
      </c>
      <c r="H1987" s="191">
        <v>3.0514735405123261</v>
      </c>
      <c r="I1987" s="191">
        <f t="shared" si="151"/>
        <v>357</v>
      </c>
      <c r="J1987" s="191">
        <v>2.8667790893760539</v>
      </c>
      <c r="K1987" s="191">
        <f t="shared" si="152"/>
        <v>68</v>
      </c>
      <c r="L1987" s="191">
        <v>0.54605315988115311</v>
      </c>
      <c r="M1987" s="191">
        <f t="shared" si="153"/>
        <v>142</v>
      </c>
      <c r="N1987" s="191">
        <v>1.1402874809282904</v>
      </c>
      <c r="O1987" s="191">
        <f t="shared" si="154"/>
        <v>27</v>
      </c>
      <c r="P1987" s="191">
        <v>0.21681522524692848</v>
      </c>
      <c r="Q1987" s="191">
        <f t="shared" si="155"/>
        <v>19</v>
      </c>
      <c r="R1987" s="191">
        <v>0.30362161728097647</v>
      </c>
      <c r="S1987" s="191">
        <f t="shared" si="156"/>
        <v>22</v>
      </c>
      <c r="T1987" s="191">
        <v>0.17666425760860838</v>
      </c>
      <c r="U1987" s="191">
        <f t="shared" si="157"/>
        <v>14</v>
      </c>
      <c r="V1987" s="191">
        <v>0.11242270938729623</v>
      </c>
      <c r="W1987" s="191">
        <f t="shared" si="158"/>
        <v>59</v>
      </c>
      <c r="X1987" s="191">
        <v>0.473781418132177</v>
      </c>
      <c r="Y1987" s="191">
        <f t="shared" si="159"/>
        <v>131</v>
      </c>
      <c r="Z1987" s="191">
        <v>1.0519553521239862</v>
      </c>
      <c r="AA1987" s="191">
        <f t="shared" si="160"/>
        <v>209</v>
      </c>
      <c r="AB1987" s="191">
        <v>1.6783104472817796</v>
      </c>
      <c r="AC1987" s="191">
        <f t="shared" si="161"/>
        <v>46</v>
      </c>
      <c r="AD1987" s="191">
        <v>0.36938890227254473</v>
      </c>
      <c r="AE1987" s="191"/>
      <c r="AF1987" s="191"/>
    </row>
    <row r="1988" spans="1:32">
      <c r="A1988" s="332" t="s">
        <v>1141</v>
      </c>
      <c r="B1988" s="334" t="s">
        <v>961</v>
      </c>
      <c r="C1988" s="345">
        <v>4613</v>
      </c>
      <c r="D1988" s="345">
        <v>4986</v>
      </c>
      <c r="E1988" s="191">
        <f t="shared" si="149"/>
        <v>284</v>
      </c>
      <c r="F1988" s="191">
        <f t="shared" si="162"/>
        <v>5.6959486562374648</v>
      </c>
      <c r="G1988" s="191">
        <f t="shared" si="150"/>
        <v>133</v>
      </c>
      <c r="H1988" s="191">
        <v>2.6674689129562776</v>
      </c>
      <c r="I1988" s="191">
        <f t="shared" si="151"/>
        <v>151</v>
      </c>
      <c r="J1988" s="191">
        <v>3.0284797432811872</v>
      </c>
      <c r="K1988" s="191">
        <f t="shared" si="152"/>
        <v>30</v>
      </c>
      <c r="L1988" s="191">
        <v>0.60168471720818295</v>
      </c>
      <c r="M1988" s="191">
        <f t="shared" si="153"/>
        <v>30</v>
      </c>
      <c r="N1988" s="191">
        <v>0.60168471720818295</v>
      </c>
      <c r="O1988" s="191">
        <f t="shared" si="154"/>
        <v>12</v>
      </c>
      <c r="P1988" s="191">
        <v>0.24067388688327318</v>
      </c>
      <c r="Q1988" s="191">
        <f t="shared" si="155"/>
        <v>14</v>
      </c>
      <c r="R1988" s="191">
        <v>0.55876454071399917</v>
      </c>
      <c r="S1988" s="191">
        <f t="shared" si="156"/>
        <v>13</v>
      </c>
      <c r="T1988" s="191">
        <v>0.26073004412354589</v>
      </c>
      <c r="U1988" s="191">
        <f t="shared" si="157"/>
        <v>5</v>
      </c>
      <c r="V1988" s="191">
        <v>0.10028078620136383</v>
      </c>
      <c r="W1988" s="191">
        <f t="shared" si="158"/>
        <v>26</v>
      </c>
      <c r="X1988" s="191">
        <v>0.52146008824709178</v>
      </c>
      <c r="Y1988" s="191">
        <f t="shared" si="159"/>
        <v>43</v>
      </c>
      <c r="Z1988" s="191">
        <v>0.86241476133172879</v>
      </c>
      <c r="AA1988" s="191">
        <f t="shared" si="160"/>
        <v>89</v>
      </c>
      <c r="AB1988" s="191">
        <v>1.784997994384276</v>
      </c>
      <c r="AC1988" s="191">
        <f t="shared" si="161"/>
        <v>22</v>
      </c>
      <c r="AD1988" s="191">
        <v>0.44123545928600078</v>
      </c>
      <c r="AE1988" s="191"/>
      <c r="AF1988" s="191"/>
    </row>
    <row r="1989" spans="1:32">
      <c r="A1989" s="332" t="s">
        <v>1141</v>
      </c>
      <c r="B1989" s="334" t="s">
        <v>954</v>
      </c>
      <c r="C1989" s="345">
        <v>6125</v>
      </c>
      <c r="D1989" s="345">
        <v>6303</v>
      </c>
      <c r="E1989" s="191">
        <f t="shared" si="149"/>
        <v>334</v>
      </c>
      <c r="F1989" s="191">
        <f t="shared" si="162"/>
        <v>5.2990639378073929</v>
      </c>
      <c r="G1989" s="191">
        <f t="shared" si="150"/>
        <v>168</v>
      </c>
      <c r="H1989" s="191">
        <v>2.6653974297953358</v>
      </c>
      <c r="I1989" s="191">
        <f t="shared" si="151"/>
        <v>166</v>
      </c>
      <c r="J1989" s="191">
        <v>2.633666508012058</v>
      </c>
      <c r="K1989" s="191">
        <f t="shared" si="152"/>
        <v>12</v>
      </c>
      <c r="L1989" s="191">
        <v>0.19038553069966682</v>
      </c>
      <c r="M1989" s="191">
        <f t="shared" si="153"/>
        <v>44</v>
      </c>
      <c r="N1989" s="191">
        <v>0.69808027923211169</v>
      </c>
      <c r="O1989" s="191">
        <f t="shared" si="154"/>
        <v>18</v>
      </c>
      <c r="P1989" s="191">
        <v>0.28557829604950025</v>
      </c>
      <c r="Q1989" s="191">
        <f t="shared" si="155"/>
        <v>3</v>
      </c>
      <c r="R1989" s="191">
        <v>9.4716801523084246E-2</v>
      </c>
      <c r="S1989" s="191">
        <f t="shared" si="156"/>
        <v>12</v>
      </c>
      <c r="T1989" s="191">
        <v>0.19038553069966682</v>
      </c>
      <c r="U1989" s="191">
        <f t="shared" si="157"/>
        <v>6</v>
      </c>
      <c r="V1989" s="191">
        <v>9.5192765349833411E-2</v>
      </c>
      <c r="W1989" s="191">
        <f t="shared" si="158"/>
        <v>43</v>
      </c>
      <c r="X1989" s="191">
        <v>0.68221481834047282</v>
      </c>
      <c r="Y1989" s="191">
        <f t="shared" si="159"/>
        <v>57</v>
      </c>
      <c r="Z1989" s="191">
        <v>0.90433127082341735</v>
      </c>
      <c r="AA1989" s="191">
        <f t="shared" si="160"/>
        <v>113</v>
      </c>
      <c r="AB1989" s="191">
        <v>1.7927970807551961</v>
      </c>
      <c r="AC1989" s="191">
        <f t="shared" si="161"/>
        <v>26</v>
      </c>
      <c r="AD1989" s="191">
        <v>0.41250198318261144</v>
      </c>
      <c r="AE1989" s="191"/>
      <c r="AF1989" s="191"/>
    </row>
    <row r="1990" spans="1:32">
      <c r="A1990" s="332" t="s">
        <v>1141</v>
      </c>
      <c r="B1990" s="334" t="s">
        <v>958</v>
      </c>
      <c r="C1990" s="345">
        <v>25664</v>
      </c>
      <c r="D1990" s="345">
        <v>33461</v>
      </c>
      <c r="E1990" s="191">
        <f t="shared" si="149"/>
        <v>1683</v>
      </c>
      <c r="F1990" s="191">
        <f t="shared" si="162"/>
        <v>5.0297361106960343</v>
      </c>
      <c r="G1990" s="191">
        <f t="shared" si="150"/>
        <v>867</v>
      </c>
      <c r="H1990" s="191">
        <v>2.5910761782373513</v>
      </c>
      <c r="I1990" s="191">
        <f t="shared" si="151"/>
        <v>816</v>
      </c>
      <c r="J1990" s="191">
        <v>2.4386599324586831</v>
      </c>
      <c r="K1990" s="191">
        <f t="shared" si="152"/>
        <v>137</v>
      </c>
      <c r="L1990" s="191">
        <v>0.4094318759152446</v>
      </c>
      <c r="M1990" s="191">
        <f t="shared" si="153"/>
        <v>282</v>
      </c>
      <c r="N1990" s="191">
        <v>0.8427721825408685</v>
      </c>
      <c r="O1990" s="191">
        <f t="shared" si="154"/>
        <v>60</v>
      </c>
      <c r="P1990" s="191">
        <v>0.17931323032784435</v>
      </c>
      <c r="Q1990" s="191">
        <f t="shared" si="155"/>
        <v>55</v>
      </c>
      <c r="R1990" s="191">
        <v>0.32709721765637606</v>
      </c>
      <c r="S1990" s="191">
        <f t="shared" si="156"/>
        <v>57</v>
      </c>
      <c r="T1990" s="191">
        <v>0.17034756881145213</v>
      </c>
      <c r="U1990" s="191">
        <f t="shared" si="157"/>
        <v>45</v>
      </c>
      <c r="V1990" s="191">
        <v>0.13448492274588328</v>
      </c>
      <c r="W1990" s="191">
        <f t="shared" si="158"/>
        <v>247</v>
      </c>
      <c r="X1990" s="191">
        <v>0.73817279818295922</v>
      </c>
      <c r="Y1990" s="191">
        <f t="shared" si="159"/>
        <v>308</v>
      </c>
      <c r="Z1990" s="191">
        <v>0.920474582349601</v>
      </c>
      <c r="AA1990" s="191">
        <f t="shared" si="160"/>
        <v>430</v>
      </c>
      <c r="AB1990" s="191">
        <v>1.2850781506828846</v>
      </c>
      <c r="AC1990" s="191">
        <f t="shared" si="161"/>
        <v>62</v>
      </c>
      <c r="AD1990" s="191">
        <v>0.18529033800543918</v>
      </c>
      <c r="AE1990" s="191"/>
      <c r="AF1990" s="191"/>
    </row>
    <row r="1991" spans="1:32">
      <c r="A1991" s="332" t="s">
        <v>1141</v>
      </c>
      <c r="B1991" s="337" t="s">
        <v>928</v>
      </c>
      <c r="C1991" s="347">
        <v>16257</v>
      </c>
      <c r="D1991" s="347">
        <v>17771</v>
      </c>
      <c r="E1991" s="191">
        <f t="shared" si="149"/>
        <v>1075</v>
      </c>
      <c r="F1991" s="191">
        <f t="shared" si="162"/>
        <v>6.0491812503516966</v>
      </c>
      <c r="G1991" s="191">
        <f t="shared" si="150"/>
        <v>562</v>
      </c>
      <c r="H1991" s="191">
        <v>3.1624556862303752</v>
      </c>
      <c r="I1991" s="191">
        <f t="shared" si="151"/>
        <v>513</v>
      </c>
      <c r="J1991" s="191">
        <v>2.8867255641213214</v>
      </c>
      <c r="K1991" s="191">
        <f t="shared" si="152"/>
        <v>102</v>
      </c>
      <c r="L1991" s="191">
        <v>0.5739688256147657</v>
      </c>
      <c r="M1991" s="191">
        <f t="shared" si="153"/>
        <v>174</v>
      </c>
      <c r="N1991" s="191">
        <v>0.97912329075460025</v>
      </c>
      <c r="O1991" s="191">
        <f t="shared" si="154"/>
        <v>46</v>
      </c>
      <c r="P1991" s="191">
        <v>0.25884868606156097</v>
      </c>
      <c r="Q1991" s="191">
        <f t="shared" si="155"/>
        <v>38</v>
      </c>
      <c r="R1991" s="191">
        <v>0.42552473130380958</v>
      </c>
      <c r="S1991" s="191">
        <f t="shared" si="156"/>
        <v>52</v>
      </c>
      <c r="T1991" s="191">
        <v>0.29261155815654721</v>
      </c>
      <c r="U1991" s="191">
        <f t="shared" si="157"/>
        <v>29</v>
      </c>
      <c r="V1991" s="191">
        <v>0.1631872151257667</v>
      </c>
      <c r="W1991" s="191">
        <f t="shared" si="158"/>
        <v>97</v>
      </c>
      <c r="X1991" s="191">
        <v>0.54583309886894371</v>
      </c>
      <c r="Y1991" s="191">
        <f t="shared" si="159"/>
        <v>141</v>
      </c>
      <c r="Z1991" s="191">
        <v>0.79342749423217607</v>
      </c>
      <c r="AA1991" s="191">
        <f t="shared" si="160"/>
        <v>333</v>
      </c>
      <c r="AB1991" s="191">
        <v>1.873839401271735</v>
      </c>
      <c r="AC1991" s="191">
        <f t="shared" si="161"/>
        <v>63</v>
      </c>
      <c r="AD1991" s="191">
        <v>0.35451015699735522</v>
      </c>
      <c r="AE1991" s="191"/>
      <c r="AF1991" s="191"/>
    </row>
    <row r="1992" spans="1:32">
      <c r="A1992" s="332" t="s">
        <v>1141</v>
      </c>
      <c r="B1992" s="338" t="s">
        <v>1122</v>
      </c>
      <c r="C1992" s="343">
        <v>101985</v>
      </c>
      <c r="D1992" s="240">
        <v>114438</v>
      </c>
      <c r="E1992" s="191">
        <f t="shared" si="149"/>
        <v>6755</v>
      </c>
      <c r="F1992" s="191">
        <f t="shared" si="162"/>
        <v>5.9027595728691518</v>
      </c>
      <c r="G1992" s="191">
        <f t="shared" si="150"/>
        <v>3555</v>
      </c>
      <c r="H1992" s="191">
        <v>3.1064856079274366</v>
      </c>
      <c r="I1992" s="191">
        <f t="shared" si="151"/>
        <v>3200</v>
      </c>
      <c r="J1992" s="191">
        <v>2.7962739649417152</v>
      </c>
      <c r="K1992" s="191">
        <f t="shared" si="152"/>
        <v>820</v>
      </c>
      <c r="L1992" s="191">
        <v>0.71654520351631446</v>
      </c>
      <c r="M1992" s="191">
        <f t="shared" si="153"/>
        <v>834</v>
      </c>
      <c r="N1992" s="191">
        <v>0.7287789021129345</v>
      </c>
      <c r="O1992" s="191">
        <f t="shared" si="154"/>
        <v>265</v>
      </c>
      <c r="P1992" s="191">
        <v>0.2315664377217358</v>
      </c>
      <c r="Q1992" s="191">
        <f t="shared" si="155"/>
        <v>326</v>
      </c>
      <c r="R1992" s="191">
        <v>0.56689211625509006</v>
      </c>
      <c r="S1992" s="191">
        <f t="shared" si="156"/>
        <v>393</v>
      </c>
      <c r="T1992" s="191">
        <v>0.34341739631940438</v>
      </c>
      <c r="U1992" s="191">
        <f t="shared" si="157"/>
        <v>168</v>
      </c>
      <c r="V1992" s="191">
        <v>0.14680438315944003</v>
      </c>
      <c r="W1992" s="191">
        <f t="shared" si="158"/>
        <v>730</v>
      </c>
      <c r="X1992" s="191">
        <v>0.63789999825232868</v>
      </c>
      <c r="Y1992" s="191">
        <f t="shared" si="159"/>
        <v>991</v>
      </c>
      <c r="Z1992" s="191">
        <v>0.86597109351788748</v>
      </c>
      <c r="AA1992" s="191">
        <f t="shared" si="160"/>
        <v>1807</v>
      </c>
      <c r="AB1992" s="191">
        <v>1.5790209545780247</v>
      </c>
      <c r="AC1992" s="191">
        <f t="shared" si="161"/>
        <v>421</v>
      </c>
      <c r="AD1992" s="191">
        <v>0.36788479351264441</v>
      </c>
      <c r="AE1992" s="191"/>
      <c r="AF1992" s="191"/>
    </row>
    <row r="1993" spans="1:32">
      <c r="A1993" s="332" t="s">
        <v>1141</v>
      </c>
      <c r="B1993" s="334" t="s">
        <v>851</v>
      </c>
      <c r="C1993" s="345">
        <v>5566</v>
      </c>
      <c r="D1993" s="345">
        <v>9941</v>
      </c>
      <c r="E1993" s="191">
        <f t="shared" si="149"/>
        <v>539</v>
      </c>
      <c r="F1993" s="191">
        <f t="shared" si="162"/>
        <v>5.4219897394628305</v>
      </c>
      <c r="G1993" s="191">
        <f t="shared" si="150"/>
        <v>293</v>
      </c>
      <c r="H1993" s="191">
        <v>2.9473895986319283</v>
      </c>
      <c r="I1993" s="191">
        <f t="shared" si="151"/>
        <v>246</v>
      </c>
      <c r="J1993" s="191">
        <v>2.4746001408309022</v>
      </c>
      <c r="K1993" s="191">
        <f t="shared" si="152"/>
        <v>72</v>
      </c>
      <c r="L1993" s="191">
        <v>0.72427321195050798</v>
      </c>
      <c r="M1993" s="191">
        <f t="shared" si="153"/>
        <v>89</v>
      </c>
      <c r="N1993" s="191">
        <v>0.89528216477215561</v>
      </c>
      <c r="O1993" s="191">
        <f t="shared" si="154"/>
        <v>20</v>
      </c>
      <c r="P1993" s="191">
        <v>0.20118700331958556</v>
      </c>
      <c r="Q1993" s="191">
        <f t="shared" si="155"/>
        <v>24</v>
      </c>
      <c r="R1993" s="191">
        <v>0.48043456392717032</v>
      </c>
      <c r="S1993" s="191">
        <f t="shared" si="156"/>
        <v>28</v>
      </c>
      <c r="T1993" s="191">
        <v>0.28166180464741974</v>
      </c>
      <c r="U1993" s="191">
        <f t="shared" si="157"/>
        <v>16</v>
      </c>
      <c r="V1993" s="191">
        <v>0.16094960265566843</v>
      </c>
      <c r="W1993" s="191">
        <f t="shared" si="158"/>
        <v>76</v>
      </c>
      <c r="X1993" s="191">
        <v>0.7645106126144251</v>
      </c>
      <c r="Y1993" s="191">
        <f t="shared" si="159"/>
        <v>64</v>
      </c>
      <c r="Z1993" s="191">
        <v>0.64379841062267373</v>
      </c>
      <c r="AA1993" s="191">
        <f t="shared" si="160"/>
        <v>122</v>
      </c>
      <c r="AB1993" s="191">
        <v>1.2272407202494717</v>
      </c>
      <c r="AC1993" s="191">
        <f t="shared" si="161"/>
        <v>28</v>
      </c>
      <c r="AD1993" s="191">
        <v>0.28166180464741974</v>
      </c>
      <c r="AE1993" s="191"/>
      <c r="AF1993" s="191"/>
    </row>
    <row r="1994" spans="1:32">
      <c r="A1994" s="332" t="s">
        <v>1141</v>
      </c>
      <c r="B1994" s="334" t="s">
        <v>930</v>
      </c>
      <c r="C1994" s="345">
        <v>8363</v>
      </c>
      <c r="D1994" s="345">
        <v>8928</v>
      </c>
      <c r="E1994" s="191">
        <f t="shared" si="149"/>
        <v>543</v>
      </c>
      <c r="F1994" s="191">
        <f t="shared" si="162"/>
        <v>6.081989247311828</v>
      </c>
      <c r="G1994" s="191">
        <f t="shared" si="150"/>
        <v>261</v>
      </c>
      <c r="H1994" s="191">
        <v>2.9233870967741935</v>
      </c>
      <c r="I1994" s="191">
        <f t="shared" si="151"/>
        <v>282</v>
      </c>
      <c r="J1994" s="191">
        <v>3.1586021505376345</v>
      </c>
      <c r="K1994" s="191">
        <f t="shared" si="152"/>
        <v>49</v>
      </c>
      <c r="L1994" s="191">
        <v>0.54883512544802859</v>
      </c>
      <c r="M1994" s="191">
        <f t="shared" si="153"/>
        <v>57</v>
      </c>
      <c r="N1994" s="191">
        <v>0.63844086021505375</v>
      </c>
      <c r="O1994" s="191">
        <f t="shared" si="154"/>
        <v>19</v>
      </c>
      <c r="P1994" s="191">
        <v>0.21281362007168461</v>
      </c>
      <c r="Q1994" s="191">
        <f t="shared" si="155"/>
        <v>16</v>
      </c>
      <c r="R1994" s="191">
        <v>0.35663082437275984</v>
      </c>
      <c r="S1994" s="191">
        <f t="shared" si="156"/>
        <v>40</v>
      </c>
      <c r="T1994" s="191">
        <v>0.4480286738351254</v>
      </c>
      <c r="U1994" s="191">
        <f t="shared" si="157"/>
        <v>15</v>
      </c>
      <c r="V1994" s="191">
        <v>0.16801075268817203</v>
      </c>
      <c r="W1994" s="191">
        <f t="shared" si="158"/>
        <v>66</v>
      </c>
      <c r="X1994" s="191">
        <v>0.739247311827957</v>
      </c>
      <c r="Y1994" s="191">
        <f t="shared" si="159"/>
        <v>82</v>
      </c>
      <c r="Z1994" s="191">
        <v>0.9184587813620072</v>
      </c>
      <c r="AA1994" s="191">
        <f t="shared" si="160"/>
        <v>172</v>
      </c>
      <c r="AB1994" s="191">
        <v>1.9265232974910396</v>
      </c>
      <c r="AC1994" s="191">
        <f t="shared" si="161"/>
        <v>27</v>
      </c>
      <c r="AD1994" s="191">
        <v>0.30241935483870969</v>
      </c>
      <c r="AE1994" s="191"/>
      <c r="AF1994" s="191"/>
    </row>
    <row r="1995" spans="1:32">
      <c r="A1995" s="332" t="s">
        <v>1141</v>
      </c>
      <c r="B1995" s="334" t="s">
        <v>925</v>
      </c>
      <c r="C1995" s="345">
        <v>9760</v>
      </c>
      <c r="D1995" s="345">
        <v>9399</v>
      </c>
      <c r="E1995" s="191">
        <f t="shared" si="149"/>
        <v>514</v>
      </c>
      <c r="F1995" s="191">
        <f t="shared" si="162"/>
        <v>5.4686668794552613</v>
      </c>
      <c r="G1995" s="191">
        <f t="shared" si="150"/>
        <v>275</v>
      </c>
      <c r="H1995" s="191">
        <v>2.9258431748058302</v>
      </c>
      <c r="I1995" s="191">
        <f t="shared" si="151"/>
        <v>239</v>
      </c>
      <c r="J1995" s="191">
        <v>2.5428237046494306</v>
      </c>
      <c r="K1995" s="191">
        <f t="shared" si="152"/>
        <v>34</v>
      </c>
      <c r="L1995" s="191">
        <v>0.3617406107032663</v>
      </c>
      <c r="M1995" s="191">
        <f t="shared" si="153"/>
        <v>42</v>
      </c>
      <c r="N1995" s="191">
        <v>0.44685604851579952</v>
      </c>
      <c r="O1995" s="191">
        <f t="shared" si="154"/>
        <v>19</v>
      </c>
      <c r="P1995" s="191">
        <v>0.2021491648047665</v>
      </c>
      <c r="Q1995" s="191">
        <f t="shared" si="155"/>
        <v>32</v>
      </c>
      <c r="R1995" s="191">
        <v>0.67751888498776469</v>
      </c>
      <c r="S1995" s="191">
        <f t="shared" si="156"/>
        <v>19</v>
      </c>
      <c r="T1995" s="191">
        <v>0.2021491648047665</v>
      </c>
      <c r="U1995" s="191">
        <f t="shared" si="157"/>
        <v>11</v>
      </c>
      <c r="V1995" s="191">
        <v>0.11703372699223322</v>
      </c>
      <c r="W1995" s="191">
        <f t="shared" si="158"/>
        <v>45</v>
      </c>
      <c r="X1995" s="191">
        <v>0.47877433769549954</v>
      </c>
      <c r="Y1995" s="191">
        <f t="shared" si="159"/>
        <v>96</v>
      </c>
      <c r="Z1995" s="191">
        <v>1.0213852537503989</v>
      </c>
      <c r="AA1995" s="191">
        <f t="shared" si="160"/>
        <v>170</v>
      </c>
      <c r="AB1995" s="191">
        <v>1.8087030535163318</v>
      </c>
      <c r="AC1995" s="191">
        <f t="shared" si="161"/>
        <v>46</v>
      </c>
      <c r="AD1995" s="191">
        <v>0.48941376742206616</v>
      </c>
      <c r="AE1995" s="191"/>
      <c r="AF1995" s="191"/>
    </row>
    <row r="1996" spans="1:32">
      <c r="A1996" s="332" t="s">
        <v>1141</v>
      </c>
      <c r="B1996" s="334" t="s">
        <v>861</v>
      </c>
      <c r="C1996" s="345">
        <v>4192</v>
      </c>
      <c r="D1996" s="345">
        <v>4204</v>
      </c>
      <c r="E1996" s="191">
        <f t="shared" si="149"/>
        <v>295</v>
      </c>
      <c r="F1996" s="191">
        <f t="shared" si="162"/>
        <v>7.0171265461465264</v>
      </c>
      <c r="G1996" s="191">
        <f t="shared" si="150"/>
        <v>161</v>
      </c>
      <c r="H1996" s="191">
        <v>3.829686013320647</v>
      </c>
      <c r="I1996" s="191">
        <f t="shared" si="151"/>
        <v>134</v>
      </c>
      <c r="J1996" s="191">
        <v>3.1874405328258804</v>
      </c>
      <c r="K1996" s="191">
        <f t="shared" si="152"/>
        <v>37</v>
      </c>
      <c r="L1996" s="191">
        <v>0.88011417697431016</v>
      </c>
      <c r="M1996" s="191">
        <f t="shared" si="153"/>
        <v>32</v>
      </c>
      <c r="N1996" s="191">
        <v>0.7611798287345386</v>
      </c>
      <c r="O1996" s="191">
        <f t="shared" si="154"/>
        <v>8</v>
      </c>
      <c r="P1996" s="191">
        <v>0.19029495718363465</v>
      </c>
      <c r="Q1996" s="191">
        <f t="shared" si="155"/>
        <v>10</v>
      </c>
      <c r="R1996" s="191">
        <v>0.47335870599429114</v>
      </c>
      <c r="S1996" s="191">
        <f t="shared" si="156"/>
        <v>14</v>
      </c>
      <c r="T1996" s="191">
        <v>0.33301617507136061</v>
      </c>
      <c r="U1996" s="191">
        <f t="shared" si="157"/>
        <v>7</v>
      </c>
      <c r="V1996" s="191">
        <v>0.1665080875356803</v>
      </c>
      <c r="W1996" s="191">
        <f t="shared" si="158"/>
        <v>26</v>
      </c>
      <c r="X1996" s="191">
        <v>0.61845861084681253</v>
      </c>
      <c r="Y1996" s="191">
        <f t="shared" si="159"/>
        <v>37</v>
      </c>
      <c r="Z1996" s="191">
        <v>0.88011417697431016</v>
      </c>
      <c r="AA1996" s="191">
        <f t="shared" si="160"/>
        <v>99</v>
      </c>
      <c r="AB1996" s="191">
        <v>2.3549000951474786</v>
      </c>
      <c r="AC1996" s="191">
        <f t="shared" si="161"/>
        <v>25</v>
      </c>
      <c r="AD1996" s="191">
        <v>0.59467174119885824</v>
      </c>
      <c r="AE1996" s="191"/>
      <c r="AF1996" s="191"/>
    </row>
    <row r="1997" spans="1:32">
      <c r="A1997" s="332" t="s">
        <v>1141</v>
      </c>
      <c r="B1997" s="334" t="s">
        <v>926</v>
      </c>
      <c r="C1997" s="345">
        <v>6521</v>
      </c>
      <c r="D1997" s="345">
        <v>6943</v>
      </c>
      <c r="E1997" s="191">
        <f t="shared" si="149"/>
        <v>377</v>
      </c>
      <c r="F1997" s="191">
        <f t="shared" si="162"/>
        <v>5.4299294253204664</v>
      </c>
      <c r="G1997" s="191">
        <f t="shared" si="150"/>
        <v>201</v>
      </c>
      <c r="H1997" s="191">
        <v>2.8950021604493736</v>
      </c>
      <c r="I1997" s="191">
        <f t="shared" si="151"/>
        <v>176</v>
      </c>
      <c r="J1997" s="191">
        <v>2.5349272648710932</v>
      </c>
      <c r="K1997" s="191">
        <f t="shared" si="152"/>
        <v>56</v>
      </c>
      <c r="L1997" s="191">
        <v>0.80656776609534775</v>
      </c>
      <c r="M1997" s="191">
        <f t="shared" si="153"/>
        <v>23</v>
      </c>
      <c r="N1997" s="191">
        <v>0.33126890393201786</v>
      </c>
      <c r="O1997" s="191">
        <f t="shared" si="154"/>
        <v>8</v>
      </c>
      <c r="P1997" s="191">
        <v>0.11522396658504969</v>
      </c>
      <c r="Q1997" s="191">
        <f t="shared" si="155"/>
        <v>23</v>
      </c>
      <c r="R1997" s="191">
        <v>0.65922511882471557</v>
      </c>
      <c r="S1997" s="191">
        <f t="shared" si="156"/>
        <v>12</v>
      </c>
      <c r="T1997" s="191">
        <v>0.17283594987757453</v>
      </c>
      <c r="U1997" s="191">
        <f t="shared" si="157"/>
        <v>9</v>
      </c>
      <c r="V1997" s="191">
        <v>0.12962696240818092</v>
      </c>
      <c r="W1997" s="191">
        <f t="shared" si="158"/>
        <v>46</v>
      </c>
      <c r="X1997" s="191">
        <v>0.66253780786403571</v>
      </c>
      <c r="Y1997" s="191">
        <f t="shared" si="159"/>
        <v>58</v>
      </c>
      <c r="Z1997" s="191">
        <v>0.83537375774161027</v>
      </c>
      <c r="AA1997" s="191">
        <f t="shared" si="160"/>
        <v>121</v>
      </c>
      <c r="AB1997" s="191">
        <v>1.7427624945988767</v>
      </c>
      <c r="AC1997" s="191">
        <f t="shared" si="161"/>
        <v>21</v>
      </c>
      <c r="AD1997" s="191">
        <v>0.30246291228575545</v>
      </c>
      <c r="AE1997" s="191"/>
      <c r="AF1997" s="191"/>
    </row>
    <row r="1998" spans="1:32">
      <c r="A1998" s="332" t="s">
        <v>1141</v>
      </c>
      <c r="B1998" s="337" t="s">
        <v>984</v>
      </c>
      <c r="C1998" s="347">
        <v>6441</v>
      </c>
      <c r="D1998" s="347">
        <v>6673</v>
      </c>
      <c r="E1998" s="191">
        <f t="shared" si="149"/>
        <v>433</v>
      </c>
      <c r="F1998" s="191">
        <f t="shared" si="162"/>
        <v>6.4888356061741339</v>
      </c>
      <c r="G1998" s="191">
        <f t="shared" si="150"/>
        <v>237</v>
      </c>
      <c r="H1998" s="191">
        <v>3.5516259553424243</v>
      </c>
      <c r="I1998" s="191">
        <f t="shared" si="151"/>
        <v>196</v>
      </c>
      <c r="J1998" s="191">
        <v>2.9372096508317096</v>
      </c>
      <c r="K1998" s="191">
        <f t="shared" si="152"/>
        <v>57</v>
      </c>
      <c r="L1998" s="191">
        <v>0.85418852090514019</v>
      </c>
      <c r="M1998" s="191">
        <f t="shared" si="153"/>
        <v>66</v>
      </c>
      <c r="N1998" s="191">
        <v>0.98906039262700429</v>
      </c>
      <c r="O1998" s="191">
        <f t="shared" si="154"/>
        <v>16</v>
      </c>
      <c r="P1998" s="191">
        <v>0.23977221639442528</v>
      </c>
      <c r="Q1998" s="191">
        <f t="shared" si="155"/>
        <v>15</v>
      </c>
      <c r="R1998" s="191">
        <v>0.44732504121084971</v>
      </c>
      <c r="S1998" s="191">
        <f t="shared" si="156"/>
        <v>26</v>
      </c>
      <c r="T1998" s="191">
        <v>0.38962985164094111</v>
      </c>
      <c r="U1998" s="191">
        <f t="shared" si="157"/>
        <v>9</v>
      </c>
      <c r="V1998" s="191">
        <v>0.13487187172186424</v>
      </c>
      <c r="W1998" s="191">
        <f t="shared" si="158"/>
        <v>41</v>
      </c>
      <c r="X1998" s="191">
        <v>0.61441630451071483</v>
      </c>
      <c r="Y1998" s="191">
        <f t="shared" si="159"/>
        <v>70</v>
      </c>
      <c r="Z1998" s="191">
        <v>1.0490034467256106</v>
      </c>
      <c r="AA1998" s="191">
        <f t="shared" si="160"/>
        <v>98</v>
      </c>
      <c r="AB1998" s="191">
        <v>1.4686048254158548</v>
      </c>
      <c r="AC1998" s="191">
        <f t="shared" si="161"/>
        <v>35</v>
      </c>
      <c r="AD1998" s="191">
        <v>0.52450172336280532</v>
      </c>
      <c r="AE1998" s="191"/>
      <c r="AF1998" s="191"/>
    </row>
    <row r="1999" spans="1:32">
      <c r="A1999" s="332" t="s">
        <v>1141</v>
      </c>
      <c r="B1999" s="334" t="s">
        <v>945</v>
      </c>
      <c r="C1999" s="345">
        <v>11535</v>
      </c>
      <c r="D1999" s="345">
        <v>12645</v>
      </c>
      <c r="E1999" s="191">
        <f t="shared" si="149"/>
        <v>717</v>
      </c>
      <c r="F1999" s="191">
        <f t="shared" si="162"/>
        <v>5.6702253855278766</v>
      </c>
      <c r="G1999" s="191">
        <f t="shared" si="150"/>
        <v>380</v>
      </c>
      <c r="H1999" s="191">
        <v>3.0051403716884142</v>
      </c>
      <c r="I1999" s="191">
        <f t="shared" si="151"/>
        <v>337</v>
      </c>
      <c r="J1999" s="191">
        <v>2.6650850138394624</v>
      </c>
      <c r="K1999" s="191">
        <f t="shared" si="152"/>
        <v>70</v>
      </c>
      <c r="L1999" s="191">
        <v>0.55357848952154998</v>
      </c>
      <c r="M1999" s="191">
        <f t="shared" si="153"/>
        <v>86</v>
      </c>
      <c r="N1999" s="191">
        <v>0.68011071569790438</v>
      </c>
      <c r="O1999" s="191">
        <f t="shared" si="154"/>
        <v>41</v>
      </c>
      <c r="P1999" s="191">
        <v>0.32423882957690786</v>
      </c>
      <c r="Q1999" s="191">
        <f t="shared" si="155"/>
        <v>51</v>
      </c>
      <c r="R1999" s="191">
        <v>0.80260972716488732</v>
      </c>
      <c r="S1999" s="191">
        <f t="shared" si="156"/>
        <v>43</v>
      </c>
      <c r="T1999" s="191">
        <v>0.34005535784895219</v>
      </c>
      <c r="U1999" s="191">
        <f t="shared" si="157"/>
        <v>21</v>
      </c>
      <c r="V1999" s="191">
        <v>0.166073546856465</v>
      </c>
      <c r="W1999" s="191">
        <f t="shared" si="158"/>
        <v>93</v>
      </c>
      <c r="X1999" s="191">
        <v>0.73546856465005928</v>
      </c>
      <c r="Y1999" s="191">
        <f t="shared" si="159"/>
        <v>105</v>
      </c>
      <c r="Z1999" s="191">
        <v>0.83036773428232491</v>
      </c>
      <c r="AA1999" s="191">
        <f t="shared" si="160"/>
        <v>169</v>
      </c>
      <c r="AB1999" s="191">
        <v>1.3364966389877422</v>
      </c>
      <c r="AC1999" s="191">
        <f t="shared" si="161"/>
        <v>38</v>
      </c>
      <c r="AD1999" s="191">
        <v>0.30051403716884145</v>
      </c>
      <c r="AE1999" s="191"/>
      <c r="AF1999" s="191"/>
    </row>
    <row r="2000" spans="1:32">
      <c r="A2000" s="332" t="s">
        <v>1141</v>
      </c>
      <c r="B2000" s="337" t="s">
        <v>946</v>
      </c>
      <c r="C2000" s="347">
        <v>10119</v>
      </c>
      <c r="D2000" s="347">
        <v>11166</v>
      </c>
      <c r="E2000" s="191">
        <f t="shared" si="149"/>
        <v>733</v>
      </c>
      <c r="F2000" s="191">
        <f t="shared" si="162"/>
        <v>6.5645710191653235</v>
      </c>
      <c r="G2000" s="191">
        <f t="shared" si="150"/>
        <v>361</v>
      </c>
      <c r="H2000" s="191">
        <v>3.2330288375425398</v>
      </c>
      <c r="I2000" s="191">
        <f t="shared" si="151"/>
        <v>372</v>
      </c>
      <c r="J2000" s="191">
        <v>3.3315421816227833</v>
      </c>
      <c r="K2000" s="191">
        <f t="shared" si="152"/>
        <v>94</v>
      </c>
      <c r="L2000" s="191">
        <v>0.84184130395844536</v>
      </c>
      <c r="M2000" s="191">
        <f t="shared" si="153"/>
        <v>129</v>
      </c>
      <c r="N2000" s="191">
        <v>1.1552928533046749</v>
      </c>
      <c r="O2000" s="191">
        <f t="shared" si="154"/>
        <v>27</v>
      </c>
      <c r="P2000" s="191">
        <v>0.24180548092423426</v>
      </c>
      <c r="Q2000" s="191">
        <f t="shared" si="155"/>
        <v>25</v>
      </c>
      <c r="R2000" s="191">
        <v>0.44554898799928355</v>
      </c>
      <c r="S2000" s="191">
        <f t="shared" si="156"/>
        <v>49</v>
      </c>
      <c r="T2000" s="191">
        <v>0.4388321690847215</v>
      </c>
      <c r="U2000" s="191">
        <f t="shared" si="157"/>
        <v>13</v>
      </c>
      <c r="V2000" s="191">
        <v>0.11642486118574244</v>
      </c>
      <c r="W2000" s="191">
        <f t="shared" si="158"/>
        <v>74</v>
      </c>
      <c r="X2000" s="191">
        <v>0.66272613290345694</v>
      </c>
      <c r="Y2000" s="191">
        <f t="shared" si="159"/>
        <v>96</v>
      </c>
      <c r="Z2000" s="191">
        <v>0.85975282106394413</v>
      </c>
      <c r="AA2000" s="191">
        <f t="shared" si="160"/>
        <v>178</v>
      </c>
      <c r="AB2000" s="191">
        <v>1.5941250223893964</v>
      </c>
      <c r="AC2000" s="191">
        <f t="shared" si="161"/>
        <v>48</v>
      </c>
      <c r="AD2000" s="191">
        <v>0.42987641053197206</v>
      </c>
      <c r="AE2000" s="191"/>
      <c r="AF2000" s="191"/>
    </row>
    <row r="2001" spans="1:32">
      <c r="A2001" s="332" t="s">
        <v>1141</v>
      </c>
      <c r="B2001" s="334" t="s">
        <v>989</v>
      </c>
      <c r="C2001" s="345">
        <v>5947</v>
      </c>
      <c r="D2001" s="345">
        <v>6641</v>
      </c>
      <c r="E2001" s="191">
        <f t="shared" si="149"/>
        <v>408</v>
      </c>
      <c r="F2001" s="191">
        <f t="shared" si="162"/>
        <v>6.1436530642975455</v>
      </c>
      <c r="G2001" s="191">
        <f t="shared" si="150"/>
        <v>213</v>
      </c>
      <c r="H2001" s="191">
        <v>3.2073482909200424</v>
      </c>
      <c r="I2001" s="191">
        <f t="shared" si="151"/>
        <v>195</v>
      </c>
      <c r="J2001" s="191">
        <v>2.9363047733775032</v>
      </c>
      <c r="K2001" s="191">
        <f t="shared" si="152"/>
        <v>46</v>
      </c>
      <c r="L2001" s="191">
        <v>0.69266676705315466</v>
      </c>
      <c r="M2001" s="191">
        <f t="shared" si="153"/>
        <v>52</v>
      </c>
      <c r="N2001" s="191">
        <v>0.78301460623400099</v>
      </c>
      <c r="O2001" s="191">
        <f t="shared" si="154"/>
        <v>20</v>
      </c>
      <c r="P2001" s="191">
        <v>0.30115946393615417</v>
      </c>
      <c r="Q2001" s="191">
        <f t="shared" si="155"/>
        <v>29</v>
      </c>
      <c r="R2001" s="191">
        <v>0.86899563318777284</v>
      </c>
      <c r="S2001" s="191">
        <f t="shared" si="156"/>
        <v>26</v>
      </c>
      <c r="T2001" s="191">
        <v>0.39150730311700049</v>
      </c>
      <c r="U2001" s="191">
        <f t="shared" si="157"/>
        <v>9</v>
      </c>
      <c r="V2001" s="191">
        <v>0.1355217587712694</v>
      </c>
      <c r="W2001" s="191">
        <f t="shared" si="158"/>
        <v>39</v>
      </c>
      <c r="X2001" s="191">
        <v>0.58726095467550066</v>
      </c>
      <c r="Y2001" s="191">
        <f t="shared" si="159"/>
        <v>58</v>
      </c>
      <c r="Z2001" s="191">
        <v>0.87336244541484709</v>
      </c>
      <c r="AA2001" s="191">
        <f t="shared" si="160"/>
        <v>94</v>
      </c>
      <c r="AB2001" s="191">
        <v>1.4154494804999247</v>
      </c>
      <c r="AC2001" s="191">
        <f t="shared" si="161"/>
        <v>35</v>
      </c>
      <c r="AD2001" s="191">
        <v>0.52702906188826981</v>
      </c>
      <c r="AE2001" s="191"/>
      <c r="AF2001" s="191"/>
    </row>
    <row r="2002" spans="1:32">
      <c r="A2002" s="332" t="s">
        <v>1141</v>
      </c>
      <c r="B2002" s="334" t="s">
        <v>955</v>
      </c>
      <c r="C2002" s="345">
        <v>6517</v>
      </c>
      <c r="D2002" s="345">
        <v>7578</v>
      </c>
      <c r="E2002" s="191">
        <f t="shared" si="149"/>
        <v>449</v>
      </c>
      <c r="F2002" s="191">
        <f t="shared" si="162"/>
        <v>5.9250461863288466</v>
      </c>
      <c r="G2002" s="191">
        <f t="shared" si="150"/>
        <v>265</v>
      </c>
      <c r="H2002" s="191">
        <v>3.4969648983900767</v>
      </c>
      <c r="I2002" s="191">
        <f t="shared" si="151"/>
        <v>184</v>
      </c>
      <c r="J2002" s="191">
        <v>2.4280812879387699</v>
      </c>
      <c r="K2002" s="191">
        <f t="shared" si="152"/>
        <v>48</v>
      </c>
      <c r="L2002" s="191">
        <v>0.63341250989707043</v>
      </c>
      <c r="M2002" s="191">
        <f t="shared" si="153"/>
        <v>35</v>
      </c>
      <c r="N2002" s="191">
        <v>0.4618632884666139</v>
      </c>
      <c r="O2002" s="191">
        <f t="shared" si="154"/>
        <v>15</v>
      </c>
      <c r="P2002" s="191">
        <v>0.1979414093428345</v>
      </c>
      <c r="Q2002" s="191">
        <f t="shared" si="155"/>
        <v>11</v>
      </c>
      <c r="R2002" s="191">
        <v>0.28886249670097652</v>
      </c>
      <c r="S2002" s="191">
        <f t="shared" si="156"/>
        <v>25</v>
      </c>
      <c r="T2002" s="191">
        <v>0.3299023489047242</v>
      </c>
      <c r="U2002" s="191">
        <f t="shared" si="157"/>
        <v>14</v>
      </c>
      <c r="V2002" s="191">
        <v>0.18474531538664557</v>
      </c>
      <c r="W2002" s="191">
        <f t="shared" si="158"/>
        <v>61</v>
      </c>
      <c r="X2002" s="191">
        <v>0.80496173132752702</v>
      </c>
      <c r="Y2002" s="191">
        <f t="shared" si="159"/>
        <v>70</v>
      </c>
      <c r="Z2002" s="191">
        <v>0.92372657693322779</v>
      </c>
      <c r="AA2002" s="191">
        <f t="shared" si="160"/>
        <v>138</v>
      </c>
      <c r="AB2002" s="191">
        <v>1.8210609659540775</v>
      </c>
      <c r="AC2002" s="191">
        <f t="shared" si="161"/>
        <v>32</v>
      </c>
      <c r="AD2002" s="191">
        <v>0.42227500659804701</v>
      </c>
      <c r="AE2002" s="191"/>
      <c r="AF2002" s="191"/>
    </row>
    <row r="2003" spans="1:32">
      <c r="A2003" s="332" t="s">
        <v>1141</v>
      </c>
      <c r="B2003" s="334" t="s">
        <v>956</v>
      </c>
      <c r="C2003" s="345">
        <v>10138</v>
      </c>
      <c r="D2003" s="345">
        <v>11567</v>
      </c>
      <c r="E2003" s="191">
        <f t="shared" si="149"/>
        <v>653</v>
      </c>
      <c r="F2003" s="191">
        <f t="shared" si="162"/>
        <v>5.6453704504192963</v>
      </c>
      <c r="G2003" s="191">
        <f t="shared" si="150"/>
        <v>340</v>
      </c>
      <c r="H2003" s="191">
        <v>2.9393965591769691</v>
      </c>
      <c r="I2003" s="191">
        <f t="shared" si="151"/>
        <v>313</v>
      </c>
      <c r="J2003" s="191">
        <v>2.7059738912423272</v>
      </c>
      <c r="K2003" s="191">
        <f t="shared" si="152"/>
        <v>101</v>
      </c>
      <c r="L2003" s="191">
        <v>0.87317368375551141</v>
      </c>
      <c r="M2003" s="191">
        <f t="shared" si="153"/>
        <v>92</v>
      </c>
      <c r="N2003" s="191">
        <v>0.79536612777729754</v>
      </c>
      <c r="O2003" s="191">
        <f t="shared" si="154"/>
        <v>32</v>
      </c>
      <c r="P2003" s="191">
        <v>0.27664908792253823</v>
      </c>
      <c r="Q2003" s="191">
        <f t="shared" si="155"/>
        <v>29</v>
      </c>
      <c r="R2003" s="191">
        <v>0.49891933950030254</v>
      </c>
      <c r="S2003" s="191">
        <f t="shared" si="156"/>
        <v>51</v>
      </c>
      <c r="T2003" s="191">
        <v>0.44090948387654533</v>
      </c>
      <c r="U2003" s="191">
        <f t="shared" si="157"/>
        <v>18</v>
      </c>
      <c r="V2003" s="191">
        <v>0.15561511195642777</v>
      </c>
      <c r="W2003" s="191">
        <f t="shared" si="158"/>
        <v>52</v>
      </c>
      <c r="X2003" s="191">
        <v>0.44955476787412463</v>
      </c>
      <c r="Y2003" s="191">
        <f t="shared" si="159"/>
        <v>76</v>
      </c>
      <c r="Z2003" s="191">
        <v>0.6570415838160284</v>
      </c>
      <c r="AA2003" s="191">
        <f t="shared" si="160"/>
        <v>167</v>
      </c>
      <c r="AB2003" s="191">
        <v>1.4437624275957466</v>
      </c>
      <c r="AC2003" s="191">
        <f t="shared" si="161"/>
        <v>35</v>
      </c>
      <c r="AD2003" s="191">
        <v>0.30258493991527624</v>
      </c>
      <c r="AE2003" s="191"/>
      <c r="AF2003" s="191"/>
    </row>
    <row r="2004" spans="1:32">
      <c r="A2004" s="332" t="s">
        <v>1141</v>
      </c>
      <c r="B2004" s="334" t="s">
        <v>957</v>
      </c>
      <c r="C2004" s="345">
        <v>9911</v>
      </c>
      <c r="D2004" s="345">
        <v>10871</v>
      </c>
      <c r="E2004" s="191">
        <f t="shared" si="149"/>
        <v>638</v>
      </c>
      <c r="F2004" s="191">
        <f t="shared" si="162"/>
        <v>5.8688253150584124</v>
      </c>
      <c r="G2004" s="191">
        <f t="shared" si="150"/>
        <v>316</v>
      </c>
      <c r="H2004" s="191">
        <v>2.9068163002483671</v>
      </c>
      <c r="I2004" s="191">
        <f t="shared" si="151"/>
        <v>322</v>
      </c>
      <c r="J2004" s="191">
        <v>2.9620090148100449</v>
      </c>
      <c r="K2004" s="191">
        <f t="shared" si="152"/>
        <v>75</v>
      </c>
      <c r="L2004" s="191">
        <v>0.68990893202097325</v>
      </c>
      <c r="M2004" s="191">
        <f t="shared" si="153"/>
        <v>70</v>
      </c>
      <c r="N2004" s="191">
        <v>0.64391500321957496</v>
      </c>
      <c r="O2004" s="191">
        <f t="shared" si="154"/>
        <v>18</v>
      </c>
      <c r="P2004" s="191">
        <v>0.16557814368503357</v>
      </c>
      <c r="Q2004" s="191">
        <f t="shared" si="155"/>
        <v>37</v>
      </c>
      <c r="R2004" s="191">
        <v>0.6773065955293901</v>
      </c>
      <c r="S2004" s="191">
        <f t="shared" si="156"/>
        <v>34</v>
      </c>
      <c r="T2004" s="191">
        <v>0.31275871584950787</v>
      </c>
      <c r="U2004" s="191">
        <f t="shared" si="157"/>
        <v>17</v>
      </c>
      <c r="V2004" s="191">
        <v>0.15637935792475394</v>
      </c>
      <c r="W2004" s="191">
        <f t="shared" si="158"/>
        <v>75</v>
      </c>
      <c r="X2004" s="191">
        <v>0.68990893202097325</v>
      </c>
      <c r="Y2004" s="191">
        <f t="shared" si="159"/>
        <v>117</v>
      </c>
      <c r="Z2004" s="191">
        <v>1.0762579339527183</v>
      </c>
      <c r="AA2004" s="191">
        <f t="shared" si="160"/>
        <v>168</v>
      </c>
      <c r="AB2004" s="191">
        <v>1.5453960077269802</v>
      </c>
      <c r="AC2004" s="191">
        <f t="shared" si="161"/>
        <v>27</v>
      </c>
      <c r="AD2004" s="191">
        <v>0.24836721552755037</v>
      </c>
      <c r="AE2004" s="191"/>
      <c r="AF2004" s="191"/>
    </row>
    <row r="2005" spans="1:32">
      <c r="A2005" s="332" t="s">
        <v>1141</v>
      </c>
      <c r="B2005" s="334" t="s">
        <v>904</v>
      </c>
      <c r="C2005" s="345">
        <v>6975</v>
      </c>
      <c r="D2005" s="345">
        <v>7882</v>
      </c>
      <c r="E2005" s="191">
        <f t="shared" si="149"/>
        <v>456</v>
      </c>
      <c r="F2005" s="191">
        <f t="shared" si="162"/>
        <v>5.7853336716569403</v>
      </c>
      <c r="G2005" s="191">
        <f t="shared" si="150"/>
        <v>252</v>
      </c>
      <c r="H2005" s="191">
        <v>3.197158081705151</v>
      </c>
      <c r="I2005" s="191">
        <f t="shared" si="151"/>
        <v>204</v>
      </c>
      <c r="J2005" s="191">
        <v>2.5881755899517889</v>
      </c>
      <c r="K2005" s="191">
        <f t="shared" si="152"/>
        <v>81</v>
      </c>
      <c r="L2005" s="191">
        <v>1.0276579548337985</v>
      </c>
      <c r="M2005" s="191">
        <f t="shared" si="153"/>
        <v>61</v>
      </c>
      <c r="N2005" s="191">
        <v>0.77391524993656435</v>
      </c>
      <c r="O2005" s="191">
        <f t="shared" si="154"/>
        <v>22</v>
      </c>
      <c r="P2005" s="191">
        <v>0.27911697538695762</v>
      </c>
      <c r="Q2005" s="191">
        <f t="shared" si="155"/>
        <v>24</v>
      </c>
      <c r="R2005" s="191">
        <v>0.60593757929459524</v>
      </c>
      <c r="S2005" s="191">
        <f t="shared" si="156"/>
        <v>26</v>
      </c>
      <c r="T2005" s="191">
        <v>0.32986551636640449</v>
      </c>
      <c r="U2005" s="191">
        <f t="shared" si="157"/>
        <v>9</v>
      </c>
      <c r="V2005" s="191">
        <v>0.11418421720375541</v>
      </c>
      <c r="W2005" s="191">
        <f t="shared" si="158"/>
        <v>36</v>
      </c>
      <c r="X2005" s="191">
        <v>0.45673686881502162</v>
      </c>
      <c r="Y2005" s="191">
        <f t="shared" si="159"/>
        <v>62</v>
      </c>
      <c r="Z2005" s="191">
        <v>0.786602385181426</v>
      </c>
      <c r="AA2005" s="191">
        <f t="shared" si="160"/>
        <v>111</v>
      </c>
      <c r="AB2005" s="191">
        <v>1.4082720121796499</v>
      </c>
      <c r="AC2005" s="191">
        <f t="shared" si="161"/>
        <v>24</v>
      </c>
      <c r="AD2005" s="191">
        <v>0.30449124587668103</v>
      </c>
      <c r="AE2005" s="191"/>
      <c r="AF2005" s="191"/>
    </row>
    <row r="2006" spans="1:32">
      <c r="A2006" s="332" t="s">
        <v>1141</v>
      </c>
      <c r="B2006" s="335" t="s">
        <v>1123</v>
      </c>
      <c r="C2006" s="343">
        <v>108153</v>
      </c>
      <c r="D2006" s="246">
        <v>126279</v>
      </c>
      <c r="E2006" s="191">
        <f t="shared" si="149"/>
        <v>5876</v>
      </c>
      <c r="F2006" s="191">
        <f t="shared" si="162"/>
        <v>4.6531885745056583</v>
      </c>
      <c r="G2006" s="191">
        <f t="shared" si="150"/>
        <v>2961</v>
      </c>
      <c r="H2006" s="191">
        <v>2.3448079253082463</v>
      </c>
      <c r="I2006" s="191">
        <f t="shared" si="151"/>
        <v>2915</v>
      </c>
      <c r="J2006" s="191">
        <v>2.3083806491974119</v>
      </c>
      <c r="K2006" s="191">
        <f t="shared" si="152"/>
        <v>478</v>
      </c>
      <c r="L2006" s="191">
        <v>0.37852691262997018</v>
      </c>
      <c r="M2006" s="191">
        <f t="shared" si="153"/>
        <v>965</v>
      </c>
      <c r="N2006" s="191">
        <v>0.76418090102075564</v>
      </c>
      <c r="O2006" s="191">
        <f t="shared" si="154"/>
        <v>201</v>
      </c>
      <c r="P2006" s="191">
        <v>0.15917135865820919</v>
      </c>
      <c r="Q2006" s="191">
        <f t="shared" si="155"/>
        <v>150</v>
      </c>
      <c r="R2006" s="191">
        <v>0.236381346067042</v>
      </c>
      <c r="S2006" s="191">
        <f t="shared" si="156"/>
        <v>213</v>
      </c>
      <c r="T2006" s="191">
        <v>0.16867412633929632</v>
      </c>
      <c r="U2006" s="191">
        <f t="shared" si="157"/>
        <v>174</v>
      </c>
      <c r="V2006" s="191">
        <v>0.13779013137576318</v>
      </c>
      <c r="W2006" s="191">
        <f t="shared" si="158"/>
        <v>788</v>
      </c>
      <c r="X2006" s="191">
        <v>0.62401507772472065</v>
      </c>
      <c r="Y2006" s="191">
        <f t="shared" si="159"/>
        <v>1049</v>
      </c>
      <c r="Z2006" s="191">
        <v>0.8307002747883655</v>
      </c>
      <c r="AA2006" s="191">
        <f t="shared" si="160"/>
        <v>1503</v>
      </c>
      <c r="AB2006" s="191">
        <v>1.1902216520561613</v>
      </c>
      <c r="AC2006" s="191">
        <f t="shared" si="161"/>
        <v>355</v>
      </c>
      <c r="AD2006" s="191">
        <v>0.28112354389882721</v>
      </c>
      <c r="AE2006" s="191"/>
      <c r="AF2006" s="191"/>
    </row>
    <row r="2007" spans="1:32">
      <c r="A2007" s="332" t="s">
        <v>1141</v>
      </c>
      <c r="B2007" s="334" t="s">
        <v>929</v>
      </c>
      <c r="C2007" s="345">
        <v>12985</v>
      </c>
      <c r="D2007" s="345">
        <v>14563</v>
      </c>
      <c r="E2007" s="191">
        <f t="shared" si="149"/>
        <v>781</v>
      </c>
      <c r="F2007" s="191">
        <f t="shared" si="162"/>
        <v>5.3629059946439606</v>
      </c>
      <c r="G2007" s="191">
        <f t="shared" si="150"/>
        <v>372</v>
      </c>
      <c r="H2007" s="191">
        <v>2.5544187324040379</v>
      </c>
      <c r="I2007" s="191">
        <f t="shared" si="151"/>
        <v>409</v>
      </c>
      <c r="J2007" s="191">
        <v>2.8084872622399231</v>
      </c>
      <c r="K2007" s="191">
        <f t="shared" si="152"/>
        <v>52</v>
      </c>
      <c r="L2007" s="191">
        <v>0.35706928517475794</v>
      </c>
      <c r="M2007" s="191">
        <f t="shared" si="153"/>
        <v>101</v>
      </c>
      <c r="N2007" s="191">
        <v>0.69353841928174143</v>
      </c>
      <c r="O2007" s="191">
        <f t="shared" si="154"/>
        <v>16</v>
      </c>
      <c r="P2007" s="191">
        <v>0.10986747236146398</v>
      </c>
      <c r="Q2007" s="191">
        <f t="shared" si="155"/>
        <v>17</v>
      </c>
      <c r="R2007" s="191">
        <v>0.23230103687427042</v>
      </c>
      <c r="S2007" s="191">
        <f t="shared" si="156"/>
        <v>26</v>
      </c>
      <c r="T2007" s="191">
        <v>0.17853464258737897</v>
      </c>
      <c r="U2007" s="191">
        <f t="shared" si="157"/>
        <v>27</v>
      </c>
      <c r="V2007" s="191">
        <v>0.18540135960997048</v>
      </c>
      <c r="W2007" s="191">
        <f t="shared" si="158"/>
        <v>114</v>
      </c>
      <c r="X2007" s="191">
        <v>0.78280574057543084</v>
      </c>
      <c r="Y2007" s="191">
        <f t="shared" si="159"/>
        <v>136</v>
      </c>
      <c r="Z2007" s="191">
        <v>0.93387351507244387</v>
      </c>
      <c r="AA2007" s="191">
        <f t="shared" si="160"/>
        <v>238</v>
      </c>
      <c r="AB2007" s="191">
        <v>1.6342786513767766</v>
      </c>
      <c r="AC2007" s="191">
        <f t="shared" si="161"/>
        <v>54</v>
      </c>
      <c r="AD2007" s="191">
        <v>0.37080271921994096</v>
      </c>
      <c r="AE2007" s="191"/>
      <c r="AF2007" s="191"/>
    </row>
    <row r="2008" spans="1:32">
      <c r="A2008" s="332" t="s">
        <v>1141</v>
      </c>
      <c r="B2008" s="337" t="s">
        <v>936</v>
      </c>
      <c r="C2008" s="347">
        <v>29174</v>
      </c>
      <c r="D2008" s="347">
        <v>38028</v>
      </c>
      <c r="E2008" s="191">
        <f t="shared" si="149"/>
        <v>1748</v>
      </c>
      <c r="F2008" s="191">
        <f t="shared" si="162"/>
        <v>4.5966130219838019</v>
      </c>
      <c r="G2008" s="191">
        <f t="shared" si="150"/>
        <v>924</v>
      </c>
      <c r="H2008" s="191">
        <v>2.4297885768381193</v>
      </c>
      <c r="I2008" s="191">
        <f t="shared" si="151"/>
        <v>824</v>
      </c>
      <c r="J2008" s="191">
        <v>2.1668244451456822</v>
      </c>
      <c r="K2008" s="191">
        <f t="shared" si="152"/>
        <v>148</v>
      </c>
      <c r="L2008" s="191">
        <v>0.389186914904807</v>
      </c>
      <c r="M2008" s="191">
        <f t="shared" si="153"/>
        <v>333</v>
      </c>
      <c r="N2008" s="191">
        <v>0.87567055853581577</v>
      </c>
      <c r="O2008" s="191">
        <f t="shared" si="154"/>
        <v>61</v>
      </c>
      <c r="P2008" s="191">
        <v>0.16040812033238666</v>
      </c>
      <c r="Q2008" s="191">
        <f t="shared" si="155"/>
        <v>50</v>
      </c>
      <c r="R2008" s="191">
        <v>0.26164931103397499</v>
      </c>
      <c r="S2008" s="191">
        <f t="shared" si="156"/>
        <v>77</v>
      </c>
      <c r="T2008" s="191">
        <v>0.20248238140317659</v>
      </c>
      <c r="U2008" s="191">
        <f t="shared" si="157"/>
        <v>47</v>
      </c>
      <c r="V2008" s="191">
        <v>0.12359314189544547</v>
      </c>
      <c r="W2008" s="191">
        <f t="shared" si="158"/>
        <v>260</v>
      </c>
      <c r="X2008" s="191">
        <v>0.68370674240033658</v>
      </c>
      <c r="Y2008" s="191">
        <f t="shared" si="159"/>
        <v>345</v>
      </c>
      <c r="Z2008" s="191">
        <v>0.90722625433890813</v>
      </c>
      <c r="AA2008" s="191">
        <f t="shared" si="160"/>
        <v>346</v>
      </c>
      <c r="AB2008" s="191">
        <v>0.90985589565583247</v>
      </c>
      <c r="AC2008" s="191">
        <f t="shared" si="161"/>
        <v>81</v>
      </c>
      <c r="AD2008" s="191">
        <v>0.2130009466708741</v>
      </c>
      <c r="AE2008" s="191"/>
      <c r="AF2008" s="191"/>
    </row>
    <row r="2009" spans="1:32">
      <c r="A2009" s="332" t="s">
        <v>1141</v>
      </c>
      <c r="B2009" s="334" t="s">
        <v>960</v>
      </c>
      <c r="C2009" s="345">
        <v>17698</v>
      </c>
      <c r="D2009" s="345">
        <v>18999</v>
      </c>
      <c r="E2009" s="191">
        <f t="shared" si="149"/>
        <v>827</v>
      </c>
      <c r="F2009" s="191">
        <f t="shared" si="162"/>
        <v>4.3528606768777305</v>
      </c>
      <c r="G2009" s="191">
        <f t="shared" si="150"/>
        <v>411</v>
      </c>
      <c r="H2009" s="191">
        <v>2.163271751144797</v>
      </c>
      <c r="I2009" s="191">
        <f t="shared" si="151"/>
        <v>416</v>
      </c>
      <c r="J2009" s="191">
        <v>2.1895889257329335</v>
      </c>
      <c r="K2009" s="191">
        <f t="shared" si="152"/>
        <v>82</v>
      </c>
      <c r="L2009" s="191">
        <v>0.43160166324543398</v>
      </c>
      <c r="M2009" s="191">
        <f t="shared" si="153"/>
        <v>138</v>
      </c>
      <c r="N2009" s="191">
        <v>0.72635401863255966</v>
      </c>
      <c r="O2009" s="191">
        <f t="shared" si="154"/>
        <v>24</v>
      </c>
      <c r="P2009" s="191">
        <v>0.12632243802305385</v>
      </c>
      <c r="Q2009" s="191">
        <f t="shared" si="155"/>
        <v>30</v>
      </c>
      <c r="R2009" s="191">
        <v>0.31422706458234645</v>
      </c>
      <c r="S2009" s="191">
        <f t="shared" si="156"/>
        <v>30</v>
      </c>
      <c r="T2009" s="191">
        <v>0.15790304752881731</v>
      </c>
      <c r="U2009" s="191">
        <f t="shared" si="157"/>
        <v>21</v>
      </c>
      <c r="V2009" s="191">
        <v>0.11053213327017213</v>
      </c>
      <c r="W2009" s="191">
        <f t="shared" si="158"/>
        <v>118</v>
      </c>
      <c r="X2009" s="191">
        <v>0.62108532028001473</v>
      </c>
      <c r="Y2009" s="191">
        <f t="shared" si="159"/>
        <v>125</v>
      </c>
      <c r="Z2009" s="191">
        <v>0.65792936470340546</v>
      </c>
      <c r="AA2009" s="191">
        <f t="shared" si="160"/>
        <v>207</v>
      </c>
      <c r="AB2009" s="191">
        <v>1.0895310279488395</v>
      </c>
      <c r="AC2009" s="191">
        <f t="shared" si="161"/>
        <v>52</v>
      </c>
      <c r="AD2009" s="191">
        <v>0.27369861571661669</v>
      </c>
      <c r="AE2009" s="191"/>
      <c r="AF2009" s="191"/>
    </row>
    <row r="2010" spans="1:32">
      <c r="A2010" s="332" t="s">
        <v>1141</v>
      </c>
      <c r="B2010" s="334" t="s">
        <v>950</v>
      </c>
      <c r="C2010" s="345">
        <v>22683</v>
      </c>
      <c r="D2010" s="345">
        <v>28070</v>
      </c>
      <c r="E2010" s="191">
        <f t="shared" si="149"/>
        <v>1290</v>
      </c>
      <c r="F2010" s="191">
        <f t="shared" si="162"/>
        <v>4.5956537228357677</v>
      </c>
      <c r="G2010" s="191">
        <f t="shared" si="150"/>
        <v>623</v>
      </c>
      <c r="H2010" s="191">
        <v>2.2194513715710724</v>
      </c>
      <c r="I2010" s="191">
        <f t="shared" si="151"/>
        <v>667</v>
      </c>
      <c r="J2010" s="191">
        <v>2.3762023512646953</v>
      </c>
      <c r="K2010" s="191">
        <f t="shared" si="152"/>
        <v>95</v>
      </c>
      <c r="L2010" s="191">
        <v>0.3384396152475953</v>
      </c>
      <c r="M2010" s="191">
        <f t="shared" si="153"/>
        <v>212</v>
      </c>
      <c r="N2010" s="191">
        <v>0.75525472034200214</v>
      </c>
      <c r="O2010" s="191">
        <f t="shared" si="154"/>
        <v>53</v>
      </c>
      <c r="P2010" s="191">
        <v>0.18881368008550053</v>
      </c>
      <c r="Q2010" s="191">
        <f t="shared" si="155"/>
        <v>23</v>
      </c>
      <c r="R2010" s="191">
        <v>0.16305664410402565</v>
      </c>
      <c r="S2010" s="191">
        <f t="shared" si="156"/>
        <v>31</v>
      </c>
      <c r="T2010" s="191">
        <v>0.110438190238689</v>
      </c>
      <c r="U2010" s="191">
        <f t="shared" si="157"/>
        <v>31</v>
      </c>
      <c r="V2010" s="191">
        <v>0.110438190238689</v>
      </c>
      <c r="W2010" s="191">
        <f t="shared" si="158"/>
        <v>170</v>
      </c>
      <c r="X2010" s="191">
        <v>0.60562878517990737</v>
      </c>
      <c r="Y2010" s="191">
        <f t="shared" si="159"/>
        <v>237</v>
      </c>
      <c r="Z2010" s="191">
        <v>0.84431777698610622</v>
      </c>
      <c r="AA2010" s="191">
        <f t="shared" si="160"/>
        <v>354</v>
      </c>
      <c r="AB2010" s="191">
        <v>1.261132882080513</v>
      </c>
      <c r="AC2010" s="191">
        <f t="shared" si="161"/>
        <v>84</v>
      </c>
      <c r="AD2010" s="191">
        <v>0.29925187032418954</v>
      </c>
      <c r="AE2010" s="191"/>
      <c r="AF2010" s="191"/>
    </row>
    <row r="2011" spans="1:32">
      <c r="A2011" s="332" t="s">
        <v>1141</v>
      </c>
      <c r="B2011" s="334" t="s">
        <v>962</v>
      </c>
      <c r="C2011" s="345">
        <v>9064</v>
      </c>
      <c r="D2011" s="345">
        <v>9442</v>
      </c>
      <c r="E2011" s="191">
        <f t="shared" si="149"/>
        <v>436</v>
      </c>
      <c r="F2011" s="191">
        <f t="shared" si="162"/>
        <v>4.6176657487820378</v>
      </c>
      <c r="G2011" s="191">
        <f t="shared" si="150"/>
        <v>213</v>
      </c>
      <c r="H2011" s="191">
        <v>2.2558779919508578</v>
      </c>
      <c r="I2011" s="191">
        <f t="shared" si="151"/>
        <v>223</v>
      </c>
      <c r="J2011" s="191">
        <v>2.36178775683118</v>
      </c>
      <c r="K2011" s="191">
        <f t="shared" si="152"/>
        <v>33</v>
      </c>
      <c r="L2011" s="191">
        <v>0.34950222410506249</v>
      </c>
      <c r="M2011" s="191">
        <f t="shared" si="153"/>
        <v>53</v>
      </c>
      <c r="N2011" s="191">
        <v>0.56132175386570649</v>
      </c>
      <c r="O2011" s="191">
        <f t="shared" si="154"/>
        <v>16</v>
      </c>
      <c r="P2011" s="191">
        <v>0.16945562380851514</v>
      </c>
      <c r="Q2011" s="191">
        <f t="shared" si="155"/>
        <v>10</v>
      </c>
      <c r="R2011" s="191">
        <v>0.2107604321118407</v>
      </c>
      <c r="S2011" s="191">
        <f t="shared" si="156"/>
        <v>18</v>
      </c>
      <c r="T2011" s="191">
        <v>0.19063757678457952</v>
      </c>
      <c r="U2011" s="191">
        <f t="shared" si="157"/>
        <v>16</v>
      </c>
      <c r="V2011" s="191">
        <v>0.16945562380851514</v>
      </c>
      <c r="W2011" s="191">
        <f t="shared" si="158"/>
        <v>45</v>
      </c>
      <c r="X2011" s="191">
        <v>0.47659394196144883</v>
      </c>
      <c r="Y2011" s="191">
        <f t="shared" si="159"/>
        <v>75</v>
      </c>
      <c r="Z2011" s="191">
        <v>0.79432323660241477</v>
      </c>
      <c r="AA2011" s="191">
        <f t="shared" si="160"/>
        <v>142</v>
      </c>
      <c r="AB2011" s="191">
        <v>1.5039186613005719</v>
      </c>
      <c r="AC2011" s="191">
        <f t="shared" si="161"/>
        <v>28</v>
      </c>
      <c r="AD2011" s="191">
        <v>0.29654734166490149</v>
      </c>
      <c r="AE2011" s="191"/>
      <c r="AF2011" s="191"/>
    </row>
    <row r="2012" spans="1:32">
      <c r="A2012" s="332" t="s">
        <v>1141</v>
      </c>
      <c r="B2012" s="334" t="s">
        <v>963</v>
      </c>
      <c r="C2012" s="345">
        <v>16549</v>
      </c>
      <c r="D2012" s="345">
        <v>17177</v>
      </c>
      <c r="E2012" s="191">
        <f t="shared" si="149"/>
        <v>794</v>
      </c>
      <c r="F2012" s="191">
        <f t="shared" si="162"/>
        <v>4.6224602666356178</v>
      </c>
      <c r="G2012" s="191">
        <f t="shared" si="150"/>
        <v>418</v>
      </c>
      <c r="H2012" s="191">
        <v>2.4334866391104386</v>
      </c>
      <c r="I2012" s="191">
        <f t="shared" si="151"/>
        <v>376</v>
      </c>
      <c r="J2012" s="191">
        <v>2.1889736275251792</v>
      </c>
      <c r="K2012" s="191">
        <f t="shared" si="152"/>
        <v>68</v>
      </c>
      <c r="L2012" s="191">
        <v>0.3958782092332771</v>
      </c>
      <c r="M2012" s="191">
        <f t="shared" si="153"/>
        <v>128</v>
      </c>
      <c r="N2012" s="191">
        <v>0.74518251149793324</v>
      </c>
      <c r="O2012" s="191">
        <f t="shared" si="154"/>
        <v>31</v>
      </c>
      <c r="P2012" s="191">
        <v>0.18047388950340573</v>
      </c>
      <c r="Q2012" s="191">
        <f t="shared" si="155"/>
        <v>20</v>
      </c>
      <c r="R2012" s="191">
        <v>0.2317051871688886</v>
      </c>
      <c r="S2012" s="191">
        <f t="shared" si="156"/>
        <v>31</v>
      </c>
      <c r="T2012" s="191">
        <v>0.18047388950340573</v>
      </c>
      <c r="U2012" s="191">
        <f t="shared" si="157"/>
        <v>32</v>
      </c>
      <c r="V2012" s="191">
        <v>0.18629562787448331</v>
      </c>
      <c r="W2012" s="191">
        <f t="shared" si="158"/>
        <v>81</v>
      </c>
      <c r="X2012" s="191">
        <v>0.4715608080572859</v>
      </c>
      <c r="Y2012" s="191">
        <f t="shared" si="159"/>
        <v>131</v>
      </c>
      <c r="Z2012" s="191">
        <v>0.76264772661116609</v>
      </c>
      <c r="AA2012" s="191">
        <f t="shared" si="160"/>
        <v>216</v>
      </c>
      <c r="AB2012" s="191">
        <v>1.2574954881527625</v>
      </c>
      <c r="AC2012" s="191">
        <f t="shared" si="161"/>
        <v>56</v>
      </c>
      <c r="AD2012" s="191">
        <v>0.32601734878034583</v>
      </c>
      <c r="AE2012" s="191"/>
      <c r="AF2012" s="191"/>
    </row>
    <row r="2013" spans="1:32">
      <c r="A2013" s="332" t="s">
        <v>1141</v>
      </c>
      <c r="B2013" s="335" t="s">
        <v>1124</v>
      </c>
      <c r="C2013" s="343">
        <v>105509</v>
      </c>
      <c r="D2013" s="240">
        <v>132609</v>
      </c>
      <c r="E2013" s="191">
        <f t="shared" si="149"/>
        <v>6926</v>
      </c>
      <c r="F2013" s="191">
        <f t="shared" si="162"/>
        <v>5.2228732589794058</v>
      </c>
      <c r="G2013" s="191">
        <f t="shared" si="150"/>
        <v>3561</v>
      </c>
      <c r="H2013" s="191">
        <v>2.6853380992240345</v>
      </c>
      <c r="I2013" s="191">
        <f t="shared" si="151"/>
        <v>3365</v>
      </c>
      <c r="J2013" s="191">
        <v>2.5375351597553713</v>
      </c>
      <c r="K2013" s="191">
        <f t="shared" si="152"/>
        <v>361</v>
      </c>
      <c r="L2013" s="191">
        <v>0.27222888340912005</v>
      </c>
      <c r="M2013" s="191">
        <f t="shared" si="153"/>
        <v>620</v>
      </c>
      <c r="N2013" s="191">
        <v>0.46753991056413968</v>
      </c>
      <c r="O2013" s="191">
        <f t="shared" si="154"/>
        <v>214</v>
      </c>
      <c r="P2013" s="191">
        <v>0.16137667880762241</v>
      </c>
      <c r="Q2013" s="191">
        <f t="shared" si="155"/>
        <v>204</v>
      </c>
      <c r="R2013" s="191">
        <v>0.30613306789131961</v>
      </c>
      <c r="S2013" s="191">
        <f t="shared" si="156"/>
        <v>167</v>
      </c>
      <c r="T2013" s="191">
        <v>0.12593413720034086</v>
      </c>
      <c r="U2013" s="191">
        <f t="shared" si="157"/>
        <v>161</v>
      </c>
      <c r="V2013" s="191">
        <v>0.12140955742068787</v>
      </c>
      <c r="W2013" s="191">
        <f t="shared" si="158"/>
        <v>1096</v>
      </c>
      <c r="X2013" s="191">
        <v>0.82648990641660836</v>
      </c>
      <c r="Y2013" s="191">
        <f t="shared" si="159"/>
        <v>1585</v>
      </c>
      <c r="Z2013" s="191">
        <v>1.195243158458325</v>
      </c>
      <c r="AA2013" s="191">
        <f t="shared" si="160"/>
        <v>2148</v>
      </c>
      <c r="AB2013" s="191">
        <v>1.6197995611157614</v>
      </c>
      <c r="AC2013" s="191">
        <f t="shared" si="161"/>
        <v>370</v>
      </c>
      <c r="AD2013" s="191">
        <v>0.27901575307859949</v>
      </c>
      <c r="AE2013" s="191"/>
      <c r="AF2013" s="191"/>
    </row>
    <row r="2014" spans="1:32">
      <c r="A2014" s="332" t="s">
        <v>1141</v>
      </c>
      <c r="B2014" s="336" t="s">
        <v>1125</v>
      </c>
      <c r="C2014" s="342"/>
      <c r="D2014" s="346"/>
      <c r="E2014" s="191">
        <f t="shared" si="149"/>
        <v>3160</v>
      </c>
      <c r="F2014" s="191"/>
      <c r="G2014" s="191">
        <f t="shared" si="150"/>
        <v>1561</v>
      </c>
      <c r="H2014" s="191"/>
      <c r="I2014" s="191">
        <f t="shared" si="151"/>
        <v>1599</v>
      </c>
      <c r="J2014" s="191"/>
      <c r="K2014" s="191">
        <f t="shared" si="152"/>
        <v>172</v>
      </c>
      <c r="L2014" s="191"/>
      <c r="M2014" s="191">
        <f t="shared" si="153"/>
        <v>265</v>
      </c>
      <c r="N2014" s="191"/>
      <c r="O2014" s="191">
        <f t="shared" si="154"/>
        <v>114</v>
      </c>
      <c r="P2014" s="191"/>
      <c r="Q2014" s="191">
        <f t="shared" si="155"/>
        <v>101</v>
      </c>
      <c r="R2014" s="191"/>
      <c r="S2014" s="191">
        <f t="shared" si="156"/>
        <v>78</v>
      </c>
      <c r="T2014" s="191"/>
      <c r="U2014" s="191">
        <f t="shared" si="157"/>
        <v>73</v>
      </c>
      <c r="V2014" s="191"/>
      <c r="W2014" s="191">
        <f t="shared" si="158"/>
        <v>565</v>
      </c>
      <c r="X2014" s="191"/>
      <c r="Y2014" s="191">
        <f t="shared" si="159"/>
        <v>805</v>
      </c>
      <c r="Z2014" s="191"/>
      <c r="AA2014" s="191">
        <f t="shared" si="160"/>
        <v>868</v>
      </c>
      <c r="AB2014" s="191"/>
      <c r="AC2014" s="191">
        <f t="shared" si="161"/>
        <v>119</v>
      </c>
      <c r="AD2014" s="191"/>
      <c r="AE2014" s="191"/>
      <c r="AF2014" s="191"/>
    </row>
    <row r="2015" spans="1:32">
      <c r="A2015" s="332" t="s">
        <v>1141</v>
      </c>
      <c r="B2015" s="336" t="s">
        <v>1126</v>
      </c>
      <c r="C2015" s="342"/>
      <c r="D2015" s="328"/>
      <c r="E2015" s="191">
        <f t="shared" si="149"/>
        <v>727</v>
      </c>
      <c r="F2015" s="191"/>
      <c r="G2015" s="191">
        <f t="shared" si="150"/>
        <v>403</v>
      </c>
      <c r="H2015" s="191"/>
      <c r="I2015" s="191">
        <f t="shared" si="151"/>
        <v>324</v>
      </c>
      <c r="J2015" s="191"/>
      <c r="K2015" s="191">
        <f t="shared" si="152"/>
        <v>40</v>
      </c>
      <c r="L2015" s="191"/>
      <c r="M2015" s="191">
        <f t="shared" si="153"/>
        <v>67</v>
      </c>
      <c r="N2015" s="191"/>
      <c r="O2015" s="191">
        <f t="shared" si="154"/>
        <v>20</v>
      </c>
      <c r="P2015" s="191"/>
      <c r="Q2015" s="191">
        <f t="shared" si="155"/>
        <v>11</v>
      </c>
      <c r="R2015" s="191"/>
      <c r="S2015" s="191">
        <f t="shared" si="156"/>
        <v>20</v>
      </c>
      <c r="T2015" s="191"/>
      <c r="U2015" s="191">
        <f t="shared" si="157"/>
        <v>15</v>
      </c>
      <c r="V2015" s="191"/>
      <c r="W2015" s="191">
        <f t="shared" si="158"/>
        <v>98</v>
      </c>
      <c r="X2015" s="191"/>
      <c r="Y2015" s="191">
        <f t="shared" si="159"/>
        <v>151</v>
      </c>
      <c r="Z2015" s="191"/>
      <c r="AA2015" s="191">
        <f t="shared" si="160"/>
        <v>250</v>
      </c>
      <c r="AB2015" s="191"/>
      <c r="AC2015" s="191">
        <f t="shared" si="161"/>
        <v>55</v>
      </c>
      <c r="AD2015" s="191"/>
      <c r="AE2015" s="191"/>
      <c r="AF2015" s="191"/>
    </row>
    <row r="2016" spans="1:32">
      <c r="A2016" s="332" t="s">
        <v>1141</v>
      </c>
      <c r="B2016" s="336" t="s">
        <v>1127</v>
      </c>
      <c r="C2016" s="342"/>
      <c r="D2016" s="328"/>
      <c r="E2016" s="191">
        <f t="shared" si="149"/>
        <v>3039</v>
      </c>
      <c r="F2016" s="191"/>
      <c r="G2016" s="191">
        <f t="shared" si="150"/>
        <v>1597</v>
      </c>
      <c r="H2016" s="191"/>
      <c r="I2016" s="191">
        <f t="shared" si="151"/>
        <v>1442</v>
      </c>
      <c r="J2016" s="191"/>
      <c r="K2016" s="191">
        <f t="shared" si="152"/>
        <v>149</v>
      </c>
      <c r="L2016" s="191"/>
      <c r="M2016" s="191">
        <f t="shared" si="153"/>
        <v>288</v>
      </c>
      <c r="N2016" s="191"/>
      <c r="O2016" s="191">
        <f t="shared" si="154"/>
        <v>80</v>
      </c>
      <c r="P2016" s="191"/>
      <c r="Q2016" s="191">
        <f t="shared" si="155"/>
        <v>92</v>
      </c>
      <c r="R2016" s="191"/>
      <c r="S2016" s="191">
        <f t="shared" si="156"/>
        <v>69</v>
      </c>
      <c r="T2016" s="191"/>
      <c r="U2016" s="191">
        <f t="shared" si="157"/>
        <v>73</v>
      </c>
      <c r="V2016" s="191"/>
      <c r="W2016" s="191">
        <f t="shared" si="158"/>
        <v>433</v>
      </c>
      <c r="X2016" s="191"/>
      <c r="Y2016" s="191">
        <f t="shared" si="159"/>
        <v>629</v>
      </c>
      <c r="Z2016" s="191"/>
      <c r="AA2016" s="191">
        <f t="shared" si="160"/>
        <v>1030</v>
      </c>
      <c r="AB2016" s="191"/>
      <c r="AC2016" s="191">
        <f t="shared" si="161"/>
        <v>196</v>
      </c>
      <c r="AD2016" s="191"/>
      <c r="AE2016" s="191"/>
      <c r="AF2016" s="191"/>
    </row>
    <row r="2017" spans="1:32">
      <c r="C2017" s="341"/>
      <c r="D2017" s="191"/>
      <c r="E2017" s="191"/>
      <c r="F2017" s="191"/>
      <c r="G2017" s="191"/>
      <c r="H2017" s="191"/>
      <c r="I2017" s="191"/>
      <c r="J2017" s="191"/>
      <c r="K2017" s="191"/>
      <c r="L2017" s="191"/>
      <c r="M2017" s="191"/>
      <c r="N2017" s="191"/>
      <c r="O2017" s="191"/>
      <c r="P2017" s="191"/>
      <c r="Q2017" s="191"/>
      <c r="R2017" s="191"/>
      <c r="S2017" s="191"/>
      <c r="T2017" s="191"/>
      <c r="U2017" s="191"/>
      <c r="V2017" s="191"/>
      <c r="W2017" s="191"/>
      <c r="X2017" s="191"/>
      <c r="Y2017" s="191"/>
      <c r="Z2017" s="191"/>
      <c r="AA2017" s="191"/>
      <c r="AB2017" s="191"/>
      <c r="AC2017" s="191"/>
      <c r="AD2017" s="191"/>
      <c r="AE2017" s="191"/>
      <c r="AF2017" s="191"/>
    </row>
    <row r="2018" spans="1:32">
      <c r="C2018" s="341"/>
      <c r="D2018" s="191"/>
      <c r="E2018" s="191"/>
      <c r="F2018" s="191"/>
      <c r="G2018" s="191"/>
      <c r="H2018" s="191"/>
      <c r="I2018" s="191"/>
      <c r="J2018" s="191"/>
      <c r="K2018" s="191"/>
      <c r="L2018" s="191"/>
      <c r="M2018" s="191"/>
      <c r="N2018" s="191"/>
      <c r="O2018" s="191"/>
      <c r="P2018" s="191"/>
      <c r="Q2018" s="191"/>
      <c r="R2018" s="191"/>
      <c r="S2018" s="191"/>
      <c r="T2018" s="191"/>
      <c r="U2018" s="191"/>
      <c r="V2018" s="191"/>
      <c r="W2018" s="191"/>
      <c r="X2018" s="191"/>
      <c r="Y2018" s="191"/>
      <c r="Z2018" s="191"/>
      <c r="AA2018" s="191"/>
      <c r="AB2018" s="191"/>
      <c r="AC2018" s="191"/>
      <c r="AD2018" s="191"/>
      <c r="AE2018" s="191"/>
      <c r="AF2018" s="191"/>
    </row>
    <row r="2019" spans="1:32">
      <c r="A2019" s="332" t="s">
        <v>1142</v>
      </c>
      <c r="C2019" s="341"/>
      <c r="D2019" s="191"/>
      <c r="E2019" s="191"/>
      <c r="F2019" s="191"/>
      <c r="G2019" s="191"/>
      <c r="H2019" s="191"/>
      <c r="I2019" s="191"/>
      <c r="J2019" s="191"/>
      <c r="K2019" s="191"/>
      <c r="L2019" s="191"/>
      <c r="M2019" s="191"/>
      <c r="N2019" s="191"/>
      <c r="O2019" s="191"/>
      <c r="P2019" s="191"/>
      <c r="Q2019" s="191"/>
      <c r="R2019" s="191"/>
      <c r="S2019" s="191"/>
      <c r="T2019" s="191"/>
      <c r="U2019" s="191"/>
      <c r="V2019" s="191"/>
      <c r="W2019" s="191"/>
      <c r="X2019" s="191"/>
      <c r="Y2019" s="191"/>
      <c r="Z2019" s="191"/>
      <c r="AA2019" s="191"/>
      <c r="AB2019" s="191"/>
      <c r="AC2019" s="191"/>
      <c r="AD2019" s="191"/>
      <c r="AE2019" s="191"/>
      <c r="AF2019" s="191"/>
    </row>
    <row r="2020" spans="1:32">
      <c r="C2020" s="341"/>
      <c r="D2020" s="191"/>
      <c r="E2020" s="191"/>
      <c r="F2020" s="191"/>
      <c r="G2020" s="191"/>
      <c r="H2020" s="191"/>
      <c r="I2020" s="191"/>
      <c r="J2020" s="191"/>
      <c r="K2020" s="191"/>
      <c r="L2020" s="191"/>
      <c r="M2020" s="191"/>
      <c r="N2020" s="191"/>
      <c r="O2020" s="191"/>
      <c r="P2020" s="191"/>
      <c r="Q2020" s="191"/>
      <c r="R2020" s="191"/>
      <c r="S2020" s="191"/>
      <c r="T2020" s="191"/>
      <c r="U2020" s="191"/>
      <c r="V2020" s="191"/>
      <c r="W2020" s="191"/>
      <c r="X2020" s="191"/>
      <c r="Y2020" s="191"/>
      <c r="Z2020" s="191"/>
      <c r="AA2020" s="191"/>
      <c r="AB2020" s="191"/>
      <c r="AC2020" s="191"/>
      <c r="AD2020" s="191"/>
      <c r="AE2020" s="191"/>
      <c r="AF2020" s="191"/>
    </row>
    <row r="2021" spans="1:32">
      <c r="C2021" s="341"/>
      <c r="D2021" s="191"/>
      <c r="E2021" s="191"/>
      <c r="F2021" s="191"/>
      <c r="G2021" s="191"/>
      <c r="H2021" s="191"/>
      <c r="I2021" s="191"/>
      <c r="J2021" s="191"/>
      <c r="K2021" s="191"/>
      <c r="L2021" s="191"/>
      <c r="M2021" s="191"/>
      <c r="N2021" s="191"/>
      <c r="O2021" s="191"/>
      <c r="P2021" s="191"/>
      <c r="Q2021" s="191"/>
      <c r="R2021" s="191"/>
      <c r="S2021" s="191"/>
      <c r="T2021" s="191"/>
      <c r="U2021" s="191"/>
      <c r="V2021" s="191"/>
      <c r="W2021" s="191"/>
      <c r="X2021" s="191"/>
      <c r="Y2021" s="191"/>
      <c r="Z2021" s="191"/>
      <c r="AA2021" s="191"/>
      <c r="AB2021" s="191"/>
      <c r="AC2021" s="191"/>
      <c r="AD2021" s="191"/>
      <c r="AE2021" s="191"/>
      <c r="AF2021" s="191"/>
    </row>
    <row r="2022" spans="1:32">
      <c r="C2022" s="341"/>
      <c r="D2022" s="191"/>
      <c r="E2022" s="191"/>
      <c r="F2022" s="191"/>
      <c r="G2022" s="191"/>
      <c r="H2022" s="191"/>
      <c r="I2022" s="191"/>
      <c r="J2022" s="191"/>
      <c r="K2022" s="191"/>
      <c r="L2022" s="191"/>
      <c r="M2022" s="191"/>
      <c r="N2022" s="191"/>
      <c r="O2022" s="191"/>
      <c r="P2022" s="191"/>
      <c r="Q2022" s="191"/>
      <c r="R2022" s="191"/>
      <c r="S2022" s="191"/>
      <c r="T2022" s="191"/>
      <c r="U2022" s="191"/>
      <c r="V2022" s="191"/>
      <c r="W2022" s="191"/>
      <c r="X2022" s="191"/>
      <c r="Y2022" s="191"/>
      <c r="Z2022" s="191"/>
      <c r="AA2022" s="191"/>
      <c r="AB2022" s="191"/>
      <c r="AC2022" s="191"/>
      <c r="AD2022" s="191"/>
      <c r="AE2022" s="191"/>
      <c r="AF2022" s="191"/>
    </row>
    <row r="2023" spans="1:32">
      <c r="C2023" s="341"/>
      <c r="D2023" s="191"/>
      <c r="E2023" s="191"/>
      <c r="F2023" s="191"/>
      <c r="G2023" s="191"/>
      <c r="H2023" s="191"/>
      <c r="I2023" s="191"/>
      <c r="J2023" s="191"/>
      <c r="K2023" s="191"/>
      <c r="L2023" s="191"/>
      <c r="M2023" s="191"/>
      <c r="N2023" s="191"/>
      <c r="O2023" s="191"/>
      <c r="P2023" s="191"/>
      <c r="Q2023" s="191"/>
      <c r="R2023" s="191"/>
      <c r="S2023" s="191"/>
      <c r="T2023" s="191"/>
      <c r="U2023" s="191"/>
      <c r="V2023" s="191"/>
      <c r="W2023" s="191"/>
      <c r="X2023" s="191"/>
      <c r="Y2023" s="191"/>
      <c r="Z2023" s="191"/>
      <c r="AA2023" s="191"/>
      <c r="AB2023" s="191"/>
      <c r="AC2023" s="191"/>
      <c r="AD2023" s="191"/>
      <c r="AE2023" s="191"/>
      <c r="AF2023" s="191"/>
    </row>
    <row r="2024" spans="1:32">
      <c r="C2024" s="341"/>
      <c r="D2024" s="191"/>
      <c r="E2024" s="191"/>
      <c r="F2024" s="191"/>
      <c r="G2024" s="191"/>
      <c r="H2024" s="191"/>
      <c r="I2024" s="191"/>
      <c r="J2024" s="191"/>
      <c r="K2024" s="191"/>
      <c r="L2024" s="191"/>
      <c r="M2024" s="191"/>
      <c r="N2024" s="191"/>
      <c r="O2024" s="191"/>
      <c r="P2024" s="191"/>
      <c r="Q2024" s="191"/>
      <c r="R2024" s="191"/>
      <c r="S2024" s="191"/>
      <c r="T2024" s="191"/>
      <c r="U2024" s="191"/>
      <c r="V2024" s="191"/>
      <c r="W2024" s="191"/>
      <c r="X2024" s="191"/>
      <c r="Y2024" s="191"/>
      <c r="Z2024" s="191"/>
      <c r="AA2024" s="191"/>
      <c r="AB2024" s="191"/>
      <c r="AC2024" s="191"/>
      <c r="AD2024" s="191"/>
      <c r="AE2024" s="191"/>
      <c r="AF2024" s="191"/>
    </row>
    <row r="2025" spans="1:32">
      <c r="C2025" s="341"/>
      <c r="D2025" s="191"/>
      <c r="E2025" s="191"/>
      <c r="F2025" s="191"/>
      <c r="G2025" s="191"/>
      <c r="H2025" s="191"/>
      <c r="I2025" s="191"/>
      <c r="J2025" s="191"/>
      <c r="K2025" s="191"/>
      <c r="L2025" s="191"/>
      <c r="M2025" s="191"/>
      <c r="N2025" s="191"/>
      <c r="O2025" s="191"/>
      <c r="P2025" s="191"/>
      <c r="Q2025" s="191"/>
      <c r="R2025" s="191"/>
      <c r="S2025" s="191"/>
      <c r="T2025" s="191"/>
      <c r="U2025" s="191"/>
      <c r="V2025" s="191"/>
      <c r="W2025" s="191"/>
      <c r="X2025" s="191"/>
      <c r="Y2025" s="191"/>
      <c r="Z2025" s="191"/>
      <c r="AA2025" s="191"/>
      <c r="AB2025" s="191"/>
      <c r="AC2025" s="191"/>
      <c r="AD2025" s="191"/>
      <c r="AE2025" s="191"/>
      <c r="AF2025" s="191"/>
    </row>
    <row r="2026" spans="1:32">
      <c r="C2026" s="341"/>
      <c r="D2026" s="191"/>
      <c r="E2026" s="191"/>
      <c r="F2026" s="191"/>
      <c r="G2026" s="191"/>
      <c r="H2026" s="191"/>
      <c r="I2026" s="191"/>
      <c r="J2026" s="191"/>
      <c r="K2026" s="191"/>
      <c r="L2026" s="191"/>
      <c r="M2026" s="191"/>
      <c r="N2026" s="191"/>
      <c r="O2026" s="191"/>
      <c r="P2026" s="191"/>
      <c r="Q2026" s="191"/>
      <c r="R2026" s="191"/>
      <c r="S2026" s="191"/>
      <c r="T2026" s="191"/>
      <c r="U2026" s="191"/>
      <c r="V2026" s="191"/>
      <c r="W2026" s="191"/>
      <c r="X2026" s="191"/>
      <c r="Y2026" s="191"/>
      <c r="Z2026" s="191"/>
      <c r="AA2026" s="191"/>
      <c r="AB2026" s="191"/>
      <c r="AC2026" s="191"/>
      <c r="AD2026" s="191"/>
      <c r="AE2026" s="191"/>
      <c r="AF2026" s="191"/>
    </row>
    <row r="2027" spans="1:32">
      <c r="C2027" s="341"/>
      <c r="D2027" s="191"/>
      <c r="E2027" s="191"/>
      <c r="F2027" s="191"/>
      <c r="G2027" s="191"/>
      <c r="H2027" s="191"/>
      <c r="I2027" s="191"/>
      <c r="J2027" s="191"/>
      <c r="K2027" s="191"/>
      <c r="L2027" s="191"/>
      <c r="M2027" s="191"/>
      <c r="N2027" s="191"/>
      <c r="O2027" s="191"/>
      <c r="P2027" s="191"/>
      <c r="Q2027" s="191"/>
      <c r="R2027" s="191"/>
      <c r="S2027" s="191"/>
      <c r="T2027" s="191"/>
      <c r="U2027" s="191"/>
      <c r="V2027" s="191"/>
      <c r="W2027" s="191"/>
      <c r="X2027" s="191"/>
      <c r="Y2027" s="191"/>
      <c r="Z2027" s="191"/>
      <c r="AA2027" s="191"/>
      <c r="AB2027" s="191"/>
      <c r="AC2027" s="191"/>
      <c r="AD2027" s="191"/>
      <c r="AE2027" s="191"/>
      <c r="AF2027" s="191"/>
    </row>
    <row r="2028" spans="1:32">
      <c r="C2028" s="341"/>
      <c r="D2028" s="191"/>
      <c r="E2028" s="191"/>
      <c r="F2028" s="191"/>
      <c r="G2028" s="191"/>
      <c r="H2028" s="191"/>
      <c r="I2028" s="191"/>
      <c r="J2028" s="191"/>
      <c r="K2028" s="191"/>
      <c r="L2028" s="191"/>
      <c r="M2028" s="191"/>
      <c r="N2028" s="191"/>
      <c r="O2028" s="191"/>
      <c r="P2028" s="191"/>
      <c r="Q2028" s="191"/>
      <c r="R2028" s="191"/>
      <c r="S2028" s="191"/>
      <c r="T2028" s="191"/>
      <c r="U2028" s="191"/>
      <c r="V2028" s="191"/>
      <c r="W2028" s="191"/>
      <c r="X2028" s="191"/>
      <c r="Y2028" s="191"/>
      <c r="Z2028" s="191"/>
      <c r="AA2028" s="191"/>
      <c r="AB2028" s="191"/>
      <c r="AC2028" s="191"/>
      <c r="AD2028" s="191"/>
      <c r="AE2028" s="191"/>
      <c r="AF2028" s="191"/>
    </row>
    <row r="2029" spans="1:32">
      <c r="C2029" s="341"/>
      <c r="D2029" s="191"/>
      <c r="E2029" s="191"/>
      <c r="F2029" s="191"/>
      <c r="G2029" s="191"/>
      <c r="H2029" s="191"/>
      <c r="I2029" s="191"/>
      <c r="J2029" s="191"/>
      <c r="K2029" s="191"/>
      <c r="L2029" s="191"/>
      <c r="M2029" s="191"/>
      <c r="N2029" s="191"/>
      <c r="O2029" s="191"/>
      <c r="P2029" s="191"/>
      <c r="Q2029" s="191"/>
      <c r="R2029" s="191"/>
      <c r="S2029" s="191"/>
      <c r="T2029" s="191"/>
      <c r="U2029" s="191"/>
      <c r="V2029" s="191"/>
      <c r="W2029" s="191"/>
      <c r="X2029" s="191"/>
      <c r="Y2029" s="191"/>
      <c r="Z2029" s="191"/>
      <c r="AA2029" s="191"/>
      <c r="AB2029" s="191"/>
      <c r="AC2029" s="191"/>
      <c r="AD2029" s="191"/>
      <c r="AE2029" s="191"/>
      <c r="AF2029" s="191"/>
    </row>
    <row r="2030" spans="1:32">
      <c r="C2030" s="341"/>
      <c r="D2030" s="191"/>
      <c r="E2030" s="191"/>
      <c r="F2030" s="191"/>
      <c r="G2030" s="191"/>
      <c r="H2030" s="191"/>
      <c r="I2030" s="191"/>
      <c r="J2030" s="191"/>
      <c r="K2030" s="191"/>
      <c r="L2030" s="191"/>
      <c r="M2030" s="191"/>
      <c r="N2030" s="191"/>
      <c r="O2030" s="191"/>
      <c r="P2030" s="191"/>
      <c r="Q2030" s="191"/>
      <c r="R2030" s="191"/>
      <c r="S2030" s="191"/>
      <c r="T2030" s="191"/>
      <c r="U2030" s="191"/>
      <c r="V2030" s="191"/>
      <c r="W2030" s="191"/>
      <c r="X2030" s="191"/>
      <c r="Y2030" s="191"/>
      <c r="Z2030" s="191"/>
      <c r="AA2030" s="191"/>
      <c r="AB2030" s="191"/>
      <c r="AC2030" s="191"/>
      <c r="AD2030" s="191"/>
      <c r="AE2030" s="191"/>
      <c r="AF2030" s="191"/>
    </row>
    <row r="2031" spans="1:32">
      <c r="C2031" s="341"/>
      <c r="D2031" s="191"/>
      <c r="E2031" s="191"/>
      <c r="F2031" s="191"/>
      <c r="G2031" s="191"/>
      <c r="H2031" s="191"/>
      <c r="I2031" s="191"/>
      <c r="J2031" s="191"/>
      <c r="K2031" s="191"/>
      <c r="L2031" s="191"/>
      <c r="M2031" s="191"/>
      <c r="N2031" s="191"/>
      <c r="O2031" s="191"/>
      <c r="P2031" s="191"/>
      <c r="Q2031" s="191"/>
      <c r="R2031" s="191"/>
      <c r="S2031" s="191"/>
      <c r="T2031" s="191"/>
      <c r="U2031" s="191"/>
      <c r="V2031" s="191"/>
      <c r="W2031" s="191"/>
      <c r="X2031" s="191"/>
      <c r="Y2031" s="191"/>
      <c r="Z2031" s="191"/>
      <c r="AA2031" s="191"/>
      <c r="AB2031" s="191"/>
      <c r="AC2031" s="191"/>
      <c r="AD2031" s="191"/>
      <c r="AE2031" s="191"/>
      <c r="AF2031" s="191"/>
    </row>
    <row r="2032" spans="1:32">
      <c r="C2032" s="341"/>
      <c r="D2032" s="191"/>
      <c r="E2032" s="191"/>
      <c r="F2032" s="191"/>
      <c r="G2032" s="191"/>
      <c r="H2032" s="191"/>
      <c r="I2032" s="191"/>
      <c r="J2032" s="191"/>
      <c r="K2032" s="191"/>
      <c r="L2032" s="191"/>
      <c r="M2032" s="191"/>
      <c r="N2032" s="191"/>
      <c r="O2032" s="191"/>
      <c r="P2032" s="191"/>
      <c r="Q2032" s="191"/>
      <c r="R2032" s="191"/>
      <c r="S2032" s="191"/>
      <c r="T2032" s="191"/>
      <c r="U2032" s="191"/>
      <c r="V2032" s="191"/>
      <c r="W2032" s="191"/>
      <c r="X2032" s="191"/>
      <c r="Y2032" s="191"/>
      <c r="Z2032" s="191"/>
      <c r="AA2032" s="191"/>
      <c r="AB2032" s="191"/>
      <c r="AC2032" s="191"/>
      <c r="AD2032" s="191"/>
      <c r="AE2032" s="191"/>
      <c r="AF2032" s="191"/>
    </row>
    <row r="2033" spans="3:32">
      <c r="C2033" s="341"/>
      <c r="D2033" s="191"/>
      <c r="E2033" s="191"/>
      <c r="F2033" s="191"/>
      <c r="G2033" s="191"/>
      <c r="H2033" s="191"/>
      <c r="I2033" s="191"/>
      <c r="J2033" s="191"/>
      <c r="K2033" s="191"/>
      <c r="L2033" s="191"/>
      <c r="M2033" s="191"/>
      <c r="N2033" s="191"/>
      <c r="O2033" s="191"/>
      <c r="P2033" s="191"/>
      <c r="Q2033" s="191"/>
      <c r="R2033" s="191"/>
      <c r="S2033" s="191"/>
      <c r="T2033" s="191"/>
      <c r="U2033" s="191"/>
      <c r="V2033" s="191"/>
      <c r="W2033" s="191"/>
      <c r="X2033" s="191"/>
      <c r="Y2033" s="191"/>
      <c r="Z2033" s="191"/>
      <c r="AA2033" s="191"/>
      <c r="AB2033" s="191"/>
      <c r="AC2033" s="191"/>
      <c r="AD2033" s="191"/>
      <c r="AE2033" s="191"/>
      <c r="AF2033" s="191"/>
    </row>
    <row r="2034" spans="3:32">
      <c r="C2034" s="341"/>
      <c r="D2034" s="191"/>
      <c r="E2034" s="191"/>
      <c r="F2034" s="191"/>
      <c r="G2034" s="191"/>
      <c r="H2034" s="191"/>
      <c r="I2034" s="191"/>
      <c r="J2034" s="191"/>
      <c r="K2034" s="191"/>
      <c r="L2034" s="191"/>
      <c r="M2034" s="191"/>
      <c r="N2034" s="191"/>
      <c r="O2034" s="191"/>
      <c r="P2034" s="191"/>
      <c r="Q2034" s="191"/>
      <c r="R2034" s="191"/>
      <c r="S2034" s="191"/>
      <c r="T2034" s="191"/>
      <c r="U2034" s="191"/>
      <c r="V2034" s="191"/>
      <c r="W2034" s="191"/>
      <c r="X2034" s="191"/>
      <c r="Y2034" s="191"/>
      <c r="Z2034" s="191"/>
      <c r="AA2034" s="191"/>
      <c r="AB2034" s="191"/>
      <c r="AC2034" s="191"/>
      <c r="AD2034" s="191"/>
      <c r="AE2034" s="191"/>
      <c r="AF2034" s="191"/>
    </row>
    <row r="2035" spans="3:32">
      <c r="C2035" s="341"/>
      <c r="D2035" s="191"/>
      <c r="E2035" s="191"/>
      <c r="F2035" s="191"/>
      <c r="G2035" s="191"/>
      <c r="H2035" s="191"/>
      <c r="I2035" s="191"/>
      <c r="J2035" s="191"/>
      <c r="K2035" s="191"/>
      <c r="L2035" s="191"/>
      <c r="M2035" s="191"/>
      <c r="N2035" s="191"/>
      <c r="O2035" s="191"/>
      <c r="P2035" s="191"/>
      <c r="Q2035" s="191"/>
      <c r="R2035" s="191"/>
      <c r="S2035" s="191"/>
      <c r="T2035" s="191"/>
      <c r="U2035" s="191"/>
      <c r="V2035" s="191"/>
      <c r="W2035" s="191"/>
      <c r="X2035" s="191"/>
      <c r="Y2035" s="191"/>
      <c r="Z2035" s="191"/>
      <c r="AA2035" s="191"/>
      <c r="AB2035" s="191"/>
      <c r="AC2035" s="191"/>
      <c r="AD2035" s="191"/>
      <c r="AE2035" s="191"/>
      <c r="AF2035" s="191"/>
    </row>
    <row r="2036" spans="3:32">
      <c r="C2036" s="341"/>
      <c r="D2036" s="191"/>
      <c r="E2036" s="191"/>
      <c r="F2036" s="191"/>
      <c r="G2036" s="191"/>
      <c r="H2036" s="191"/>
      <c r="I2036" s="191"/>
      <c r="J2036" s="191"/>
      <c r="K2036" s="191"/>
      <c r="L2036" s="191"/>
      <c r="M2036" s="191"/>
      <c r="N2036" s="191"/>
      <c r="O2036" s="191"/>
      <c r="P2036" s="191"/>
      <c r="Q2036" s="191"/>
      <c r="R2036" s="191"/>
      <c r="S2036" s="191"/>
      <c r="T2036" s="191"/>
      <c r="U2036" s="191"/>
      <c r="V2036" s="191"/>
      <c r="W2036" s="191"/>
      <c r="X2036" s="191"/>
      <c r="Y2036" s="191"/>
      <c r="Z2036" s="191"/>
      <c r="AA2036" s="191"/>
      <c r="AB2036" s="191"/>
      <c r="AC2036" s="191"/>
      <c r="AD2036" s="191"/>
      <c r="AE2036" s="191"/>
      <c r="AF2036" s="191"/>
    </row>
    <row r="2037" spans="3:32">
      <c r="C2037" s="341"/>
      <c r="D2037" s="191"/>
      <c r="E2037" s="191"/>
      <c r="F2037" s="191"/>
      <c r="G2037" s="191"/>
      <c r="H2037" s="191"/>
      <c r="I2037" s="191"/>
      <c r="J2037" s="191"/>
      <c r="K2037" s="191"/>
      <c r="L2037" s="191"/>
      <c r="M2037" s="191"/>
      <c r="N2037" s="191"/>
      <c r="O2037" s="191"/>
      <c r="P2037" s="191"/>
      <c r="Q2037" s="191"/>
      <c r="R2037" s="191"/>
      <c r="S2037" s="191"/>
      <c r="T2037" s="191"/>
      <c r="U2037" s="191"/>
      <c r="V2037" s="191"/>
      <c r="W2037" s="191"/>
      <c r="X2037" s="191"/>
      <c r="Y2037" s="191"/>
      <c r="Z2037" s="191"/>
      <c r="AA2037" s="191"/>
      <c r="AB2037" s="191"/>
      <c r="AC2037" s="191"/>
      <c r="AD2037" s="191"/>
      <c r="AE2037" s="191"/>
      <c r="AF2037" s="191"/>
    </row>
    <row r="2038" spans="3:32">
      <c r="C2038" s="341"/>
      <c r="D2038" s="191"/>
      <c r="E2038" s="191"/>
      <c r="F2038" s="191"/>
      <c r="G2038" s="191"/>
      <c r="H2038" s="191"/>
      <c r="I2038" s="191"/>
      <c r="J2038" s="191"/>
      <c r="K2038" s="191"/>
      <c r="L2038" s="191"/>
      <c r="M2038" s="191"/>
      <c r="N2038" s="191"/>
      <c r="O2038" s="191"/>
      <c r="P2038" s="191"/>
      <c r="Q2038" s="191"/>
      <c r="R2038" s="191"/>
      <c r="S2038" s="191"/>
      <c r="T2038" s="191"/>
      <c r="U2038" s="191"/>
      <c r="V2038" s="191"/>
      <c r="W2038" s="191"/>
      <c r="X2038" s="191"/>
      <c r="Y2038" s="191"/>
      <c r="Z2038" s="191"/>
      <c r="AA2038" s="191"/>
      <c r="AB2038" s="191"/>
      <c r="AC2038" s="191"/>
      <c r="AD2038" s="191"/>
      <c r="AE2038" s="191"/>
      <c r="AF2038" s="191"/>
    </row>
  </sheetData>
  <phoneticPr fontId="17" type="noConversion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A695-A5E5-1149-9097-461884A05B7A}">
  <dimension ref="A1:N424"/>
  <sheetViews>
    <sheetView workbookViewId="0">
      <pane ySplit="1" topLeftCell="A2" activePane="bottomLeft" state="frozen"/>
      <selection pane="bottomLeft" activeCell="B1" sqref="B1:B1048576"/>
    </sheetView>
  </sheetViews>
  <sheetFormatPr defaultColWidth="15.796875" defaultRowHeight="15.6"/>
  <cols>
    <col min="1" max="1" width="13.19921875" style="110" customWidth="1"/>
    <col min="2" max="2" width="28.296875" customWidth="1"/>
    <col min="3" max="3" width="16.796875" style="110" customWidth="1"/>
  </cols>
  <sheetData>
    <row r="1" spans="1:14" s="42" customFormat="1" ht="31.2">
      <c r="A1" s="319" t="s">
        <v>1224</v>
      </c>
      <c r="C1" s="318" t="s">
        <v>1226</v>
      </c>
      <c r="D1" s="318" t="s">
        <v>1147</v>
      </c>
      <c r="E1" s="318" t="s">
        <v>1148</v>
      </c>
      <c r="F1" s="318" t="s">
        <v>1149</v>
      </c>
      <c r="G1" s="318" t="s">
        <v>1150</v>
      </c>
      <c r="H1" s="318" t="s">
        <v>1151</v>
      </c>
      <c r="I1" s="318" t="s">
        <v>1152</v>
      </c>
      <c r="K1" s="318" t="s">
        <v>1143</v>
      </c>
      <c r="L1" s="318" t="s">
        <v>1144</v>
      </c>
      <c r="M1" s="318" t="s">
        <v>1145</v>
      </c>
      <c r="N1" s="318" t="s">
        <v>1146</v>
      </c>
    </row>
    <row r="2" spans="1:14">
      <c r="A2" s="110" t="s">
        <v>1223</v>
      </c>
      <c r="B2" s="61" t="s">
        <v>21</v>
      </c>
      <c r="J2" s="266"/>
    </row>
    <row r="3" spans="1:14" s="61" customFormat="1">
      <c r="A3" s="110" t="s">
        <v>1223</v>
      </c>
      <c r="B3" s="61" t="s">
        <v>1052</v>
      </c>
      <c r="C3" s="61">
        <f>SUM(D3,E3)</f>
        <v>59771</v>
      </c>
      <c r="D3" s="394">
        <v>30456</v>
      </c>
      <c r="E3" s="394">
        <v>29315</v>
      </c>
      <c r="F3" s="394">
        <v>6091.2</v>
      </c>
      <c r="G3" s="394">
        <v>5863</v>
      </c>
      <c r="H3" s="394">
        <v>6091</v>
      </c>
      <c r="I3" s="394">
        <v>5863</v>
      </c>
      <c r="J3" s="394"/>
      <c r="K3" s="394">
        <v>28279</v>
      </c>
      <c r="L3" s="394">
        <v>27344</v>
      </c>
      <c r="M3" s="394">
        <v>2177</v>
      </c>
      <c r="N3" s="394">
        <v>1971</v>
      </c>
    </row>
    <row r="4" spans="1:14">
      <c r="A4" s="110" t="s">
        <v>1223</v>
      </c>
      <c r="B4" s="100" t="s">
        <v>842</v>
      </c>
      <c r="C4" s="110">
        <f t="shared" ref="C4:C67" si="0">SUM(D4,E4)</f>
        <v>1608</v>
      </c>
      <c r="D4" s="266">
        <v>798</v>
      </c>
      <c r="E4" s="266">
        <v>810</v>
      </c>
      <c r="F4" s="266">
        <v>159.6</v>
      </c>
      <c r="G4" s="266">
        <v>162</v>
      </c>
      <c r="H4" s="266">
        <v>159</v>
      </c>
      <c r="I4" s="266">
        <v>162</v>
      </c>
      <c r="J4" s="266"/>
      <c r="K4" s="266">
        <v>778</v>
      </c>
      <c r="L4" s="266">
        <v>794</v>
      </c>
      <c r="M4" s="266">
        <v>20</v>
      </c>
      <c r="N4" s="266">
        <v>16</v>
      </c>
    </row>
    <row r="5" spans="1:14">
      <c r="A5" s="110" t="s">
        <v>1223</v>
      </c>
      <c r="B5" s="100" t="s">
        <v>843</v>
      </c>
      <c r="C5" s="110">
        <f t="shared" si="0"/>
        <v>2224</v>
      </c>
      <c r="D5" s="266">
        <v>1145</v>
      </c>
      <c r="E5" s="266">
        <v>1079</v>
      </c>
      <c r="F5" s="266">
        <v>229</v>
      </c>
      <c r="G5" s="266">
        <v>215.8</v>
      </c>
      <c r="H5" s="266">
        <v>229</v>
      </c>
      <c r="I5" s="266">
        <v>215</v>
      </c>
      <c r="J5" s="266"/>
      <c r="K5" s="266">
        <v>1102</v>
      </c>
      <c r="L5" s="266">
        <v>1045</v>
      </c>
      <c r="M5" s="266">
        <v>43</v>
      </c>
      <c r="N5" s="266">
        <v>34</v>
      </c>
    </row>
    <row r="6" spans="1:14">
      <c r="A6" s="110" t="s">
        <v>1223</v>
      </c>
      <c r="B6" s="100" t="s">
        <v>854</v>
      </c>
      <c r="C6" s="110">
        <f t="shared" si="0"/>
        <v>2739</v>
      </c>
      <c r="D6" s="266">
        <v>1380</v>
      </c>
      <c r="E6" s="266">
        <v>1359</v>
      </c>
      <c r="F6" s="266">
        <v>276</v>
      </c>
      <c r="G6" s="266">
        <v>271.8</v>
      </c>
      <c r="H6" s="266">
        <v>276</v>
      </c>
      <c r="I6" s="266">
        <v>271</v>
      </c>
      <c r="J6" s="266"/>
      <c r="K6" s="266">
        <v>1338</v>
      </c>
      <c r="L6" s="266">
        <v>1314</v>
      </c>
      <c r="M6" s="266">
        <v>42</v>
      </c>
      <c r="N6" s="266">
        <v>45</v>
      </c>
    </row>
    <row r="7" spans="1:14">
      <c r="A7" s="110" t="s">
        <v>1223</v>
      </c>
      <c r="B7" s="100" t="s">
        <v>855</v>
      </c>
      <c r="C7" s="110">
        <f t="shared" si="0"/>
        <v>1829</v>
      </c>
      <c r="D7" s="266">
        <v>926</v>
      </c>
      <c r="E7" s="266">
        <v>903</v>
      </c>
      <c r="F7" s="266">
        <v>185.2</v>
      </c>
      <c r="G7" s="266">
        <v>180.6</v>
      </c>
      <c r="H7" s="266">
        <v>185</v>
      </c>
      <c r="I7" s="266">
        <v>180</v>
      </c>
      <c r="J7" s="266"/>
      <c r="K7" s="266">
        <v>891</v>
      </c>
      <c r="L7" s="266">
        <v>862</v>
      </c>
      <c r="M7" s="266">
        <v>35</v>
      </c>
      <c r="N7" s="266">
        <v>41</v>
      </c>
    </row>
    <row r="8" spans="1:14">
      <c r="A8" s="110" t="s">
        <v>1223</v>
      </c>
      <c r="B8" s="100" t="s">
        <v>856</v>
      </c>
      <c r="C8" s="110">
        <f t="shared" si="0"/>
        <v>0</v>
      </c>
    </row>
    <row r="9" spans="1:14">
      <c r="A9" s="110" t="s">
        <v>1223</v>
      </c>
      <c r="B9" s="100" t="s">
        <v>865</v>
      </c>
      <c r="C9" s="110">
        <f t="shared" si="0"/>
        <v>3822</v>
      </c>
      <c r="D9" s="266">
        <v>1957</v>
      </c>
      <c r="E9" s="266">
        <v>1865</v>
      </c>
      <c r="F9" s="266">
        <v>391.4</v>
      </c>
      <c r="G9" s="266">
        <v>373</v>
      </c>
      <c r="H9" s="266">
        <v>391</v>
      </c>
      <c r="I9" s="266">
        <v>373</v>
      </c>
      <c r="J9" s="266"/>
      <c r="K9" s="266">
        <v>1902</v>
      </c>
      <c r="L9" s="266">
        <v>1817</v>
      </c>
      <c r="M9" s="266">
        <v>55</v>
      </c>
      <c r="N9" s="266">
        <v>48</v>
      </c>
    </row>
    <row r="10" spans="1:14">
      <c r="A10" s="110" t="s">
        <v>1223</v>
      </c>
      <c r="B10" s="100" t="s">
        <v>867</v>
      </c>
      <c r="C10" s="110">
        <f t="shared" si="0"/>
        <v>5330</v>
      </c>
      <c r="D10" s="266">
        <v>2702</v>
      </c>
      <c r="E10" s="266">
        <v>2628</v>
      </c>
      <c r="F10" s="266">
        <v>540.4</v>
      </c>
      <c r="G10" s="266">
        <v>525.6</v>
      </c>
      <c r="H10" s="266">
        <v>540</v>
      </c>
      <c r="I10" s="266">
        <v>525</v>
      </c>
      <c r="J10" s="266"/>
      <c r="K10" s="266">
        <v>2589</v>
      </c>
      <c r="L10" s="266">
        <v>2526</v>
      </c>
      <c r="M10" s="266">
        <v>113</v>
      </c>
      <c r="N10" s="266">
        <v>102</v>
      </c>
    </row>
    <row r="11" spans="1:14">
      <c r="A11" s="110" t="s">
        <v>1223</v>
      </c>
      <c r="B11" s="100" t="s">
        <v>876</v>
      </c>
      <c r="C11" s="110">
        <f t="shared" si="0"/>
        <v>2396</v>
      </c>
      <c r="D11" s="266">
        <v>1196</v>
      </c>
      <c r="E11" s="266">
        <v>1200</v>
      </c>
      <c r="F11" s="266">
        <v>239.2</v>
      </c>
      <c r="G11" s="266">
        <v>240</v>
      </c>
      <c r="H11" s="266">
        <v>239</v>
      </c>
      <c r="I11" s="266">
        <v>240</v>
      </c>
      <c r="J11" s="266"/>
      <c r="K11" s="266">
        <v>1163</v>
      </c>
      <c r="L11" s="266">
        <v>1163</v>
      </c>
      <c r="M11" s="266">
        <v>33</v>
      </c>
      <c r="N11" s="266">
        <v>37</v>
      </c>
    </row>
    <row r="12" spans="1:14">
      <c r="A12" s="110" t="s">
        <v>1223</v>
      </c>
      <c r="B12" s="100" t="s">
        <v>884</v>
      </c>
      <c r="C12" s="110">
        <f t="shared" si="0"/>
        <v>2094</v>
      </c>
      <c r="D12" s="266">
        <v>1051</v>
      </c>
      <c r="E12" s="266">
        <v>1043</v>
      </c>
      <c r="F12" s="266">
        <v>210.2</v>
      </c>
      <c r="G12" s="266">
        <v>208.6</v>
      </c>
      <c r="H12" s="266">
        <v>210</v>
      </c>
      <c r="I12" s="266">
        <v>208</v>
      </c>
      <c r="J12" s="266"/>
      <c r="K12" s="266">
        <v>1021</v>
      </c>
      <c r="L12" s="266">
        <v>1017</v>
      </c>
      <c r="M12" s="266">
        <v>30</v>
      </c>
      <c r="N12" s="266">
        <v>26</v>
      </c>
    </row>
    <row r="13" spans="1:14">
      <c r="A13" s="110" t="s">
        <v>1223</v>
      </c>
      <c r="B13" s="100" t="s">
        <v>903</v>
      </c>
      <c r="C13" s="110">
        <f t="shared" si="0"/>
        <v>2175</v>
      </c>
      <c r="D13" s="266">
        <v>1073</v>
      </c>
      <c r="E13" s="266">
        <v>1102</v>
      </c>
      <c r="F13" s="266">
        <v>214.6</v>
      </c>
      <c r="G13" s="266">
        <v>220.4</v>
      </c>
      <c r="H13" s="266">
        <v>214</v>
      </c>
      <c r="I13" s="266">
        <v>220</v>
      </c>
      <c r="J13" s="266"/>
      <c r="K13" s="266">
        <v>1028</v>
      </c>
      <c r="L13" s="266">
        <v>1055</v>
      </c>
      <c r="M13" s="266">
        <v>45</v>
      </c>
      <c r="N13" s="266">
        <v>47</v>
      </c>
    </row>
    <row r="14" spans="1:14">
      <c r="A14" s="110" t="s">
        <v>1223</v>
      </c>
      <c r="B14" s="100" t="s">
        <v>909</v>
      </c>
      <c r="C14" s="110">
        <f t="shared" si="0"/>
        <v>7582</v>
      </c>
      <c r="D14" s="266">
        <v>3875</v>
      </c>
      <c r="E14" s="266">
        <v>3707</v>
      </c>
      <c r="F14" s="266">
        <v>775</v>
      </c>
      <c r="G14" s="266">
        <v>741.4</v>
      </c>
      <c r="H14" s="266">
        <v>775</v>
      </c>
      <c r="I14" s="266">
        <v>741</v>
      </c>
      <c r="J14" s="266"/>
      <c r="K14" s="266">
        <v>3722</v>
      </c>
      <c r="L14" s="266">
        <v>3588</v>
      </c>
      <c r="M14" s="266">
        <v>153</v>
      </c>
      <c r="N14" s="266">
        <v>119</v>
      </c>
    </row>
    <row r="15" spans="1:14">
      <c r="A15" s="110" t="s">
        <v>1223</v>
      </c>
      <c r="B15" s="100" t="s">
        <v>911</v>
      </c>
      <c r="C15" s="110">
        <f t="shared" si="0"/>
        <v>27972</v>
      </c>
      <c r="D15" s="266">
        <v>14353</v>
      </c>
      <c r="E15" s="266">
        <v>13619</v>
      </c>
      <c r="F15" s="266">
        <v>2870.6</v>
      </c>
      <c r="G15" s="266">
        <v>2723.8</v>
      </c>
      <c r="H15" s="266">
        <v>2870</v>
      </c>
      <c r="I15" s="266">
        <v>2723</v>
      </c>
      <c r="J15" s="266"/>
      <c r="K15" s="266">
        <v>12745</v>
      </c>
      <c r="L15" s="266">
        <v>12163</v>
      </c>
      <c r="M15" s="266">
        <v>1608</v>
      </c>
      <c r="N15" s="266">
        <v>1456</v>
      </c>
    </row>
    <row r="16" spans="1:14" s="61" customFormat="1">
      <c r="A16" s="110" t="s">
        <v>1223</v>
      </c>
      <c r="B16" s="239" t="s">
        <v>1053</v>
      </c>
      <c r="C16" s="61">
        <f t="shared" si="0"/>
        <v>89986</v>
      </c>
      <c r="D16" s="394">
        <v>45926</v>
      </c>
      <c r="E16" s="394">
        <v>44060</v>
      </c>
      <c r="F16" s="394">
        <v>9185.2000000000007</v>
      </c>
      <c r="G16" s="394">
        <v>8812</v>
      </c>
      <c r="H16" s="394">
        <v>9185</v>
      </c>
      <c r="I16" s="394">
        <v>8812</v>
      </c>
      <c r="J16" s="394"/>
      <c r="K16" s="394">
        <v>44063</v>
      </c>
      <c r="L16" s="394">
        <v>42165</v>
      </c>
      <c r="M16" s="394">
        <v>1863</v>
      </c>
      <c r="N16" s="394">
        <v>1895</v>
      </c>
    </row>
    <row r="17" spans="1:14">
      <c r="A17" s="110" t="s">
        <v>1223</v>
      </c>
      <c r="B17" s="100" t="s">
        <v>823</v>
      </c>
      <c r="C17" s="110">
        <f t="shared" si="0"/>
        <v>2734</v>
      </c>
      <c r="D17" s="266">
        <v>1414</v>
      </c>
      <c r="E17" s="266">
        <v>1320</v>
      </c>
      <c r="F17" s="266">
        <v>282.8</v>
      </c>
      <c r="G17" s="266">
        <v>264</v>
      </c>
      <c r="H17" s="266">
        <v>282</v>
      </c>
      <c r="I17" s="266">
        <v>264</v>
      </c>
      <c r="J17" s="266"/>
      <c r="K17" s="266">
        <v>1352</v>
      </c>
      <c r="L17" s="266">
        <v>1260</v>
      </c>
      <c r="M17" s="266">
        <v>62</v>
      </c>
      <c r="N17" s="266">
        <v>60</v>
      </c>
    </row>
    <row r="18" spans="1:14">
      <c r="A18" s="110" t="s">
        <v>1223</v>
      </c>
      <c r="B18" s="100" t="s">
        <v>824</v>
      </c>
      <c r="C18" s="110">
        <f t="shared" si="0"/>
        <v>4082</v>
      </c>
      <c r="D18" s="266">
        <v>2077</v>
      </c>
      <c r="E18" s="266">
        <v>2005</v>
      </c>
      <c r="F18" s="266">
        <v>415.4</v>
      </c>
      <c r="G18" s="266">
        <v>401</v>
      </c>
      <c r="H18" s="266">
        <v>415</v>
      </c>
      <c r="I18" s="266">
        <v>401</v>
      </c>
      <c r="J18" s="266"/>
      <c r="K18" s="266">
        <v>1996</v>
      </c>
      <c r="L18" s="266">
        <v>1925</v>
      </c>
      <c r="M18" s="266">
        <v>81</v>
      </c>
      <c r="N18" s="266">
        <v>80</v>
      </c>
    </row>
    <row r="19" spans="1:14">
      <c r="A19" s="110" t="s">
        <v>1223</v>
      </c>
      <c r="B19" s="100" t="s">
        <v>825</v>
      </c>
      <c r="C19" s="110">
        <f t="shared" si="0"/>
        <v>13839</v>
      </c>
      <c r="D19" s="266">
        <v>6979</v>
      </c>
      <c r="E19" s="266">
        <v>6860</v>
      </c>
      <c r="F19" s="266">
        <v>1395.8</v>
      </c>
      <c r="G19" s="266">
        <v>1372</v>
      </c>
      <c r="H19" s="266">
        <v>1395</v>
      </c>
      <c r="I19" s="266">
        <v>1372</v>
      </c>
      <c r="J19" s="266"/>
      <c r="K19" s="266">
        <v>6569</v>
      </c>
      <c r="L19" s="266">
        <v>6433</v>
      </c>
      <c r="M19" s="266">
        <v>410</v>
      </c>
      <c r="N19" s="266">
        <v>427</v>
      </c>
    </row>
    <row r="20" spans="1:14">
      <c r="A20" s="110" t="s">
        <v>1223</v>
      </c>
      <c r="B20" s="100" t="s">
        <v>826</v>
      </c>
      <c r="C20" s="110">
        <f t="shared" si="0"/>
        <v>3429</v>
      </c>
      <c r="D20" s="266">
        <v>1747</v>
      </c>
      <c r="E20" s="266">
        <v>1682</v>
      </c>
      <c r="F20" s="266">
        <v>349.4</v>
      </c>
      <c r="G20" s="266">
        <v>336.4</v>
      </c>
      <c r="H20" s="266">
        <v>349</v>
      </c>
      <c r="I20" s="266">
        <v>336</v>
      </c>
      <c r="J20" s="266"/>
      <c r="K20" s="266">
        <v>1666</v>
      </c>
      <c r="L20" s="266">
        <v>1594</v>
      </c>
      <c r="M20" s="266">
        <v>81</v>
      </c>
      <c r="N20" s="266">
        <v>88</v>
      </c>
    </row>
    <row r="21" spans="1:14">
      <c r="A21" s="110" t="s">
        <v>1223</v>
      </c>
      <c r="B21" s="100" t="s">
        <v>827</v>
      </c>
      <c r="C21" s="110">
        <f t="shared" si="0"/>
        <v>1708</v>
      </c>
      <c r="D21" s="266">
        <v>891</v>
      </c>
      <c r="E21" s="266">
        <v>817</v>
      </c>
      <c r="F21" s="266">
        <v>178.2</v>
      </c>
      <c r="G21" s="266">
        <v>163.4</v>
      </c>
      <c r="H21" s="266">
        <v>178</v>
      </c>
      <c r="I21" s="266">
        <v>163</v>
      </c>
      <c r="J21" s="266"/>
      <c r="K21" s="266">
        <v>858</v>
      </c>
      <c r="L21" s="266">
        <v>792</v>
      </c>
      <c r="M21" s="266">
        <v>33</v>
      </c>
      <c r="N21" s="266">
        <v>25</v>
      </c>
    </row>
    <row r="22" spans="1:14">
      <c r="A22" s="110" t="s">
        <v>1223</v>
      </c>
      <c r="B22" s="100" t="s">
        <v>828</v>
      </c>
      <c r="C22" s="110">
        <f t="shared" si="0"/>
        <v>4679</v>
      </c>
      <c r="D22" s="266">
        <v>2362</v>
      </c>
      <c r="E22" s="266">
        <v>2317</v>
      </c>
      <c r="F22" s="266">
        <v>472.4</v>
      </c>
      <c r="G22" s="266">
        <v>463.4</v>
      </c>
      <c r="H22" s="266">
        <v>472</v>
      </c>
      <c r="I22" s="266">
        <v>463</v>
      </c>
      <c r="J22" s="266"/>
      <c r="K22" s="266">
        <v>2268</v>
      </c>
      <c r="L22" s="266">
        <v>2207</v>
      </c>
      <c r="M22" s="266">
        <v>94</v>
      </c>
      <c r="N22" s="266">
        <v>110</v>
      </c>
    </row>
    <row r="23" spans="1:14">
      <c r="A23" s="110" t="s">
        <v>1223</v>
      </c>
      <c r="B23" s="100" t="s">
        <v>932</v>
      </c>
      <c r="C23" s="110">
        <f t="shared" si="0"/>
        <v>4175</v>
      </c>
      <c r="D23" s="266">
        <v>2141</v>
      </c>
      <c r="E23" s="266">
        <v>2034</v>
      </c>
      <c r="F23" s="266">
        <v>428.2</v>
      </c>
      <c r="G23" s="266">
        <v>406.8</v>
      </c>
      <c r="H23" s="266">
        <v>428</v>
      </c>
      <c r="I23" s="266">
        <v>406</v>
      </c>
      <c r="J23" s="266"/>
      <c r="K23" s="266">
        <v>2087</v>
      </c>
      <c r="L23" s="266">
        <v>1978</v>
      </c>
      <c r="M23" s="266">
        <v>54</v>
      </c>
      <c r="N23" s="266">
        <v>56</v>
      </c>
    </row>
    <row r="24" spans="1:14">
      <c r="A24" s="110" t="s">
        <v>1223</v>
      </c>
      <c r="B24" s="100" t="s">
        <v>933</v>
      </c>
      <c r="C24" s="110">
        <f t="shared" si="0"/>
        <v>2584</v>
      </c>
      <c r="D24" s="266">
        <v>1331</v>
      </c>
      <c r="E24" s="266">
        <v>1253</v>
      </c>
      <c r="F24" s="266">
        <v>266.2</v>
      </c>
      <c r="G24" s="266">
        <v>250.6</v>
      </c>
      <c r="H24" s="266">
        <v>266</v>
      </c>
      <c r="I24" s="266">
        <v>250</v>
      </c>
      <c r="J24" s="266"/>
      <c r="K24" s="266">
        <v>1294</v>
      </c>
      <c r="L24" s="266">
        <v>1210</v>
      </c>
      <c r="M24" s="266">
        <v>37</v>
      </c>
      <c r="N24" s="266">
        <v>43</v>
      </c>
    </row>
    <row r="25" spans="1:14">
      <c r="A25" s="110" t="s">
        <v>1223</v>
      </c>
      <c r="B25" s="100" t="s">
        <v>829</v>
      </c>
      <c r="C25" s="110">
        <f t="shared" si="0"/>
        <v>1034</v>
      </c>
      <c r="D25" s="266">
        <v>535</v>
      </c>
      <c r="E25" s="266">
        <v>499</v>
      </c>
      <c r="F25" s="266">
        <v>107</v>
      </c>
      <c r="G25" s="266">
        <v>99.8</v>
      </c>
      <c r="H25" s="266">
        <v>107</v>
      </c>
      <c r="I25" s="266">
        <v>99</v>
      </c>
      <c r="J25" s="266"/>
      <c r="K25" s="266">
        <v>520</v>
      </c>
      <c r="L25" s="266">
        <v>488</v>
      </c>
      <c r="M25" s="266">
        <v>15</v>
      </c>
      <c r="N25" s="266">
        <v>11</v>
      </c>
    </row>
    <row r="26" spans="1:14">
      <c r="A26" s="110" t="s">
        <v>1223</v>
      </c>
      <c r="B26" s="100" t="s">
        <v>959</v>
      </c>
      <c r="C26" s="110">
        <f t="shared" si="0"/>
        <v>1778</v>
      </c>
      <c r="D26" s="266">
        <v>899</v>
      </c>
      <c r="E26" s="266">
        <v>879</v>
      </c>
      <c r="F26" s="266">
        <v>179.8</v>
      </c>
      <c r="G26" s="266">
        <v>175.8</v>
      </c>
      <c r="H26" s="266">
        <v>179</v>
      </c>
      <c r="I26" s="266">
        <v>175</v>
      </c>
      <c r="J26" s="266"/>
      <c r="K26" s="266">
        <v>870</v>
      </c>
      <c r="L26" s="266">
        <v>848</v>
      </c>
      <c r="M26" s="266">
        <v>29</v>
      </c>
      <c r="N26" s="266">
        <v>31</v>
      </c>
    </row>
    <row r="27" spans="1:14">
      <c r="A27" s="110" t="s">
        <v>1223</v>
      </c>
      <c r="B27" s="100" t="s">
        <v>830</v>
      </c>
      <c r="C27" s="110">
        <f t="shared" si="0"/>
        <v>2006</v>
      </c>
      <c r="D27" s="266">
        <v>1004</v>
      </c>
      <c r="E27" s="266">
        <v>1002</v>
      </c>
      <c r="F27" s="266">
        <v>200.8</v>
      </c>
      <c r="G27" s="266">
        <v>200.4</v>
      </c>
      <c r="H27" s="266">
        <v>200</v>
      </c>
      <c r="I27" s="266">
        <v>200</v>
      </c>
      <c r="J27" s="266"/>
      <c r="K27" s="266">
        <v>953</v>
      </c>
      <c r="L27" s="266">
        <v>947</v>
      </c>
      <c r="M27" s="266">
        <v>51</v>
      </c>
      <c r="N27" s="266">
        <v>55</v>
      </c>
    </row>
    <row r="28" spans="1:14">
      <c r="A28" s="110" t="s">
        <v>1223</v>
      </c>
      <c r="B28" s="100" t="s">
        <v>965</v>
      </c>
      <c r="C28" s="110">
        <f t="shared" si="0"/>
        <v>1677</v>
      </c>
      <c r="D28" s="266">
        <v>863</v>
      </c>
      <c r="E28" s="266">
        <v>814</v>
      </c>
      <c r="F28" s="266">
        <v>172.6</v>
      </c>
      <c r="G28" s="266">
        <v>162.80000000000001</v>
      </c>
      <c r="H28" s="266">
        <v>172</v>
      </c>
      <c r="I28" s="266">
        <v>162</v>
      </c>
      <c r="J28" s="266"/>
      <c r="K28" s="266">
        <v>849</v>
      </c>
      <c r="L28" s="266">
        <v>788</v>
      </c>
      <c r="M28" s="266">
        <v>14</v>
      </c>
      <c r="N28" s="266">
        <v>26</v>
      </c>
    </row>
    <row r="29" spans="1:14">
      <c r="A29" s="110" t="s">
        <v>1223</v>
      </c>
      <c r="B29" s="100" t="s">
        <v>831</v>
      </c>
      <c r="C29" s="110">
        <f t="shared" si="0"/>
        <v>4102</v>
      </c>
      <c r="D29" s="266">
        <v>2060</v>
      </c>
      <c r="E29" s="266">
        <v>2042</v>
      </c>
      <c r="F29" s="266">
        <v>412</v>
      </c>
      <c r="G29" s="266">
        <v>408.4</v>
      </c>
      <c r="H29" s="266">
        <v>412</v>
      </c>
      <c r="I29" s="266">
        <v>408</v>
      </c>
      <c r="J29" s="266"/>
      <c r="K29" s="266">
        <v>1988</v>
      </c>
      <c r="L29" s="266">
        <v>1966</v>
      </c>
      <c r="M29" s="266">
        <v>72</v>
      </c>
      <c r="N29" s="266">
        <v>76</v>
      </c>
    </row>
    <row r="30" spans="1:14">
      <c r="A30" s="110" t="s">
        <v>1223</v>
      </c>
      <c r="B30" s="100" t="s">
        <v>832</v>
      </c>
      <c r="C30" s="110">
        <f t="shared" si="0"/>
        <v>4092</v>
      </c>
      <c r="D30" s="266">
        <v>2159</v>
      </c>
      <c r="E30" s="266">
        <v>1933</v>
      </c>
      <c r="F30" s="266">
        <v>431.8</v>
      </c>
      <c r="G30" s="266">
        <v>386.6</v>
      </c>
      <c r="H30" s="266">
        <v>431</v>
      </c>
      <c r="I30" s="266">
        <v>386</v>
      </c>
      <c r="J30" s="266"/>
      <c r="K30" s="266">
        <v>2087</v>
      </c>
      <c r="L30" s="266">
        <v>1867</v>
      </c>
      <c r="M30" s="266">
        <v>72</v>
      </c>
      <c r="N30" s="266">
        <v>66</v>
      </c>
    </row>
    <row r="31" spans="1:14">
      <c r="A31" s="110" t="s">
        <v>1223</v>
      </c>
      <c r="B31" s="100" t="s">
        <v>870</v>
      </c>
      <c r="C31" s="110">
        <f t="shared" si="0"/>
        <v>1285</v>
      </c>
      <c r="D31" s="266">
        <v>650</v>
      </c>
      <c r="E31" s="266">
        <v>635</v>
      </c>
      <c r="F31" s="266">
        <v>130</v>
      </c>
      <c r="G31" s="266">
        <v>127</v>
      </c>
      <c r="H31" s="266">
        <v>130</v>
      </c>
      <c r="I31" s="266">
        <v>127</v>
      </c>
      <c r="J31" s="266"/>
      <c r="K31" s="266">
        <v>634</v>
      </c>
      <c r="L31" s="266">
        <v>616</v>
      </c>
      <c r="M31" s="266">
        <v>16</v>
      </c>
      <c r="N31" s="266">
        <v>19</v>
      </c>
    </row>
    <row r="32" spans="1:14">
      <c r="A32" s="110" t="s">
        <v>1223</v>
      </c>
      <c r="B32" s="100" t="s">
        <v>833</v>
      </c>
      <c r="C32" s="110">
        <f t="shared" si="0"/>
        <v>1352</v>
      </c>
      <c r="D32" s="266">
        <v>689</v>
      </c>
      <c r="E32" s="266">
        <v>663</v>
      </c>
      <c r="F32" s="266">
        <v>137.80000000000001</v>
      </c>
      <c r="G32" s="266">
        <v>132.6</v>
      </c>
      <c r="H32" s="266">
        <v>137</v>
      </c>
      <c r="I32" s="266">
        <v>132</v>
      </c>
      <c r="J32" s="266"/>
      <c r="K32" s="266">
        <v>660</v>
      </c>
      <c r="L32" s="266">
        <v>640</v>
      </c>
      <c r="M32" s="266">
        <v>29</v>
      </c>
      <c r="N32" s="266">
        <v>23</v>
      </c>
    </row>
    <row r="33" spans="1:14">
      <c r="A33" s="110" t="s">
        <v>1223</v>
      </c>
      <c r="B33" s="100" t="s">
        <v>949</v>
      </c>
      <c r="C33" s="110">
        <f t="shared" si="0"/>
        <v>3334</v>
      </c>
      <c r="D33" s="266">
        <v>1685</v>
      </c>
      <c r="E33" s="266">
        <v>1649</v>
      </c>
      <c r="F33" s="266">
        <v>337</v>
      </c>
      <c r="G33" s="266">
        <v>329.8</v>
      </c>
      <c r="H33" s="266">
        <v>337</v>
      </c>
      <c r="I33" s="266">
        <v>329</v>
      </c>
      <c r="J33" s="266"/>
      <c r="K33" s="266">
        <v>1633</v>
      </c>
      <c r="L33" s="266">
        <v>1597</v>
      </c>
      <c r="M33" s="266">
        <v>52</v>
      </c>
      <c r="N33" s="266">
        <v>52</v>
      </c>
    </row>
    <row r="34" spans="1:14">
      <c r="A34" s="110" t="s">
        <v>1223</v>
      </c>
      <c r="B34" s="100" t="s">
        <v>939</v>
      </c>
      <c r="C34" s="110">
        <f t="shared" si="0"/>
        <v>611</v>
      </c>
      <c r="D34" s="266">
        <v>312</v>
      </c>
      <c r="E34" s="266">
        <v>299</v>
      </c>
      <c r="F34" s="266">
        <v>62.4</v>
      </c>
      <c r="G34" s="266">
        <v>59.8</v>
      </c>
      <c r="H34" s="266">
        <v>62</v>
      </c>
      <c r="I34" s="266">
        <v>59</v>
      </c>
      <c r="J34" s="266"/>
      <c r="K34" s="266">
        <v>302</v>
      </c>
      <c r="L34" s="266">
        <v>291</v>
      </c>
      <c r="M34" s="266">
        <v>10</v>
      </c>
      <c r="N34" s="266">
        <v>8</v>
      </c>
    </row>
    <row r="35" spans="1:14">
      <c r="A35" s="110" t="s">
        <v>1223</v>
      </c>
      <c r="B35" s="100" t="s">
        <v>966</v>
      </c>
      <c r="C35" s="110">
        <f t="shared" si="0"/>
        <v>2925</v>
      </c>
      <c r="D35" s="266">
        <v>1509</v>
      </c>
      <c r="E35" s="266">
        <v>1416</v>
      </c>
      <c r="F35" s="266">
        <v>301.8</v>
      </c>
      <c r="G35" s="266">
        <v>283.2</v>
      </c>
      <c r="H35" s="266">
        <v>301</v>
      </c>
      <c r="I35" s="266">
        <v>283</v>
      </c>
      <c r="J35" s="266"/>
      <c r="K35" s="266">
        <v>1461</v>
      </c>
      <c r="L35" s="266">
        <v>1383</v>
      </c>
      <c r="M35" s="266">
        <v>48</v>
      </c>
      <c r="N35" s="266">
        <v>33</v>
      </c>
    </row>
    <row r="36" spans="1:14">
      <c r="A36" s="110" t="s">
        <v>1223</v>
      </c>
      <c r="B36" s="242" t="s">
        <v>1054</v>
      </c>
      <c r="C36" s="110">
        <f t="shared" si="0"/>
        <v>840</v>
      </c>
      <c r="D36" s="266">
        <v>452</v>
      </c>
      <c r="E36" s="266">
        <v>388</v>
      </c>
      <c r="F36" s="266">
        <v>90.4</v>
      </c>
      <c r="G36" s="266">
        <v>77.599999999999994</v>
      </c>
      <c r="H36" s="266">
        <v>90</v>
      </c>
      <c r="I36" s="266">
        <v>77</v>
      </c>
      <c r="J36" s="266"/>
      <c r="K36" s="266">
        <v>428</v>
      </c>
      <c r="L36" s="266">
        <v>375</v>
      </c>
      <c r="M36" s="266">
        <v>24</v>
      </c>
      <c r="N36" s="266">
        <v>13</v>
      </c>
    </row>
    <row r="37" spans="1:14">
      <c r="A37" s="110" t="s">
        <v>1223</v>
      </c>
      <c r="B37" s="100" t="s">
        <v>953</v>
      </c>
      <c r="C37" s="110">
        <f t="shared" si="0"/>
        <v>4139</v>
      </c>
      <c r="D37" s="266">
        <v>2129</v>
      </c>
      <c r="E37" s="266">
        <v>2010</v>
      </c>
      <c r="F37" s="266">
        <v>425.8</v>
      </c>
      <c r="G37" s="266">
        <v>402</v>
      </c>
      <c r="H37" s="266">
        <v>425</v>
      </c>
      <c r="I37" s="266">
        <v>402</v>
      </c>
      <c r="J37" s="266"/>
      <c r="K37" s="266">
        <v>2037</v>
      </c>
      <c r="L37" s="266">
        <v>1915</v>
      </c>
      <c r="M37" s="266">
        <v>92</v>
      </c>
      <c r="N37" s="266">
        <v>95</v>
      </c>
    </row>
    <row r="38" spans="1:14">
      <c r="A38" s="110" t="s">
        <v>1223</v>
      </c>
      <c r="B38" s="100" t="s">
        <v>967</v>
      </c>
      <c r="C38" s="110">
        <f t="shared" si="0"/>
        <v>749</v>
      </c>
      <c r="D38" s="266">
        <v>359</v>
      </c>
      <c r="E38" s="266">
        <v>390</v>
      </c>
      <c r="F38" s="266">
        <v>71.8</v>
      </c>
      <c r="G38" s="266">
        <v>78</v>
      </c>
      <c r="H38" s="266">
        <v>71</v>
      </c>
      <c r="I38" s="266">
        <v>78</v>
      </c>
      <c r="J38" s="266"/>
      <c r="K38" s="266">
        <v>347</v>
      </c>
      <c r="L38" s="266">
        <v>375</v>
      </c>
      <c r="M38" s="266">
        <v>12</v>
      </c>
      <c r="N38" s="266">
        <v>15</v>
      </c>
    </row>
    <row r="39" spans="1:14">
      <c r="A39" s="110" t="s">
        <v>1223</v>
      </c>
      <c r="B39" s="100" t="s">
        <v>968</v>
      </c>
      <c r="C39" s="110">
        <f t="shared" si="0"/>
        <v>1971</v>
      </c>
      <c r="D39" s="266">
        <v>1055</v>
      </c>
      <c r="E39" s="266">
        <v>916</v>
      </c>
      <c r="F39" s="266">
        <v>211</v>
      </c>
      <c r="G39" s="266">
        <v>183.2</v>
      </c>
      <c r="H39" s="266">
        <v>211</v>
      </c>
      <c r="I39" s="266">
        <v>183</v>
      </c>
      <c r="J39" s="266"/>
      <c r="K39" s="266">
        <v>1009</v>
      </c>
      <c r="L39" s="266">
        <v>860</v>
      </c>
      <c r="M39" s="266">
        <v>46</v>
      </c>
      <c r="N39" s="266">
        <v>56</v>
      </c>
    </row>
    <row r="40" spans="1:14">
      <c r="A40" s="110" t="s">
        <v>1223</v>
      </c>
      <c r="B40" s="100" t="s">
        <v>836</v>
      </c>
      <c r="C40" s="110">
        <f t="shared" si="0"/>
        <v>2936</v>
      </c>
      <c r="D40" s="266">
        <v>1478</v>
      </c>
      <c r="E40" s="266">
        <v>1458</v>
      </c>
      <c r="F40" s="266">
        <v>295.60000000000002</v>
      </c>
      <c r="G40" s="266">
        <v>291.60000000000002</v>
      </c>
      <c r="H40" s="266">
        <v>295</v>
      </c>
      <c r="I40" s="266">
        <v>291</v>
      </c>
      <c r="J40" s="266"/>
      <c r="K40" s="266">
        <v>1398</v>
      </c>
      <c r="L40" s="266">
        <v>1404</v>
      </c>
      <c r="M40" s="266">
        <v>80</v>
      </c>
      <c r="N40" s="266">
        <v>54</v>
      </c>
    </row>
    <row r="41" spans="1:14">
      <c r="A41" s="110" t="s">
        <v>1223</v>
      </c>
      <c r="B41" s="100" t="s">
        <v>837</v>
      </c>
      <c r="C41" s="110">
        <f t="shared" si="0"/>
        <v>4011</v>
      </c>
      <c r="D41" s="266">
        <v>2085</v>
      </c>
      <c r="E41" s="266">
        <v>1926</v>
      </c>
      <c r="F41" s="266">
        <v>417</v>
      </c>
      <c r="G41" s="266">
        <v>385.2</v>
      </c>
      <c r="H41" s="266">
        <v>417</v>
      </c>
      <c r="I41" s="266">
        <v>385</v>
      </c>
      <c r="J41" s="266"/>
      <c r="K41" s="266">
        <v>2017</v>
      </c>
      <c r="L41" s="266">
        <v>1863</v>
      </c>
      <c r="M41" s="266">
        <v>68</v>
      </c>
      <c r="N41" s="266">
        <v>63</v>
      </c>
    </row>
    <row r="42" spans="1:14">
      <c r="A42" s="110" t="s">
        <v>1223</v>
      </c>
      <c r="B42" s="100" t="s">
        <v>834</v>
      </c>
      <c r="C42" s="110">
        <f t="shared" si="0"/>
        <v>1539</v>
      </c>
      <c r="D42" s="266">
        <v>767</v>
      </c>
      <c r="E42" s="266">
        <v>772</v>
      </c>
      <c r="F42" s="266">
        <v>153.4</v>
      </c>
      <c r="G42" s="266">
        <v>154.4</v>
      </c>
      <c r="H42" s="266">
        <v>153</v>
      </c>
      <c r="I42" s="266">
        <v>154</v>
      </c>
      <c r="J42" s="266"/>
      <c r="K42" s="266">
        <v>738</v>
      </c>
      <c r="L42" s="266">
        <v>736</v>
      </c>
      <c r="M42" s="266">
        <v>29</v>
      </c>
      <c r="N42" s="266">
        <v>36</v>
      </c>
    </row>
    <row r="43" spans="1:14">
      <c r="A43" s="110" t="s">
        <v>1223</v>
      </c>
      <c r="B43" s="100" t="s">
        <v>835</v>
      </c>
      <c r="C43" s="110">
        <f t="shared" si="0"/>
        <v>945</v>
      </c>
      <c r="D43" s="266">
        <v>446</v>
      </c>
      <c r="E43" s="266">
        <v>499</v>
      </c>
      <c r="F43" s="266">
        <v>89.2</v>
      </c>
      <c r="G43" s="266">
        <v>99.8</v>
      </c>
      <c r="H43" s="266">
        <v>89</v>
      </c>
      <c r="I43" s="266">
        <v>99</v>
      </c>
      <c r="J43" s="266"/>
      <c r="K43" s="266">
        <v>428</v>
      </c>
      <c r="L43" s="266">
        <v>488</v>
      </c>
      <c r="M43" s="266">
        <v>18</v>
      </c>
      <c r="N43" s="266">
        <v>11</v>
      </c>
    </row>
    <row r="44" spans="1:14">
      <c r="A44" s="110" t="s">
        <v>1223</v>
      </c>
      <c r="B44" s="100" t="s">
        <v>838</v>
      </c>
      <c r="C44" s="110">
        <f t="shared" si="0"/>
        <v>5280</v>
      </c>
      <c r="D44" s="266">
        <v>2702</v>
      </c>
      <c r="E44" s="266">
        <v>2578</v>
      </c>
      <c r="F44" s="266">
        <v>540.4</v>
      </c>
      <c r="G44" s="266">
        <v>515.6</v>
      </c>
      <c r="H44" s="266">
        <v>540</v>
      </c>
      <c r="I44" s="266">
        <v>515</v>
      </c>
      <c r="J44" s="266"/>
      <c r="K44" s="266">
        <v>2596</v>
      </c>
      <c r="L44" s="266">
        <v>2464</v>
      </c>
      <c r="M44" s="266">
        <v>106</v>
      </c>
      <c r="N44" s="266">
        <v>114</v>
      </c>
    </row>
    <row r="45" spans="1:14">
      <c r="A45" s="110" t="s">
        <v>1223</v>
      </c>
      <c r="B45" s="100" t="s">
        <v>839</v>
      </c>
      <c r="C45" s="110">
        <f t="shared" si="0"/>
        <v>3565</v>
      </c>
      <c r="D45" s="266">
        <v>1832</v>
      </c>
      <c r="E45" s="266">
        <v>1733</v>
      </c>
      <c r="F45" s="266">
        <v>366.4</v>
      </c>
      <c r="G45" s="266">
        <v>346.6</v>
      </c>
      <c r="H45" s="266">
        <v>366</v>
      </c>
      <c r="I45" s="266">
        <v>346</v>
      </c>
      <c r="J45" s="266"/>
      <c r="K45" s="266">
        <v>1773</v>
      </c>
      <c r="L45" s="266">
        <v>1662</v>
      </c>
      <c r="M45" s="266">
        <v>59</v>
      </c>
      <c r="N45" s="266">
        <v>71</v>
      </c>
    </row>
    <row r="46" spans="1:14">
      <c r="A46" s="110" t="s">
        <v>1223</v>
      </c>
      <c r="B46" s="100" t="s">
        <v>840</v>
      </c>
      <c r="C46" s="110">
        <f t="shared" si="0"/>
        <v>2585</v>
      </c>
      <c r="D46" s="266">
        <v>1314</v>
      </c>
      <c r="E46" s="266">
        <v>1271</v>
      </c>
      <c r="F46" s="266">
        <v>262.8</v>
      </c>
      <c r="G46" s="266">
        <v>254.2</v>
      </c>
      <c r="H46" s="266">
        <v>262</v>
      </c>
      <c r="I46" s="266">
        <v>254</v>
      </c>
      <c r="J46" s="266"/>
      <c r="K46" s="266">
        <v>1245</v>
      </c>
      <c r="L46" s="266">
        <v>1193</v>
      </c>
      <c r="M46" s="266">
        <v>69</v>
      </c>
      <c r="N46" s="266">
        <v>78</v>
      </c>
    </row>
    <row r="47" spans="1:14" s="61" customFormat="1">
      <c r="A47" s="110" t="s">
        <v>1223</v>
      </c>
      <c r="B47" s="239" t="s">
        <v>1055</v>
      </c>
      <c r="C47" s="61">
        <f t="shared" si="0"/>
        <v>20019</v>
      </c>
      <c r="D47" s="394">
        <v>10355</v>
      </c>
      <c r="E47" s="394">
        <v>9664</v>
      </c>
      <c r="F47" s="394">
        <v>2071</v>
      </c>
      <c r="G47" s="394">
        <v>1932.8</v>
      </c>
      <c r="H47" s="394">
        <v>2071</v>
      </c>
      <c r="I47" s="394">
        <v>1932</v>
      </c>
      <c r="J47" s="394"/>
      <c r="K47" s="394">
        <v>9964</v>
      </c>
      <c r="L47" s="394">
        <v>9276</v>
      </c>
      <c r="M47" s="394">
        <v>391</v>
      </c>
      <c r="N47" s="394">
        <v>388</v>
      </c>
    </row>
    <row r="48" spans="1:14">
      <c r="A48" s="110" t="s">
        <v>1223</v>
      </c>
      <c r="B48" s="100" t="s">
        <v>818</v>
      </c>
      <c r="C48" s="110">
        <f t="shared" si="0"/>
        <v>2355</v>
      </c>
      <c r="D48" s="266">
        <v>1218</v>
      </c>
      <c r="E48" s="266">
        <v>1137</v>
      </c>
      <c r="F48" s="266">
        <v>243.6</v>
      </c>
      <c r="G48" s="266">
        <v>227.4</v>
      </c>
      <c r="H48" s="266">
        <v>243</v>
      </c>
      <c r="I48" s="266">
        <v>227</v>
      </c>
      <c r="J48" s="266"/>
      <c r="K48" s="266">
        <v>1181</v>
      </c>
      <c r="L48" s="266">
        <v>1096</v>
      </c>
      <c r="M48" s="266">
        <v>37</v>
      </c>
      <c r="N48" s="266">
        <v>41</v>
      </c>
    </row>
    <row r="49" spans="1:14">
      <c r="A49" s="110" t="s">
        <v>1223</v>
      </c>
      <c r="B49" s="100" t="s">
        <v>819</v>
      </c>
      <c r="C49" s="110">
        <f t="shared" si="0"/>
        <v>2245</v>
      </c>
      <c r="D49" s="266">
        <v>1156</v>
      </c>
      <c r="E49" s="266">
        <v>1089</v>
      </c>
      <c r="F49" s="266">
        <v>231.2</v>
      </c>
      <c r="G49" s="266">
        <v>217.8</v>
      </c>
      <c r="H49" s="266">
        <v>231</v>
      </c>
      <c r="I49" s="266">
        <v>217</v>
      </c>
      <c r="J49" s="266"/>
      <c r="K49" s="266">
        <v>1137</v>
      </c>
      <c r="L49" s="266">
        <v>1059</v>
      </c>
      <c r="M49" s="266">
        <v>19</v>
      </c>
      <c r="N49" s="266">
        <v>30</v>
      </c>
    </row>
    <row r="50" spans="1:14">
      <c r="A50" s="110" t="s">
        <v>1223</v>
      </c>
      <c r="B50" s="100" t="s">
        <v>820</v>
      </c>
      <c r="C50" s="110">
        <f t="shared" si="0"/>
        <v>7363</v>
      </c>
      <c r="D50" s="266">
        <v>3805</v>
      </c>
      <c r="E50" s="266">
        <v>3558</v>
      </c>
      <c r="F50" s="266">
        <v>761</v>
      </c>
      <c r="G50" s="266">
        <v>711.6</v>
      </c>
      <c r="H50" s="266">
        <v>761</v>
      </c>
      <c r="I50" s="266">
        <v>711</v>
      </c>
      <c r="J50" s="266"/>
      <c r="K50" s="266">
        <v>3618</v>
      </c>
      <c r="L50" s="266">
        <v>3394</v>
      </c>
      <c r="M50" s="266">
        <v>187</v>
      </c>
      <c r="N50" s="266">
        <v>164</v>
      </c>
    </row>
    <row r="51" spans="1:14">
      <c r="A51" s="110" t="s">
        <v>1223</v>
      </c>
      <c r="B51" s="100" t="s">
        <v>821</v>
      </c>
      <c r="C51" s="110">
        <f t="shared" si="0"/>
        <v>3855</v>
      </c>
      <c r="D51" s="266">
        <v>1975</v>
      </c>
      <c r="E51" s="266">
        <v>1880</v>
      </c>
      <c r="F51" s="266">
        <v>395</v>
      </c>
      <c r="G51" s="266">
        <v>376</v>
      </c>
      <c r="H51" s="266">
        <v>395</v>
      </c>
      <c r="I51" s="266">
        <v>376</v>
      </c>
      <c r="J51" s="266"/>
      <c r="K51" s="266">
        <v>1914</v>
      </c>
      <c r="L51" s="266">
        <v>1822</v>
      </c>
      <c r="M51" s="266">
        <v>61</v>
      </c>
      <c r="N51" s="266">
        <v>58</v>
      </c>
    </row>
    <row r="52" spans="1:14">
      <c r="A52" s="110" t="s">
        <v>1223</v>
      </c>
      <c r="B52" s="100" t="s">
        <v>822</v>
      </c>
      <c r="C52" s="110">
        <f t="shared" si="0"/>
        <v>4201</v>
      </c>
      <c r="D52" s="266">
        <v>2201</v>
      </c>
      <c r="E52" s="266">
        <v>2000</v>
      </c>
      <c r="F52" s="266">
        <v>440.2</v>
      </c>
      <c r="G52" s="266">
        <v>400</v>
      </c>
      <c r="H52" s="266">
        <v>440</v>
      </c>
      <c r="I52" s="266">
        <v>400</v>
      </c>
      <c r="J52" s="266"/>
      <c r="K52" s="266">
        <v>2114</v>
      </c>
      <c r="L52" s="266">
        <v>1905</v>
      </c>
      <c r="M52" s="266">
        <v>87</v>
      </c>
      <c r="N52" s="266">
        <v>95</v>
      </c>
    </row>
    <row r="53" spans="1:14" s="61" customFormat="1">
      <c r="A53" s="110" t="s">
        <v>1223</v>
      </c>
      <c r="B53" s="239" t="s">
        <v>1056</v>
      </c>
      <c r="C53" s="61">
        <f t="shared" si="0"/>
        <v>3268</v>
      </c>
      <c r="D53" s="394">
        <v>1673</v>
      </c>
      <c r="E53" s="394">
        <v>1595</v>
      </c>
      <c r="F53" s="394">
        <v>334.6</v>
      </c>
      <c r="G53" s="394">
        <v>319</v>
      </c>
      <c r="H53" s="394">
        <v>334</v>
      </c>
      <c r="I53" s="394">
        <v>319</v>
      </c>
      <c r="J53" s="394"/>
      <c r="K53" s="394">
        <v>1639</v>
      </c>
      <c r="L53" s="394">
        <v>1573</v>
      </c>
      <c r="M53" s="394">
        <v>34</v>
      </c>
      <c r="N53" s="394">
        <v>22</v>
      </c>
    </row>
    <row r="54" spans="1:14" s="61" customFormat="1">
      <c r="A54" s="110" t="s">
        <v>1223</v>
      </c>
      <c r="B54" s="239" t="s">
        <v>1057</v>
      </c>
      <c r="C54" s="61">
        <f t="shared" si="0"/>
        <v>8179</v>
      </c>
      <c r="D54" s="394">
        <v>4223</v>
      </c>
      <c r="E54" s="394">
        <v>3956</v>
      </c>
      <c r="F54" s="394">
        <v>844.6</v>
      </c>
      <c r="G54" s="394">
        <v>791.2</v>
      </c>
      <c r="H54" s="394">
        <v>844</v>
      </c>
      <c r="I54" s="394">
        <v>791</v>
      </c>
      <c r="J54" s="394"/>
      <c r="K54" s="394">
        <v>4134</v>
      </c>
      <c r="L54" s="394">
        <v>3878</v>
      </c>
      <c r="M54" s="394">
        <v>89</v>
      </c>
      <c r="N54" s="394">
        <v>78</v>
      </c>
    </row>
    <row r="55" spans="1:14">
      <c r="A55" s="110" t="s">
        <v>1223</v>
      </c>
      <c r="B55" s="100" t="s">
        <v>858</v>
      </c>
      <c r="C55" s="110">
        <f t="shared" si="0"/>
        <v>1303</v>
      </c>
      <c r="D55" s="266">
        <v>650</v>
      </c>
      <c r="E55" s="266">
        <v>653</v>
      </c>
      <c r="F55" s="266">
        <v>130</v>
      </c>
      <c r="G55" s="266">
        <v>130.6</v>
      </c>
      <c r="H55" s="266">
        <v>130</v>
      </c>
      <c r="I55" s="266">
        <v>130</v>
      </c>
      <c r="J55" s="266"/>
      <c r="K55" s="266">
        <v>634</v>
      </c>
      <c r="L55" s="266">
        <v>646</v>
      </c>
      <c r="M55" s="266">
        <v>16</v>
      </c>
      <c r="N55" s="266">
        <v>7</v>
      </c>
    </row>
    <row r="56" spans="1:14">
      <c r="A56" s="110" t="s">
        <v>1223</v>
      </c>
      <c r="B56" s="100" t="s">
        <v>980</v>
      </c>
      <c r="C56" s="110">
        <f t="shared" si="0"/>
        <v>278</v>
      </c>
      <c r="D56" s="266">
        <v>141</v>
      </c>
      <c r="E56" s="266">
        <v>137</v>
      </c>
      <c r="F56" s="266">
        <v>28.2</v>
      </c>
      <c r="G56" s="266">
        <v>27.4</v>
      </c>
      <c r="H56" s="266">
        <v>28</v>
      </c>
      <c r="I56" s="266">
        <v>27</v>
      </c>
      <c r="J56" s="266"/>
      <c r="K56" s="266">
        <v>140</v>
      </c>
      <c r="L56" s="266">
        <v>133</v>
      </c>
      <c r="M56" s="266">
        <v>1</v>
      </c>
      <c r="N56" s="266">
        <v>4</v>
      </c>
    </row>
    <row r="57" spans="1:14">
      <c r="A57" s="110" t="s">
        <v>1223</v>
      </c>
      <c r="B57" s="100" t="s">
        <v>866</v>
      </c>
      <c r="C57" s="110">
        <f t="shared" si="0"/>
        <v>702</v>
      </c>
      <c r="D57" s="266">
        <v>381</v>
      </c>
      <c r="E57" s="266">
        <v>321</v>
      </c>
      <c r="F57" s="266">
        <v>76.2</v>
      </c>
      <c r="G57" s="266">
        <v>64.2</v>
      </c>
      <c r="H57" s="266">
        <v>76</v>
      </c>
      <c r="I57" s="266">
        <v>64</v>
      </c>
      <c r="J57" s="266"/>
      <c r="K57" s="266">
        <v>374</v>
      </c>
      <c r="L57" s="266">
        <v>316</v>
      </c>
      <c r="M57" s="266">
        <v>7</v>
      </c>
      <c r="N57" s="266">
        <v>5</v>
      </c>
    </row>
    <row r="58" spans="1:14">
      <c r="A58" s="110" t="s">
        <v>1223</v>
      </c>
      <c r="B58" s="100" t="s">
        <v>981</v>
      </c>
      <c r="C58" s="110">
        <f t="shared" si="0"/>
        <v>481</v>
      </c>
      <c r="D58" s="266">
        <v>248</v>
      </c>
      <c r="E58" s="266">
        <v>233</v>
      </c>
      <c r="F58" s="266">
        <v>49.6</v>
      </c>
      <c r="G58" s="266">
        <v>46.6</v>
      </c>
      <c r="H58" s="266">
        <v>49</v>
      </c>
      <c r="I58" s="266">
        <v>46</v>
      </c>
      <c r="J58" s="266"/>
      <c r="K58" s="266">
        <v>243</v>
      </c>
      <c r="L58" s="266">
        <v>227</v>
      </c>
      <c r="M58" s="266">
        <v>5</v>
      </c>
      <c r="N58" s="266">
        <v>6</v>
      </c>
    </row>
    <row r="59" spans="1:14">
      <c r="A59" s="110" t="s">
        <v>1223</v>
      </c>
      <c r="B59" s="128" t="s">
        <v>875</v>
      </c>
      <c r="C59" s="110">
        <f t="shared" si="0"/>
        <v>1604</v>
      </c>
      <c r="D59" s="266">
        <v>846</v>
      </c>
      <c r="E59" s="266">
        <v>758</v>
      </c>
      <c r="F59" s="266">
        <v>169.2</v>
      </c>
      <c r="G59" s="266">
        <v>151.6</v>
      </c>
      <c r="H59" s="266">
        <v>169</v>
      </c>
      <c r="I59" s="266">
        <v>151</v>
      </c>
      <c r="J59" s="266"/>
      <c r="K59" s="266">
        <v>820</v>
      </c>
      <c r="L59" s="266">
        <v>738</v>
      </c>
      <c r="M59" s="266">
        <v>26</v>
      </c>
      <c r="N59" s="266">
        <v>20</v>
      </c>
    </row>
    <row r="60" spans="1:14">
      <c r="A60" s="110" t="s">
        <v>1223</v>
      </c>
      <c r="B60" s="100" t="s">
        <v>891</v>
      </c>
      <c r="C60" s="110">
        <f t="shared" si="0"/>
        <v>3811</v>
      </c>
      <c r="D60" s="266">
        <v>1957</v>
      </c>
      <c r="E60" s="266">
        <v>1854</v>
      </c>
      <c r="F60" s="266">
        <v>391.4</v>
      </c>
      <c r="G60" s="266">
        <v>370.8</v>
      </c>
      <c r="H60" s="266">
        <v>391</v>
      </c>
      <c r="I60" s="266">
        <v>370</v>
      </c>
      <c r="J60" s="266"/>
      <c r="K60" s="266">
        <v>1923</v>
      </c>
      <c r="L60" s="266">
        <v>1818</v>
      </c>
      <c r="M60" s="266">
        <v>34</v>
      </c>
      <c r="N60" s="266">
        <v>36</v>
      </c>
    </row>
    <row r="61" spans="1:14" s="61" customFormat="1">
      <c r="A61" s="110" t="s">
        <v>1223</v>
      </c>
      <c r="B61" s="239" t="s">
        <v>1058</v>
      </c>
      <c r="C61" s="61">
        <f t="shared" si="0"/>
        <v>1905</v>
      </c>
      <c r="D61" s="394">
        <v>960</v>
      </c>
      <c r="E61" s="394">
        <v>945</v>
      </c>
      <c r="F61" s="394">
        <v>192</v>
      </c>
      <c r="G61" s="394">
        <v>189</v>
      </c>
      <c r="H61" s="394">
        <v>192</v>
      </c>
      <c r="I61" s="394">
        <v>189</v>
      </c>
      <c r="J61" s="394"/>
      <c r="K61" s="394">
        <v>942</v>
      </c>
      <c r="L61" s="394">
        <v>931</v>
      </c>
      <c r="M61" s="394">
        <v>18</v>
      </c>
      <c r="N61" s="394">
        <v>14</v>
      </c>
    </row>
    <row r="62" spans="1:14" s="61" customFormat="1">
      <c r="A62" s="110" t="s">
        <v>1223</v>
      </c>
      <c r="B62" s="239" t="s">
        <v>1059</v>
      </c>
      <c r="C62" s="61">
        <f t="shared" si="0"/>
        <v>1998</v>
      </c>
      <c r="D62" s="394">
        <v>1008</v>
      </c>
      <c r="E62" s="394">
        <v>990</v>
      </c>
      <c r="F62" s="394">
        <v>201.6</v>
      </c>
      <c r="G62" s="394">
        <v>198</v>
      </c>
      <c r="H62" s="394">
        <v>201</v>
      </c>
      <c r="I62" s="394">
        <v>198</v>
      </c>
      <c r="J62" s="394"/>
      <c r="K62" s="394">
        <v>994</v>
      </c>
      <c r="L62" s="394">
        <v>979</v>
      </c>
      <c r="M62" s="394">
        <v>14</v>
      </c>
      <c r="N62" s="394">
        <v>11</v>
      </c>
    </row>
    <row r="63" spans="1:14" s="61" customFormat="1">
      <c r="A63" s="110" t="s">
        <v>1223</v>
      </c>
      <c r="B63" s="239" t="s">
        <v>1060</v>
      </c>
      <c r="C63" s="61">
        <f t="shared" si="0"/>
        <v>3828</v>
      </c>
      <c r="D63" s="394">
        <v>1974</v>
      </c>
      <c r="E63" s="394">
        <v>1854</v>
      </c>
      <c r="F63" s="394">
        <v>394.8</v>
      </c>
      <c r="G63" s="394">
        <v>370.8</v>
      </c>
      <c r="H63" s="394">
        <v>394</v>
      </c>
      <c r="I63" s="394">
        <v>370</v>
      </c>
      <c r="J63" s="394"/>
      <c r="K63" s="394">
        <v>1942</v>
      </c>
      <c r="L63" s="394">
        <v>1809</v>
      </c>
      <c r="M63" s="394">
        <v>32</v>
      </c>
      <c r="N63" s="394">
        <v>45</v>
      </c>
    </row>
    <row r="64" spans="1:14" s="61" customFormat="1">
      <c r="A64" s="110" t="s">
        <v>1223</v>
      </c>
      <c r="B64" s="239" t="s">
        <v>1061</v>
      </c>
      <c r="C64" s="61">
        <f t="shared" si="0"/>
        <v>3438</v>
      </c>
      <c r="D64" s="394">
        <v>1762</v>
      </c>
      <c r="E64" s="394">
        <v>1676</v>
      </c>
      <c r="F64" s="394">
        <v>352.4</v>
      </c>
      <c r="G64" s="394">
        <v>335.2</v>
      </c>
      <c r="H64" s="394">
        <v>352</v>
      </c>
      <c r="I64" s="394">
        <v>335</v>
      </c>
      <c r="J64" s="394"/>
      <c r="K64" s="394">
        <v>1721</v>
      </c>
      <c r="L64" s="394">
        <v>1637</v>
      </c>
      <c r="M64" s="394">
        <v>41</v>
      </c>
      <c r="N64" s="394">
        <v>39</v>
      </c>
    </row>
    <row r="65" spans="1:14" s="61" customFormat="1">
      <c r="A65" s="110" t="s">
        <v>1223</v>
      </c>
      <c r="B65" s="239" t="s">
        <v>1062</v>
      </c>
      <c r="C65" s="61">
        <f t="shared" si="0"/>
        <v>20914</v>
      </c>
      <c r="D65" s="394">
        <v>10708</v>
      </c>
      <c r="E65" s="394">
        <v>10206</v>
      </c>
      <c r="F65" s="394">
        <v>2141.6</v>
      </c>
      <c r="G65" s="394">
        <v>2041.2</v>
      </c>
      <c r="H65" s="394">
        <v>2141</v>
      </c>
      <c r="I65" s="394">
        <v>2041</v>
      </c>
      <c r="J65" s="394"/>
      <c r="K65" s="394">
        <v>10141</v>
      </c>
      <c r="L65" s="394">
        <v>9688</v>
      </c>
      <c r="M65" s="394">
        <v>567</v>
      </c>
      <c r="N65" s="394">
        <v>518</v>
      </c>
    </row>
    <row r="66" spans="1:14">
      <c r="A66" s="110" t="s">
        <v>1223</v>
      </c>
      <c r="B66" s="100" t="s">
        <v>935</v>
      </c>
      <c r="C66" s="110">
        <f t="shared" si="0"/>
        <v>2253</v>
      </c>
      <c r="D66" s="266">
        <v>1146</v>
      </c>
      <c r="E66" s="266">
        <v>1107</v>
      </c>
      <c r="F66" s="266">
        <v>229.2</v>
      </c>
      <c r="G66" s="266">
        <v>221.4</v>
      </c>
      <c r="H66" s="266">
        <v>229</v>
      </c>
      <c r="I66" s="266">
        <v>221</v>
      </c>
      <c r="J66" s="266"/>
      <c r="K66" s="266">
        <v>1074</v>
      </c>
      <c r="L66" s="266">
        <v>1044</v>
      </c>
      <c r="M66" s="266">
        <v>72</v>
      </c>
      <c r="N66" s="266">
        <v>63</v>
      </c>
    </row>
    <row r="67" spans="1:14">
      <c r="A67" s="110" t="s">
        <v>1223</v>
      </c>
      <c r="B67" s="128" t="s">
        <v>937</v>
      </c>
      <c r="C67" s="110">
        <f t="shared" si="0"/>
        <v>2376</v>
      </c>
      <c r="D67" s="266">
        <v>1182</v>
      </c>
      <c r="E67" s="266">
        <v>1194</v>
      </c>
      <c r="F67" s="266">
        <v>236.4</v>
      </c>
      <c r="G67" s="266">
        <v>238.8</v>
      </c>
      <c r="H67" s="266">
        <v>236</v>
      </c>
      <c r="I67" s="266">
        <v>238</v>
      </c>
      <c r="J67" s="266"/>
      <c r="K67" s="266">
        <v>1134</v>
      </c>
      <c r="L67" s="266">
        <v>1145</v>
      </c>
      <c r="M67" s="266">
        <v>48</v>
      </c>
      <c r="N67" s="266">
        <v>49</v>
      </c>
    </row>
    <row r="68" spans="1:14">
      <c r="A68" s="110" t="s">
        <v>1223</v>
      </c>
      <c r="B68" s="128" t="s">
        <v>938</v>
      </c>
      <c r="C68" s="110">
        <f t="shared" ref="C68:C131" si="1">SUM(D68,E68)</f>
        <v>3646</v>
      </c>
      <c r="D68" s="266">
        <v>1893</v>
      </c>
      <c r="E68" s="266">
        <v>1753</v>
      </c>
      <c r="F68" s="266">
        <v>378.6</v>
      </c>
      <c r="G68" s="266">
        <v>350.6</v>
      </c>
      <c r="H68" s="266">
        <v>378</v>
      </c>
      <c r="I68" s="266">
        <v>350</v>
      </c>
      <c r="J68" s="266"/>
      <c r="K68" s="266">
        <v>1785</v>
      </c>
      <c r="L68" s="266">
        <v>1672</v>
      </c>
      <c r="M68" s="266">
        <v>108</v>
      </c>
      <c r="N68" s="266">
        <v>81</v>
      </c>
    </row>
    <row r="69" spans="1:14">
      <c r="A69" s="110" t="s">
        <v>1223</v>
      </c>
      <c r="B69" s="128" t="s">
        <v>940</v>
      </c>
      <c r="C69" s="110">
        <f t="shared" si="1"/>
        <v>5547</v>
      </c>
      <c r="D69" s="266">
        <v>2822</v>
      </c>
      <c r="E69" s="266">
        <v>2725</v>
      </c>
      <c r="F69" s="266">
        <v>564.4</v>
      </c>
      <c r="G69" s="266">
        <v>545</v>
      </c>
      <c r="H69" s="266">
        <v>564</v>
      </c>
      <c r="I69" s="266">
        <v>545</v>
      </c>
      <c r="J69" s="266"/>
      <c r="K69" s="266">
        <v>2645</v>
      </c>
      <c r="L69" s="266">
        <v>2550</v>
      </c>
      <c r="M69" s="266">
        <v>177</v>
      </c>
      <c r="N69" s="266">
        <v>175</v>
      </c>
    </row>
    <row r="70" spans="1:14">
      <c r="A70" s="110" t="s">
        <v>1223</v>
      </c>
      <c r="B70" s="100" t="s">
        <v>892</v>
      </c>
      <c r="C70" s="110">
        <f t="shared" si="1"/>
        <v>2324</v>
      </c>
      <c r="D70" s="266">
        <v>1221</v>
      </c>
      <c r="E70" s="266">
        <v>1103</v>
      </c>
      <c r="F70" s="266">
        <v>244.2</v>
      </c>
      <c r="G70" s="266">
        <v>220.6</v>
      </c>
      <c r="H70" s="266">
        <v>244</v>
      </c>
      <c r="I70" s="266">
        <v>220</v>
      </c>
      <c r="J70" s="266"/>
      <c r="K70" s="266">
        <v>1155</v>
      </c>
      <c r="L70" s="266">
        <v>1040</v>
      </c>
      <c r="M70" s="266">
        <v>66</v>
      </c>
      <c r="N70" s="266">
        <v>63</v>
      </c>
    </row>
    <row r="71" spans="1:14">
      <c r="A71" s="110" t="s">
        <v>1223</v>
      </c>
      <c r="B71" s="128" t="s">
        <v>893</v>
      </c>
      <c r="C71" s="110">
        <f t="shared" si="1"/>
        <v>3337</v>
      </c>
      <c r="D71" s="266">
        <v>1699</v>
      </c>
      <c r="E71" s="266">
        <v>1638</v>
      </c>
      <c r="F71" s="266">
        <v>339.8</v>
      </c>
      <c r="G71" s="266">
        <v>327.60000000000002</v>
      </c>
      <c r="H71" s="266">
        <v>339</v>
      </c>
      <c r="I71" s="266">
        <v>327</v>
      </c>
      <c r="J71" s="266"/>
      <c r="K71" s="266">
        <v>1625</v>
      </c>
      <c r="L71" s="266">
        <v>1576</v>
      </c>
      <c r="M71" s="266">
        <v>74</v>
      </c>
      <c r="N71" s="266">
        <v>62</v>
      </c>
    </row>
    <row r="72" spans="1:14">
      <c r="A72" s="110" t="s">
        <v>1223</v>
      </c>
      <c r="B72" s="128" t="s">
        <v>942</v>
      </c>
      <c r="C72" s="110">
        <f t="shared" si="1"/>
        <v>1431</v>
      </c>
      <c r="D72" s="266">
        <v>745</v>
      </c>
      <c r="E72" s="266">
        <v>686</v>
      </c>
      <c r="F72" s="266">
        <v>149</v>
      </c>
      <c r="G72" s="266">
        <v>137.19999999999999</v>
      </c>
      <c r="H72" s="266">
        <v>149</v>
      </c>
      <c r="I72" s="266">
        <v>137</v>
      </c>
      <c r="J72" s="266"/>
      <c r="K72" s="266">
        <v>723</v>
      </c>
      <c r="L72" s="266">
        <v>661</v>
      </c>
      <c r="M72" s="266">
        <v>22</v>
      </c>
      <c r="N72" s="266">
        <v>25</v>
      </c>
    </row>
    <row r="73" spans="1:14" s="61" customFormat="1">
      <c r="A73" s="110" t="s">
        <v>1223</v>
      </c>
      <c r="B73" s="248" t="s">
        <v>1063</v>
      </c>
      <c r="C73" s="61">
        <f t="shared" si="1"/>
        <v>16144</v>
      </c>
      <c r="D73" s="394">
        <v>8337</v>
      </c>
      <c r="E73" s="394">
        <v>7807</v>
      </c>
      <c r="F73" s="394">
        <v>1667.4</v>
      </c>
      <c r="G73" s="394">
        <v>1561.4</v>
      </c>
      <c r="H73" s="394">
        <v>1667</v>
      </c>
      <c r="I73" s="394">
        <v>1561</v>
      </c>
      <c r="J73" s="394"/>
      <c r="K73" s="394">
        <v>8080</v>
      </c>
      <c r="L73" s="394">
        <v>7560</v>
      </c>
      <c r="M73" s="394">
        <v>257</v>
      </c>
      <c r="N73" s="394">
        <v>247</v>
      </c>
    </row>
    <row r="74" spans="1:14">
      <c r="A74" s="110" t="s">
        <v>1223</v>
      </c>
      <c r="B74" s="100" t="s">
        <v>860</v>
      </c>
      <c r="C74" s="110">
        <f t="shared" si="1"/>
        <v>0</v>
      </c>
    </row>
    <row r="75" spans="1:14">
      <c r="A75" s="110" t="s">
        <v>1223</v>
      </c>
      <c r="B75" s="100" t="s">
        <v>898</v>
      </c>
      <c r="C75" s="110">
        <f t="shared" si="1"/>
        <v>2563</v>
      </c>
      <c r="D75" s="266">
        <v>1331</v>
      </c>
      <c r="E75" s="266">
        <v>1232</v>
      </c>
      <c r="F75" s="266">
        <v>266.2</v>
      </c>
      <c r="G75" s="266">
        <v>246.4</v>
      </c>
      <c r="H75" s="266">
        <v>266</v>
      </c>
      <c r="I75" s="266">
        <v>246</v>
      </c>
      <c r="J75" s="266"/>
      <c r="K75" s="266">
        <v>1304</v>
      </c>
      <c r="L75" s="266">
        <v>1198</v>
      </c>
      <c r="M75" s="266">
        <v>27</v>
      </c>
      <c r="N75" s="266">
        <v>34</v>
      </c>
    </row>
    <row r="76" spans="1:14">
      <c r="A76" s="110" t="s">
        <v>1223</v>
      </c>
      <c r="B76" s="128" t="s">
        <v>853</v>
      </c>
      <c r="C76" s="110">
        <f t="shared" si="1"/>
        <v>3893</v>
      </c>
      <c r="D76" s="266">
        <v>2053</v>
      </c>
      <c r="E76" s="266">
        <v>1840</v>
      </c>
      <c r="F76" s="266">
        <v>410.6</v>
      </c>
      <c r="G76" s="266">
        <v>368</v>
      </c>
      <c r="H76" s="266">
        <v>410</v>
      </c>
      <c r="I76" s="266">
        <v>368</v>
      </c>
      <c r="J76" s="266"/>
      <c r="K76" s="266">
        <v>1968</v>
      </c>
      <c r="L76" s="266">
        <v>1766</v>
      </c>
      <c r="M76" s="266">
        <v>85</v>
      </c>
      <c r="N76" s="266">
        <v>74</v>
      </c>
    </row>
    <row r="77" spans="1:14">
      <c r="A77" s="110" t="s">
        <v>1223</v>
      </c>
      <c r="B77" s="128" t="s">
        <v>857</v>
      </c>
      <c r="C77" s="110">
        <f t="shared" si="1"/>
        <v>1997</v>
      </c>
      <c r="D77" s="266">
        <v>1029</v>
      </c>
      <c r="E77" s="266">
        <v>968</v>
      </c>
      <c r="F77" s="266">
        <v>205.8</v>
      </c>
      <c r="G77" s="266">
        <v>193.6</v>
      </c>
      <c r="H77" s="266">
        <v>205</v>
      </c>
      <c r="I77" s="266">
        <v>193</v>
      </c>
      <c r="J77" s="266"/>
      <c r="K77" s="266">
        <v>983</v>
      </c>
      <c r="L77" s="266">
        <v>929</v>
      </c>
      <c r="M77" s="266">
        <v>46</v>
      </c>
      <c r="N77" s="266">
        <v>39</v>
      </c>
    </row>
    <row r="78" spans="1:14">
      <c r="A78" s="110" t="s">
        <v>1223</v>
      </c>
      <c r="B78" s="100" t="s">
        <v>862</v>
      </c>
      <c r="C78" s="110">
        <f t="shared" si="1"/>
        <v>0</v>
      </c>
    </row>
    <row r="79" spans="1:14">
      <c r="A79" s="110" t="s">
        <v>1223</v>
      </c>
      <c r="B79" s="100" t="s">
        <v>1064</v>
      </c>
      <c r="C79" s="110">
        <f t="shared" si="1"/>
        <v>0</v>
      </c>
    </row>
    <row r="80" spans="1:14">
      <c r="A80" s="110" t="s">
        <v>1223</v>
      </c>
      <c r="B80" s="100" t="s">
        <v>872</v>
      </c>
      <c r="C80" s="110">
        <f t="shared" si="1"/>
        <v>0</v>
      </c>
    </row>
    <row r="81" spans="1:14">
      <c r="A81" s="110" t="s">
        <v>1223</v>
      </c>
      <c r="B81" s="100" t="s">
        <v>883</v>
      </c>
      <c r="C81" s="110">
        <f t="shared" si="1"/>
        <v>4012</v>
      </c>
      <c r="D81" s="266">
        <v>2062</v>
      </c>
      <c r="E81" s="266">
        <v>1950</v>
      </c>
      <c r="F81" s="266">
        <v>412.4</v>
      </c>
      <c r="G81" s="266">
        <v>390</v>
      </c>
      <c r="H81" s="266">
        <v>412</v>
      </c>
      <c r="I81" s="266">
        <v>390</v>
      </c>
      <c r="J81" s="266"/>
      <c r="K81" s="266">
        <v>2015</v>
      </c>
      <c r="L81" s="266">
        <v>1904</v>
      </c>
      <c r="M81" s="266">
        <v>47</v>
      </c>
      <c r="N81" s="266">
        <v>46</v>
      </c>
    </row>
    <row r="82" spans="1:14">
      <c r="A82" s="110" t="s">
        <v>1223</v>
      </c>
      <c r="B82" s="128" t="s">
        <v>895</v>
      </c>
      <c r="C82" s="110">
        <f t="shared" si="1"/>
        <v>3679</v>
      </c>
      <c r="D82" s="266">
        <v>1862</v>
      </c>
      <c r="E82" s="266">
        <v>1817</v>
      </c>
      <c r="F82" s="266">
        <v>372.4</v>
      </c>
      <c r="G82" s="266">
        <v>363.4</v>
      </c>
      <c r="H82" s="266">
        <v>372</v>
      </c>
      <c r="I82" s="266">
        <v>363</v>
      </c>
      <c r="J82" s="266"/>
      <c r="K82" s="266">
        <v>1810</v>
      </c>
      <c r="L82" s="266">
        <v>1763</v>
      </c>
      <c r="M82" s="266">
        <v>52</v>
      </c>
      <c r="N82" s="266">
        <v>54</v>
      </c>
    </row>
    <row r="83" spans="1:14">
      <c r="A83" s="110" t="s">
        <v>1223</v>
      </c>
      <c r="B83" s="100" t="s">
        <v>899</v>
      </c>
      <c r="C83" s="110">
        <f t="shared" si="1"/>
        <v>0</v>
      </c>
    </row>
    <row r="84" spans="1:14" s="61" customFormat="1">
      <c r="A84" s="110" t="s">
        <v>1223</v>
      </c>
      <c r="B84" s="239" t="s">
        <v>1065</v>
      </c>
      <c r="C84" s="61">
        <f t="shared" si="1"/>
        <v>15504</v>
      </c>
      <c r="D84" s="394">
        <v>7948</v>
      </c>
      <c r="E84" s="394">
        <v>7556</v>
      </c>
      <c r="F84" s="394">
        <v>1589.6</v>
      </c>
      <c r="G84" s="394">
        <v>1511.2</v>
      </c>
      <c r="H84" s="394">
        <v>1589</v>
      </c>
      <c r="I84" s="394">
        <v>1511</v>
      </c>
      <c r="J84" s="394"/>
      <c r="K84" s="394">
        <v>7183</v>
      </c>
      <c r="L84" s="394">
        <v>6868</v>
      </c>
      <c r="M84" s="394">
        <v>765</v>
      </c>
      <c r="N84" s="394">
        <v>688</v>
      </c>
    </row>
    <row r="85" spans="1:14">
      <c r="A85" s="110" t="s">
        <v>1223</v>
      </c>
      <c r="B85" s="100" t="s">
        <v>848</v>
      </c>
      <c r="C85" s="110">
        <f t="shared" si="1"/>
        <v>0</v>
      </c>
    </row>
    <row r="86" spans="1:14">
      <c r="A86" s="110" t="s">
        <v>1223</v>
      </c>
      <c r="B86" s="242" t="s">
        <v>1066</v>
      </c>
      <c r="C86" s="110">
        <f t="shared" si="1"/>
        <v>15117</v>
      </c>
      <c r="D86" s="266">
        <v>7751</v>
      </c>
      <c r="E86" s="266">
        <v>7366</v>
      </c>
      <c r="F86" s="266">
        <v>1550.2</v>
      </c>
      <c r="G86" s="266">
        <v>1473.2</v>
      </c>
      <c r="H86" s="266">
        <v>1550</v>
      </c>
      <c r="I86" s="266">
        <v>1473</v>
      </c>
      <c r="J86" s="266"/>
      <c r="K86" s="266">
        <v>6999</v>
      </c>
      <c r="L86" s="266">
        <v>6689</v>
      </c>
      <c r="M86" s="266">
        <v>752</v>
      </c>
      <c r="N86" s="266">
        <v>677</v>
      </c>
    </row>
    <row r="87" spans="1:14">
      <c r="A87" s="110" t="s">
        <v>1223</v>
      </c>
      <c r="B87" s="242" t="s">
        <v>1067</v>
      </c>
      <c r="C87" s="110">
        <f t="shared" si="1"/>
        <v>387</v>
      </c>
      <c r="D87" s="266">
        <v>197</v>
      </c>
      <c r="E87" s="266">
        <v>190</v>
      </c>
      <c r="F87" s="266">
        <v>39.4</v>
      </c>
      <c r="G87" s="266">
        <v>38</v>
      </c>
      <c r="H87" s="266">
        <v>39</v>
      </c>
      <c r="I87" s="266">
        <v>38</v>
      </c>
      <c r="J87" s="266"/>
      <c r="K87" s="266">
        <v>184</v>
      </c>
      <c r="L87" s="266">
        <v>179</v>
      </c>
      <c r="M87" s="266">
        <v>13</v>
      </c>
      <c r="N87" s="266">
        <v>11</v>
      </c>
    </row>
    <row r="88" spans="1:14" s="61" customFormat="1">
      <c r="A88" s="110" t="s">
        <v>1223</v>
      </c>
      <c r="B88" s="61" t="s">
        <v>1068</v>
      </c>
      <c r="C88" s="61">
        <f t="shared" si="1"/>
        <v>10001</v>
      </c>
      <c r="D88" s="394">
        <v>5088</v>
      </c>
      <c r="E88" s="394">
        <v>4913</v>
      </c>
      <c r="F88" s="394">
        <v>1017.6</v>
      </c>
      <c r="G88" s="394">
        <v>982.6</v>
      </c>
      <c r="H88" s="394">
        <v>1017</v>
      </c>
      <c r="I88" s="394">
        <v>982</v>
      </c>
      <c r="J88" s="394"/>
      <c r="K88" s="394">
        <v>4914</v>
      </c>
      <c r="L88" s="394">
        <v>4733</v>
      </c>
      <c r="M88" s="394">
        <v>174</v>
      </c>
      <c r="N88" s="394">
        <v>180</v>
      </c>
    </row>
    <row r="89" spans="1:14">
      <c r="A89" s="110" t="s">
        <v>1223</v>
      </c>
      <c r="B89" s="100" t="s">
        <v>846</v>
      </c>
      <c r="C89" s="110">
        <f t="shared" si="1"/>
        <v>4387</v>
      </c>
      <c r="D89" s="266">
        <v>2238</v>
      </c>
      <c r="E89" s="266">
        <v>2149</v>
      </c>
      <c r="F89" s="266">
        <v>447.6</v>
      </c>
      <c r="G89" s="266">
        <v>429.8</v>
      </c>
      <c r="H89" s="266">
        <v>447</v>
      </c>
      <c r="I89" s="266">
        <v>429</v>
      </c>
      <c r="J89" s="266"/>
      <c r="K89" s="266">
        <v>2129</v>
      </c>
      <c r="L89" s="266">
        <v>2050</v>
      </c>
      <c r="M89" s="266">
        <v>109</v>
      </c>
      <c r="N89" s="266">
        <v>99</v>
      </c>
    </row>
    <row r="90" spans="1:14">
      <c r="A90" s="110" t="s">
        <v>1223</v>
      </c>
      <c r="B90" s="128" t="s">
        <v>874</v>
      </c>
      <c r="C90" s="110">
        <f t="shared" si="1"/>
        <v>2152</v>
      </c>
      <c r="D90" s="266">
        <v>1123</v>
      </c>
      <c r="E90" s="266">
        <v>1029</v>
      </c>
      <c r="F90" s="266">
        <v>224.6</v>
      </c>
      <c r="G90" s="266">
        <v>205.8</v>
      </c>
      <c r="H90" s="266">
        <v>224</v>
      </c>
      <c r="I90" s="266">
        <v>205</v>
      </c>
      <c r="J90" s="266"/>
      <c r="K90" s="266">
        <v>1096</v>
      </c>
      <c r="L90" s="266">
        <v>993</v>
      </c>
      <c r="M90" s="266">
        <v>27</v>
      </c>
      <c r="N90" s="266">
        <v>36</v>
      </c>
    </row>
    <row r="91" spans="1:14">
      <c r="A91" s="110" t="s">
        <v>1223</v>
      </c>
      <c r="B91" s="100" t="s">
        <v>894</v>
      </c>
      <c r="C91" s="110">
        <f t="shared" si="1"/>
        <v>2195</v>
      </c>
      <c r="D91" s="266">
        <v>1109</v>
      </c>
      <c r="E91" s="266">
        <v>1086</v>
      </c>
      <c r="F91" s="266">
        <v>221.8</v>
      </c>
      <c r="G91" s="266">
        <v>217.2</v>
      </c>
      <c r="H91" s="266">
        <v>221</v>
      </c>
      <c r="I91" s="266">
        <v>217</v>
      </c>
      <c r="J91" s="266"/>
      <c r="K91" s="266">
        <v>1085</v>
      </c>
      <c r="L91" s="266">
        <v>1065</v>
      </c>
      <c r="M91" s="266">
        <v>24</v>
      </c>
      <c r="N91" s="266">
        <v>21</v>
      </c>
    </row>
    <row r="92" spans="1:14">
      <c r="A92" s="110" t="s">
        <v>1223</v>
      </c>
      <c r="B92" s="100" t="s">
        <v>905</v>
      </c>
      <c r="C92" s="110">
        <f t="shared" si="1"/>
        <v>1267</v>
      </c>
      <c r="D92" s="266">
        <v>618</v>
      </c>
      <c r="E92" s="266">
        <v>649</v>
      </c>
      <c r="F92" s="266">
        <v>123.6</v>
      </c>
      <c r="G92" s="266">
        <v>129.80000000000001</v>
      </c>
      <c r="H92" s="266">
        <v>123</v>
      </c>
      <c r="I92" s="266">
        <v>129</v>
      </c>
      <c r="J92" s="266"/>
      <c r="K92" s="266">
        <v>604</v>
      </c>
      <c r="L92" s="266">
        <v>625</v>
      </c>
      <c r="M92" s="266">
        <v>14</v>
      </c>
      <c r="N92" s="266">
        <v>24</v>
      </c>
    </row>
    <row r="93" spans="1:14" s="61" customFormat="1">
      <c r="A93" s="110" t="s">
        <v>1223</v>
      </c>
      <c r="B93" s="239" t="s">
        <v>1069</v>
      </c>
      <c r="C93" s="61">
        <f t="shared" si="1"/>
        <v>5535</v>
      </c>
      <c r="D93" s="394">
        <v>2797</v>
      </c>
      <c r="E93" s="394">
        <v>2738</v>
      </c>
      <c r="F93" s="394">
        <v>559.4</v>
      </c>
      <c r="G93" s="394">
        <v>547.6</v>
      </c>
      <c r="H93" s="394">
        <v>559</v>
      </c>
      <c r="I93" s="394">
        <v>547</v>
      </c>
      <c r="J93" s="394"/>
      <c r="K93" s="394">
        <v>2681</v>
      </c>
      <c r="L93" s="394">
        <v>2626</v>
      </c>
      <c r="M93" s="394">
        <v>116</v>
      </c>
      <c r="N93" s="394">
        <v>112</v>
      </c>
    </row>
    <row r="94" spans="1:14">
      <c r="A94" s="110" t="s">
        <v>1223</v>
      </c>
      <c r="B94" s="100" t="s">
        <v>881</v>
      </c>
      <c r="C94" s="110">
        <f t="shared" si="1"/>
        <v>399</v>
      </c>
      <c r="D94" s="266">
        <v>185</v>
      </c>
      <c r="E94" s="266">
        <v>214</v>
      </c>
      <c r="F94" s="266">
        <v>37</v>
      </c>
      <c r="G94" s="266">
        <v>42.8</v>
      </c>
      <c r="H94" s="266">
        <v>37</v>
      </c>
      <c r="I94" s="266">
        <v>42</v>
      </c>
      <c r="J94" s="266"/>
      <c r="K94" s="266">
        <v>181</v>
      </c>
      <c r="L94" s="266">
        <v>209</v>
      </c>
      <c r="M94" s="266">
        <v>4</v>
      </c>
      <c r="N94" s="266">
        <v>5</v>
      </c>
    </row>
    <row r="95" spans="1:14">
      <c r="A95" s="110" t="s">
        <v>1223</v>
      </c>
      <c r="B95" s="100" t="s">
        <v>900</v>
      </c>
      <c r="C95" s="110">
        <f t="shared" si="1"/>
        <v>416</v>
      </c>
      <c r="D95" s="266">
        <v>216</v>
      </c>
      <c r="E95" s="266">
        <v>200</v>
      </c>
      <c r="F95" s="266">
        <v>43.2</v>
      </c>
      <c r="G95" s="266">
        <v>40</v>
      </c>
      <c r="H95" s="266">
        <v>43</v>
      </c>
      <c r="I95" s="266">
        <v>40</v>
      </c>
      <c r="J95" s="266"/>
      <c r="K95" s="266">
        <v>207</v>
      </c>
      <c r="L95" s="266">
        <v>191</v>
      </c>
      <c r="M95" s="266">
        <v>9</v>
      </c>
      <c r="N95" s="266">
        <v>9</v>
      </c>
    </row>
    <row r="96" spans="1:14">
      <c r="A96" s="110" t="s">
        <v>1223</v>
      </c>
      <c r="B96" s="128" t="s">
        <v>885</v>
      </c>
      <c r="C96" s="110">
        <f t="shared" si="1"/>
        <v>538</v>
      </c>
      <c r="D96" s="266">
        <v>273</v>
      </c>
      <c r="E96" s="266">
        <v>265</v>
      </c>
      <c r="F96" s="266">
        <v>54.6</v>
      </c>
      <c r="G96" s="266">
        <v>53</v>
      </c>
      <c r="H96" s="266">
        <v>54</v>
      </c>
      <c r="I96" s="266">
        <v>53</v>
      </c>
      <c r="J96" s="266"/>
      <c r="K96" s="266">
        <v>267</v>
      </c>
      <c r="L96" s="266">
        <v>257</v>
      </c>
      <c r="M96" s="266">
        <v>6</v>
      </c>
      <c r="N96" s="266">
        <v>8</v>
      </c>
    </row>
    <row r="97" spans="1:14">
      <c r="A97" s="110" t="s">
        <v>1223</v>
      </c>
      <c r="B97" s="100" t="s">
        <v>889</v>
      </c>
      <c r="C97" s="110">
        <f t="shared" si="1"/>
        <v>3323</v>
      </c>
      <c r="D97" s="266">
        <v>1701</v>
      </c>
      <c r="E97" s="266">
        <v>1622</v>
      </c>
      <c r="F97" s="266">
        <v>340.2</v>
      </c>
      <c r="G97" s="266">
        <v>324.39999999999998</v>
      </c>
      <c r="H97" s="266">
        <v>340</v>
      </c>
      <c r="I97" s="266">
        <v>324</v>
      </c>
      <c r="J97" s="266"/>
      <c r="K97" s="266">
        <v>1630</v>
      </c>
      <c r="L97" s="266">
        <v>1552</v>
      </c>
      <c r="M97" s="266">
        <v>71</v>
      </c>
      <c r="N97" s="266">
        <v>70</v>
      </c>
    </row>
    <row r="98" spans="1:14">
      <c r="A98" s="110" t="s">
        <v>1223</v>
      </c>
      <c r="B98" s="100" t="s">
        <v>890</v>
      </c>
      <c r="C98" s="110">
        <f t="shared" si="1"/>
        <v>422</v>
      </c>
      <c r="D98" s="266">
        <v>221</v>
      </c>
      <c r="E98" s="266">
        <v>201</v>
      </c>
      <c r="F98" s="266">
        <v>44.2</v>
      </c>
      <c r="G98" s="266">
        <v>40.200000000000003</v>
      </c>
      <c r="H98" s="266">
        <v>44</v>
      </c>
      <c r="I98" s="266">
        <v>40</v>
      </c>
      <c r="J98" s="266"/>
      <c r="K98" s="266">
        <v>204</v>
      </c>
      <c r="L98" s="266">
        <v>188</v>
      </c>
      <c r="M98" s="266">
        <v>17</v>
      </c>
      <c r="N98" s="266">
        <v>13</v>
      </c>
    </row>
    <row r="99" spans="1:14">
      <c r="A99" s="110" t="s">
        <v>1223</v>
      </c>
      <c r="B99" s="100" t="s">
        <v>979</v>
      </c>
      <c r="C99" s="110">
        <f t="shared" si="1"/>
        <v>437</v>
      </c>
      <c r="D99" s="266">
        <v>201</v>
      </c>
      <c r="E99" s="266">
        <v>236</v>
      </c>
      <c r="F99" s="266">
        <v>40.200000000000003</v>
      </c>
      <c r="G99" s="266">
        <v>47.2</v>
      </c>
      <c r="H99" s="266">
        <v>40</v>
      </c>
      <c r="I99" s="266">
        <v>47</v>
      </c>
      <c r="J99" s="266"/>
      <c r="K99" s="266">
        <v>192</v>
      </c>
      <c r="L99" s="266">
        <v>229</v>
      </c>
      <c r="M99" s="266">
        <v>9</v>
      </c>
      <c r="N99" s="266">
        <v>7</v>
      </c>
    </row>
    <row r="100" spans="1:14" s="61" customFormat="1">
      <c r="A100" s="110" t="s">
        <v>1223</v>
      </c>
      <c r="B100" s="239" t="s">
        <v>1070</v>
      </c>
      <c r="C100" s="61">
        <f t="shared" si="1"/>
        <v>7275</v>
      </c>
      <c r="D100" s="394">
        <v>3681</v>
      </c>
      <c r="E100" s="394">
        <v>3594</v>
      </c>
      <c r="F100" s="394">
        <v>736.2</v>
      </c>
      <c r="G100" s="394">
        <v>718.8</v>
      </c>
      <c r="H100" s="394">
        <v>736</v>
      </c>
      <c r="I100" s="394">
        <v>718</v>
      </c>
      <c r="J100" s="394"/>
      <c r="K100" s="394">
        <v>3582</v>
      </c>
      <c r="L100" s="394">
        <v>3491</v>
      </c>
      <c r="M100" s="394">
        <v>99</v>
      </c>
      <c r="N100" s="394">
        <v>103</v>
      </c>
    </row>
    <row r="101" spans="1:14">
      <c r="A101" s="110" t="s">
        <v>1223</v>
      </c>
      <c r="B101" s="128" t="s">
        <v>864</v>
      </c>
      <c r="C101" s="110">
        <f t="shared" si="1"/>
        <v>3039</v>
      </c>
      <c r="D101" s="266">
        <v>1507</v>
      </c>
      <c r="E101" s="266">
        <v>1532</v>
      </c>
      <c r="F101" s="266">
        <v>301.39999999999998</v>
      </c>
      <c r="G101" s="266">
        <v>306.39999999999998</v>
      </c>
      <c r="H101" s="266">
        <v>301</v>
      </c>
      <c r="I101" s="266">
        <v>306</v>
      </c>
      <c r="J101" s="266"/>
      <c r="K101" s="266">
        <v>1481</v>
      </c>
      <c r="L101" s="266">
        <v>1485</v>
      </c>
      <c r="M101" s="266">
        <v>26</v>
      </c>
      <c r="N101" s="266">
        <v>47</v>
      </c>
    </row>
    <row r="102" spans="1:14">
      <c r="A102" s="110" t="s">
        <v>1223</v>
      </c>
      <c r="B102" s="100" t="s">
        <v>877</v>
      </c>
      <c r="C102" s="110">
        <f t="shared" si="1"/>
        <v>1824</v>
      </c>
      <c r="D102" s="266">
        <v>929</v>
      </c>
      <c r="E102" s="266">
        <v>895</v>
      </c>
      <c r="F102" s="266">
        <v>185.8</v>
      </c>
      <c r="G102" s="266">
        <v>179</v>
      </c>
      <c r="H102" s="266">
        <v>185</v>
      </c>
      <c r="I102" s="266">
        <v>179</v>
      </c>
      <c r="J102" s="266"/>
      <c r="K102" s="266">
        <v>897</v>
      </c>
      <c r="L102" s="266">
        <v>872</v>
      </c>
      <c r="M102" s="266">
        <v>32</v>
      </c>
      <c r="N102" s="266">
        <v>23</v>
      </c>
    </row>
    <row r="103" spans="1:14">
      <c r="A103" s="110" t="s">
        <v>1223</v>
      </c>
      <c r="B103" s="100" t="s">
        <v>964</v>
      </c>
      <c r="C103" s="110">
        <f t="shared" si="1"/>
        <v>2412</v>
      </c>
      <c r="D103" s="266">
        <v>1245</v>
      </c>
      <c r="E103" s="266">
        <v>1167</v>
      </c>
      <c r="F103" s="266">
        <v>249</v>
      </c>
      <c r="G103" s="266">
        <v>233.4</v>
      </c>
      <c r="H103" s="266">
        <v>249</v>
      </c>
      <c r="I103" s="266">
        <v>233</v>
      </c>
      <c r="J103" s="266"/>
      <c r="K103" s="266">
        <v>1204</v>
      </c>
      <c r="L103" s="266">
        <v>1134</v>
      </c>
      <c r="M103" s="266">
        <v>41</v>
      </c>
      <c r="N103" s="266">
        <v>33</v>
      </c>
    </row>
    <row r="104" spans="1:14" s="61" customFormat="1">
      <c r="A104" s="110" t="s">
        <v>1223</v>
      </c>
      <c r="B104" s="239" t="s">
        <v>1071</v>
      </c>
      <c r="C104" s="61">
        <f t="shared" si="1"/>
        <v>2250</v>
      </c>
      <c r="D104" s="394">
        <v>1134</v>
      </c>
      <c r="E104" s="394">
        <v>1116</v>
      </c>
      <c r="F104" s="394">
        <v>226.8</v>
      </c>
      <c r="G104" s="394">
        <v>223.2</v>
      </c>
      <c r="H104" s="394">
        <v>226</v>
      </c>
      <c r="I104" s="394">
        <v>223</v>
      </c>
      <c r="J104" s="394"/>
      <c r="K104" s="394">
        <v>1107</v>
      </c>
      <c r="L104" s="394">
        <v>1100</v>
      </c>
      <c r="M104" s="394">
        <v>27</v>
      </c>
      <c r="N104" s="394">
        <v>16</v>
      </c>
    </row>
    <row r="105" spans="1:14">
      <c r="A105" s="110" t="s">
        <v>1223</v>
      </c>
      <c r="B105" s="100" t="s">
        <v>844</v>
      </c>
      <c r="C105" s="110">
        <f t="shared" si="1"/>
        <v>0</v>
      </c>
    </row>
    <row r="106" spans="1:14" s="61" customFormat="1">
      <c r="A106" s="110" t="s">
        <v>1223</v>
      </c>
      <c r="B106" s="239" t="s">
        <v>1072</v>
      </c>
      <c r="C106" s="61">
        <f t="shared" si="1"/>
        <v>32427</v>
      </c>
      <c r="D106" s="395">
        <v>16588</v>
      </c>
      <c r="E106" s="395">
        <v>15839</v>
      </c>
      <c r="F106" s="395">
        <v>3317.6</v>
      </c>
      <c r="G106" s="395">
        <v>3167.8</v>
      </c>
      <c r="H106" s="395">
        <v>3317</v>
      </c>
      <c r="I106" s="395">
        <v>3167</v>
      </c>
      <c r="J106" s="395"/>
      <c r="K106" s="395">
        <v>16030</v>
      </c>
      <c r="L106" s="395">
        <v>15268</v>
      </c>
      <c r="M106" s="395">
        <v>558</v>
      </c>
      <c r="N106" s="395">
        <v>571</v>
      </c>
    </row>
    <row r="107" spans="1:14">
      <c r="A107" s="110" t="s">
        <v>1223</v>
      </c>
      <c r="B107" s="100" t="s">
        <v>976</v>
      </c>
      <c r="C107" s="110">
        <f t="shared" si="1"/>
        <v>1074</v>
      </c>
      <c r="D107" s="317">
        <v>528</v>
      </c>
      <c r="E107" s="317">
        <v>546</v>
      </c>
      <c r="F107" s="317">
        <v>105.6</v>
      </c>
      <c r="G107" s="317">
        <v>109.2</v>
      </c>
      <c r="H107" s="317">
        <v>105</v>
      </c>
      <c r="I107" s="317">
        <v>109</v>
      </c>
      <c r="J107" s="317"/>
      <c r="K107" s="317">
        <v>518</v>
      </c>
      <c r="L107" s="317">
        <v>535</v>
      </c>
      <c r="M107" s="317">
        <v>10</v>
      </c>
      <c r="N107" s="317">
        <v>11</v>
      </c>
    </row>
    <row r="108" spans="1:14">
      <c r="A108" s="110" t="s">
        <v>1223</v>
      </c>
      <c r="B108" s="100" t="s">
        <v>863</v>
      </c>
      <c r="C108" s="110">
        <f t="shared" si="1"/>
        <v>2798</v>
      </c>
      <c r="D108" s="317">
        <v>1423</v>
      </c>
      <c r="E108" s="317">
        <v>1375</v>
      </c>
      <c r="F108" s="317">
        <v>284.60000000000002</v>
      </c>
      <c r="G108" s="317">
        <v>275</v>
      </c>
      <c r="H108" s="317">
        <v>284</v>
      </c>
      <c r="I108" s="317">
        <v>275</v>
      </c>
      <c r="J108" s="317"/>
      <c r="K108" s="317">
        <v>1380</v>
      </c>
      <c r="L108" s="317">
        <v>1342</v>
      </c>
      <c r="M108" s="317">
        <v>43</v>
      </c>
      <c r="N108" s="317">
        <v>33</v>
      </c>
    </row>
    <row r="109" spans="1:14">
      <c r="A109" s="110" t="s">
        <v>1223</v>
      </c>
      <c r="B109" s="100" t="s">
        <v>975</v>
      </c>
      <c r="C109" s="110">
        <f t="shared" si="1"/>
        <v>2504</v>
      </c>
      <c r="D109" s="317">
        <v>1242</v>
      </c>
      <c r="E109" s="317">
        <v>1262</v>
      </c>
      <c r="F109" s="317">
        <v>248.4</v>
      </c>
      <c r="G109" s="317">
        <v>252.4</v>
      </c>
      <c r="H109" s="317">
        <v>248</v>
      </c>
      <c r="I109" s="317">
        <v>252</v>
      </c>
      <c r="J109" s="317"/>
      <c r="K109" s="317">
        <v>1213</v>
      </c>
      <c r="L109" s="317">
        <v>1231</v>
      </c>
      <c r="M109" s="317">
        <v>29</v>
      </c>
      <c r="N109" s="317">
        <v>31</v>
      </c>
    </row>
    <row r="110" spans="1:14">
      <c r="A110" s="110" t="s">
        <v>1223</v>
      </c>
      <c r="B110" s="128" t="s">
        <v>901</v>
      </c>
      <c r="C110" s="110">
        <f t="shared" si="1"/>
        <v>2341</v>
      </c>
      <c r="D110" s="317">
        <v>1145</v>
      </c>
      <c r="E110" s="317">
        <v>1196</v>
      </c>
      <c r="F110" s="317">
        <v>229</v>
      </c>
      <c r="G110" s="317">
        <v>239.2</v>
      </c>
      <c r="H110" s="317">
        <v>229</v>
      </c>
      <c r="I110" s="317">
        <v>239</v>
      </c>
      <c r="J110" s="317"/>
      <c r="K110" s="317">
        <v>1111</v>
      </c>
      <c r="L110" s="317">
        <v>1166</v>
      </c>
      <c r="M110" s="317">
        <v>34</v>
      </c>
      <c r="N110" s="317">
        <v>30</v>
      </c>
    </row>
    <row r="111" spans="1:14">
      <c r="A111" s="110" t="s">
        <v>1223</v>
      </c>
      <c r="B111" s="128" t="s">
        <v>887</v>
      </c>
      <c r="C111" s="110">
        <f t="shared" si="1"/>
        <v>2631</v>
      </c>
      <c r="D111" s="317">
        <v>1344</v>
      </c>
      <c r="E111" s="317">
        <v>1287</v>
      </c>
      <c r="F111" s="317">
        <v>268.8</v>
      </c>
      <c r="G111" s="317">
        <v>257.39999999999998</v>
      </c>
      <c r="H111" s="317">
        <v>268</v>
      </c>
      <c r="I111" s="317">
        <v>257</v>
      </c>
      <c r="J111" s="317"/>
      <c r="K111" s="317">
        <v>1267</v>
      </c>
      <c r="L111" s="317">
        <v>1218</v>
      </c>
      <c r="M111" s="317">
        <v>77</v>
      </c>
      <c r="N111" s="317">
        <v>69</v>
      </c>
    </row>
    <row r="112" spans="1:14">
      <c r="A112" s="110" t="s">
        <v>1223</v>
      </c>
      <c r="B112" s="100" t="s">
        <v>896</v>
      </c>
      <c r="C112" s="110">
        <f t="shared" si="1"/>
        <v>3396</v>
      </c>
      <c r="D112" s="317">
        <v>1718</v>
      </c>
      <c r="E112" s="317">
        <v>1678</v>
      </c>
      <c r="F112" s="317">
        <v>343.6</v>
      </c>
      <c r="G112" s="317">
        <v>335.6</v>
      </c>
      <c r="H112" s="317">
        <v>343</v>
      </c>
      <c r="I112" s="317">
        <v>335</v>
      </c>
      <c r="J112" s="317"/>
      <c r="K112" s="317">
        <v>1643</v>
      </c>
      <c r="L112" s="317">
        <v>1491</v>
      </c>
      <c r="M112" s="317">
        <v>75</v>
      </c>
      <c r="N112" s="317">
        <v>187</v>
      </c>
    </row>
    <row r="113" spans="1:14">
      <c r="A113" s="110" t="s">
        <v>1223</v>
      </c>
      <c r="B113" s="100" t="s">
        <v>888</v>
      </c>
      <c r="C113" s="110">
        <f t="shared" si="1"/>
        <v>2662</v>
      </c>
      <c r="D113" s="317">
        <v>1403</v>
      </c>
      <c r="E113" s="317">
        <v>1259</v>
      </c>
      <c r="F113" s="317">
        <v>280.60000000000002</v>
      </c>
      <c r="G113" s="317">
        <v>251.8</v>
      </c>
      <c r="H113" s="317">
        <v>280</v>
      </c>
      <c r="I113" s="317">
        <v>251</v>
      </c>
      <c r="J113" s="317"/>
      <c r="K113" s="317">
        <v>1371</v>
      </c>
      <c r="L113" s="317">
        <v>1225</v>
      </c>
      <c r="M113" s="317">
        <v>32</v>
      </c>
      <c r="N113" s="317">
        <v>34</v>
      </c>
    </row>
    <row r="114" spans="1:14">
      <c r="A114" s="110" t="s">
        <v>1223</v>
      </c>
      <c r="B114" s="128" t="s">
        <v>977</v>
      </c>
      <c r="C114" s="110">
        <f t="shared" si="1"/>
        <v>1958</v>
      </c>
      <c r="D114" s="317">
        <v>1023</v>
      </c>
      <c r="E114" s="317">
        <v>935</v>
      </c>
      <c r="F114" s="317">
        <v>204.6</v>
      </c>
      <c r="G114" s="317">
        <v>187</v>
      </c>
      <c r="H114" s="317">
        <v>204</v>
      </c>
      <c r="I114" s="317">
        <v>187</v>
      </c>
      <c r="J114" s="317"/>
      <c r="K114" s="317">
        <v>1012</v>
      </c>
      <c r="L114" s="317">
        <v>917</v>
      </c>
      <c r="M114" s="317">
        <v>11</v>
      </c>
      <c r="N114" s="317">
        <v>18</v>
      </c>
    </row>
    <row r="115" spans="1:14">
      <c r="A115" s="110" t="s">
        <v>1223</v>
      </c>
      <c r="B115" t="s">
        <v>1073</v>
      </c>
      <c r="C115" s="110">
        <f t="shared" si="1"/>
        <v>0</v>
      </c>
    </row>
    <row r="116" spans="1:14">
      <c r="A116" s="110" t="s">
        <v>1223</v>
      </c>
      <c r="B116" s="100" t="s">
        <v>978</v>
      </c>
      <c r="C116" s="110">
        <f t="shared" si="1"/>
        <v>2129</v>
      </c>
      <c r="D116" s="317">
        <v>1085</v>
      </c>
      <c r="E116" s="317">
        <v>1044</v>
      </c>
      <c r="F116" s="317">
        <v>217</v>
      </c>
      <c r="G116" s="317">
        <v>208.8</v>
      </c>
      <c r="H116" s="317">
        <v>217</v>
      </c>
      <c r="I116" s="317">
        <v>208</v>
      </c>
      <c r="J116" s="317"/>
      <c r="K116" s="317">
        <v>1032</v>
      </c>
      <c r="L116" s="317">
        <v>983</v>
      </c>
      <c r="M116" s="317">
        <v>53</v>
      </c>
      <c r="N116" s="317">
        <v>61</v>
      </c>
    </row>
    <row r="117" spans="1:14">
      <c r="A117" s="110" t="s">
        <v>1223</v>
      </c>
      <c r="B117" s="100" t="s">
        <v>880</v>
      </c>
      <c r="C117" s="110">
        <f t="shared" si="1"/>
        <v>1668</v>
      </c>
      <c r="D117" s="317">
        <v>858</v>
      </c>
      <c r="E117" s="317">
        <v>810</v>
      </c>
      <c r="F117" s="317">
        <v>171.6</v>
      </c>
      <c r="G117" s="317">
        <v>162</v>
      </c>
      <c r="H117" s="317">
        <v>171</v>
      </c>
      <c r="I117" s="317">
        <v>162</v>
      </c>
      <c r="J117" s="317"/>
      <c r="K117" s="317">
        <v>855</v>
      </c>
      <c r="L117" s="317">
        <v>805</v>
      </c>
      <c r="M117" s="317">
        <v>3</v>
      </c>
      <c r="N117" s="317">
        <v>5</v>
      </c>
    </row>
    <row r="118" spans="1:14">
      <c r="A118" s="110" t="s">
        <v>1223</v>
      </c>
      <c r="B118" s="100" t="s">
        <v>882</v>
      </c>
      <c r="C118" s="110">
        <f t="shared" si="1"/>
        <v>1363</v>
      </c>
      <c r="D118" s="317">
        <v>714</v>
      </c>
      <c r="E118" s="317">
        <v>649</v>
      </c>
      <c r="F118" s="317">
        <v>142.80000000000001</v>
      </c>
      <c r="G118" s="317">
        <v>129.80000000000001</v>
      </c>
      <c r="H118" s="317">
        <v>142</v>
      </c>
      <c r="I118" s="317">
        <v>129</v>
      </c>
      <c r="J118" s="317"/>
      <c r="K118" s="317">
        <v>701</v>
      </c>
      <c r="L118" s="317">
        <v>637</v>
      </c>
      <c r="M118" s="317">
        <v>13</v>
      </c>
      <c r="N118" s="317">
        <v>12</v>
      </c>
    </row>
    <row r="119" spans="1:14">
      <c r="A119" s="110" t="s">
        <v>1223</v>
      </c>
      <c r="B119" s="100" t="s">
        <v>902</v>
      </c>
      <c r="C119" s="110">
        <f t="shared" si="1"/>
        <v>1410</v>
      </c>
      <c r="D119" s="317">
        <v>696</v>
      </c>
      <c r="E119" s="317">
        <v>714</v>
      </c>
      <c r="F119" s="317">
        <v>139.19999999999999</v>
      </c>
      <c r="G119" s="317">
        <v>142.80000000000001</v>
      </c>
      <c r="H119" s="317">
        <v>139</v>
      </c>
      <c r="I119" s="317">
        <v>142</v>
      </c>
      <c r="J119" s="317"/>
      <c r="K119" s="317">
        <v>685</v>
      </c>
      <c r="L119" s="317">
        <v>695</v>
      </c>
      <c r="M119" s="317">
        <v>11</v>
      </c>
      <c r="N119" s="317">
        <v>19</v>
      </c>
    </row>
    <row r="120" spans="1:14">
      <c r="A120" s="110" t="s">
        <v>1223</v>
      </c>
      <c r="B120" s="100" t="s">
        <v>907</v>
      </c>
      <c r="C120" s="110">
        <f t="shared" si="1"/>
        <v>2672</v>
      </c>
      <c r="D120" s="317">
        <v>1365</v>
      </c>
      <c r="E120" s="317">
        <v>1307</v>
      </c>
      <c r="F120" s="317">
        <v>273</v>
      </c>
      <c r="G120" s="317">
        <v>261.39999999999998</v>
      </c>
      <c r="H120" s="317">
        <v>273</v>
      </c>
      <c r="I120" s="317">
        <v>261</v>
      </c>
      <c r="J120" s="317"/>
      <c r="K120" s="317">
        <v>1342</v>
      </c>
      <c r="L120" s="317">
        <v>1284</v>
      </c>
      <c r="M120" s="317">
        <v>23</v>
      </c>
      <c r="N120" s="317">
        <v>23</v>
      </c>
    </row>
    <row r="121" spans="1:14">
      <c r="A121" s="110" t="s">
        <v>1223</v>
      </c>
      <c r="B121" s="100" t="s">
        <v>908</v>
      </c>
      <c r="C121" s="110">
        <f t="shared" si="1"/>
        <v>2361</v>
      </c>
      <c r="D121" s="317">
        <v>1225</v>
      </c>
      <c r="E121" s="317">
        <v>1136</v>
      </c>
      <c r="F121" s="317">
        <v>245</v>
      </c>
      <c r="G121" s="317">
        <v>227.2</v>
      </c>
      <c r="H121" s="317">
        <v>245</v>
      </c>
      <c r="I121" s="317">
        <v>227</v>
      </c>
      <c r="J121" s="317"/>
      <c r="K121" s="317">
        <v>1195</v>
      </c>
      <c r="L121" s="317">
        <v>1110</v>
      </c>
      <c r="M121" s="317">
        <v>30</v>
      </c>
      <c r="N121" s="317">
        <v>26</v>
      </c>
    </row>
    <row r="122" spans="1:14" s="61" customFormat="1">
      <c r="A122" s="110" t="s">
        <v>1223</v>
      </c>
      <c r="B122" s="239" t="s">
        <v>1074</v>
      </c>
      <c r="C122" s="61">
        <f t="shared" si="1"/>
        <v>1360</v>
      </c>
      <c r="D122" s="395">
        <v>719</v>
      </c>
      <c r="E122" s="395">
        <v>641</v>
      </c>
      <c r="F122" s="395">
        <v>143.80000000000001</v>
      </c>
      <c r="G122" s="395">
        <v>128.19999999999999</v>
      </c>
      <c r="H122" s="395">
        <v>143</v>
      </c>
      <c r="I122" s="395">
        <v>128</v>
      </c>
      <c r="J122" s="395"/>
      <c r="K122" s="395">
        <v>705</v>
      </c>
      <c r="L122" s="395">
        <v>629</v>
      </c>
      <c r="M122" s="395">
        <v>14</v>
      </c>
      <c r="N122" s="395">
        <v>12</v>
      </c>
    </row>
    <row r="123" spans="1:14">
      <c r="A123" s="110" t="s">
        <v>1223</v>
      </c>
      <c r="B123" s="100" t="s">
        <v>969</v>
      </c>
      <c r="C123" s="110">
        <f t="shared" si="1"/>
        <v>12004</v>
      </c>
      <c r="D123" s="317">
        <v>6137</v>
      </c>
      <c r="E123" s="317">
        <v>5867</v>
      </c>
      <c r="F123" s="317">
        <v>1227.4000000000001</v>
      </c>
      <c r="G123" s="317">
        <v>1173.4000000000001</v>
      </c>
      <c r="H123" s="317">
        <v>1227</v>
      </c>
      <c r="I123" s="317">
        <v>1173</v>
      </c>
      <c r="J123" s="317"/>
      <c r="K123" s="317">
        <v>5932</v>
      </c>
      <c r="L123" s="317">
        <v>5694</v>
      </c>
      <c r="M123" s="317">
        <v>205</v>
      </c>
      <c r="N123" s="317">
        <v>173</v>
      </c>
    </row>
    <row r="124" spans="1:14">
      <c r="A124" s="110" t="s">
        <v>1223</v>
      </c>
      <c r="B124" s="100" t="s">
        <v>991</v>
      </c>
      <c r="C124" s="110">
        <f t="shared" si="1"/>
        <v>731</v>
      </c>
      <c r="D124" s="317">
        <v>370</v>
      </c>
      <c r="E124" s="317">
        <v>361</v>
      </c>
      <c r="F124" s="317">
        <v>74</v>
      </c>
      <c r="G124" s="317">
        <v>72.2</v>
      </c>
      <c r="H124" s="317">
        <v>74</v>
      </c>
      <c r="I124" s="317">
        <v>72</v>
      </c>
      <c r="J124" s="317"/>
      <c r="K124" s="317">
        <v>364</v>
      </c>
      <c r="L124" s="317">
        <v>355</v>
      </c>
      <c r="M124" s="317">
        <v>6</v>
      </c>
      <c r="N124" s="317">
        <v>6</v>
      </c>
    </row>
    <row r="125" spans="1:14">
      <c r="A125" s="110" t="s">
        <v>1223</v>
      </c>
      <c r="B125" s="128" t="s">
        <v>985</v>
      </c>
      <c r="C125" s="110">
        <f t="shared" si="1"/>
        <v>560</v>
      </c>
      <c r="D125" s="317">
        <v>278</v>
      </c>
      <c r="E125" s="317">
        <v>282</v>
      </c>
      <c r="F125" s="317">
        <v>55.6</v>
      </c>
      <c r="G125" s="317">
        <v>56.4</v>
      </c>
      <c r="H125" s="317">
        <v>55</v>
      </c>
      <c r="I125" s="317">
        <v>56</v>
      </c>
      <c r="J125" s="317"/>
      <c r="K125" s="317">
        <v>271</v>
      </c>
      <c r="L125" s="317">
        <v>275</v>
      </c>
      <c r="M125" s="317">
        <v>7</v>
      </c>
      <c r="N125" s="317">
        <v>7</v>
      </c>
    </row>
    <row r="126" spans="1:14">
      <c r="A126" s="110" t="s">
        <v>1223</v>
      </c>
      <c r="B126" s="100" t="s">
        <v>1075</v>
      </c>
      <c r="C126" s="110">
        <f t="shared" si="1"/>
        <v>1251</v>
      </c>
      <c r="D126" s="317">
        <v>657</v>
      </c>
      <c r="E126" s="317">
        <v>594</v>
      </c>
      <c r="F126" s="317">
        <v>131.4</v>
      </c>
      <c r="G126" s="317">
        <v>118.8</v>
      </c>
      <c r="H126" s="317">
        <v>131</v>
      </c>
      <c r="I126" s="317">
        <v>118</v>
      </c>
      <c r="J126" s="317"/>
      <c r="K126" s="317">
        <v>633</v>
      </c>
      <c r="L126" s="317">
        <v>581</v>
      </c>
      <c r="M126" s="317">
        <v>24</v>
      </c>
      <c r="N126" s="317">
        <v>13</v>
      </c>
    </row>
    <row r="127" spans="1:14">
      <c r="A127" s="110" t="s">
        <v>1223</v>
      </c>
      <c r="B127" s="100" t="s">
        <v>986</v>
      </c>
      <c r="C127" s="110">
        <f t="shared" si="1"/>
        <v>713</v>
      </c>
      <c r="D127" s="317">
        <v>357</v>
      </c>
      <c r="E127" s="317">
        <v>356</v>
      </c>
      <c r="F127" s="317">
        <v>71.400000000000006</v>
      </c>
      <c r="G127" s="317">
        <v>71.2</v>
      </c>
      <c r="H127" s="317">
        <v>71</v>
      </c>
      <c r="I127" s="317">
        <v>71</v>
      </c>
      <c r="J127" s="317"/>
      <c r="K127" s="317">
        <v>340</v>
      </c>
      <c r="L127" s="317">
        <v>338</v>
      </c>
      <c r="M127" s="317">
        <v>17</v>
      </c>
      <c r="N127" s="317">
        <v>18</v>
      </c>
    </row>
    <row r="128" spans="1:14">
      <c r="A128" s="110" t="s">
        <v>1223</v>
      </c>
      <c r="B128" s="128" t="s">
        <v>987</v>
      </c>
      <c r="C128" s="110">
        <f t="shared" si="1"/>
        <v>285</v>
      </c>
      <c r="D128" s="317">
        <v>155</v>
      </c>
      <c r="E128" s="317">
        <v>130</v>
      </c>
      <c r="F128" s="317">
        <v>31</v>
      </c>
      <c r="G128" s="317">
        <v>26</v>
      </c>
      <c r="H128" s="317">
        <v>31</v>
      </c>
      <c r="I128" s="317">
        <v>26</v>
      </c>
      <c r="J128" s="317"/>
      <c r="K128" s="317">
        <v>148</v>
      </c>
      <c r="L128" s="317">
        <v>127</v>
      </c>
      <c r="M128" s="317">
        <v>7</v>
      </c>
      <c r="N128" s="317">
        <v>3</v>
      </c>
    </row>
    <row r="129" spans="1:14">
      <c r="A129" s="110" t="s">
        <v>1223</v>
      </c>
      <c r="B129" s="100" t="s">
        <v>970</v>
      </c>
      <c r="C129" s="110">
        <f t="shared" si="1"/>
        <v>782</v>
      </c>
      <c r="D129" s="317">
        <v>429</v>
      </c>
      <c r="E129" s="317">
        <v>353</v>
      </c>
      <c r="F129" s="317">
        <v>85.8</v>
      </c>
      <c r="G129" s="317">
        <v>70.599999999999994</v>
      </c>
      <c r="H129" s="317">
        <v>85</v>
      </c>
      <c r="I129" s="317">
        <v>70</v>
      </c>
      <c r="J129" s="317"/>
      <c r="K129" s="317">
        <v>416</v>
      </c>
      <c r="L129" s="317">
        <v>336</v>
      </c>
      <c r="M129" s="317">
        <v>13</v>
      </c>
      <c r="N129" s="317">
        <v>17</v>
      </c>
    </row>
    <row r="130" spans="1:14">
      <c r="A130" s="110" t="s">
        <v>1223</v>
      </c>
      <c r="B130" s="100" t="s">
        <v>972</v>
      </c>
      <c r="C130" s="110">
        <f t="shared" si="1"/>
        <v>786</v>
      </c>
      <c r="D130" s="317">
        <v>426</v>
      </c>
      <c r="E130" s="317">
        <v>360</v>
      </c>
      <c r="F130" s="317">
        <v>85.2</v>
      </c>
      <c r="G130" s="317">
        <v>72</v>
      </c>
      <c r="H130" s="317">
        <v>85</v>
      </c>
      <c r="I130" s="317">
        <v>72</v>
      </c>
      <c r="J130" s="317"/>
      <c r="K130" s="317">
        <v>413</v>
      </c>
      <c r="L130" s="317">
        <v>351</v>
      </c>
      <c r="M130" s="317">
        <v>13</v>
      </c>
      <c r="N130" s="317">
        <v>9</v>
      </c>
    </row>
    <row r="131" spans="1:14">
      <c r="A131" s="110" t="s">
        <v>1223</v>
      </c>
      <c r="B131" s="100" t="s">
        <v>974</v>
      </c>
      <c r="C131" s="110">
        <f t="shared" si="1"/>
        <v>1346</v>
      </c>
      <c r="D131" s="317">
        <v>652</v>
      </c>
      <c r="E131" s="317">
        <v>694</v>
      </c>
      <c r="F131" s="317">
        <v>130.4</v>
      </c>
      <c r="G131" s="317">
        <v>138.80000000000001</v>
      </c>
      <c r="H131" s="317">
        <v>130</v>
      </c>
      <c r="I131" s="317">
        <v>138</v>
      </c>
      <c r="J131" s="317"/>
      <c r="K131" s="317">
        <v>638</v>
      </c>
      <c r="L131" s="317">
        <v>676</v>
      </c>
      <c r="M131" s="317">
        <v>14</v>
      </c>
      <c r="N131" s="317">
        <v>18</v>
      </c>
    </row>
    <row r="132" spans="1:14">
      <c r="A132" s="110" t="s">
        <v>1223</v>
      </c>
      <c r="B132" s="100" t="s">
        <v>988</v>
      </c>
      <c r="C132" s="110">
        <f t="shared" ref="C132:C195" si="2">SUM(D132,E132)</f>
        <v>1426</v>
      </c>
      <c r="D132" s="317">
        <v>707</v>
      </c>
      <c r="E132" s="317">
        <v>719</v>
      </c>
      <c r="F132" s="317">
        <v>141.4</v>
      </c>
      <c r="G132" s="317">
        <v>143.80000000000001</v>
      </c>
      <c r="H132" s="317">
        <v>141</v>
      </c>
      <c r="I132" s="317">
        <v>143</v>
      </c>
      <c r="J132" s="317"/>
      <c r="K132" s="317">
        <v>690</v>
      </c>
      <c r="L132" s="317">
        <v>697</v>
      </c>
      <c r="M132" s="317">
        <v>17</v>
      </c>
      <c r="N132" s="317">
        <v>22</v>
      </c>
    </row>
    <row r="133" spans="1:14">
      <c r="A133" s="110" t="s">
        <v>1223</v>
      </c>
      <c r="B133" s="100" t="s">
        <v>971</v>
      </c>
      <c r="C133" s="110">
        <f t="shared" si="2"/>
        <v>725</v>
      </c>
      <c r="D133" s="317">
        <v>375</v>
      </c>
      <c r="E133" s="317">
        <v>350</v>
      </c>
      <c r="F133" s="317">
        <v>75</v>
      </c>
      <c r="G133" s="317">
        <v>70</v>
      </c>
      <c r="H133" s="317">
        <v>75</v>
      </c>
      <c r="I133" s="317">
        <v>70</v>
      </c>
      <c r="J133" s="317"/>
      <c r="K133" s="317">
        <v>362</v>
      </c>
      <c r="L133" s="317">
        <v>346</v>
      </c>
      <c r="M133" s="317">
        <v>13</v>
      </c>
      <c r="N133" s="317">
        <v>4</v>
      </c>
    </row>
    <row r="134" spans="1:14">
      <c r="A134" s="110" t="s">
        <v>1223</v>
      </c>
      <c r="B134" s="100" t="s">
        <v>1076</v>
      </c>
      <c r="C134" s="110">
        <f t="shared" si="2"/>
        <v>734</v>
      </c>
      <c r="D134" s="317">
        <v>384</v>
      </c>
      <c r="E134" s="317">
        <v>350</v>
      </c>
      <c r="F134" s="317">
        <v>76.8</v>
      </c>
      <c r="G134" s="317">
        <v>70</v>
      </c>
      <c r="H134" s="317">
        <v>76</v>
      </c>
      <c r="I134" s="317">
        <v>70</v>
      </c>
      <c r="J134" s="317"/>
      <c r="K134" s="317">
        <v>369</v>
      </c>
      <c r="L134" s="317">
        <v>330</v>
      </c>
      <c r="M134" s="317">
        <v>15</v>
      </c>
      <c r="N134" s="317">
        <v>20</v>
      </c>
    </row>
    <row r="135" spans="1:14">
      <c r="A135" s="110" t="s">
        <v>1223</v>
      </c>
      <c r="B135" s="100" t="s">
        <v>973</v>
      </c>
      <c r="C135" s="110">
        <f t="shared" si="2"/>
        <v>136</v>
      </c>
      <c r="D135" s="317">
        <v>72</v>
      </c>
      <c r="E135" s="317">
        <v>64</v>
      </c>
      <c r="F135" s="317">
        <v>14.4</v>
      </c>
      <c r="G135" s="317">
        <v>12.8</v>
      </c>
      <c r="H135" s="317">
        <v>14</v>
      </c>
      <c r="I135" s="317">
        <v>12</v>
      </c>
      <c r="J135" s="317"/>
      <c r="K135" s="317">
        <v>70</v>
      </c>
      <c r="L135" s="317">
        <v>61</v>
      </c>
      <c r="M135" s="317">
        <v>2</v>
      </c>
      <c r="N135" s="317">
        <v>3</v>
      </c>
    </row>
    <row r="136" spans="1:14">
      <c r="A136" s="110" t="s">
        <v>1223</v>
      </c>
      <c r="B136" s="100" t="s">
        <v>990</v>
      </c>
      <c r="C136" s="110">
        <f t="shared" si="2"/>
        <v>1677</v>
      </c>
      <c r="D136" s="317">
        <v>822</v>
      </c>
      <c r="E136" s="317">
        <v>855</v>
      </c>
      <c r="F136" s="317">
        <v>164.4</v>
      </c>
      <c r="G136" s="317">
        <v>171</v>
      </c>
      <c r="H136" s="317">
        <v>164</v>
      </c>
      <c r="I136" s="317">
        <v>171</v>
      </c>
      <c r="J136" s="317"/>
      <c r="K136" s="317">
        <v>774</v>
      </c>
      <c r="L136" s="317">
        <v>827</v>
      </c>
      <c r="M136" s="317">
        <v>48</v>
      </c>
      <c r="N136" s="317">
        <v>28</v>
      </c>
    </row>
    <row r="137" spans="1:14" s="61" customFormat="1">
      <c r="A137" s="110" t="s">
        <v>1223</v>
      </c>
      <c r="B137" s="239" t="s">
        <v>1118</v>
      </c>
      <c r="C137" s="61">
        <f t="shared" si="2"/>
        <v>852</v>
      </c>
      <c r="D137" s="395">
        <v>453</v>
      </c>
      <c r="E137" s="395">
        <v>399</v>
      </c>
      <c r="F137" s="395">
        <v>90.6</v>
      </c>
      <c r="G137" s="395">
        <v>79.8</v>
      </c>
      <c r="H137" s="395">
        <v>90</v>
      </c>
      <c r="I137" s="395">
        <v>79</v>
      </c>
      <c r="J137" s="395"/>
      <c r="K137" s="395">
        <v>444</v>
      </c>
      <c r="L137" s="395">
        <v>394</v>
      </c>
      <c r="M137" s="395">
        <v>9</v>
      </c>
      <c r="N137" s="395">
        <v>5</v>
      </c>
    </row>
    <row r="138" spans="1:14">
      <c r="A138" s="110" t="s">
        <v>1223</v>
      </c>
      <c r="B138" s="128" t="s">
        <v>841</v>
      </c>
      <c r="C138" s="110">
        <f t="shared" si="2"/>
        <v>29052</v>
      </c>
      <c r="D138" s="317">
        <v>14745</v>
      </c>
      <c r="E138" s="317">
        <v>14307</v>
      </c>
      <c r="F138" s="317">
        <v>2949</v>
      </c>
      <c r="G138" s="317">
        <v>2861.4</v>
      </c>
      <c r="H138" s="317">
        <v>2949</v>
      </c>
      <c r="I138" s="317">
        <v>2861</v>
      </c>
      <c r="J138" s="317"/>
      <c r="K138" s="317">
        <v>14359</v>
      </c>
      <c r="L138" s="317">
        <v>13925</v>
      </c>
      <c r="M138" s="317">
        <v>386</v>
      </c>
      <c r="N138" s="317">
        <v>382</v>
      </c>
    </row>
    <row r="139" spans="1:14">
      <c r="A139" s="110" t="s">
        <v>1223</v>
      </c>
      <c r="B139" s="100" t="s">
        <v>847</v>
      </c>
      <c r="C139" s="110">
        <f t="shared" si="2"/>
        <v>3289</v>
      </c>
      <c r="D139" s="317">
        <v>1713</v>
      </c>
      <c r="E139" s="317">
        <v>1576</v>
      </c>
      <c r="F139" s="317">
        <v>342.6</v>
      </c>
      <c r="G139" s="317">
        <v>315.2</v>
      </c>
      <c r="H139" s="317">
        <v>342</v>
      </c>
      <c r="I139" s="317">
        <v>315</v>
      </c>
      <c r="J139" s="317"/>
      <c r="K139" s="317">
        <v>1675</v>
      </c>
      <c r="L139" s="317">
        <v>1537</v>
      </c>
      <c r="M139" s="317">
        <v>38</v>
      </c>
      <c r="N139" s="317">
        <v>39</v>
      </c>
    </row>
    <row r="140" spans="1:14">
      <c r="A140" s="110" t="s">
        <v>1223</v>
      </c>
      <c r="B140" s="100" t="s">
        <v>850</v>
      </c>
      <c r="C140" s="110">
        <f t="shared" si="2"/>
        <v>4322</v>
      </c>
      <c r="D140" s="317">
        <v>2207</v>
      </c>
      <c r="E140" s="317">
        <v>2115</v>
      </c>
      <c r="F140" s="317">
        <v>441.4</v>
      </c>
      <c r="G140" s="317">
        <v>423</v>
      </c>
      <c r="H140" s="317">
        <v>441</v>
      </c>
      <c r="I140" s="317">
        <v>423</v>
      </c>
      <c r="J140" s="317"/>
      <c r="K140" s="317">
        <v>2124</v>
      </c>
      <c r="L140" s="317">
        <v>2029</v>
      </c>
      <c r="M140" s="317">
        <v>83</v>
      </c>
      <c r="N140" s="317">
        <v>86</v>
      </c>
    </row>
    <row r="141" spans="1:14">
      <c r="A141" s="110" t="s">
        <v>1223</v>
      </c>
      <c r="B141" s="100" t="s">
        <v>852</v>
      </c>
      <c r="C141" s="110">
        <f t="shared" si="2"/>
        <v>2709</v>
      </c>
      <c r="D141" s="317">
        <v>1381</v>
      </c>
      <c r="E141" s="317">
        <v>1328</v>
      </c>
      <c r="F141" s="317">
        <v>276.2</v>
      </c>
      <c r="G141" s="317">
        <v>265.60000000000002</v>
      </c>
      <c r="H141" s="317">
        <v>276</v>
      </c>
      <c r="I141" s="317">
        <v>265</v>
      </c>
      <c r="J141" s="317"/>
      <c r="K141" s="317">
        <v>1352</v>
      </c>
      <c r="L141" s="317">
        <v>1304</v>
      </c>
      <c r="M141" s="317">
        <v>29</v>
      </c>
      <c r="N141" s="317">
        <v>24</v>
      </c>
    </row>
    <row r="142" spans="1:14">
      <c r="A142" s="110" t="s">
        <v>1223</v>
      </c>
      <c r="B142" s="100" t="s">
        <v>869</v>
      </c>
      <c r="C142" s="110">
        <f t="shared" si="2"/>
        <v>2235</v>
      </c>
      <c r="D142" s="317">
        <v>1118</v>
      </c>
      <c r="E142" s="317">
        <v>1117</v>
      </c>
      <c r="F142" s="317">
        <v>223.6</v>
      </c>
      <c r="G142" s="317">
        <v>223.4</v>
      </c>
      <c r="H142" s="317">
        <v>223</v>
      </c>
      <c r="I142" s="317">
        <v>223</v>
      </c>
      <c r="J142" s="317"/>
      <c r="K142" s="317">
        <v>1096</v>
      </c>
      <c r="L142" s="317">
        <v>1100</v>
      </c>
      <c r="M142" s="317">
        <v>22</v>
      </c>
      <c r="N142" s="317">
        <v>17</v>
      </c>
    </row>
    <row r="143" spans="1:14">
      <c r="A143" s="110" t="s">
        <v>1223</v>
      </c>
      <c r="B143" s="100" t="s">
        <v>871</v>
      </c>
      <c r="C143" s="110">
        <f t="shared" si="2"/>
        <v>2702</v>
      </c>
      <c r="D143" s="317">
        <v>1364</v>
      </c>
      <c r="E143" s="317">
        <v>1338</v>
      </c>
      <c r="F143" s="317">
        <v>272.8</v>
      </c>
      <c r="G143" s="317">
        <v>267.60000000000002</v>
      </c>
      <c r="H143" s="317">
        <v>272</v>
      </c>
      <c r="I143" s="317">
        <v>267</v>
      </c>
      <c r="J143" s="317"/>
      <c r="K143" s="317">
        <v>1339</v>
      </c>
      <c r="L143" s="317">
        <v>1306</v>
      </c>
      <c r="M143" s="317">
        <v>25</v>
      </c>
      <c r="N143" s="317">
        <v>32</v>
      </c>
    </row>
    <row r="144" spans="1:14">
      <c r="A144" s="110" t="s">
        <v>1223</v>
      </c>
      <c r="B144" s="128" t="s">
        <v>873</v>
      </c>
      <c r="C144" s="110">
        <f t="shared" si="2"/>
        <v>1850</v>
      </c>
      <c r="D144" s="317">
        <v>912</v>
      </c>
      <c r="E144" s="317">
        <v>938</v>
      </c>
      <c r="F144" s="317">
        <v>182.4</v>
      </c>
      <c r="G144" s="317">
        <v>187.6</v>
      </c>
      <c r="H144" s="317">
        <v>182</v>
      </c>
      <c r="I144" s="317">
        <v>187</v>
      </c>
      <c r="J144" s="317"/>
      <c r="K144" s="317">
        <v>896</v>
      </c>
      <c r="L144" s="317">
        <v>918</v>
      </c>
      <c r="M144" s="317">
        <v>16</v>
      </c>
      <c r="N144" s="317">
        <v>20</v>
      </c>
    </row>
    <row r="145" spans="1:14">
      <c r="A145" s="110" t="s">
        <v>1223</v>
      </c>
      <c r="B145" s="128" t="s">
        <v>879</v>
      </c>
      <c r="C145" s="110">
        <f t="shared" si="2"/>
        <v>2552</v>
      </c>
      <c r="D145" s="317">
        <v>1264</v>
      </c>
      <c r="E145" s="317">
        <v>1288</v>
      </c>
      <c r="F145" s="317">
        <v>252.8</v>
      </c>
      <c r="G145" s="317">
        <v>257.60000000000002</v>
      </c>
      <c r="H145" s="317">
        <v>252</v>
      </c>
      <c r="I145" s="317">
        <v>257</v>
      </c>
      <c r="J145" s="317"/>
      <c r="K145" s="317">
        <v>1233</v>
      </c>
      <c r="L145" s="317">
        <v>1250</v>
      </c>
      <c r="M145" s="317">
        <v>31</v>
      </c>
      <c r="N145" s="317">
        <v>38</v>
      </c>
    </row>
    <row r="146" spans="1:14">
      <c r="A146" s="110" t="s">
        <v>1223</v>
      </c>
      <c r="B146" s="100" t="s">
        <v>886</v>
      </c>
      <c r="C146" s="110">
        <f t="shared" si="2"/>
        <v>1772</v>
      </c>
      <c r="D146" s="317">
        <v>885</v>
      </c>
      <c r="E146" s="317">
        <v>887</v>
      </c>
      <c r="F146" s="317">
        <v>177</v>
      </c>
      <c r="G146" s="317">
        <v>177.4</v>
      </c>
      <c r="H146" s="317">
        <v>177</v>
      </c>
      <c r="I146" s="317">
        <v>177</v>
      </c>
      <c r="J146" s="317"/>
      <c r="K146" s="317">
        <v>869</v>
      </c>
      <c r="L146" s="317">
        <v>874</v>
      </c>
      <c r="M146" s="317">
        <v>16</v>
      </c>
      <c r="N146" s="317">
        <v>13</v>
      </c>
    </row>
    <row r="147" spans="1:14">
      <c r="A147" s="110" t="s">
        <v>1223</v>
      </c>
      <c r="B147" s="100" t="s">
        <v>910</v>
      </c>
      <c r="C147" s="110">
        <f t="shared" si="2"/>
        <v>1752</v>
      </c>
      <c r="D147" s="317">
        <v>904</v>
      </c>
      <c r="E147" s="317">
        <v>848</v>
      </c>
      <c r="F147" s="317">
        <v>180.8</v>
      </c>
      <c r="G147" s="317">
        <v>169.6</v>
      </c>
      <c r="H147" s="317">
        <v>180</v>
      </c>
      <c r="I147" s="317">
        <v>169</v>
      </c>
      <c r="J147" s="317"/>
      <c r="K147" s="317">
        <v>863</v>
      </c>
      <c r="L147" s="317">
        <v>814</v>
      </c>
      <c r="M147" s="317">
        <v>41</v>
      </c>
      <c r="N147" s="317">
        <v>34</v>
      </c>
    </row>
    <row r="148" spans="1:14">
      <c r="A148" s="110" t="s">
        <v>1223</v>
      </c>
      <c r="B148" s="100" t="s">
        <v>912</v>
      </c>
      <c r="C148" s="110">
        <f t="shared" si="2"/>
        <v>4255</v>
      </c>
      <c r="D148" s="317">
        <v>2181</v>
      </c>
      <c r="E148" s="317">
        <v>2074</v>
      </c>
      <c r="F148" s="317">
        <v>436.2</v>
      </c>
      <c r="G148" s="317">
        <v>414.8</v>
      </c>
      <c r="H148" s="317">
        <v>436</v>
      </c>
      <c r="I148" s="317">
        <v>414</v>
      </c>
      <c r="J148" s="317"/>
      <c r="K148" s="317">
        <v>2124</v>
      </c>
      <c r="L148" s="317">
        <v>2019</v>
      </c>
      <c r="M148" s="317">
        <v>57</v>
      </c>
      <c r="N148" s="317">
        <v>55</v>
      </c>
    </row>
    <row r="149" spans="1:14" s="61" customFormat="1">
      <c r="A149" s="110" t="s">
        <v>1223</v>
      </c>
      <c r="B149" s="239" t="s">
        <v>1119</v>
      </c>
      <c r="C149" s="61">
        <f t="shared" si="2"/>
        <v>1614</v>
      </c>
      <c r="D149" s="395">
        <v>816</v>
      </c>
      <c r="E149" s="395">
        <v>798</v>
      </c>
      <c r="F149" s="395">
        <v>163.19999999999999</v>
      </c>
      <c r="G149" s="395">
        <v>159.6</v>
      </c>
      <c r="H149" s="395">
        <v>163</v>
      </c>
      <c r="I149" s="395">
        <v>159</v>
      </c>
      <c r="J149" s="395"/>
      <c r="K149" s="395">
        <v>788</v>
      </c>
      <c r="L149" s="395">
        <v>774</v>
      </c>
      <c r="M149" s="395">
        <v>28</v>
      </c>
      <c r="N149" s="395">
        <v>24</v>
      </c>
    </row>
    <row r="150" spans="1:14">
      <c r="A150" s="110" t="s">
        <v>1223</v>
      </c>
      <c r="B150" s="100" t="s">
        <v>845</v>
      </c>
      <c r="C150" s="110">
        <f t="shared" si="2"/>
        <v>13917</v>
      </c>
      <c r="D150" s="317">
        <v>7051</v>
      </c>
      <c r="E150" s="317">
        <v>6866</v>
      </c>
      <c r="F150" s="317">
        <v>1410.2</v>
      </c>
      <c r="G150" s="317">
        <v>1373.2</v>
      </c>
      <c r="H150" s="317">
        <v>1410</v>
      </c>
      <c r="I150" s="317">
        <v>1373</v>
      </c>
      <c r="J150" s="317"/>
      <c r="K150" s="317">
        <v>6805</v>
      </c>
      <c r="L150" s="317">
        <v>6610</v>
      </c>
      <c r="M150" s="317">
        <v>246</v>
      </c>
      <c r="N150" s="317">
        <v>256</v>
      </c>
    </row>
    <row r="151" spans="1:14">
      <c r="A151" s="110" t="s">
        <v>1223</v>
      </c>
      <c r="B151" s="100" t="s">
        <v>849</v>
      </c>
      <c r="C151" s="110">
        <f t="shared" si="2"/>
        <v>2413</v>
      </c>
      <c r="D151" s="317">
        <v>1217</v>
      </c>
      <c r="E151" s="317">
        <v>1196</v>
      </c>
      <c r="F151" s="317">
        <v>243.4</v>
      </c>
      <c r="G151" s="317">
        <v>239.2</v>
      </c>
      <c r="H151" s="317">
        <v>243</v>
      </c>
      <c r="I151" s="317">
        <v>239</v>
      </c>
      <c r="J151" s="317"/>
      <c r="K151" s="317">
        <v>1159</v>
      </c>
      <c r="L151" s="317">
        <v>1128</v>
      </c>
      <c r="M151" s="317">
        <v>58</v>
      </c>
      <c r="N151" s="317">
        <v>68</v>
      </c>
    </row>
    <row r="152" spans="1:14">
      <c r="A152" s="110" t="s">
        <v>1223</v>
      </c>
      <c r="B152" s="100" t="s">
        <v>982</v>
      </c>
      <c r="C152" s="110">
        <f t="shared" si="2"/>
        <v>1666</v>
      </c>
      <c r="D152" s="317">
        <v>856</v>
      </c>
      <c r="E152" s="317">
        <v>810</v>
      </c>
      <c r="F152" s="317">
        <v>171.2</v>
      </c>
      <c r="G152" s="317">
        <v>162</v>
      </c>
      <c r="H152" s="317">
        <v>171</v>
      </c>
      <c r="I152" s="317">
        <v>162</v>
      </c>
      <c r="J152" s="317"/>
      <c r="K152" s="317">
        <v>828</v>
      </c>
      <c r="L152" s="317">
        <v>774</v>
      </c>
      <c r="M152" s="317">
        <v>28</v>
      </c>
      <c r="N152" s="317">
        <v>36</v>
      </c>
    </row>
    <row r="153" spans="1:14">
      <c r="A153" s="110" t="s">
        <v>1223</v>
      </c>
      <c r="B153" s="100" t="s">
        <v>859</v>
      </c>
      <c r="C153" s="110">
        <f t="shared" si="2"/>
        <v>410</v>
      </c>
      <c r="D153" s="317">
        <v>210</v>
      </c>
      <c r="E153" s="317">
        <v>200</v>
      </c>
      <c r="F153" s="317">
        <v>42</v>
      </c>
      <c r="G153" s="317">
        <v>40</v>
      </c>
      <c r="H153" s="317">
        <v>42</v>
      </c>
      <c r="I153" s="317">
        <v>40</v>
      </c>
      <c r="J153" s="317"/>
      <c r="K153" s="317">
        <v>202</v>
      </c>
      <c r="L153" s="317">
        <v>188</v>
      </c>
      <c r="M153" s="317">
        <v>8</v>
      </c>
      <c r="N153" s="317">
        <v>12</v>
      </c>
    </row>
    <row r="154" spans="1:14">
      <c r="A154" s="110" t="s">
        <v>1223</v>
      </c>
      <c r="B154" s="100" t="s">
        <v>868</v>
      </c>
      <c r="C154" s="110">
        <f t="shared" si="2"/>
        <v>2044</v>
      </c>
      <c r="D154" s="317">
        <v>1018</v>
      </c>
      <c r="E154" s="317">
        <v>1026</v>
      </c>
      <c r="F154" s="317">
        <v>203.6</v>
      </c>
      <c r="G154" s="317">
        <v>205.2</v>
      </c>
      <c r="H154" s="317">
        <v>203</v>
      </c>
      <c r="I154" s="317">
        <v>205</v>
      </c>
      <c r="J154" s="317"/>
      <c r="K154" s="317">
        <v>984</v>
      </c>
      <c r="L154" s="317">
        <v>996</v>
      </c>
      <c r="M154" s="317">
        <v>34</v>
      </c>
      <c r="N154" s="317">
        <v>30</v>
      </c>
    </row>
    <row r="155" spans="1:14">
      <c r="A155" s="110" t="s">
        <v>1223</v>
      </c>
      <c r="B155" s="100" t="s">
        <v>878</v>
      </c>
      <c r="C155" s="110">
        <f t="shared" si="2"/>
        <v>2134</v>
      </c>
      <c r="D155" s="317">
        <v>1101</v>
      </c>
      <c r="E155" s="317">
        <v>1033</v>
      </c>
      <c r="F155" s="317">
        <v>220.2</v>
      </c>
      <c r="G155" s="317">
        <v>206.6</v>
      </c>
      <c r="H155" s="317">
        <v>220</v>
      </c>
      <c r="I155" s="317">
        <v>206</v>
      </c>
      <c r="J155" s="317"/>
      <c r="K155" s="317">
        <v>1051</v>
      </c>
      <c r="L155" s="317">
        <v>997</v>
      </c>
      <c r="M155" s="317">
        <v>50</v>
      </c>
      <c r="N155" s="317">
        <v>36</v>
      </c>
    </row>
    <row r="156" spans="1:14">
      <c r="A156" s="110" t="s">
        <v>1223</v>
      </c>
      <c r="B156" s="100" t="s">
        <v>897</v>
      </c>
      <c r="C156" s="110">
        <f t="shared" si="2"/>
        <v>2022</v>
      </c>
      <c r="D156" s="317">
        <v>1041</v>
      </c>
      <c r="E156" s="317">
        <v>981</v>
      </c>
      <c r="F156" s="317">
        <v>208.2</v>
      </c>
      <c r="G156" s="317">
        <v>196.2</v>
      </c>
      <c r="H156" s="317">
        <v>208</v>
      </c>
      <c r="I156" s="317">
        <v>196</v>
      </c>
      <c r="J156" s="317"/>
      <c r="K156" s="317">
        <v>1020</v>
      </c>
      <c r="L156" s="317">
        <v>968</v>
      </c>
      <c r="M156" s="317">
        <v>21</v>
      </c>
      <c r="N156" s="317">
        <v>13</v>
      </c>
    </row>
    <row r="157" spans="1:14">
      <c r="A157" s="110" t="s">
        <v>1223</v>
      </c>
      <c r="B157" s="100" t="s">
        <v>906</v>
      </c>
      <c r="C157" s="110">
        <f t="shared" si="2"/>
        <v>1409</v>
      </c>
      <c r="D157" s="317">
        <v>698</v>
      </c>
      <c r="E157" s="317">
        <v>711</v>
      </c>
      <c r="F157" s="317">
        <v>139.6</v>
      </c>
      <c r="G157" s="317">
        <v>142.19999999999999</v>
      </c>
      <c r="H157" s="317">
        <v>139</v>
      </c>
      <c r="I157" s="317">
        <v>142</v>
      </c>
      <c r="J157" s="317"/>
      <c r="K157" s="317">
        <v>677</v>
      </c>
      <c r="L157" s="317">
        <v>694</v>
      </c>
      <c r="M157" s="317">
        <v>21</v>
      </c>
      <c r="N157" s="317">
        <v>17</v>
      </c>
    </row>
    <row r="158" spans="1:14" s="61" customFormat="1">
      <c r="A158" s="110" t="s">
        <v>1223</v>
      </c>
      <c r="B158" s="239" t="s">
        <v>1120</v>
      </c>
      <c r="C158" s="61">
        <f t="shared" si="2"/>
        <v>1819</v>
      </c>
      <c r="D158" s="395">
        <v>910</v>
      </c>
      <c r="E158" s="395">
        <v>909</v>
      </c>
      <c r="F158" s="395">
        <v>182</v>
      </c>
      <c r="G158" s="395">
        <v>181.8</v>
      </c>
      <c r="H158" s="395">
        <v>182</v>
      </c>
      <c r="I158" s="395">
        <v>181</v>
      </c>
      <c r="J158" s="395"/>
      <c r="K158" s="395">
        <v>884</v>
      </c>
      <c r="L158" s="395">
        <v>865</v>
      </c>
      <c r="M158" s="395">
        <v>26</v>
      </c>
      <c r="N158" s="395">
        <v>44</v>
      </c>
    </row>
    <row r="159" spans="1:14">
      <c r="A159" s="110" t="s">
        <v>1223</v>
      </c>
      <c r="B159" s="100" t="s">
        <v>913</v>
      </c>
      <c r="C159" s="110">
        <f t="shared" si="2"/>
        <v>19272</v>
      </c>
      <c r="D159" s="317">
        <v>9860</v>
      </c>
      <c r="E159" s="317">
        <v>9412</v>
      </c>
      <c r="F159" s="317">
        <v>1972</v>
      </c>
      <c r="G159" s="317">
        <v>1882.4</v>
      </c>
      <c r="H159" s="317">
        <v>1972</v>
      </c>
      <c r="I159" s="317">
        <v>1882</v>
      </c>
      <c r="J159" s="317"/>
      <c r="K159" s="317">
        <v>9566</v>
      </c>
      <c r="L159" s="317">
        <v>9119</v>
      </c>
      <c r="M159" s="317">
        <v>294</v>
      </c>
      <c r="N159" s="317">
        <v>293</v>
      </c>
    </row>
    <row r="160" spans="1:14">
      <c r="A160" s="110" t="s">
        <v>1223</v>
      </c>
      <c r="B160" s="100" t="s">
        <v>914</v>
      </c>
      <c r="C160" s="110">
        <f t="shared" si="2"/>
        <v>2845</v>
      </c>
      <c r="D160" s="317">
        <v>1464</v>
      </c>
      <c r="E160" s="317">
        <v>1381</v>
      </c>
      <c r="F160" s="317">
        <v>292.8</v>
      </c>
      <c r="G160" s="317">
        <v>276.2</v>
      </c>
      <c r="H160" s="317">
        <v>292</v>
      </c>
      <c r="I160" s="317">
        <v>276</v>
      </c>
      <c r="J160" s="317"/>
      <c r="K160" s="317">
        <v>1401</v>
      </c>
      <c r="L160" s="317">
        <v>1324</v>
      </c>
      <c r="M160" s="317">
        <v>63</v>
      </c>
      <c r="N160" s="317">
        <v>57</v>
      </c>
    </row>
    <row r="161" spans="1:14">
      <c r="A161" s="110" t="s">
        <v>1223</v>
      </c>
      <c r="B161" s="100" t="s">
        <v>915</v>
      </c>
      <c r="C161" s="110">
        <f t="shared" si="2"/>
        <v>703</v>
      </c>
      <c r="D161" s="317">
        <v>359</v>
      </c>
      <c r="E161" s="317">
        <v>344</v>
      </c>
      <c r="F161" s="317">
        <v>71.8</v>
      </c>
      <c r="G161" s="317">
        <v>68.8</v>
      </c>
      <c r="H161" s="317">
        <v>71</v>
      </c>
      <c r="I161" s="317">
        <v>68</v>
      </c>
      <c r="J161" s="317"/>
      <c r="K161" s="317">
        <v>347</v>
      </c>
      <c r="L161" s="317">
        <v>332</v>
      </c>
      <c r="M161" s="317">
        <v>12</v>
      </c>
      <c r="N161" s="317">
        <v>12</v>
      </c>
    </row>
    <row r="162" spans="1:14">
      <c r="A162" s="110" t="s">
        <v>1223</v>
      </c>
      <c r="B162" s="100" t="s">
        <v>916</v>
      </c>
      <c r="C162" s="110">
        <f t="shared" si="2"/>
        <v>1379</v>
      </c>
      <c r="D162" s="317">
        <v>701</v>
      </c>
      <c r="E162" s="317">
        <v>678</v>
      </c>
      <c r="F162" s="317">
        <v>140.19999999999999</v>
      </c>
      <c r="G162" s="317">
        <v>135.6</v>
      </c>
      <c r="H162" s="317">
        <v>140</v>
      </c>
      <c r="I162" s="317">
        <v>135</v>
      </c>
      <c r="J162" s="317"/>
      <c r="K162" s="317">
        <v>686</v>
      </c>
      <c r="L162" s="317">
        <v>666</v>
      </c>
      <c r="M162" s="317">
        <v>15</v>
      </c>
      <c r="N162" s="317">
        <v>12</v>
      </c>
    </row>
    <row r="163" spans="1:14">
      <c r="A163" s="110" t="s">
        <v>1223</v>
      </c>
      <c r="B163" s="100" t="s">
        <v>917</v>
      </c>
      <c r="C163" s="110">
        <f t="shared" si="2"/>
        <v>2999</v>
      </c>
      <c r="D163" s="317">
        <v>1513</v>
      </c>
      <c r="E163" s="317">
        <v>1486</v>
      </c>
      <c r="F163" s="317">
        <v>302.60000000000002</v>
      </c>
      <c r="G163" s="317">
        <v>297.2</v>
      </c>
      <c r="H163" s="317">
        <v>302</v>
      </c>
      <c r="I163" s="317">
        <v>297</v>
      </c>
      <c r="J163" s="317"/>
      <c r="K163" s="317">
        <v>1465</v>
      </c>
      <c r="L163" s="317">
        <v>1424</v>
      </c>
      <c r="M163" s="317">
        <v>48</v>
      </c>
      <c r="N163" s="317">
        <v>62</v>
      </c>
    </row>
    <row r="164" spans="1:14">
      <c r="A164" s="110" t="s">
        <v>1223</v>
      </c>
      <c r="B164" s="100" t="s">
        <v>918</v>
      </c>
      <c r="C164" s="110">
        <f t="shared" si="2"/>
        <v>6379</v>
      </c>
      <c r="D164" s="317">
        <v>3299</v>
      </c>
      <c r="E164" s="317">
        <v>3080</v>
      </c>
      <c r="F164" s="317">
        <v>659.8</v>
      </c>
      <c r="G164" s="317">
        <v>616</v>
      </c>
      <c r="H164" s="317">
        <v>659</v>
      </c>
      <c r="I164" s="317">
        <v>616</v>
      </c>
      <c r="J164" s="317"/>
      <c r="K164" s="317">
        <v>3195</v>
      </c>
      <c r="L164" s="317">
        <v>2985</v>
      </c>
      <c r="M164" s="317">
        <v>104</v>
      </c>
      <c r="N164" s="317">
        <v>95</v>
      </c>
    </row>
    <row r="165" spans="1:14">
      <c r="A165" s="110" t="s">
        <v>1223</v>
      </c>
      <c r="B165" s="100" t="s">
        <v>919</v>
      </c>
      <c r="C165" s="110">
        <f t="shared" si="2"/>
        <v>3463</v>
      </c>
      <c r="D165" s="317">
        <v>1773</v>
      </c>
      <c r="E165" s="317">
        <v>1690</v>
      </c>
      <c r="F165" s="317">
        <v>354.6</v>
      </c>
      <c r="G165" s="317">
        <v>338</v>
      </c>
      <c r="H165" s="317">
        <v>354</v>
      </c>
      <c r="I165" s="317">
        <v>338</v>
      </c>
      <c r="J165" s="317"/>
      <c r="K165" s="317">
        <v>1757</v>
      </c>
      <c r="L165" s="317">
        <v>1672</v>
      </c>
      <c r="M165" s="317">
        <v>16</v>
      </c>
      <c r="N165" s="317">
        <v>18</v>
      </c>
    </row>
    <row r="166" spans="1:14">
      <c r="A166" s="110" t="s">
        <v>1223</v>
      </c>
      <c r="B166" s="100" t="s">
        <v>920</v>
      </c>
      <c r="C166" s="110">
        <f t="shared" si="2"/>
        <v>1041</v>
      </c>
      <c r="D166" s="317">
        <v>522</v>
      </c>
      <c r="E166" s="317">
        <v>519</v>
      </c>
      <c r="F166" s="317">
        <v>104.4</v>
      </c>
      <c r="G166" s="317">
        <v>103.8</v>
      </c>
      <c r="H166" s="317">
        <v>104</v>
      </c>
      <c r="I166" s="317">
        <v>103</v>
      </c>
      <c r="J166" s="317"/>
      <c r="K166" s="317">
        <v>497</v>
      </c>
      <c r="L166" s="317">
        <v>500</v>
      </c>
      <c r="M166" s="317">
        <v>25</v>
      </c>
      <c r="N166" s="317">
        <v>19</v>
      </c>
    </row>
    <row r="167" spans="1:14" s="61" customFormat="1">
      <c r="A167" s="110" t="s">
        <v>1223</v>
      </c>
      <c r="B167" s="239" t="s">
        <v>1121</v>
      </c>
      <c r="C167" s="61">
        <f t="shared" si="2"/>
        <v>463</v>
      </c>
      <c r="D167" s="395">
        <v>229</v>
      </c>
      <c r="E167" s="395">
        <v>234</v>
      </c>
      <c r="F167" s="395">
        <v>45.8</v>
      </c>
      <c r="G167" s="395">
        <v>46.8</v>
      </c>
      <c r="H167" s="395">
        <v>45</v>
      </c>
      <c r="I167" s="395">
        <v>46</v>
      </c>
      <c r="J167" s="395"/>
      <c r="K167" s="395">
        <v>218</v>
      </c>
      <c r="L167" s="395">
        <v>216</v>
      </c>
      <c r="M167" s="395">
        <v>11</v>
      </c>
      <c r="N167" s="395">
        <v>18</v>
      </c>
    </row>
    <row r="168" spans="1:14">
      <c r="A168" s="110" t="s">
        <v>1223</v>
      </c>
      <c r="B168" s="100" t="s">
        <v>921</v>
      </c>
      <c r="C168" s="110">
        <f t="shared" si="2"/>
        <v>36786</v>
      </c>
      <c r="D168" s="317">
        <v>18631</v>
      </c>
      <c r="E168" s="317">
        <v>18155</v>
      </c>
      <c r="F168" s="317">
        <v>3726.2</v>
      </c>
      <c r="G168" s="317">
        <v>3631</v>
      </c>
      <c r="H168" s="317">
        <v>3726</v>
      </c>
      <c r="I168" s="317">
        <v>3631</v>
      </c>
      <c r="J168" s="317"/>
      <c r="K168" s="317">
        <v>17670</v>
      </c>
      <c r="L168" s="317">
        <v>17226</v>
      </c>
      <c r="M168" s="317">
        <v>961</v>
      </c>
      <c r="N168" s="317">
        <v>929</v>
      </c>
    </row>
    <row r="169" spans="1:14">
      <c r="A169" s="110" t="s">
        <v>1223</v>
      </c>
      <c r="B169" s="100" t="s">
        <v>922</v>
      </c>
      <c r="C169" s="110">
        <f t="shared" si="2"/>
        <v>2965</v>
      </c>
      <c r="D169" s="317">
        <v>1514</v>
      </c>
      <c r="E169" s="317">
        <v>1451</v>
      </c>
      <c r="F169" s="317">
        <v>302.8</v>
      </c>
      <c r="G169" s="317">
        <v>290.2</v>
      </c>
      <c r="H169" s="317">
        <v>302</v>
      </c>
      <c r="I169" s="317">
        <v>290</v>
      </c>
      <c r="J169" s="317"/>
      <c r="K169" s="317">
        <v>1449</v>
      </c>
      <c r="L169" s="317">
        <v>1393</v>
      </c>
      <c r="M169" s="317">
        <v>65</v>
      </c>
      <c r="N169" s="317">
        <v>58</v>
      </c>
    </row>
    <row r="170" spans="1:14">
      <c r="A170" s="110" t="s">
        <v>1223</v>
      </c>
      <c r="B170" s="100" t="s">
        <v>923</v>
      </c>
      <c r="C170" s="110">
        <f t="shared" si="2"/>
        <v>1073</v>
      </c>
      <c r="D170" s="317">
        <v>532</v>
      </c>
      <c r="E170" s="317">
        <v>541</v>
      </c>
      <c r="F170" s="317">
        <v>106.4</v>
      </c>
      <c r="G170" s="317">
        <v>108.2</v>
      </c>
      <c r="H170" s="317">
        <v>106</v>
      </c>
      <c r="I170" s="317">
        <v>108</v>
      </c>
      <c r="J170" s="317"/>
      <c r="K170" s="317">
        <v>518</v>
      </c>
      <c r="L170" s="317">
        <v>521</v>
      </c>
      <c r="M170" s="317">
        <v>14</v>
      </c>
      <c r="N170" s="317">
        <v>20</v>
      </c>
    </row>
    <row r="171" spans="1:14">
      <c r="A171" s="110" t="s">
        <v>1223</v>
      </c>
      <c r="B171" s="100" t="s">
        <v>931</v>
      </c>
      <c r="C171" s="110">
        <f t="shared" si="2"/>
        <v>704</v>
      </c>
      <c r="D171" s="317">
        <v>356</v>
      </c>
      <c r="E171" s="317">
        <v>348</v>
      </c>
      <c r="F171" s="317">
        <v>71.2</v>
      </c>
      <c r="G171" s="317">
        <v>69.599999999999994</v>
      </c>
      <c r="H171" s="317">
        <v>71</v>
      </c>
      <c r="I171" s="317">
        <v>69</v>
      </c>
      <c r="J171" s="317"/>
      <c r="K171" s="317">
        <v>341</v>
      </c>
      <c r="L171" s="317">
        <v>332</v>
      </c>
      <c r="M171" s="317">
        <v>15</v>
      </c>
      <c r="N171" s="317">
        <v>16</v>
      </c>
    </row>
    <row r="172" spans="1:14">
      <c r="A172" s="110" t="s">
        <v>1223</v>
      </c>
      <c r="B172" s="100" t="s">
        <v>924</v>
      </c>
      <c r="C172" s="110">
        <f t="shared" si="2"/>
        <v>1444</v>
      </c>
      <c r="D172" s="317">
        <v>754</v>
      </c>
      <c r="E172" s="317">
        <v>690</v>
      </c>
      <c r="F172" s="317">
        <v>150.80000000000001</v>
      </c>
      <c r="G172" s="317">
        <v>138</v>
      </c>
      <c r="H172" s="317">
        <v>150</v>
      </c>
      <c r="I172" s="317">
        <v>138</v>
      </c>
      <c r="J172" s="317"/>
      <c r="K172" s="317">
        <v>730</v>
      </c>
      <c r="L172" s="317">
        <v>673</v>
      </c>
      <c r="M172" s="317">
        <v>24</v>
      </c>
      <c r="N172" s="317">
        <v>17</v>
      </c>
    </row>
    <row r="173" spans="1:14">
      <c r="A173" s="110" t="s">
        <v>1223</v>
      </c>
      <c r="B173" s="100" t="s">
        <v>934</v>
      </c>
      <c r="C173" s="110">
        <f t="shared" si="2"/>
        <v>1253</v>
      </c>
      <c r="D173" s="317">
        <v>621</v>
      </c>
      <c r="E173" s="317">
        <v>632</v>
      </c>
      <c r="F173" s="317">
        <v>124.2</v>
      </c>
      <c r="G173" s="317">
        <v>126.4</v>
      </c>
      <c r="H173" s="317">
        <v>124</v>
      </c>
      <c r="I173" s="317">
        <v>126</v>
      </c>
      <c r="J173" s="317"/>
      <c r="K173" s="317">
        <v>603</v>
      </c>
      <c r="L173" s="317">
        <v>611</v>
      </c>
      <c r="M173" s="317">
        <v>18</v>
      </c>
      <c r="N173" s="317">
        <v>21</v>
      </c>
    </row>
    <row r="174" spans="1:14">
      <c r="A174" s="110" t="s">
        <v>1223</v>
      </c>
      <c r="B174" s="100" t="s">
        <v>943</v>
      </c>
      <c r="C174" s="110">
        <f t="shared" si="2"/>
        <v>1969</v>
      </c>
      <c r="D174" s="317">
        <v>994</v>
      </c>
      <c r="E174" s="317">
        <v>975</v>
      </c>
      <c r="F174" s="317">
        <v>198.8</v>
      </c>
      <c r="G174" s="317">
        <v>195</v>
      </c>
      <c r="H174" s="317">
        <v>198</v>
      </c>
      <c r="I174" s="317">
        <v>195</v>
      </c>
      <c r="J174" s="317"/>
      <c r="K174" s="317">
        <v>962</v>
      </c>
      <c r="L174" s="317">
        <v>937</v>
      </c>
      <c r="M174" s="317">
        <v>32</v>
      </c>
      <c r="N174" s="317">
        <v>38</v>
      </c>
    </row>
    <row r="175" spans="1:14">
      <c r="A175" s="110" t="s">
        <v>1223</v>
      </c>
      <c r="B175" s="100" t="s">
        <v>941</v>
      </c>
      <c r="C175" s="110">
        <f t="shared" si="2"/>
        <v>6866</v>
      </c>
      <c r="D175" s="317">
        <v>3457</v>
      </c>
      <c r="E175" s="317">
        <v>3409</v>
      </c>
      <c r="F175" s="317">
        <v>691.4</v>
      </c>
      <c r="G175" s="317">
        <v>681.8</v>
      </c>
      <c r="H175" s="317">
        <v>691</v>
      </c>
      <c r="I175" s="317">
        <v>681</v>
      </c>
      <c r="J175" s="317"/>
      <c r="K175" s="317">
        <v>3215</v>
      </c>
      <c r="L175" s="317">
        <v>3164</v>
      </c>
      <c r="M175" s="317">
        <v>242</v>
      </c>
      <c r="N175" s="317">
        <v>245</v>
      </c>
    </row>
    <row r="176" spans="1:14">
      <c r="A176" s="110" t="s">
        <v>1223</v>
      </c>
      <c r="B176" s="100" t="s">
        <v>944</v>
      </c>
      <c r="C176" s="110">
        <f t="shared" si="2"/>
        <v>776</v>
      </c>
      <c r="D176" s="317">
        <v>400</v>
      </c>
      <c r="E176" s="317">
        <v>376</v>
      </c>
      <c r="F176" s="317">
        <v>80</v>
      </c>
      <c r="G176" s="317">
        <v>75.2</v>
      </c>
      <c r="H176" s="317">
        <v>80</v>
      </c>
      <c r="I176" s="317">
        <v>75</v>
      </c>
      <c r="J176" s="317"/>
      <c r="K176" s="317">
        <v>394</v>
      </c>
      <c r="L176" s="317">
        <v>372</v>
      </c>
      <c r="M176" s="317">
        <v>6</v>
      </c>
      <c r="N176" s="317">
        <v>4</v>
      </c>
    </row>
    <row r="177" spans="1:14">
      <c r="A177" s="110" t="s">
        <v>1223</v>
      </c>
      <c r="B177" s="128" t="s">
        <v>947</v>
      </c>
      <c r="C177" s="110">
        <f t="shared" si="2"/>
        <v>1306</v>
      </c>
      <c r="D177" s="317">
        <v>671</v>
      </c>
      <c r="E177" s="317">
        <v>635</v>
      </c>
      <c r="F177" s="317">
        <v>134.19999999999999</v>
      </c>
      <c r="G177" s="317">
        <v>127</v>
      </c>
      <c r="H177" s="317">
        <v>134</v>
      </c>
      <c r="I177" s="317">
        <v>127</v>
      </c>
      <c r="J177" s="317"/>
      <c r="K177" s="317">
        <v>648</v>
      </c>
      <c r="L177" s="317">
        <v>612</v>
      </c>
      <c r="M177" s="317">
        <v>23</v>
      </c>
      <c r="N177" s="317">
        <v>23</v>
      </c>
    </row>
    <row r="178" spans="1:14">
      <c r="A178" s="110" t="s">
        <v>1223</v>
      </c>
      <c r="B178" s="128" t="s">
        <v>948</v>
      </c>
      <c r="C178" s="110">
        <f t="shared" si="2"/>
        <v>1996</v>
      </c>
      <c r="D178" s="317">
        <v>1001</v>
      </c>
      <c r="E178" s="317">
        <v>995</v>
      </c>
      <c r="F178" s="317">
        <v>200.2</v>
      </c>
      <c r="G178" s="317">
        <v>199</v>
      </c>
      <c r="H178" s="317">
        <v>200</v>
      </c>
      <c r="I178" s="317">
        <v>199</v>
      </c>
      <c r="J178" s="317"/>
      <c r="K178" s="317">
        <v>960</v>
      </c>
      <c r="L178" s="317">
        <v>956</v>
      </c>
      <c r="M178" s="317">
        <v>41</v>
      </c>
      <c r="N178" s="317">
        <v>39</v>
      </c>
    </row>
    <row r="179" spans="1:14">
      <c r="A179" s="110" t="s">
        <v>1223</v>
      </c>
      <c r="B179" s="100" t="s">
        <v>951</v>
      </c>
      <c r="C179" s="110">
        <f t="shared" si="2"/>
        <v>1649</v>
      </c>
      <c r="D179" s="317">
        <v>806</v>
      </c>
      <c r="E179" s="317">
        <v>843</v>
      </c>
      <c r="F179" s="317">
        <v>161.19999999999999</v>
      </c>
      <c r="G179" s="317">
        <v>168.6</v>
      </c>
      <c r="H179" s="317">
        <v>161</v>
      </c>
      <c r="I179" s="317">
        <v>168</v>
      </c>
      <c r="J179" s="317"/>
      <c r="K179" s="317">
        <v>759</v>
      </c>
      <c r="L179" s="317">
        <v>794</v>
      </c>
      <c r="M179" s="317">
        <v>47</v>
      </c>
      <c r="N179" s="317">
        <v>49</v>
      </c>
    </row>
    <row r="180" spans="1:14">
      <c r="A180" s="110" t="s">
        <v>1223</v>
      </c>
      <c r="B180" s="100" t="s">
        <v>927</v>
      </c>
      <c r="C180" s="110">
        <f t="shared" si="2"/>
        <v>1689</v>
      </c>
      <c r="D180" s="317">
        <v>851</v>
      </c>
      <c r="E180" s="317">
        <v>838</v>
      </c>
      <c r="F180" s="317">
        <v>170.2</v>
      </c>
      <c r="G180" s="317">
        <v>167.6</v>
      </c>
      <c r="H180" s="317">
        <v>170</v>
      </c>
      <c r="I180" s="317">
        <v>167</v>
      </c>
      <c r="J180" s="317"/>
      <c r="K180" s="317">
        <v>802</v>
      </c>
      <c r="L180" s="317">
        <v>802</v>
      </c>
      <c r="M180" s="317">
        <v>49</v>
      </c>
      <c r="N180" s="317">
        <v>36</v>
      </c>
    </row>
    <row r="181" spans="1:14">
      <c r="A181" s="110" t="s">
        <v>1223</v>
      </c>
      <c r="B181" s="100" t="s">
        <v>983</v>
      </c>
      <c r="C181" s="110">
        <f t="shared" si="2"/>
        <v>2001</v>
      </c>
      <c r="D181" s="317">
        <v>1022</v>
      </c>
      <c r="E181" s="317">
        <v>979</v>
      </c>
      <c r="F181" s="317">
        <v>204.4</v>
      </c>
      <c r="G181" s="317">
        <v>195.8</v>
      </c>
      <c r="H181" s="317">
        <v>204</v>
      </c>
      <c r="I181" s="317">
        <v>195</v>
      </c>
      <c r="J181" s="317"/>
      <c r="K181" s="317">
        <v>990</v>
      </c>
      <c r="L181" s="317">
        <v>958</v>
      </c>
      <c r="M181" s="317">
        <v>32</v>
      </c>
      <c r="N181" s="317">
        <v>21</v>
      </c>
    </row>
    <row r="182" spans="1:14">
      <c r="A182" s="110" t="s">
        <v>1223</v>
      </c>
      <c r="B182" s="100" t="s">
        <v>952</v>
      </c>
      <c r="C182" s="110">
        <f t="shared" si="2"/>
        <v>1013</v>
      </c>
      <c r="D182" s="317">
        <v>514</v>
      </c>
      <c r="E182" s="317">
        <v>499</v>
      </c>
      <c r="F182" s="317">
        <v>102.8</v>
      </c>
      <c r="G182" s="317">
        <v>99.8</v>
      </c>
      <c r="H182" s="317">
        <v>102</v>
      </c>
      <c r="I182" s="317">
        <v>99</v>
      </c>
      <c r="J182" s="317"/>
      <c r="K182" s="317">
        <v>488</v>
      </c>
      <c r="L182" s="317">
        <v>474</v>
      </c>
      <c r="M182" s="317">
        <v>26</v>
      </c>
      <c r="N182" s="317">
        <v>25</v>
      </c>
    </row>
    <row r="183" spans="1:14">
      <c r="A183" s="110" t="s">
        <v>1223</v>
      </c>
      <c r="B183" s="100" t="s">
        <v>961</v>
      </c>
      <c r="C183" s="110">
        <f t="shared" si="2"/>
        <v>1923</v>
      </c>
      <c r="D183" s="317">
        <v>981</v>
      </c>
      <c r="E183" s="317">
        <v>942</v>
      </c>
      <c r="F183" s="317">
        <v>196.2</v>
      </c>
      <c r="G183" s="317">
        <v>188.4</v>
      </c>
      <c r="H183" s="317">
        <v>196</v>
      </c>
      <c r="I183" s="317">
        <v>188</v>
      </c>
      <c r="J183" s="317"/>
      <c r="K183" s="317">
        <v>911</v>
      </c>
      <c r="L183" s="317">
        <v>892</v>
      </c>
      <c r="M183" s="317">
        <v>70</v>
      </c>
      <c r="N183" s="317">
        <v>50</v>
      </c>
    </row>
    <row r="184" spans="1:14">
      <c r="A184" s="110" t="s">
        <v>1223</v>
      </c>
      <c r="B184" s="100" t="s">
        <v>954</v>
      </c>
      <c r="C184" s="110">
        <f t="shared" si="2"/>
        <v>709</v>
      </c>
      <c r="D184" s="317">
        <v>366</v>
      </c>
      <c r="E184" s="317">
        <v>343</v>
      </c>
      <c r="F184" s="317">
        <v>73.2</v>
      </c>
      <c r="G184" s="317">
        <v>68.599999999999994</v>
      </c>
      <c r="H184" s="317">
        <v>73</v>
      </c>
      <c r="I184" s="317">
        <v>68</v>
      </c>
      <c r="J184" s="317"/>
      <c r="K184" s="317">
        <v>356</v>
      </c>
      <c r="L184" s="317">
        <v>328</v>
      </c>
      <c r="M184" s="317">
        <v>10</v>
      </c>
      <c r="N184" s="317">
        <v>15</v>
      </c>
    </row>
    <row r="185" spans="1:14">
      <c r="A185" s="110" t="s">
        <v>1223</v>
      </c>
      <c r="B185" s="100" t="s">
        <v>958</v>
      </c>
      <c r="C185" s="110">
        <f t="shared" si="2"/>
        <v>799</v>
      </c>
      <c r="D185" s="317">
        <v>415</v>
      </c>
      <c r="E185" s="317">
        <v>384</v>
      </c>
      <c r="F185" s="317">
        <v>83</v>
      </c>
      <c r="G185" s="317">
        <v>76.8</v>
      </c>
      <c r="H185" s="317">
        <v>83</v>
      </c>
      <c r="I185" s="317">
        <v>76</v>
      </c>
      <c r="J185" s="317"/>
      <c r="K185" s="317">
        <v>407</v>
      </c>
      <c r="L185" s="317">
        <v>373</v>
      </c>
      <c r="M185" s="317">
        <v>8</v>
      </c>
      <c r="N185" s="317">
        <v>11</v>
      </c>
    </row>
    <row r="186" spans="1:14">
      <c r="A186" s="110" t="s">
        <v>1223</v>
      </c>
      <c r="B186" s="128" t="s">
        <v>928</v>
      </c>
      <c r="C186" s="110">
        <f t="shared" si="2"/>
        <v>4157</v>
      </c>
      <c r="D186" s="317">
        <v>2125</v>
      </c>
      <c r="E186" s="317">
        <v>2032</v>
      </c>
      <c r="F186" s="317">
        <v>425</v>
      </c>
      <c r="G186" s="317">
        <v>406.4</v>
      </c>
      <c r="H186" s="317">
        <v>425</v>
      </c>
      <c r="I186" s="317">
        <v>406</v>
      </c>
      <c r="J186" s="317"/>
      <c r="K186" s="317">
        <v>1950</v>
      </c>
      <c r="L186" s="317">
        <v>1848</v>
      </c>
      <c r="M186" s="317">
        <v>175</v>
      </c>
      <c r="N186" s="317">
        <v>184</v>
      </c>
    </row>
    <row r="187" spans="1:14" s="61" customFormat="1">
      <c r="A187" s="110" t="s">
        <v>1223</v>
      </c>
      <c r="B187" s="248" t="s">
        <v>1122</v>
      </c>
      <c r="C187" s="61">
        <f t="shared" si="2"/>
        <v>2494</v>
      </c>
      <c r="D187" s="395">
        <v>1251</v>
      </c>
      <c r="E187" s="395">
        <v>1243</v>
      </c>
      <c r="F187" s="395">
        <v>250.2</v>
      </c>
      <c r="G187" s="395">
        <v>248.6</v>
      </c>
      <c r="H187" s="395">
        <v>250</v>
      </c>
      <c r="I187" s="395">
        <v>248</v>
      </c>
      <c r="J187" s="395"/>
      <c r="K187" s="395">
        <v>1187</v>
      </c>
      <c r="L187" s="395">
        <v>1186</v>
      </c>
      <c r="M187" s="395">
        <v>64</v>
      </c>
      <c r="N187" s="395">
        <v>57</v>
      </c>
    </row>
    <row r="188" spans="1:14">
      <c r="A188" s="110" t="s">
        <v>1223</v>
      </c>
      <c r="B188" s="100" t="s">
        <v>851</v>
      </c>
      <c r="C188" s="110">
        <f t="shared" si="2"/>
        <v>16211</v>
      </c>
      <c r="D188" s="317">
        <v>8322</v>
      </c>
      <c r="E188" s="317">
        <v>7889</v>
      </c>
      <c r="F188" s="317">
        <v>1664.4</v>
      </c>
      <c r="G188" s="317">
        <v>1577.8</v>
      </c>
      <c r="H188" s="317">
        <v>1664</v>
      </c>
      <c r="I188" s="317">
        <v>1577</v>
      </c>
      <c r="J188" s="317"/>
      <c r="K188" s="317">
        <v>8009</v>
      </c>
      <c r="L188" s="317">
        <v>7599</v>
      </c>
      <c r="M188" s="317">
        <v>313</v>
      </c>
      <c r="N188" s="317">
        <v>290</v>
      </c>
    </row>
    <row r="189" spans="1:14">
      <c r="A189" s="110" t="s">
        <v>1223</v>
      </c>
      <c r="B189" s="100" t="s">
        <v>930</v>
      </c>
      <c r="C189" s="110">
        <f t="shared" si="2"/>
        <v>1092</v>
      </c>
      <c r="D189" s="317">
        <v>538</v>
      </c>
      <c r="E189" s="317">
        <v>554</v>
      </c>
      <c r="F189" s="317">
        <v>107.6</v>
      </c>
      <c r="G189" s="317">
        <v>110.8</v>
      </c>
      <c r="H189" s="317">
        <v>107</v>
      </c>
      <c r="I189" s="317">
        <v>110</v>
      </c>
      <c r="J189" s="317"/>
      <c r="K189" s="317">
        <v>516</v>
      </c>
      <c r="L189" s="317">
        <v>530</v>
      </c>
      <c r="M189" s="317">
        <v>22</v>
      </c>
      <c r="N189" s="317">
        <v>24</v>
      </c>
    </row>
    <row r="190" spans="1:14">
      <c r="A190" s="110" t="s">
        <v>1223</v>
      </c>
      <c r="B190" s="100" t="s">
        <v>925</v>
      </c>
      <c r="C190" s="110">
        <f t="shared" si="2"/>
        <v>1254</v>
      </c>
      <c r="D190" s="317">
        <v>614</v>
      </c>
      <c r="E190" s="317">
        <v>640</v>
      </c>
      <c r="F190" s="317">
        <v>122.8</v>
      </c>
      <c r="G190" s="317">
        <v>128</v>
      </c>
      <c r="H190" s="317">
        <v>122</v>
      </c>
      <c r="I190" s="317">
        <v>128</v>
      </c>
      <c r="J190" s="317"/>
      <c r="K190" s="317">
        <v>588</v>
      </c>
      <c r="L190" s="317">
        <v>624</v>
      </c>
      <c r="M190" s="317">
        <v>26</v>
      </c>
      <c r="N190" s="317">
        <v>16</v>
      </c>
    </row>
    <row r="191" spans="1:14">
      <c r="A191" s="110" t="s">
        <v>1223</v>
      </c>
      <c r="B191" s="100" t="s">
        <v>861</v>
      </c>
      <c r="C191" s="110">
        <f t="shared" si="2"/>
        <v>1084</v>
      </c>
      <c r="D191" s="317">
        <v>566</v>
      </c>
      <c r="E191" s="317">
        <v>518</v>
      </c>
      <c r="F191" s="317">
        <v>113.2</v>
      </c>
      <c r="G191" s="317">
        <v>103.6</v>
      </c>
      <c r="H191" s="317">
        <v>113</v>
      </c>
      <c r="I191" s="317">
        <v>103</v>
      </c>
      <c r="J191" s="317"/>
      <c r="K191" s="317">
        <v>533</v>
      </c>
      <c r="L191" s="317">
        <v>493</v>
      </c>
      <c r="M191" s="317">
        <v>33</v>
      </c>
      <c r="N191" s="317">
        <v>25</v>
      </c>
    </row>
    <row r="192" spans="1:14">
      <c r="A192" s="110" t="s">
        <v>1223</v>
      </c>
      <c r="B192" s="100" t="s">
        <v>926</v>
      </c>
      <c r="C192" s="110">
        <f t="shared" si="2"/>
        <v>600</v>
      </c>
      <c r="D192" s="317">
        <v>322</v>
      </c>
      <c r="E192" s="317">
        <v>278</v>
      </c>
      <c r="F192" s="317">
        <v>64.400000000000006</v>
      </c>
      <c r="G192" s="317">
        <v>55.6</v>
      </c>
      <c r="H192" s="317">
        <v>64</v>
      </c>
      <c r="I192" s="317">
        <v>55</v>
      </c>
      <c r="J192" s="317"/>
      <c r="K192" s="317">
        <v>319</v>
      </c>
      <c r="L192" s="317">
        <v>274</v>
      </c>
      <c r="M192" s="317">
        <v>3</v>
      </c>
      <c r="N192" s="317">
        <v>4</v>
      </c>
    </row>
    <row r="193" spans="1:14">
      <c r="A193" s="110" t="s">
        <v>1223</v>
      </c>
      <c r="B193" s="128" t="s">
        <v>984</v>
      </c>
      <c r="C193" s="110">
        <f t="shared" si="2"/>
        <v>1010</v>
      </c>
      <c r="D193" s="317">
        <v>539</v>
      </c>
      <c r="E193" s="317">
        <v>471</v>
      </c>
      <c r="F193" s="317">
        <v>107.8</v>
      </c>
      <c r="G193" s="317">
        <v>94.2</v>
      </c>
      <c r="H193" s="317">
        <v>107</v>
      </c>
      <c r="I193" s="317">
        <v>94</v>
      </c>
      <c r="J193" s="317"/>
      <c r="K193" s="317">
        <v>520</v>
      </c>
      <c r="L193" s="317">
        <v>457</v>
      </c>
      <c r="M193" s="317">
        <v>19</v>
      </c>
      <c r="N193" s="317">
        <v>14</v>
      </c>
    </row>
    <row r="194" spans="1:14">
      <c r="A194" s="110" t="s">
        <v>1223</v>
      </c>
      <c r="B194" s="100" t="s">
        <v>945</v>
      </c>
      <c r="C194" s="110">
        <f t="shared" si="2"/>
        <v>1005</v>
      </c>
      <c r="D194" s="317">
        <v>528</v>
      </c>
      <c r="E194" s="317">
        <v>477</v>
      </c>
      <c r="F194" s="317">
        <v>105.6</v>
      </c>
      <c r="G194" s="317">
        <v>95.4</v>
      </c>
      <c r="H194" s="317">
        <v>105</v>
      </c>
      <c r="I194" s="317">
        <v>95</v>
      </c>
      <c r="J194" s="317"/>
      <c r="K194" s="317">
        <v>514</v>
      </c>
      <c r="L194" s="317">
        <v>462</v>
      </c>
      <c r="M194" s="317">
        <v>14</v>
      </c>
      <c r="N194" s="317">
        <v>15</v>
      </c>
    </row>
    <row r="195" spans="1:14">
      <c r="A195" s="110" t="s">
        <v>1223</v>
      </c>
      <c r="B195" s="128" t="s">
        <v>946</v>
      </c>
      <c r="C195" s="110">
        <f t="shared" si="2"/>
        <v>1827</v>
      </c>
      <c r="D195" s="317">
        <v>950</v>
      </c>
      <c r="E195" s="317">
        <v>877</v>
      </c>
      <c r="F195" s="317">
        <v>190</v>
      </c>
      <c r="G195" s="317">
        <v>175.4</v>
      </c>
      <c r="H195" s="317">
        <v>190</v>
      </c>
      <c r="I195" s="317">
        <v>175</v>
      </c>
      <c r="J195" s="317"/>
      <c r="K195" s="317">
        <v>907</v>
      </c>
      <c r="L195" s="317">
        <v>827</v>
      </c>
      <c r="M195" s="317">
        <v>43</v>
      </c>
      <c r="N195" s="317">
        <v>50</v>
      </c>
    </row>
    <row r="196" spans="1:14">
      <c r="A196" s="110" t="s">
        <v>1223</v>
      </c>
      <c r="B196" s="100" t="s">
        <v>989</v>
      </c>
      <c r="C196" s="110">
        <f t="shared" ref="C196:C211" si="3">SUM(D196,E196)</f>
        <v>1700</v>
      </c>
      <c r="D196" s="317">
        <v>823</v>
      </c>
      <c r="E196" s="317">
        <v>877</v>
      </c>
      <c r="F196" s="317">
        <v>164.6</v>
      </c>
      <c r="G196" s="317">
        <v>175.4</v>
      </c>
      <c r="H196" s="317">
        <v>164</v>
      </c>
      <c r="I196" s="317">
        <v>175</v>
      </c>
      <c r="J196" s="317"/>
      <c r="K196" s="317">
        <v>774</v>
      </c>
      <c r="L196" s="317">
        <v>833</v>
      </c>
      <c r="M196" s="317">
        <v>49</v>
      </c>
      <c r="N196" s="317">
        <v>44</v>
      </c>
    </row>
    <row r="197" spans="1:14">
      <c r="A197" s="110" t="s">
        <v>1223</v>
      </c>
      <c r="B197" s="100" t="s">
        <v>955</v>
      </c>
      <c r="C197" s="110">
        <f t="shared" si="3"/>
        <v>978</v>
      </c>
      <c r="D197" s="317">
        <v>500</v>
      </c>
      <c r="E197" s="317">
        <v>478</v>
      </c>
      <c r="F197" s="317">
        <v>100</v>
      </c>
      <c r="G197" s="317">
        <v>95.6</v>
      </c>
      <c r="H197" s="317">
        <v>100</v>
      </c>
      <c r="I197" s="317">
        <v>95</v>
      </c>
      <c r="J197" s="317"/>
      <c r="K197" s="317">
        <v>488</v>
      </c>
      <c r="L197" s="317">
        <v>460</v>
      </c>
      <c r="M197" s="317">
        <v>12</v>
      </c>
      <c r="N197" s="317">
        <v>18</v>
      </c>
    </row>
    <row r="198" spans="1:14">
      <c r="A198" s="110" t="s">
        <v>1223</v>
      </c>
      <c r="B198" s="100" t="s">
        <v>956</v>
      </c>
      <c r="C198" s="110">
        <f t="shared" si="3"/>
        <v>970</v>
      </c>
      <c r="D198" s="317">
        <v>528</v>
      </c>
      <c r="E198" s="317">
        <v>442</v>
      </c>
      <c r="F198" s="317">
        <v>105.6</v>
      </c>
      <c r="G198" s="317">
        <v>88.4</v>
      </c>
      <c r="H198" s="317">
        <v>105</v>
      </c>
      <c r="I198" s="317">
        <v>88</v>
      </c>
      <c r="J198" s="317"/>
      <c r="K198" s="317">
        <v>507</v>
      </c>
      <c r="L198" s="317">
        <v>412</v>
      </c>
      <c r="M198" s="317">
        <v>21</v>
      </c>
      <c r="N198" s="317">
        <v>30</v>
      </c>
    </row>
    <row r="199" spans="1:14">
      <c r="A199" s="110" t="s">
        <v>1223</v>
      </c>
      <c r="B199" s="100" t="s">
        <v>957</v>
      </c>
      <c r="C199" s="110">
        <f t="shared" si="3"/>
        <v>1828</v>
      </c>
      <c r="D199" s="317">
        <v>943</v>
      </c>
      <c r="E199" s="317">
        <v>885</v>
      </c>
      <c r="F199" s="317">
        <v>188.6</v>
      </c>
      <c r="G199" s="317">
        <v>177</v>
      </c>
      <c r="H199" s="317">
        <v>188</v>
      </c>
      <c r="I199" s="317">
        <v>177</v>
      </c>
      <c r="J199" s="317"/>
      <c r="K199" s="317">
        <v>919</v>
      </c>
      <c r="L199" s="317">
        <v>863</v>
      </c>
      <c r="M199" s="317">
        <v>24</v>
      </c>
      <c r="N199" s="317">
        <v>22</v>
      </c>
    </row>
    <row r="200" spans="1:14">
      <c r="A200" s="110" t="s">
        <v>1223</v>
      </c>
      <c r="B200" s="100" t="s">
        <v>904</v>
      </c>
      <c r="C200" s="110">
        <f t="shared" si="3"/>
        <v>1590</v>
      </c>
      <c r="D200" s="317">
        <v>801</v>
      </c>
      <c r="E200" s="317">
        <v>789</v>
      </c>
      <c r="F200" s="317">
        <v>160.19999999999999</v>
      </c>
      <c r="G200" s="317">
        <v>157.80000000000001</v>
      </c>
      <c r="H200" s="317">
        <v>160</v>
      </c>
      <c r="I200" s="317">
        <v>157</v>
      </c>
      <c r="J200" s="317"/>
      <c r="K200" s="317">
        <v>771</v>
      </c>
      <c r="L200" s="317">
        <v>773</v>
      </c>
      <c r="M200" s="317">
        <v>30</v>
      </c>
      <c r="N200" s="317">
        <v>16</v>
      </c>
    </row>
    <row r="201" spans="1:14" s="61" customFormat="1">
      <c r="A201" s="110" t="s">
        <v>1223</v>
      </c>
      <c r="B201" s="239" t="s">
        <v>1123</v>
      </c>
      <c r="C201" s="61">
        <f t="shared" si="3"/>
        <v>1273</v>
      </c>
      <c r="D201" s="395">
        <v>670</v>
      </c>
      <c r="E201" s="395">
        <v>603</v>
      </c>
      <c r="F201" s="395">
        <v>134</v>
      </c>
      <c r="G201" s="395">
        <v>120.6</v>
      </c>
      <c r="H201" s="395">
        <v>134</v>
      </c>
      <c r="I201" s="395">
        <v>120</v>
      </c>
      <c r="J201" s="395"/>
      <c r="K201" s="395">
        <v>653</v>
      </c>
      <c r="L201" s="395">
        <v>591</v>
      </c>
      <c r="M201" s="395">
        <v>17</v>
      </c>
      <c r="N201" s="395">
        <v>12</v>
      </c>
    </row>
    <row r="202" spans="1:14">
      <c r="A202" s="110" t="s">
        <v>1223</v>
      </c>
      <c r="B202" s="100" t="s">
        <v>929</v>
      </c>
      <c r="C202" s="110">
        <f t="shared" si="3"/>
        <v>16477</v>
      </c>
      <c r="D202" s="317">
        <v>8269</v>
      </c>
      <c r="E202" s="317">
        <v>8208</v>
      </c>
      <c r="F202" s="317">
        <v>1653.8</v>
      </c>
      <c r="G202" s="317">
        <v>1641.6</v>
      </c>
      <c r="H202" s="317">
        <v>1653</v>
      </c>
      <c r="I202" s="317">
        <v>1641</v>
      </c>
      <c r="J202" s="317"/>
      <c r="K202" s="317">
        <v>7921</v>
      </c>
      <c r="L202" s="317">
        <v>7875</v>
      </c>
      <c r="M202" s="317">
        <v>348</v>
      </c>
      <c r="N202" s="317">
        <v>333</v>
      </c>
    </row>
    <row r="203" spans="1:14">
      <c r="A203" s="110" t="s">
        <v>1223</v>
      </c>
      <c r="B203" s="128" t="s">
        <v>936</v>
      </c>
      <c r="C203" s="110">
        <f t="shared" si="3"/>
        <v>1810</v>
      </c>
      <c r="D203" s="317">
        <v>916</v>
      </c>
      <c r="E203" s="317">
        <v>894</v>
      </c>
      <c r="F203" s="317">
        <v>183.2</v>
      </c>
      <c r="G203" s="317">
        <v>178.8</v>
      </c>
      <c r="H203" s="317">
        <v>183</v>
      </c>
      <c r="I203" s="317">
        <v>178</v>
      </c>
      <c r="J203" s="317"/>
      <c r="K203" s="317">
        <v>892</v>
      </c>
      <c r="L203" s="317">
        <v>874</v>
      </c>
      <c r="M203" s="317">
        <v>24</v>
      </c>
      <c r="N203" s="317">
        <v>20</v>
      </c>
    </row>
    <row r="204" spans="1:14">
      <c r="A204" s="110" t="s">
        <v>1223</v>
      </c>
      <c r="B204" s="100" t="s">
        <v>960</v>
      </c>
      <c r="C204" s="110">
        <f t="shared" si="3"/>
        <v>5025</v>
      </c>
      <c r="D204" s="317">
        <v>2570</v>
      </c>
      <c r="E204" s="317">
        <v>2455</v>
      </c>
      <c r="F204" s="317">
        <v>514</v>
      </c>
      <c r="G204" s="317">
        <v>491</v>
      </c>
      <c r="H204" s="317">
        <v>514</v>
      </c>
      <c r="I204" s="317">
        <v>491</v>
      </c>
      <c r="J204" s="317"/>
      <c r="K204" s="317">
        <v>2386</v>
      </c>
      <c r="L204" s="317">
        <v>2285</v>
      </c>
      <c r="M204" s="317">
        <v>184</v>
      </c>
      <c r="N204" s="317">
        <v>170</v>
      </c>
    </row>
    <row r="205" spans="1:14">
      <c r="A205" s="110" t="s">
        <v>1223</v>
      </c>
      <c r="B205" s="100" t="s">
        <v>950</v>
      </c>
      <c r="C205" s="110">
        <f t="shared" si="3"/>
        <v>2838</v>
      </c>
      <c r="D205" s="317">
        <v>1404</v>
      </c>
      <c r="E205" s="317">
        <v>1434</v>
      </c>
      <c r="F205" s="317">
        <v>280.8</v>
      </c>
      <c r="G205" s="317">
        <v>286.8</v>
      </c>
      <c r="H205" s="317">
        <v>280</v>
      </c>
      <c r="I205" s="317">
        <v>286</v>
      </c>
      <c r="J205" s="317"/>
      <c r="K205" s="317">
        <v>1376</v>
      </c>
      <c r="L205" s="317">
        <v>1405</v>
      </c>
      <c r="M205" s="317">
        <v>28</v>
      </c>
      <c r="N205" s="317">
        <v>29</v>
      </c>
    </row>
    <row r="206" spans="1:14">
      <c r="A206" s="110" t="s">
        <v>1223</v>
      </c>
      <c r="B206" s="100" t="s">
        <v>962</v>
      </c>
      <c r="C206" s="110">
        <f t="shared" si="3"/>
        <v>3259</v>
      </c>
      <c r="D206" s="317">
        <v>1600</v>
      </c>
      <c r="E206" s="317">
        <v>1659</v>
      </c>
      <c r="F206" s="317">
        <v>320</v>
      </c>
      <c r="G206" s="317">
        <v>331.8</v>
      </c>
      <c r="H206" s="317">
        <v>320</v>
      </c>
      <c r="I206" s="317">
        <v>331</v>
      </c>
      <c r="J206" s="317"/>
      <c r="K206" s="317">
        <v>1537</v>
      </c>
      <c r="L206" s="317">
        <v>1592</v>
      </c>
      <c r="M206" s="317">
        <v>63</v>
      </c>
      <c r="N206" s="317">
        <v>67</v>
      </c>
    </row>
    <row r="207" spans="1:14">
      <c r="A207" s="110" t="s">
        <v>1223</v>
      </c>
      <c r="B207" s="100" t="s">
        <v>963</v>
      </c>
      <c r="C207" s="110">
        <f t="shared" si="3"/>
        <v>1334</v>
      </c>
      <c r="D207" s="317">
        <v>686</v>
      </c>
      <c r="E207" s="317">
        <v>648</v>
      </c>
      <c r="F207" s="317">
        <v>137.19999999999999</v>
      </c>
      <c r="G207" s="317">
        <v>129.6</v>
      </c>
      <c r="H207" s="317">
        <v>137</v>
      </c>
      <c r="I207" s="317">
        <v>129</v>
      </c>
      <c r="J207" s="317"/>
      <c r="K207" s="317">
        <v>668</v>
      </c>
      <c r="L207" s="317">
        <v>630</v>
      </c>
      <c r="M207" s="317">
        <v>18</v>
      </c>
      <c r="N207" s="317">
        <v>18</v>
      </c>
    </row>
    <row r="208" spans="1:14" s="61" customFormat="1">
      <c r="A208" s="110" t="s">
        <v>1223</v>
      </c>
      <c r="B208" s="239" t="s">
        <v>1124</v>
      </c>
      <c r="C208" s="61">
        <f t="shared" si="3"/>
        <v>2211</v>
      </c>
      <c r="D208" s="395">
        <v>1093</v>
      </c>
      <c r="E208" s="395">
        <v>1118</v>
      </c>
      <c r="F208" s="395">
        <v>218.6</v>
      </c>
      <c r="G208" s="395">
        <v>223.6</v>
      </c>
      <c r="H208" s="395">
        <v>218</v>
      </c>
      <c r="I208" s="395">
        <v>223</v>
      </c>
      <c r="J208" s="395"/>
      <c r="K208" s="395">
        <v>1062</v>
      </c>
      <c r="L208" s="395">
        <v>1089</v>
      </c>
      <c r="M208" s="395">
        <v>31</v>
      </c>
      <c r="N208" s="395">
        <v>29</v>
      </c>
    </row>
    <row r="209" spans="1:14">
      <c r="A209" s="110" t="s">
        <v>1223</v>
      </c>
      <c r="B209" s="242" t="s">
        <v>1125</v>
      </c>
      <c r="C209" s="110">
        <f t="shared" si="3"/>
        <v>12695</v>
      </c>
      <c r="D209" s="317">
        <v>6499</v>
      </c>
      <c r="E209" s="317">
        <v>6196</v>
      </c>
      <c r="F209" s="317">
        <v>1299.8</v>
      </c>
      <c r="G209" s="317">
        <v>1239.2</v>
      </c>
      <c r="H209" s="317">
        <v>1299</v>
      </c>
      <c r="I209" s="317">
        <v>1239</v>
      </c>
      <c r="J209" s="317"/>
      <c r="K209" s="317">
        <v>5908</v>
      </c>
      <c r="L209" s="317">
        <v>5615</v>
      </c>
      <c r="M209" s="317">
        <v>591</v>
      </c>
      <c r="N209" s="317">
        <v>581</v>
      </c>
    </row>
    <row r="210" spans="1:14">
      <c r="A210" s="110" t="s">
        <v>1223</v>
      </c>
      <c r="B210" s="242" t="s">
        <v>1126</v>
      </c>
      <c r="C210" s="110">
        <f t="shared" si="3"/>
        <v>5767</v>
      </c>
      <c r="D210" s="317">
        <v>2915</v>
      </c>
      <c r="E210" s="317">
        <v>2852</v>
      </c>
      <c r="F210" s="317">
        <v>583</v>
      </c>
      <c r="G210" s="317">
        <v>570.4</v>
      </c>
      <c r="H210" s="317">
        <v>583</v>
      </c>
      <c r="I210" s="317">
        <v>570</v>
      </c>
      <c r="J210" s="317"/>
      <c r="K210" s="317">
        <v>2589</v>
      </c>
      <c r="L210" s="317">
        <v>2529</v>
      </c>
      <c r="M210" s="317">
        <v>326</v>
      </c>
      <c r="N210" s="317">
        <v>323</v>
      </c>
    </row>
    <row r="211" spans="1:14">
      <c r="A211" s="110" t="s">
        <v>1223</v>
      </c>
      <c r="B211" s="242" t="s">
        <v>1127</v>
      </c>
      <c r="C211" s="110">
        <f t="shared" si="3"/>
        <v>1422</v>
      </c>
      <c r="D211" s="317">
        <v>743</v>
      </c>
      <c r="E211" s="317">
        <v>679</v>
      </c>
      <c r="F211" s="317">
        <v>148.6</v>
      </c>
      <c r="G211" s="317">
        <v>135.80000000000001</v>
      </c>
      <c r="H211" s="317">
        <v>148</v>
      </c>
      <c r="I211" s="317">
        <v>135</v>
      </c>
      <c r="J211" s="317"/>
      <c r="K211" s="317">
        <v>709</v>
      </c>
      <c r="L211" s="317">
        <v>645</v>
      </c>
      <c r="M211" s="317">
        <v>34</v>
      </c>
      <c r="N211" s="317">
        <v>34</v>
      </c>
    </row>
    <row r="212" spans="1:14"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</row>
    <row r="213" spans="1:14">
      <c r="A213" s="110" t="s">
        <v>1225</v>
      </c>
      <c r="B213" s="61" t="s">
        <v>21</v>
      </c>
      <c r="C213" s="61">
        <v>80574</v>
      </c>
      <c r="D213" s="61">
        <v>41153</v>
      </c>
      <c r="E213" s="393">
        <v>39421</v>
      </c>
      <c r="F213" s="68"/>
      <c r="G213" s="68"/>
      <c r="H213" s="68"/>
      <c r="I213" s="68"/>
      <c r="J213" s="68"/>
      <c r="K213" s="68"/>
      <c r="L213" s="68"/>
      <c r="M213" s="68"/>
      <c r="N213" s="68"/>
    </row>
    <row r="214" spans="1:14">
      <c r="A214" s="110" t="s">
        <v>1225</v>
      </c>
      <c r="B214" s="61" t="s">
        <v>1052</v>
      </c>
      <c r="C214" s="61">
        <v>8494</v>
      </c>
      <c r="D214" s="393">
        <v>4323</v>
      </c>
      <c r="E214" s="393">
        <v>4171</v>
      </c>
      <c r="F214" s="68"/>
      <c r="G214" s="68"/>
      <c r="H214" s="68"/>
      <c r="I214" s="68"/>
      <c r="J214" s="68"/>
      <c r="K214" s="68"/>
      <c r="L214" s="68"/>
      <c r="M214" s="68"/>
      <c r="N214" s="68"/>
    </row>
    <row r="215" spans="1:14">
      <c r="A215" s="110" t="s">
        <v>1225</v>
      </c>
      <c r="B215" s="100" t="s">
        <v>842</v>
      </c>
      <c r="C215" s="110">
        <v>264</v>
      </c>
      <c r="G215" s="68"/>
      <c r="H215" s="68"/>
      <c r="I215" s="68"/>
      <c r="J215" s="68"/>
      <c r="K215" s="68"/>
      <c r="L215" s="68"/>
      <c r="M215" s="68"/>
      <c r="N215" s="68"/>
    </row>
    <row r="216" spans="1:14">
      <c r="A216" s="110" t="s">
        <v>1225</v>
      </c>
      <c r="B216" s="100" t="s">
        <v>843</v>
      </c>
      <c r="C216" s="100">
        <v>391</v>
      </c>
      <c r="G216" s="68"/>
      <c r="H216" s="68"/>
      <c r="I216" s="68"/>
      <c r="J216" s="68"/>
      <c r="K216" s="68"/>
      <c r="L216" s="68"/>
      <c r="M216" s="68"/>
      <c r="N216" s="68"/>
    </row>
    <row r="217" spans="1:14">
      <c r="A217" s="110" t="s">
        <v>1225</v>
      </c>
      <c r="B217" s="100" t="s">
        <v>854</v>
      </c>
      <c r="C217" s="100">
        <v>544</v>
      </c>
      <c r="G217" s="68"/>
      <c r="H217" s="68"/>
      <c r="I217" s="68"/>
      <c r="J217" s="68"/>
      <c r="K217" s="68"/>
      <c r="L217" s="68"/>
      <c r="M217" s="68"/>
      <c r="N217" s="68"/>
    </row>
    <row r="218" spans="1:14">
      <c r="A218" s="110" t="s">
        <v>1225</v>
      </c>
      <c r="B218" s="100" t="s">
        <v>855</v>
      </c>
      <c r="C218" s="100">
        <v>335</v>
      </c>
      <c r="G218" s="68"/>
      <c r="H218" s="68"/>
      <c r="I218" s="68"/>
      <c r="J218" s="68"/>
      <c r="K218" s="68"/>
      <c r="L218" s="68"/>
      <c r="M218" s="68"/>
      <c r="N218" s="68"/>
    </row>
    <row r="219" spans="1:14">
      <c r="A219" s="110" t="s">
        <v>1225</v>
      </c>
      <c r="B219" s="100" t="s">
        <v>856</v>
      </c>
      <c r="G219" s="68"/>
      <c r="H219" s="68"/>
      <c r="I219" s="68"/>
      <c r="J219" s="68"/>
      <c r="K219" s="68"/>
      <c r="L219" s="68"/>
      <c r="M219" s="68"/>
      <c r="N219" s="68"/>
    </row>
    <row r="220" spans="1:14">
      <c r="A220" s="110" t="s">
        <v>1225</v>
      </c>
      <c r="B220" s="100" t="s">
        <v>865</v>
      </c>
      <c r="C220" s="100">
        <v>776</v>
      </c>
      <c r="G220" s="68"/>
      <c r="H220" s="68"/>
      <c r="I220" s="68"/>
      <c r="J220" s="68"/>
      <c r="K220" s="68"/>
      <c r="L220" s="68"/>
      <c r="M220" s="68"/>
      <c r="N220" s="68"/>
    </row>
    <row r="221" spans="1:14">
      <c r="A221" s="110" t="s">
        <v>1225</v>
      </c>
      <c r="B221" s="100" t="s">
        <v>867</v>
      </c>
      <c r="C221" s="100">
        <v>746</v>
      </c>
      <c r="G221" s="68"/>
      <c r="H221" s="68"/>
      <c r="I221" s="68"/>
      <c r="J221" s="68"/>
      <c r="K221" s="68"/>
      <c r="L221" s="68"/>
      <c r="M221" s="68"/>
      <c r="N221" s="68"/>
    </row>
    <row r="222" spans="1:14">
      <c r="A222" s="110" t="s">
        <v>1225</v>
      </c>
      <c r="B222" s="100" t="s">
        <v>876</v>
      </c>
      <c r="C222" s="100">
        <v>387</v>
      </c>
      <c r="G222" s="68"/>
      <c r="H222" s="68"/>
      <c r="I222" s="68"/>
      <c r="J222" s="68"/>
      <c r="K222" s="68"/>
      <c r="L222" s="68"/>
      <c r="M222" s="68"/>
      <c r="N222" s="68"/>
    </row>
    <row r="223" spans="1:14">
      <c r="A223" s="110" t="s">
        <v>1225</v>
      </c>
      <c r="B223" s="100" t="s">
        <v>884</v>
      </c>
      <c r="C223" s="100">
        <v>397</v>
      </c>
      <c r="G223" s="68"/>
      <c r="H223" s="68"/>
      <c r="I223" s="68"/>
      <c r="J223" s="68"/>
      <c r="K223" s="68"/>
      <c r="L223" s="68"/>
      <c r="M223" s="68"/>
      <c r="N223" s="68"/>
    </row>
    <row r="224" spans="1:14">
      <c r="A224" s="110" t="s">
        <v>1225</v>
      </c>
      <c r="B224" s="100" t="s">
        <v>903</v>
      </c>
      <c r="C224" s="100">
        <v>397</v>
      </c>
      <c r="G224" s="68"/>
      <c r="H224" s="68"/>
      <c r="I224" s="68"/>
      <c r="J224" s="68"/>
      <c r="K224" s="68"/>
      <c r="L224" s="68"/>
      <c r="M224" s="68"/>
      <c r="N224" s="68"/>
    </row>
    <row r="225" spans="1:14">
      <c r="A225" s="110" t="s">
        <v>1225</v>
      </c>
      <c r="B225" s="100" t="s">
        <v>909</v>
      </c>
      <c r="C225" s="100">
        <v>1178</v>
      </c>
      <c r="G225" s="68"/>
      <c r="H225" s="68"/>
      <c r="I225" s="68"/>
      <c r="J225" s="68"/>
      <c r="K225" s="68"/>
      <c r="L225" s="68"/>
      <c r="M225" s="68"/>
      <c r="N225" s="68"/>
    </row>
    <row r="226" spans="1:14">
      <c r="A226" s="110" t="s">
        <v>1225</v>
      </c>
      <c r="B226" s="100" t="s">
        <v>911</v>
      </c>
      <c r="C226" s="100">
        <v>3079</v>
      </c>
      <c r="G226" s="68"/>
      <c r="H226" s="68"/>
      <c r="I226" s="68"/>
      <c r="J226" s="68"/>
      <c r="K226" s="68"/>
      <c r="L226" s="68"/>
      <c r="M226" s="68"/>
      <c r="N226" s="68"/>
    </row>
    <row r="227" spans="1:14">
      <c r="A227" s="110" t="s">
        <v>1225</v>
      </c>
      <c r="B227" s="239" t="s">
        <v>1053</v>
      </c>
      <c r="C227" s="239">
        <v>16738</v>
      </c>
      <c r="D227" s="393">
        <v>8572</v>
      </c>
      <c r="E227" s="393">
        <v>8166</v>
      </c>
      <c r="F227" s="68"/>
      <c r="G227" s="68"/>
      <c r="H227" s="68"/>
      <c r="I227" s="68"/>
      <c r="J227" s="68"/>
      <c r="K227" s="68"/>
      <c r="L227" s="68"/>
      <c r="M227" s="68"/>
      <c r="N227" s="68"/>
    </row>
    <row r="228" spans="1:14">
      <c r="A228" s="110" t="s">
        <v>1225</v>
      </c>
      <c r="B228" s="100" t="s">
        <v>823</v>
      </c>
      <c r="C228" s="100">
        <v>514</v>
      </c>
    </row>
    <row r="229" spans="1:14">
      <c r="A229" s="110" t="s">
        <v>1225</v>
      </c>
      <c r="B229" s="100" t="s">
        <v>824</v>
      </c>
      <c r="C229" s="100">
        <v>803</v>
      </c>
    </row>
    <row r="230" spans="1:14">
      <c r="A230" s="110" t="s">
        <v>1225</v>
      </c>
      <c r="B230" s="100" t="s">
        <v>825</v>
      </c>
      <c r="C230" s="100">
        <v>2218</v>
      </c>
    </row>
    <row r="231" spans="1:14">
      <c r="A231" s="110" t="s">
        <v>1225</v>
      </c>
      <c r="B231" s="100" t="s">
        <v>826</v>
      </c>
      <c r="C231" s="100">
        <v>628</v>
      </c>
    </row>
    <row r="232" spans="1:14">
      <c r="A232" s="110" t="s">
        <v>1225</v>
      </c>
      <c r="B232" s="100" t="s">
        <v>827</v>
      </c>
      <c r="C232" s="100">
        <v>315</v>
      </c>
    </row>
    <row r="233" spans="1:14">
      <c r="A233" s="110" t="s">
        <v>1225</v>
      </c>
      <c r="B233" s="100" t="s">
        <v>828</v>
      </c>
      <c r="C233" s="100">
        <v>905</v>
      </c>
    </row>
    <row r="234" spans="1:14">
      <c r="A234" s="110" t="s">
        <v>1225</v>
      </c>
      <c r="B234" s="100" t="s">
        <v>932</v>
      </c>
      <c r="C234" s="100">
        <v>1040</v>
      </c>
    </row>
    <row r="235" spans="1:14">
      <c r="A235" s="110" t="s">
        <v>1225</v>
      </c>
      <c r="B235" s="100" t="s">
        <v>933</v>
      </c>
      <c r="C235" s="100">
        <v>461</v>
      </c>
    </row>
    <row r="236" spans="1:14">
      <c r="A236" s="110" t="s">
        <v>1225</v>
      </c>
      <c r="B236" s="100" t="s">
        <v>829</v>
      </c>
      <c r="C236" s="100">
        <v>193</v>
      </c>
    </row>
    <row r="237" spans="1:14">
      <c r="A237" s="110" t="s">
        <v>1225</v>
      </c>
      <c r="B237" s="100" t="s">
        <v>959</v>
      </c>
      <c r="C237" s="100">
        <v>381</v>
      </c>
    </row>
    <row r="238" spans="1:14">
      <c r="A238" s="110" t="s">
        <v>1225</v>
      </c>
      <c r="B238" s="100" t="s">
        <v>830</v>
      </c>
      <c r="C238" s="100">
        <v>385</v>
      </c>
    </row>
    <row r="239" spans="1:14">
      <c r="A239" s="110" t="s">
        <v>1225</v>
      </c>
      <c r="B239" s="100" t="s">
        <v>965</v>
      </c>
      <c r="C239" s="100">
        <v>328</v>
      </c>
    </row>
    <row r="240" spans="1:14">
      <c r="A240" s="110" t="s">
        <v>1225</v>
      </c>
      <c r="B240" s="100" t="s">
        <v>831</v>
      </c>
      <c r="C240" s="100">
        <v>703</v>
      </c>
    </row>
    <row r="241" spans="1:3">
      <c r="A241" s="110" t="s">
        <v>1225</v>
      </c>
      <c r="B241" s="100" t="s">
        <v>832</v>
      </c>
      <c r="C241" s="100">
        <v>745</v>
      </c>
    </row>
    <row r="242" spans="1:3">
      <c r="A242" s="110" t="s">
        <v>1225</v>
      </c>
      <c r="B242" s="100" t="s">
        <v>870</v>
      </c>
      <c r="C242" s="100">
        <v>171</v>
      </c>
    </row>
    <row r="243" spans="1:3">
      <c r="A243" s="110" t="s">
        <v>1225</v>
      </c>
      <c r="B243" s="100" t="s">
        <v>833</v>
      </c>
      <c r="C243" s="100">
        <v>271</v>
      </c>
    </row>
    <row r="244" spans="1:3">
      <c r="A244" s="110" t="s">
        <v>1225</v>
      </c>
      <c r="B244" s="100" t="s">
        <v>949</v>
      </c>
      <c r="C244" s="100">
        <v>547</v>
      </c>
    </row>
    <row r="245" spans="1:3">
      <c r="A245" s="110" t="s">
        <v>1225</v>
      </c>
      <c r="B245" s="100" t="s">
        <v>939</v>
      </c>
      <c r="C245" s="100">
        <v>136</v>
      </c>
    </row>
    <row r="246" spans="1:3">
      <c r="A246" s="110" t="s">
        <v>1225</v>
      </c>
      <c r="B246" s="100" t="s">
        <v>966</v>
      </c>
      <c r="C246" s="100">
        <v>516</v>
      </c>
    </row>
    <row r="247" spans="1:3">
      <c r="A247" s="110" t="s">
        <v>1225</v>
      </c>
      <c r="B247" s="242" t="s">
        <v>1054</v>
      </c>
      <c r="C247" s="100">
        <v>179</v>
      </c>
    </row>
    <row r="248" spans="1:3">
      <c r="A248" s="110" t="s">
        <v>1225</v>
      </c>
      <c r="B248" s="100" t="s">
        <v>953</v>
      </c>
      <c r="C248" s="100">
        <v>848</v>
      </c>
    </row>
    <row r="249" spans="1:3">
      <c r="A249" s="110" t="s">
        <v>1225</v>
      </c>
      <c r="B249" s="100" t="s">
        <v>967</v>
      </c>
      <c r="C249" s="242">
        <v>149</v>
      </c>
    </row>
    <row r="250" spans="1:3">
      <c r="A250" s="110" t="s">
        <v>1225</v>
      </c>
      <c r="B250" s="100" t="s">
        <v>968</v>
      </c>
      <c r="C250" s="100">
        <v>381</v>
      </c>
    </row>
    <row r="251" spans="1:3">
      <c r="A251" s="110" t="s">
        <v>1225</v>
      </c>
      <c r="B251" s="100" t="s">
        <v>836</v>
      </c>
      <c r="C251" s="100">
        <v>558</v>
      </c>
    </row>
    <row r="252" spans="1:3">
      <c r="A252" s="110" t="s">
        <v>1225</v>
      </c>
      <c r="B252" s="100" t="s">
        <v>837</v>
      </c>
      <c r="C252" s="100">
        <v>793</v>
      </c>
    </row>
    <row r="253" spans="1:3">
      <c r="A253" s="110" t="s">
        <v>1225</v>
      </c>
      <c r="B253" s="100" t="s">
        <v>834</v>
      </c>
      <c r="C253" s="100">
        <v>259</v>
      </c>
    </row>
    <row r="254" spans="1:3">
      <c r="A254" s="110" t="s">
        <v>1225</v>
      </c>
      <c r="B254" s="100" t="s">
        <v>835</v>
      </c>
      <c r="C254" s="100">
        <v>194</v>
      </c>
    </row>
    <row r="255" spans="1:3">
      <c r="A255" s="110" t="s">
        <v>1225</v>
      </c>
      <c r="B255" s="100" t="s">
        <v>838</v>
      </c>
      <c r="C255" s="100">
        <v>883</v>
      </c>
    </row>
    <row r="256" spans="1:3">
      <c r="A256" s="110" t="s">
        <v>1225</v>
      </c>
      <c r="B256" s="100" t="s">
        <v>839</v>
      </c>
      <c r="C256" s="100">
        <v>712</v>
      </c>
    </row>
    <row r="257" spans="1:6">
      <c r="A257" s="110" t="s">
        <v>1225</v>
      </c>
      <c r="B257" s="100" t="s">
        <v>840</v>
      </c>
      <c r="C257" s="100">
        <v>522</v>
      </c>
    </row>
    <row r="258" spans="1:6">
      <c r="A258" s="110" t="s">
        <v>1225</v>
      </c>
      <c r="B258" s="239" t="s">
        <v>1055</v>
      </c>
      <c r="C258" s="239">
        <v>3117</v>
      </c>
      <c r="D258" s="393">
        <v>1585</v>
      </c>
      <c r="E258" s="393">
        <v>1532</v>
      </c>
      <c r="F258" s="68"/>
    </row>
    <row r="259" spans="1:6">
      <c r="A259" s="110" t="s">
        <v>1225</v>
      </c>
      <c r="B259" s="100" t="s">
        <v>818</v>
      </c>
      <c r="C259" s="100">
        <v>412</v>
      </c>
    </row>
    <row r="260" spans="1:6">
      <c r="A260" s="110" t="s">
        <v>1225</v>
      </c>
      <c r="B260" s="100" t="s">
        <v>819</v>
      </c>
      <c r="C260" s="100">
        <v>348</v>
      </c>
    </row>
    <row r="261" spans="1:6">
      <c r="A261" s="110" t="s">
        <v>1225</v>
      </c>
      <c r="B261" s="100" t="s">
        <v>820</v>
      </c>
      <c r="C261" s="100">
        <v>977</v>
      </c>
    </row>
    <row r="262" spans="1:6">
      <c r="A262" s="110" t="s">
        <v>1225</v>
      </c>
      <c r="B262" s="100" t="s">
        <v>821</v>
      </c>
      <c r="C262" s="100">
        <v>621</v>
      </c>
    </row>
    <row r="263" spans="1:6">
      <c r="A263" s="110" t="s">
        <v>1225</v>
      </c>
      <c r="B263" s="100" t="s">
        <v>822</v>
      </c>
      <c r="C263" s="100">
        <v>759</v>
      </c>
    </row>
    <row r="264" spans="1:6">
      <c r="A264" s="110" t="s">
        <v>1225</v>
      </c>
      <c r="B264" s="239" t="s">
        <v>1056</v>
      </c>
      <c r="C264" s="239">
        <v>511</v>
      </c>
      <c r="D264" s="393">
        <v>258</v>
      </c>
      <c r="E264" s="393">
        <v>253</v>
      </c>
      <c r="F264" s="68"/>
    </row>
    <row r="265" spans="1:6">
      <c r="A265" s="110" t="s">
        <v>1225</v>
      </c>
      <c r="B265" s="239" t="s">
        <v>1057</v>
      </c>
      <c r="C265" s="239">
        <v>1387</v>
      </c>
      <c r="D265" s="393">
        <v>720</v>
      </c>
      <c r="E265" s="393">
        <v>667</v>
      </c>
      <c r="F265" s="68"/>
    </row>
    <row r="266" spans="1:6">
      <c r="A266" s="110" t="s">
        <v>1225</v>
      </c>
      <c r="B266" s="100" t="s">
        <v>858</v>
      </c>
      <c r="C266" s="100">
        <v>229</v>
      </c>
    </row>
    <row r="267" spans="1:6">
      <c r="A267" s="110" t="s">
        <v>1225</v>
      </c>
      <c r="B267" s="100" t="s">
        <v>980</v>
      </c>
      <c r="C267" s="100">
        <v>56</v>
      </c>
    </row>
    <row r="268" spans="1:6">
      <c r="A268" s="110" t="s">
        <v>1225</v>
      </c>
      <c r="B268" s="100" t="s">
        <v>866</v>
      </c>
      <c r="C268" s="100">
        <v>134</v>
      </c>
    </row>
    <row r="269" spans="1:6">
      <c r="A269" s="110" t="s">
        <v>1225</v>
      </c>
      <c r="B269" s="100" t="s">
        <v>981</v>
      </c>
      <c r="C269" s="100">
        <v>76</v>
      </c>
    </row>
    <row r="270" spans="1:6">
      <c r="A270" s="110" t="s">
        <v>1225</v>
      </c>
      <c r="B270" s="128" t="s">
        <v>875</v>
      </c>
      <c r="C270" s="100">
        <v>310</v>
      </c>
    </row>
    <row r="271" spans="1:6">
      <c r="A271" s="110" t="s">
        <v>1225</v>
      </c>
      <c r="B271" s="100" t="s">
        <v>891</v>
      </c>
      <c r="C271" s="128">
        <v>582</v>
      </c>
    </row>
    <row r="272" spans="1:6">
      <c r="A272" s="110" t="s">
        <v>1225</v>
      </c>
      <c r="B272" s="239" t="s">
        <v>1058</v>
      </c>
      <c r="C272" s="239">
        <v>349</v>
      </c>
      <c r="D272" s="393">
        <v>181</v>
      </c>
      <c r="E272" s="393">
        <v>168</v>
      </c>
      <c r="F272" s="68"/>
    </row>
    <row r="273" spans="1:6">
      <c r="A273" s="110" t="s">
        <v>1225</v>
      </c>
      <c r="B273" s="239" t="s">
        <v>1059</v>
      </c>
      <c r="C273" s="239">
        <v>351</v>
      </c>
      <c r="D273" s="393">
        <v>180</v>
      </c>
      <c r="E273" s="393">
        <v>171</v>
      </c>
      <c r="F273" s="68"/>
    </row>
    <row r="274" spans="1:6">
      <c r="A274" s="110" t="s">
        <v>1225</v>
      </c>
      <c r="B274" s="239" t="s">
        <v>1060</v>
      </c>
      <c r="C274" s="239">
        <v>809</v>
      </c>
      <c r="D274" s="393">
        <v>418</v>
      </c>
      <c r="E274" s="393">
        <v>391</v>
      </c>
      <c r="F274" s="68"/>
    </row>
    <row r="275" spans="1:6">
      <c r="A275" s="110" t="s">
        <v>1225</v>
      </c>
      <c r="B275" s="239" t="s">
        <v>1061</v>
      </c>
      <c r="C275" s="239">
        <v>551</v>
      </c>
      <c r="D275" s="393">
        <v>281</v>
      </c>
      <c r="E275" s="393">
        <v>270</v>
      </c>
      <c r="F275" s="68"/>
    </row>
    <row r="276" spans="1:6">
      <c r="A276" s="110" t="s">
        <v>1225</v>
      </c>
      <c r="B276" s="239" t="s">
        <v>1062</v>
      </c>
      <c r="C276" s="239">
        <v>3713</v>
      </c>
      <c r="D276" s="393">
        <v>1903</v>
      </c>
      <c r="E276" s="393">
        <v>1810</v>
      </c>
      <c r="F276" s="68"/>
    </row>
    <row r="277" spans="1:6">
      <c r="A277" s="110" t="s">
        <v>1225</v>
      </c>
      <c r="B277" s="100" t="s">
        <v>935</v>
      </c>
      <c r="C277" s="100">
        <v>463</v>
      </c>
    </row>
    <row r="278" spans="1:6">
      <c r="A278" s="110" t="s">
        <v>1225</v>
      </c>
      <c r="B278" s="128" t="s">
        <v>937</v>
      </c>
      <c r="C278" s="100">
        <v>440</v>
      </c>
    </row>
    <row r="279" spans="1:6">
      <c r="A279" s="110" t="s">
        <v>1225</v>
      </c>
      <c r="B279" s="128" t="s">
        <v>938</v>
      </c>
      <c r="C279" s="128">
        <v>662</v>
      </c>
    </row>
    <row r="280" spans="1:6">
      <c r="A280" s="110" t="s">
        <v>1225</v>
      </c>
      <c r="B280" s="128" t="s">
        <v>940</v>
      </c>
      <c r="C280" s="128">
        <v>839</v>
      </c>
    </row>
    <row r="281" spans="1:6">
      <c r="A281" s="110" t="s">
        <v>1225</v>
      </c>
      <c r="B281" s="100" t="s">
        <v>892</v>
      </c>
      <c r="C281" s="128">
        <v>484</v>
      </c>
    </row>
    <row r="282" spans="1:6">
      <c r="A282" s="110" t="s">
        <v>1225</v>
      </c>
      <c r="B282" s="128" t="s">
        <v>893</v>
      </c>
      <c r="C282" s="100">
        <v>588</v>
      </c>
    </row>
    <row r="283" spans="1:6">
      <c r="A283" s="110" t="s">
        <v>1225</v>
      </c>
      <c r="B283" s="128" t="s">
        <v>942</v>
      </c>
      <c r="C283" s="128">
        <v>237</v>
      </c>
    </row>
    <row r="284" spans="1:6">
      <c r="A284" s="110" t="s">
        <v>1225</v>
      </c>
      <c r="B284" s="248" t="s">
        <v>1063</v>
      </c>
      <c r="C284" s="128">
        <v>2611</v>
      </c>
      <c r="D284" s="393">
        <v>1340</v>
      </c>
      <c r="E284" s="393">
        <v>1271</v>
      </c>
      <c r="F284" s="68"/>
    </row>
    <row r="285" spans="1:6">
      <c r="A285" s="110" t="s">
        <v>1225</v>
      </c>
      <c r="B285" s="100" t="s">
        <v>860</v>
      </c>
    </row>
    <row r="286" spans="1:6">
      <c r="A286" s="110" t="s">
        <v>1225</v>
      </c>
      <c r="B286" s="100" t="s">
        <v>898</v>
      </c>
      <c r="C286" s="128">
        <v>388</v>
      </c>
    </row>
    <row r="287" spans="1:6">
      <c r="A287" s="110" t="s">
        <v>1225</v>
      </c>
      <c r="B287" s="128" t="s">
        <v>853</v>
      </c>
      <c r="C287" s="100">
        <v>567</v>
      </c>
    </row>
    <row r="288" spans="1:6">
      <c r="A288" s="110" t="s">
        <v>1225</v>
      </c>
      <c r="B288" s="128" t="s">
        <v>857</v>
      </c>
      <c r="C288" s="100">
        <v>364</v>
      </c>
    </row>
    <row r="289" spans="1:6">
      <c r="A289" s="110" t="s">
        <v>1225</v>
      </c>
      <c r="B289" s="100" t="s">
        <v>862</v>
      </c>
    </row>
    <row r="290" spans="1:6">
      <c r="A290" s="110" t="s">
        <v>1225</v>
      </c>
      <c r="B290" s="100" t="s">
        <v>1064</v>
      </c>
    </row>
    <row r="291" spans="1:6">
      <c r="A291" s="110" t="s">
        <v>1225</v>
      </c>
      <c r="B291" s="100" t="s">
        <v>872</v>
      </c>
    </row>
    <row r="292" spans="1:6">
      <c r="A292" s="110" t="s">
        <v>1225</v>
      </c>
      <c r="B292" s="100" t="s">
        <v>883</v>
      </c>
      <c r="C292" s="128">
        <v>635</v>
      </c>
    </row>
    <row r="293" spans="1:6">
      <c r="A293" s="110" t="s">
        <v>1225</v>
      </c>
      <c r="B293" s="128" t="s">
        <v>895</v>
      </c>
      <c r="C293" s="128">
        <v>657</v>
      </c>
    </row>
    <row r="294" spans="1:6">
      <c r="A294" s="110" t="s">
        <v>1225</v>
      </c>
      <c r="B294" s="100" t="s">
        <v>899</v>
      </c>
    </row>
    <row r="295" spans="1:6">
      <c r="A295" s="110" t="s">
        <v>1225</v>
      </c>
      <c r="B295" s="239" t="s">
        <v>1065</v>
      </c>
      <c r="C295" s="239">
        <v>2065</v>
      </c>
      <c r="D295" s="393">
        <v>1044</v>
      </c>
      <c r="E295" s="393">
        <v>1021</v>
      </c>
      <c r="F295" s="68"/>
    </row>
    <row r="296" spans="1:6">
      <c r="A296" s="110" t="s">
        <v>1225</v>
      </c>
      <c r="B296" s="100" t="s">
        <v>848</v>
      </c>
    </row>
    <row r="297" spans="1:6">
      <c r="A297" s="110" t="s">
        <v>1225</v>
      </c>
      <c r="B297" s="242" t="s">
        <v>1066</v>
      </c>
      <c r="C297" s="100">
        <v>1959</v>
      </c>
    </row>
    <row r="298" spans="1:6">
      <c r="A298" s="110" t="s">
        <v>1225</v>
      </c>
      <c r="B298" s="242" t="s">
        <v>1067</v>
      </c>
      <c r="C298" s="100">
        <v>106</v>
      </c>
    </row>
    <row r="299" spans="1:6">
      <c r="A299" s="110" t="s">
        <v>1225</v>
      </c>
      <c r="B299" s="61" t="s">
        <v>1068</v>
      </c>
      <c r="C299" s="260">
        <v>1954</v>
      </c>
      <c r="D299" s="393">
        <v>1005</v>
      </c>
      <c r="E299" s="393">
        <v>949</v>
      </c>
      <c r="F299" s="68"/>
    </row>
    <row r="300" spans="1:6">
      <c r="A300" s="110" t="s">
        <v>1225</v>
      </c>
      <c r="B300" s="100" t="s">
        <v>846</v>
      </c>
      <c r="C300" s="110">
        <v>742</v>
      </c>
    </row>
    <row r="301" spans="1:6">
      <c r="A301" s="110" t="s">
        <v>1225</v>
      </c>
      <c r="B301" s="128" t="s">
        <v>874</v>
      </c>
      <c r="C301" s="100">
        <v>441</v>
      </c>
    </row>
    <row r="302" spans="1:6">
      <c r="A302" s="110" t="s">
        <v>1225</v>
      </c>
      <c r="B302" s="100" t="s">
        <v>894</v>
      </c>
      <c r="C302" s="128">
        <v>472</v>
      </c>
    </row>
    <row r="303" spans="1:6">
      <c r="A303" s="110" t="s">
        <v>1225</v>
      </c>
      <c r="B303" s="100" t="s">
        <v>905</v>
      </c>
      <c r="C303" s="100">
        <v>299</v>
      </c>
    </row>
    <row r="304" spans="1:6">
      <c r="A304" s="110" t="s">
        <v>1225</v>
      </c>
      <c r="B304" s="239" t="s">
        <v>1069</v>
      </c>
      <c r="C304" s="239">
        <v>1013</v>
      </c>
      <c r="D304" s="393">
        <v>502</v>
      </c>
      <c r="E304" s="393">
        <v>511</v>
      </c>
      <c r="F304" s="68"/>
    </row>
    <row r="305" spans="1:5">
      <c r="A305" s="110" t="s">
        <v>1225</v>
      </c>
      <c r="B305" s="100" t="s">
        <v>881</v>
      </c>
      <c r="C305" s="100">
        <v>98</v>
      </c>
    </row>
    <row r="306" spans="1:5">
      <c r="A306" s="110" t="s">
        <v>1225</v>
      </c>
      <c r="B306" s="100" t="s">
        <v>900</v>
      </c>
      <c r="C306" s="100">
        <v>112</v>
      </c>
    </row>
    <row r="307" spans="1:5">
      <c r="A307" s="110" t="s">
        <v>1225</v>
      </c>
      <c r="B307" s="128" t="s">
        <v>885</v>
      </c>
      <c r="C307" s="100">
        <v>110</v>
      </c>
    </row>
    <row r="308" spans="1:5">
      <c r="A308" s="110" t="s">
        <v>1225</v>
      </c>
      <c r="B308" s="100" t="s">
        <v>889</v>
      </c>
      <c r="C308" s="128">
        <v>513</v>
      </c>
    </row>
    <row r="309" spans="1:5">
      <c r="A309" s="110" t="s">
        <v>1225</v>
      </c>
      <c r="B309" s="100" t="s">
        <v>890</v>
      </c>
      <c r="C309" s="100">
        <v>103</v>
      </c>
    </row>
    <row r="310" spans="1:5">
      <c r="A310" s="110" t="s">
        <v>1225</v>
      </c>
      <c r="B310" s="100" t="s">
        <v>979</v>
      </c>
      <c r="C310" s="100">
        <v>77</v>
      </c>
    </row>
    <row r="311" spans="1:5">
      <c r="A311" s="110" t="s">
        <v>1225</v>
      </c>
      <c r="B311" s="239" t="s">
        <v>1070</v>
      </c>
      <c r="C311" s="239">
        <v>1679</v>
      </c>
      <c r="D311" s="61">
        <v>831</v>
      </c>
      <c r="E311" s="61">
        <v>848</v>
      </c>
    </row>
    <row r="312" spans="1:5">
      <c r="A312" s="110" t="s">
        <v>1225</v>
      </c>
      <c r="B312" s="128" t="s">
        <v>864</v>
      </c>
      <c r="C312" s="100">
        <v>757</v>
      </c>
    </row>
    <row r="313" spans="1:5">
      <c r="A313" s="110" t="s">
        <v>1225</v>
      </c>
      <c r="B313" s="100" t="s">
        <v>877</v>
      </c>
      <c r="C313" s="128">
        <v>404</v>
      </c>
    </row>
    <row r="314" spans="1:5">
      <c r="A314" s="110" t="s">
        <v>1225</v>
      </c>
      <c r="B314" s="100" t="s">
        <v>964</v>
      </c>
      <c r="C314" s="100">
        <v>518</v>
      </c>
    </row>
    <row r="315" spans="1:5">
      <c r="A315" s="110" t="s">
        <v>1225</v>
      </c>
      <c r="B315" s="239" t="s">
        <v>1071</v>
      </c>
      <c r="C315" s="239">
        <v>437</v>
      </c>
      <c r="D315" s="61">
        <v>222</v>
      </c>
      <c r="E315" s="61">
        <v>215</v>
      </c>
    </row>
    <row r="316" spans="1:5">
      <c r="A316" s="110" t="s">
        <v>1225</v>
      </c>
      <c r="B316" s="100" t="s">
        <v>844</v>
      </c>
    </row>
    <row r="317" spans="1:5">
      <c r="A317" s="110" t="s">
        <v>1225</v>
      </c>
      <c r="B317" s="239" t="s">
        <v>1072</v>
      </c>
      <c r="C317" s="239">
        <v>6471</v>
      </c>
      <c r="D317" s="61">
        <v>3319</v>
      </c>
      <c r="E317" s="61">
        <v>3152</v>
      </c>
    </row>
    <row r="318" spans="1:5">
      <c r="A318" s="110" t="s">
        <v>1225</v>
      </c>
      <c r="B318" s="100" t="s">
        <v>976</v>
      </c>
      <c r="C318" s="100">
        <v>192</v>
      </c>
    </row>
    <row r="319" spans="1:5">
      <c r="A319" s="110" t="s">
        <v>1225</v>
      </c>
      <c r="B319" s="100" t="s">
        <v>863</v>
      </c>
      <c r="C319" s="100">
        <v>543</v>
      </c>
    </row>
    <row r="320" spans="1:5">
      <c r="A320" s="110" t="s">
        <v>1225</v>
      </c>
      <c r="B320" s="100" t="s">
        <v>975</v>
      </c>
      <c r="C320" s="100">
        <v>524</v>
      </c>
    </row>
    <row r="321" spans="1:5">
      <c r="A321" s="110" t="s">
        <v>1225</v>
      </c>
      <c r="B321" s="128" t="s">
        <v>901</v>
      </c>
      <c r="C321" s="100">
        <v>471</v>
      </c>
    </row>
    <row r="322" spans="1:5">
      <c r="A322" s="110" t="s">
        <v>1225</v>
      </c>
      <c r="B322" s="128" t="s">
        <v>887</v>
      </c>
      <c r="C322" s="100">
        <v>434</v>
      </c>
    </row>
    <row r="323" spans="1:5">
      <c r="A323" s="110" t="s">
        <v>1225</v>
      </c>
      <c r="B323" s="100" t="s">
        <v>896</v>
      </c>
      <c r="C323" s="128">
        <v>798</v>
      </c>
    </row>
    <row r="324" spans="1:5">
      <c r="A324" s="110" t="s">
        <v>1225</v>
      </c>
      <c r="B324" s="100" t="s">
        <v>888</v>
      </c>
      <c r="C324" s="128">
        <v>463</v>
      </c>
    </row>
    <row r="325" spans="1:5">
      <c r="A325" s="110" t="s">
        <v>1225</v>
      </c>
      <c r="B325" s="128" t="s">
        <v>977</v>
      </c>
      <c r="C325" s="100">
        <v>372</v>
      </c>
    </row>
    <row r="326" spans="1:5">
      <c r="A326" s="110" t="s">
        <v>1225</v>
      </c>
      <c r="B326" t="s">
        <v>1073</v>
      </c>
      <c r="C326" s="100">
        <v>427</v>
      </c>
    </row>
    <row r="327" spans="1:5">
      <c r="A327" s="110" t="s">
        <v>1225</v>
      </c>
      <c r="B327" s="100" t="s">
        <v>978</v>
      </c>
      <c r="C327" s="128">
        <v>345</v>
      </c>
    </row>
    <row r="328" spans="1:5">
      <c r="A328" s="110" t="s">
        <v>1225</v>
      </c>
      <c r="B328" s="100" t="s">
        <v>880</v>
      </c>
      <c r="C328" s="110">
        <v>304</v>
      </c>
    </row>
    <row r="329" spans="1:5">
      <c r="A329" s="110" t="s">
        <v>1225</v>
      </c>
      <c r="B329" s="100" t="s">
        <v>882</v>
      </c>
      <c r="C329" s="100">
        <v>310</v>
      </c>
    </row>
    <row r="330" spans="1:5">
      <c r="A330" s="110" t="s">
        <v>1225</v>
      </c>
      <c r="B330" s="100" t="s">
        <v>902</v>
      </c>
      <c r="C330" s="100">
        <v>524</v>
      </c>
    </row>
    <row r="331" spans="1:5">
      <c r="A331" s="110" t="s">
        <v>1225</v>
      </c>
      <c r="B331" s="100" t="s">
        <v>907</v>
      </c>
      <c r="C331" s="100">
        <v>488</v>
      </c>
    </row>
    <row r="332" spans="1:5">
      <c r="A332" s="110" t="s">
        <v>1225</v>
      </c>
      <c r="B332" s="100" t="s">
        <v>908</v>
      </c>
      <c r="C332" s="100">
        <v>276</v>
      </c>
    </row>
    <row r="333" spans="1:5">
      <c r="A333" s="110" t="s">
        <v>1225</v>
      </c>
      <c r="B333" s="239" t="s">
        <v>1074</v>
      </c>
      <c r="C333" s="239">
        <v>2276</v>
      </c>
      <c r="D333" s="61">
        <v>1153</v>
      </c>
      <c r="E333" s="61">
        <v>1123</v>
      </c>
    </row>
    <row r="334" spans="1:5">
      <c r="A334" s="110" t="s">
        <v>1225</v>
      </c>
      <c r="B334" s="100" t="s">
        <v>969</v>
      </c>
      <c r="C334" s="100">
        <v>153</v>
      </c>
    </row>
    <row r="335" spans="1:5">
      <c r="A335" s="110" t="s">
        <v>1225</v>
      </c>
      <c r="B335" s="100" t="s">
        <v>991</v>
      </c>
      <c r="C335" s="100">
        <v>106</v>
      </c>
    </row>
    <row r="336" spans="1:5">
      <c r="A336" s="110" t="s">
        <v>1225</v>
      </c>
      <c r="B336" s="128" t="s">
        <v>985</v>
      </c>
      <c r="C336" s="100">
        <v>245</v>
      </c>
    </row>
    <row r="337" spans="1:5">
      <c r="A337" s="110" t="s">
        <v>1225</v>
      </c>
      <c r="B337" s="100" t="s">
        <v>1075</v>
      </c>
      <c r="C337" s="100">
        <v>145</v>
      </c>
    </row>
    <row r="338" spans="1:5">
      <c r="A338" s="110" t="s">
        <v>1225</v>
      </c>
      <c r="B338" s="100" t="s">
        <v>986</v>
      </c>
      <c r="C338" s="128">
        <v>59</v>
      </c>
    </row>
    <row r="339" spans="1:5">
      <c r="A339" s="110" t="s">
        <v>1225</v>
      </c>
      <c r="B339" s="128" t="s">
        <v>987</v>
      </c>
      <c r="C339" s="100">
        <v>134</v>
      </c>
    </row>
    <row r="340" spans="1:5">
      <c r="A340" s="110" t="s">
        <v>1225</v>
      </c>
      <c r="B340" s="100" t="s">
        <v>970</v>
      </c>
      <c r="C340" s="128">
        <v>161</v>
      </c>
    </row>
    <row r="341" spans="1:5">
      <c r="A341" s="110" t="s">
        <v>1225</v>
      </c>
      <c r="B341" s="100" t="s">
        <v>972</v>
      </c>
      <c r="C341" s="100">
        <v>236</v>
      </c>
    </row>
    <row r="342" spans="1:5">
      <c r="A342" s="110" t="s">
        <v>1225</v>
      </c>
      <c r="B342" s="100" t="s">
        <v>974</v>
      </c>
      <c r="C342" s="100">
        <v>286</v>
      </c>
    </row>
    <row r="343" spans="1:5">
      <c r="A343" s="110" t="s">
        <v>1225</v>
      </c>
      <c r="B343" s="100" t="s">
        <v>988</v>
      </c>
      <c r="C343" s="100">
        <v>155</v>
      </c>
    </row>
    <row r="344" spans="1:5">
      <c r="A344" s="110" t="s">
        <v>1225</v>
      </c>
      <c r="B344" s="100" t="s">
        <v>971</v>
      </c>
      <c r="C344" s="100">
        <v>133</v>
      </c>
    </row>
    <row r="345" spans="1:5">
      <c r="A345" s="110" t="s">
        <v>1225</v>
      </c>
      <c r="B345" s="100" t="s">
        <v>1076</v>
      </c>
      <c r="C345" s="100">
        <v>41</v>
      </c>
    </row>
    <row r="346" spans="1:5">
      <c r="A346" s="110" t="s">
        <v>1225</v>
      </c>
      <c r="B346" s="100" t="s">
        <v>973</v>
      </c>
      <c r="C346" s="100">
        <v>277</v>
      </c>
    </row>
    <row r="347" spans="1:5">
      <c r="A347" s="110" t="s">
        <v>1225</v>
      </c>
      <c r="B347" s="100" t="s">
        <v>990</v>
      </c>
      <c r="C347" s="100">
        <v>145</v>
      </c>
    </row>
    <row r="348" spans="1:5">
      <c r="A348" s="110" t="s">
        <v>1225</v>
      </c>
      <c r="B348" s="239" t="s">
        <v>1118</v>
      </c>
      <c r="C348" s="239">
        <v>4950</v>
      </c>
      <c r="D348" s="61">
        <v>2538</v>
      </c>
      <c r="E348" s="61">
        <v>2412</v>
      </c>
    </row>
    <row r="349" spans="1:5">
      <c r="A349" s="110" t="s">
        <v>1225</v>
      </c>
      <c r="B349" s="128" t="s">
        <v>841</v>
      </c>
      <c r="C349" s="100">
        <v>602</v>
      </c>
    </row>
    <row r="350" spans="1:5">
      <c r="A350" s="110" t="s">
        <v>1225</v>
      </c>
      <c r="B350" s="100" t="s">
        <v>847</v>
      </c>
      <c r="C350" s="128">
        <v>614</v>
      </c>
    </row>
    <row r="351" spans="1:5">
      <c r="A351" s="110" t="s">
        <v>1225</v>
      </c>
      <c r="B351" s="100" t="s">
        <v>850</v>
      </c>
      <c r="C351" s="100">
        <v>418</v>
      </c>
    </row>
    <row r="352" spans="1:5">
      <c r="A352" s="110" t="s">
        <v>1225</v>
      </c>
      <c r="B352" s="100" t="s">
        <v>852</v>
      </c>
      <c r="C352" s="100">
        <v>371</v>
      </c>
    </row>
    <row r="353" spans="1:5">
      <c r="A353" s="110" t="s">
        <v>1225</v>
      </c>
      <c r="B353" s="100" t="s">
        <v>869</v>
      </c>
      <c r="C353" s="100">
        <v>515</v>
      </c>
    </row>
    <row r="354" spans="1:5">
      <c r="A354" s="110" t="s">
        <v>1225</v>
      </c>
      <c r="B354" s="100" t="s">
        <v>871</v>
      </c>
      <c r="C354" s="100">
        <v>311</v>
      </c>
    </row>
    <row r="355" spans="1:5">
      <c r="A355" s="110" t="s">
        <v>1225</v>
      </c>
      <c r="B355" s="128" t="s">
        <v>873</v>
      </c>
      <c r="C355" s="128">
        <v>426</v>
      </c>
    </row>
    <row r="356" spans="1:5">
      <c r="A356" s="110" t="s">
        <v>1225</v>
      </c>
      <c r="B356" s="128" t="s">
        <v>879</v>
      </c>
      <c r="C356" s="128">
        <v>332</v>
      </c>
    </row>
    <row r="357" spans="1:5">
      <c r="A357" s="110" t="s">
        <v>1225</v>
      </c>
      <c r="B357" s="100" t="s">
        <v>886</v>
      </c>
      <c r="C357" s="100">
        <v>300</v>
      </c>
    </row>
    <row r="358" spans="1:5">
      <c r="A358" s="110" t="s">
        <v>1225</v>
      </c>
      <c r="B358" s="100" t="s">
        <v>910</v>
      </c>
      <c r="C358" s="100">
        <v>743</v>
      </c>
    </row>
    <row r="359" spans="1:5">
      <c r="A359" s="110" t="s">
        <v>1225</v>
      </c>
      <c r="B359" s="100" t="s">
        <v>912</v>
      </c>
      <c r="C359" s="100">
        <v>318</v>
      </c>
    </row>
    <row r="360" spans="1:5">
      <c r="A360" s="110" t="s">
        <v>1225</v>
      </c>
      <c r="B360" s="239" t="s">
        <v>1119</v>
      </c>
      <c r="C360" s="239">
        <v>2672</v>
      </c>
      <c r="D360" s="61">
        <v>1362</v>
      </c>
      <c r="E360" s="61">
        <v>1310</v>
      </c>
    </row>
    <row r="361" spans="1:5">
      <c r="A361" s="110" t="s">
        <v>1225</v>
      </c>
      <c r="B361" s="100" t="s">
        <v>845</v>
      </c>
      <c r="C361" s="100">
        <v>417</v>
      </c>
    </row>
    <row r="362" spans="1:5">
      <c r="A362" s="110" t="s">
        <v>1225</v>
      </c>
      <c r="B362" s="100" t="s">
        <v>849</v>
      </c>
      <c r="C362" s="100">
        <v>359</v>
      </c>
    </row>
    <row r="363" spans="1:5">
      <c r="A363" s="110" t="s">
        <v>1225</v>
      </c>
      <c r="B363" s="100" t="s">
        <v>982</v>
      </c>
      <c r="C363" s="100">
        <v>78</v>
      </c>
    </row>
    <row r="364" spans="1:5">
      <c r="A364" s="110" t="s">
        <v>1225</v>
      </c>
      <c r="B364" s="100" t="s">
        <v>859</v>
      </c>
      <c r="C364" s="100">
        <v>351</v>
      </c>
    </row>
    <row r="365" spans="1:5">
      <c r="A365" s="110" t="s">
        <v>1225</v>
      </c>
      <c r="B365" s="100" t="s">
        <v>868</v>
      </c>
      <c r="C365" s="100">
        <v>387</v>
      </c>
    </row>
    <row r="366" spans="1:5">
      <c r="A366" s="110" t="s">
        <v>1225</v>
      </c>
      <c r="B366" s="100" t="s">
        <v>878</v>
      </c>
      <c r="C366" s="100">
        <v>386</v>
      </c>
    </row>
    <row r="367" spans="1:5">
      <c r="A367" s="110" t="s">
        <v>1225</v>
      </c>
      <c r="B367" s="100" t="s">
        <v>897</v>
      </c>
      <c r="C367" s="100">
        <v>303</v>
      </c>
    </row>
    <row r="368" spans="1:5">
      <c r="A368" s="110" t="s">
        <v>1225</v>
      </c>
      <c r="B368" s="100" t="s">
        <v>906</v>
      </c>
      <c r="C368" s="100">
        <v>391</v>
      </c>
    </row>
    <row r="369" spans="1:5">
      <c r="A369" s="110" t="s">
        <v>1225</v>
      </c>
      <c r="B369" s="239" t="s">
        <v>1120</v>
      </c>
      <c r="C369" s="239">
        <v>3542</v>
      </c>
      <c r="D369" s="61">
        <v>1802</v>
      </c>
      <c r="E369" s="61">
        <v>1740</v>
      </c>
    </row>
    <row r="370" spans="1:5">
      <c r="A370" s="110" t="s">
        <v>1225</v>
      </c>
      <c r="B370" s="100" t="s">
        <v>913</v>
      </c>
      <c r="C370" s="100">
        <v>453</v>
      </c>
    </row>
    <row r="371" spans="1:5">
      <c r="A371" s="110" t="s">
        <v>1225</v>
      </c>
      <c r="B371" s="100" t="s">
        <v>914</v>
      </c>
      <c r="C371" s="100">
        <v>177</v>
      </c>
    </row>
    <row r="372" spans="1:5">
      <c r="A372" s="110" t="s">
        <v>1225</v>
      </c>
      <c r="B372" s="100" t="s">
        <v>915</v>
      </c>
      <c r="C372" s="100">
        <v>245</v>
      </c>
    </row>
    <row r="373" spans="1:5">
      <c r="A373" s="110" t="s">
        <v>1225</v>
      </c>
      <c r="B373" s="100" t="s">
        <v>916</v>
      </c>
      <c r="C373" s="100">
        <v>609</v>
      </c>
    </row>
    <row r="374" spans="1:5">
      <c r="A374" s="110" t="s">
        <v>1225</v>
      </c>
      <c r="B374" s="100" t="s">
        <v>917</v>
      </c>
      <c r="C374" s="100">
        <v>1148</v>
      </c>
    </row>
    <row r="375" spans="1:5">
      <c r="A375" s="110" t="s">
        <v>1225</v>
      </c>
      <c r="B375" s="100" t="s">
        <v>918</v>
      </c>
      <c r="C375" s="100">
        <v>667</v>
      </c>
    </row>
    <row r="376" spans="1:5">
      <c r="A376" s="110" t="s">
        <v>1225</v>
      </c>
      <c r="B376" s="100" t="s">
        <v>919</v>
      </c>
      <c r="C376" s="100">
        <v>126</v>
      </c>
    </row>
    <row r="377" spans="1:5">
      <c r="A377" s="110" t="s">
        <v>1225</v>
      </c>
      <c r="B377" s="100" t="s">
        <v>920</v>
      </c>
      <c r="C377" s="100">
        <v>117</v>
      </c>
    </row>
    <row r="378" spans="1:5">
      <c r="A378" s="110" t="s">
        <v>1225</v>
      </c>
      <c r="B378" s="239" t="s">
        <v>1121</v>
      </c>
      <c r="C378" s="239">
        <v>6556</v>
      </c>
      <c r="D378" s="61">
        <v>3331</v>
      </c>
      <c r="E378" s="61">
        <v>3225</v>
      </c>
    </row>
    <row r="379" spans="1:5">
      <c r="A379" s="110" t="s">
        <v>1225</v>
      </c>
      <c r="B379" s="100" t="s">
        <v>921</v>
      </c>
      <c r="C379" s="100">
        <v>525</v>
      </c>
    </row>
    <row r="380" spans="1:5">
      <c r="A380" s="110" t="s">
        <v>1225</v>
      </c>
      <c r="B380" s="100" t="s">
        <v>922</v>
      </c>
      <c r="C380" s="100">
        <v>230</v>
      </c>
    </row>
    <row r="381" spans="1:5">
      <c r="A381" s="110" t="s">
        <v>1225</v>
      </c>
      <c r="B381" s="100" t="s">
        <v>923</v>
      </c>
      <c r="C381" s="100">
        <v>137</v>
      </c>
    </row>
    <row r="382" spans="1:5">
      <c r="A382" s="110" t="s">
        <v>1225</v>
      </c>
      <c r="B382" s="100" t="s">
        <v>931</v>
      </c>
      <c r="C382" s="100">
        <v>286</v>
      </c>
    </row>
    <row r="383" spans="1:5">
      <c r="A383" s="110" t="s">
        <v>1225</v>
      </c>
      <c r="B383" s="100" t="s">
        <v>924</v>
      </c>
      <c r="C383" s="100">
        <v>258</v>
      </c>
    </row>
    <row r="384" spans="1:5">
      <c r="A384" s="110" t="s">
        <v>1225</v>
      </c>
      <c r="B384" s="100" t="s">
        <v>934</v>
      </c>
      <c r="C384" s="100">
        <v>443</v>
      </c>
    </row>
    <row r="385" spans="1:5">
      <c r="A385" s="110" t="s">
        <v>1225</v>
      </c>
      <c r="B385" s="100" t="s">
        <v>943</v>
      </c>
      <c r="C385" s="100">
        <v>1008</v>
      </c>
    </row>
    <row r="386" spans="1:5">
      <c r="A386" s="110" t="s">
        <v>1225</v>
      </c>
      <c r="B386" s="100" t="s">
        <v>941</v>
      </c>
      <c r="C386" s="100">
        <v>123</v>
      </c>
    </row>
    <row r="387" spans="1:5">
      <c r="A387" s="110" t="s">
        <v>1225</v>
      </c>
      <c r="B387" s="100" t="s">
        <v>944</v>
      </c>
      <c r="C387" s="100">
        <v>270</v>
      </c>
    </row>
    <row r="388" spans="1:5">
      <c r="A388" s="110" t="s">
        <v>1225</v>
      </c>
      <c r="B388" s="128" t="s">
        <v>947</v>
      </c>
      <c r="C388" s="128">
        <v>371</v>
      </c>
    </row>
    <row r="389" spans="1:5">
      <c r="A389" s="110" t="s">
        <v>1225</v>
      </c>
      <c r="B389" s="128" t="s">
        <v>948</v>
      </c>
      <c r="C389" s="128">
        <v>336</v>
      </c>
    </row>
    <row r="390" spans="1:5">
      <c r="A390" s="110" t="s">
        <v>1225</v>
      </c>
      <c r="B390" s="100" t="s">
        <v>951</v>
      </c>
      <c r="C390" s="100">
        <v>317</v>
      </c>
    </row>
    <row r="391" spans="1:5">
      <c r="A391" s="110" t="s">
        <v>1225</v>
      </c>
      <c r="B391" s="100" t="s">
        <v>927</v>
      </c>
      <c r="C391" s="100">
        <v>348</v>
      </c>
    </row>
    <row r="392" spans="1:5">
      <c r="A392" s="110" t="s">
        <v>1225</v>
      </c>
      <c r="B392" s="100" t="s">
        <v>983</v>
      </c>
      <c r="C392" s="100">
        <v>193</v>
      </c>
    </row>
    <row r="393" spans="1:5">
      <c r="A393" s="110" t="s">
        <v>1225</v>
      </c>
      <c r="B393" s="100" t="s">
        <v>952</v>
      </c>
      <c r="C393" s="100">
        <v>330</v>
      </c>
    </row>
    <row r="394" spans="1:5">
      <c r="A394" s="110" t="s">
        <v>1225</v>
      </c>
      <c r="B394" s="100" t="s">
        <v>961</v>
      </c>
      <c r="C394" s="100">
        <v>137</v>
      </c>
    </row>
    <row r="395" spans="1:5">
      <c r="A395" s="110" t="s">
        <v>1225</v>
      </c>
      <c r="B395" s="100" t="s">
        <v>954</v>
      </c>
      <c r="C395" s="100">
        <v>154</v>
      </c>
    </row>
    <row r="396" spans="1:5">
      <c r="A396" s="110" t="s">
        <v>1225</v>
      </c>
      <c r="B396" s="100" t="s">
        <v>958</v>
      </c>
      <c r="C396" s="100">
        <v>649</v>
      </c>
    </row>
    <row r="397" spans="1:5">
      <c r="A397" s="110" t="s">
        <v>1225</v>
      </c>
      <c r="B397" s="128" t="s">
        <v>928</v>
      </c>
      <c r="C397" s="128">
        <v>441</v>
      </c>
    </row>
    <row r="398" spans="1:5">
      <c r="A398" s="110" t="s">
        <v>1225</v>
      </c>
      <c r="B398" s="248" t="s">
        <v>1122</v>
      </c>
      <c r="C398" s="248">
        <v>2999</v>
      </c>
      <c r="D398" s="61">
        <v>1547</v>
      </c>
      <c r="E398" s="61">
        <v>1452</v>
      </c>
    </row>
    <row r="399" spans="1:5">
      <c r="A399" s="110" t="s">
        <v>1225</v>
      </c>
      <c r="B399" s="100" t="s">
        <v>851</v>
      </c>
      <c r="C399" s="100">
        <v>168</v>
      </c>
    </row>
    <row r="400" spans="1:5">
      <c r="A400" s="110" t="s">
        <v>1225</v>
      </c>
      <c r="B400" s="100" t="s">
        <v>930</v>
      </c>
      <c r="C400" s="100">
        <v>267</v>
      </c>
    </row>
    <row r="401" spans="1:5">
      <c r="A401" s="110" t="s">
        <v>1225</v>
      </c>
      <c r="B401" s="100" t="s">
        <v>925</v>
      </c>
      <c r="C401" s="100">
        <v>228</v>
      </c>
    </row>
    <row r="402" spans="1:5">
      <c r="A402" s="110" t="s">
        <v>1225</v>
      </c>
      <c r="B402" s="100" t="s">
        <v>861</v>
      </c>
      <c r="C402" s="100">
        <v>114</v>
      </c>
    </row>
    <row r="403" spans="1:5">
      <c r="A403" s="110" t="s">
        <v>1225</v>
      </c>
      <c r="B403" s="100" t="s">
        <v>926</v>
      </c>
      <c r="C403" s="100">
        <v>181</v>
      </c>
    </row>
    <row r="404" spans="1:5">
      <c r="A404" s="110" t="s">
        <v>1225</v>
      </c>
      <c r="B404" s="128" t="s">
        <v>984</v>
      </c>
      <c r="C404" s="128">
        <v>221</v>
      </c>
    </row>
    <row r="405" spans="1:5">
      <c r="A405" s="110" t="s">
        <v>1225</v>
      </c>
      <c r="B405" s="100" t="s">
        <v>945</v>
      </c>
      <c r="C405" s="100">
        <v>360</v>
      </c>
    </row>
    <row r="406" spans="1:5">
      <c r="A406" s="110" t="s">
        <v>1225</v>
      </c>
      <c r="B406" s="128" t="s">
        <v>946</v>
      </c>
      <c r="C406" s="128">
        <v>270</v>
      </c>
    </row>
    <row r="407" spans="1:5">
      <c r="A407" s="110" t="s">
        <v>1225</v>
      </c>
      <c r="B407" s="100" t="s">
        <v>989</v>
      </c>
      <c r="C407" s="100">
        <v>175</v>
      </c>
    </row>
    <row r="408" spans="1:5">
      <c r="A408" s="110" t="s">
        <v>1225</v>
      </c>
      <c r="B408" s="100" t="s">
        <v>955</v>
      </c>
      <c r="C408" s="100">
        <v>166</v>
      </c>
    </row>
    <row r="409" spans="1:5">
      <c r="A409" s="110" t="s">
        <v>1225</v>
      </c>
      <c r="B409" s="100" t="s">
        <v>956</v>
      </c>
      <c r="C409" s="100">
        <v>342</v>
      </c>
    </row>
    <row r="410" spans="1:5">
      <c r="A410" s="110" t="s">
        <v>1225</v>
      </c>
      <c r="B410" s="100" t="s">
        <v>957</v>
      </c>
      <c r="C410" s="100">
        <v>267</v>
      </c>
    </row>
    <row r="411" spans="1:5">
      <c r="A411" s="110" t="s">
        <v>1225</v>
      </c>
      <c r="B411" s="100" t="s">
        <v>904</v>
      </c>
      <c r="C411" s="100">
        <v>240</v>
      </c>
    </row>
    <row r="412" spans="1:5">
      <c r="A412" s="110" t="s">
        <v>1225</v>
      </c>
      <c r="B412" s="239" t="s">
        <v>1123</v>
      </c>
      <c r="C412" s="239">
        <v>3225</v>
      </c>
      <c r="D412" s="61">
        <v>1631</v>
      </c>
      <c r="E412" s="61">
        <v>1594</v>
      </c>
    </row>
    <row r="413" spans="1:5">
      <c r="A413" s="110" t="s">
        <v>1225</v>
      </c>
      <c r="B413" s="100" t="s">
        <v>929</v>
      </c>
      <c r="C413" s="100">
        <v>349</v>
      </c>
    </row>
    <row r="414" spans="1:5">
      <c r="A414" s="110" t="s">
        <v>1225</v>
      </c>
      <c r="B414" s="128" t="s">
        <v>936</v>
      </c>
      <c r="C414" s="128">
        <v>960</v>
      </c>
    </row>
    <row r="415" spans="1:5">
      <c r="A415" s="110" t="s">
        <v>1225</v>
      </c>
      <c r="B415" s="100" t="s">
        <v>960</v>
      </c>
      <c r="C415" s="100">
        <v>566</v>
      </c>
    </row>
    <row r="416" spans="1:5">
      <c r="A416" s="110" t="s">
        <v>1225</v>
      </c>
      <c r="B416" s="100" t="s">
        <v>950</v>
      </c>
      <c r="C416" s="100">
        <v>594</v>
      </c>
    </row>
    <row r="417" spans="1:5">
      <c r="A417" s="110" t="s">
        <v>1225</v>
      </c>
      <c r="B417" s="100" t="s">
        <v>962</v>
      </c>
      <c r="C417" s="100">
        <v>275</v>
      </c>
    </row>
    <row r="418" spans="1:5">
      <c r="A418" s="110" t="s">
        <v>1225</v>
      </c>
      <c r="B418" s="100" t="s">
        <v>963</v>
      </c>
      <c r="C418" s="100">
        <v>481</v>
      </c>
    </row>
    <row r="419" spans="1:5">
      <c r="A419" s="110" t="s">
        <v>1225</v>
      </c>
      <c r="B419" s="239" t="s">
        <v>1124</v>
      </c>
      <c r="C419" s="239">
        <v>2104</v>
      </c>
      <c r="D419" s="61">
        <v>1105</v>
      </c>
      <c r="E419" s="61">
        <v>999</v>
      </c>
    </row>
    <row r="420" spans="1:5">
      <c r="A420" s="110" t="s">
        <v>1225</v>
      </c>
      <c r="B420" s="242" t="s">
        <v>1125</v>
      </c>
      <c r="C420" s="242">
        <v>950</v>
      </c>
    </row>
    <row r="421" spans="1:5">
      <c r="A421" s="110" t="s">
        <v>1225</v>
      </c>
      <c r="B421" s="242" t="s">
        <v>1126</v>
      </c>
      <c r="C421" s="242">
        <v>234</v>
      </c>
    </row>
    <row r="422" spans="1:5">
      <c r="A422" s="110" t="s">
        <v>1225</v>
      </c>
      <c r="B422" s="242" t="s">
        <v>1127</v>
      </c>
      <c r="C422" s="242">
        <v>920</v>
      </c>
    </row>
    <row r="424" spans="1:5">
      <c r="A424" s="110" t="s">
        <v>1183</v>
      </c>
    </row>
  </sheetData>
  <phoneticPr fontId="17" type="noConversion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ED08-A280-6947-93BB-4B1EA2A21C20}">
  <dimension ref="A1"/>
  <sheetViews>
    <sheetView workbookViewId="0"/>
  </sheetViews>
  <sheetFormatPr defaultColWidth="11.19921875" defaultRowHeight="15.6"/>
  <sheetData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4748-2A09-7B4C-BE3C-FD8D28E03B57}">
  <dimension ref="A1:H17"/>
  <sheetViews>
    <sheetView workbookViewId="0">
      <selection activeCell="N29" sqref="N29"/>
    </sheetView>
  </sheetViews>
  <sheetFormatPr defaultColWidth="11.19921875" defaultRowHeight="15.6"/>
  <cols>
    <col min="1" max="1" width="21.296875" customWidth="1"/>
  </cols>
  <sheetData>
    <row r="1" spans="1:8" ht="33" customHeight="1">
      <c r="A1" s="107" t="s">
        <v>999</v>
      </c>
      <c r="B1" s="107">
        <v>0</v>
      </c>
      <c r="C1" s="61">
        <v>10</v>
      </c>
      <c r="D1" s="61">
        <v>20</v>
      </c>
      <c r="E1" s="61">
        <v>40</v>
      </c>
      <c r="F1" s="61">
        <v>60</v>
      </c>
      <c r="G1" s="61">
        <v>80</v>
      </c>
      <c r="H1" s="61">
        <v>90</v>
      </c>
    </row>
    <row r="2" spans="1:8">
      <c r="A2" s="109">
        <v>1888</v>
      </c>
    </row>
    <row r="3" spans="1:8">
      <c r="A3" t="s">
        <v>1</v>
      </c>
      <c r="B3">
        <v>45.7</v>
      </c>
      <c r="C3">
        <v>49</v>
      </c>
      <c r="D3">
        <v>41</v>
      </c>
      <c r="E3">
        <v>26.7</v>
      </c>
      <c r="F3">
        <v>12.7</v>
      </c>
      <c r="G3">
        <v>4.2</v>
      </c>
      <c r="H3">
        <v>2.4</v>
      </c>
    </row>
    <row r="4" spans="1:8">
      <c r="A4" t="s">
        <v>998</v>
      </c>
      <c r="B4">
        <v>43.3</v>
      </c>
      <c r="C4">
        <v>47.9</v>
      </c>
      <c r="D4">
        <v>39.6</v>
      </c>
      <c r="E4">
        <v>25.1</v>
      </c>
      <c r="F4">
        <v>12.4</v>
      </c>
      <c r="G4">
        <v>4.2</v>
      </c>
      <c r="H4">
        <v>2.2000000000000002</v>
      </c>
    </row>
    <row r="5" spans="1:8">
      <c r="A5" t="s">
        <v>1000</v>
      </c>
      <c r="B5">
        <f>SUM(B3:B4)/2</f>
        <v>44.5</v>
      </c>
      <c r="C5">
        <f t="shared" ref="C5:H5" si="0">SUM(C3:C4)/2</f>
        <v>48.45</v>
      </c>
      <c r="D5">
        <f t="shared" si="0"/>
        <v>40.299999999999997</v>
      </c>
      <c r="E5">
        <f t="shared" si="0"/>
        <v>25.9</v>
      </c>
      <c r="F5">
        <f t="shared" si="0"/>
        <v>12.55</v>
      </c>
      <c r="G5">
        <f t="shared" si="0"/>
        <v>4.2</v>
      </c>
      <c r="H5">
        <f t="shared" si="0"/>
        <v>2.2999999999999998</v>
      </c>
    </row>
    <row r="6" spans="1:8">
      <c r="A6" s="109">
        <v>1900</v>
      </c>
    </row>
    <row r="7" spans="1:8">
      <c r="A7" t="s">
        <v>1</v>
      </c>
      <c r="B7">
        <v>48.5</v>
      </c>
      <c r="C7">
        <v>50.3</v>
      </c>
      <c r="D7">
        <v>42.2</v>
      </c>
      <c r="E7">
        <v>27.3</v>
      </c>
      <c r="F7">
        <v>13</v>
      </c>
      <c r="G7">
        <v>4.2</v>
      </c>
      <c r="H7">
        <v>2.4</v>
      </c>
    </row>
    <row r="8" spans="1:8">
      <c r="A8" t="s">
        <v>998</v>
      </c>
      <c r="B8">
        <v>45.7</v>
      </c>
      <c r="C8">
        <v>49</v>
      </c>
      <c r="D8">
        <v>40.5</v>
      </c>
      <c r="E8">
        <v>25.5</v>
      </c>
      <c r="F8">
        <v>12.5</v>
      </c>
      <c r="G8">
        <v>4.0999999999999996</v>
      </c>
      <c r="H8">
        <v>2.2000000000000002</v>
      </c>
    </row>
    <row r="9" spans="1:8">
      <c r="A9" t="s">
        <v>1000</v>
      </c>
      <c r="B9">
        <f>SUM(B7:B8)/2</f>
        <v>47.1</v>
      </c>
      <c r="C9">
        <f t="shared" ref="C9:H9" si="1">SUM(C7:C8)/2</f>
        <v>49.65</v>
      </c>
      <c r="D9">
        <f t="shared" si="1"/>
        <v>41.35</v>
      </c>
      <c r="E9">
        <f t="shared" si="1"/>
        <v>26.4</v>
      </c>
      <c r="F9">
        <f t="shared" si="1"/>
        <v>12.75</v>
      </c>
      <c r="G9">
        <f t="shared" si="1"/>
        <v>4.1500000000000004</v>
      </c>
      <c r="H9">
        <f t="shared" si="1"/>
        <v>2.2999999999999998</v>
      </c>
    </row>
    <row r="10" spans="1:8">
      <c r="A10" s="61" t="s">
        <v>814</v>
      </c>
    </row>
    <row r="11" spans="1:8">
      <c r="A11" t="s">
        <v>1</v>
      </c>
      <c r="B11">
        <f>SUM(B3,B7)/2</f>
        <v>47.1</v>
      </c>
      <c r="C11">
        <f t="shared" ref="C11:H11" si="2">SUM(C3,C7)/2</f>
        <v>49.65</v>
      </c>
      <c r="D11">
        <f t="shared" si="2"/>
        <v>41.6</v>
      </c>
      <c r="E11">
        <f t="shared" si="2"/>
        <v>27</v>
      </c>
      <c r="F11">
        <f t="shared" si="2"/>
        <v>12.85</v>
      </c>
      <c r="G11">
        <f t="shared" si="2"/>
        <v>4.2</v>
      </c>
      <c r="H11">
        <f t="shared" si="2"/>
        <v>2.4</v>
      </c>
    </row>
    <row r="12" spans="1:8">
      <c r="A12" t="s">
        <v>998</v>
      </c>
      <c r="B12">
        <f>SUM(B4,B8)/2</f>
        <v>44.5</v>
      </c>
      <c r="C12">
        <f t="shared" ref="C12:H12" si="3">SUM(C4,C8)/2</f>
        <v>48.45</v>
      </c>
      <c r="D12">
        <f t="shared" si="3"/>
        <v>40.049999999999997</v>
      </c>
      <c r="E12">
        <f t="shared" si="3"/>
        <v>25.3</v>
      </c>
      <c r="F12">
        <f t="shared" si="3"/>
        <v>12.45</v>
      </c>
      <c r="G12">
        <f t="shared" si="3"/>
        <v>4.1500000000000004</v>
      </c>
      <c r="H12">
        <f t="shared" si="3"/>
        <v>2.2000000000000002</v>
      </c>
    </row>
    <row r="13" spans="1:8">
      <c r="A13" t="s">
        <v>1000</v>
      </c>
      <c r="B13">
        <f>SUM(B11:B12)/2</f>
        <v>45.8</v>
      </c>
      <c r="C13">
        <f t="shared" ref="C13:H13" si="4">SUM(C11:C12)/2</f>
        <v>49.05</v>
      </c>
      <c r="D13">
        <f t="shared" si="4"/>
        <v>40.825000000000003</v>
      </c>
      <c r="E13">
        <f t="shared" si="4"/>
        <v>26.15</v>
      </c>
      <c r="F13">
        <f t="shared" si="4"/>
        <v>12.649999999999999</v>
      </c>
      <c r="G13">
        <f t="shared" si="4"/>
        <v>4.1750000000000007</v>
      </c>
      <c r="H13">
        <f t="shared" si="4"/>
        <v>2.2999999999999998</v>
      </c>
    </row>
    <row r="17" spans="1:1">
      <c r="A17" t="s">
        <v>1001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9318-9258-4BD7-B5A9-AFA479B427E5}">
  <dimension ref="A1:D102"/>
  <sheetViews>
    <sheetView tabSelected="1" topLeftCell="A81" workbookViewId="0">
      <selection activeCell="F102" sqref="F102"/>
    </sheetView>
  </sheetViews>
  <sheetFormatPr defaultRowHeight="15.6"/>
  <cols>
    <col min="1" max="1" width="21.5" customWidth="1"/>
    <col min="2" max="3" width="14" bestFit="1" customWidth="1"/>
    <col min="4" max="4" width="10.09765625" bestFit="1" customWidth="1"/>
  </cols>
  <sheetData>
    <row r="1" spans="1:3">
      <c r="A1" s="61" t="s">
        <v>1046</v>
      </c>
      <c r="B1" s="61" t="s">
        <v>1</v>
      </c>
      <c r="C1" s="61" t="s">
        <v>0</v>
      </c>
    </row>
    <row r="2" spans="1:3">
      <c r="A2">
        <v>0</v>
      </c>
      <c r="B2" s="85">
        <v>41543</v>
      </c>
      <c r="C2" s="85">
        <v>42118</v>
      </c>
    </row>
    <row r="3" spans="1:3">
      <c r="A3">
        <v>1</v>
      </c>
      <c r="B3" s="85">
        <v>38953</v>
      </c>
      <c r="C3" s="85">
        <v>39140</v>
      </c>
    </row>
    <row r="4" spans="1:3">
      <c r="A4">
        <v>2</v>
      </c>
      <c r="B4" s="85">
        <v>38147</v>
      </c>
      <c r="C4" s="85">
        <v>37743</v>
      </c>
    </row>
    <row r="5" spans="1:3">
      <c r="A5">
        <v>3</v>
      </c>
      <c r="B5" s="85">
        <v>37166</v>
      </c>
      <c r="C5" s="85">
        <v>37297</v>
      </c>
    </row>
    <row r="6" spans="1:3">
      <c r="A6">
        <v>4</v>
      </c>
      <c r="B6" s="85">
        <v>36464</v>
      </c>
      <c r="C6" s="85">
        <v>36633</v>
      </c>
    </row>
    <row r="7" spans="1:3">
      <c r="A7">
        <v>5</v>
      </c>
      <c r="B7" s="85">
        <v>33694</v>
      </c>
      <c r="C7" s="85">
        <v>34311</v>
      </c>
    </row>
    <row r="8" spans="1:3">
      <c r="A8">
        <v>6</v>
      </c>
      <c r="B8" s="85">
        <v>33751</v>
      </c>
      <c r="C8" s="85">
        <v>33605</v>
      </c>
    </row>
    <row r="9" spans="1:3">
      <c r="A9">
        <v>7</v>
      </c>
      <c r="B9" s="85">
        <v>33961</v>
      </c>
      <c r="C9" s="85">
        <v>33995</v>
      </c>
    </row>
    <row r="10" spans="1:3">
      <c r="A10">
        <v>8</v>
      </c>
      <c r="B10" s="85">
        <v>33293</v>
      </c>
      <c r="C10" s="85">
        <v>33247</v>
      </c>
    </row>
    <row r="11" spans="1:3">
      <c r="A11">
        <v>9</v>
      </c>
      <c r="B11" s="85">
        <v>33460</v>
      </c>
      <c r="C11" s="85">
        <v>33456</v>
      </c>
    </row>
    <row r="12" spans="1:3">
      <c r="A12">
        <v>10</v>
      </c>
      <c r="B12" s="85">
        <v>30542</v>
      </c>
      <c r="C12" s="85">
        <v>30569</v>
      </c>
    </row>
    <row r="13" spans="1:3">
      <c r="A13">
        <v>11</v>
      </c>
      <c r="B13" s="85">
        <v>31548</v>
      </c>
      <c r="C13" s="85">
        <v>31607</v>
      </c>
    </row>
    <row r="14" spans="1:3">
      <c r="A14">
        <v>12</v>
      </c>
      <c r="B14" s="85">
        <v>31398</v>
      </c>
      <c r="C14" s="85">
        <v>31691</v>
      </c>
    </row>
    <row r="15" spans="1:3">
      <c r="A15">
        <v>13</v>
      </c>
      <c r="B15" s="85">
        <v>31598</v>
      </c>
      <c r="C15" s="85">
        <v>31644</v>
      </c>
    </row>
    <row r="16" spans="1:3">
      <c r="A16">
        <v>14</v>
      </c>
      <c r="B16" s="85">
        <v>31468</v>
      </c>
      <c r="C16" s="85">
        <v>31369</v>
      </c>
    </row>
    <row r="17" spans="1:3">
      <c r="A17">
        <v>15</v>
      </c>
      <c r="B17" s="85">
        <v>30587</v>
      </c>
      <c r="C17" s="85">
        <v>30988</v>
      </c>
    </row>
    <row r="18" spans="1:3">
      <c r="A18">
        <v>16</v>
      </c>
      <c r="B18" s="85">
        <v>30945</v>
      </c>
      <c r="C18" s="85">
        <v>31563</v>
      </c>
    </row>
    <row r="19" spans="1:3">
      <c r="A19">
        <v>17</v>
      </c>
      <c r="B19" s="85">
        <v>31044</v>
      </c>
      <c r="C19" s="85">
        <v>31771</v>
      </c>
    </row>
    <row r="20" spans="1:3">
      <c r="A20">
        <v>18</v>
      </c>
      <c r="B20" s="85">
        <v>31353</v>
      </c>
      <c r="C20" s="85">
        <v>32011</v>
      </c>
    </row>
    <row r="21" spans="1:3">
      <c r="A21">
        <v>19</v>
      </c>
      <c r="B21" s="85">
        <v>32416</v>
      </c>
      <c r="C21" s="85">
        <v>32833</v>
      </c>
    </row>
    <row r="22" spans="1:3">
      <c r="A22">
        <v>20</v>
      </c>
      <c r="B22" s="85">
        <v>29452</v>
      </c>
      <c r="C22" s="85">
        <v>28322</v>
      </c>
    </row>
    <row r="23" spans="1:3">
      <c r="A23">
        <v>21</v>
      </c>
      <c r="B23" s="85">
        <v>30184</v>
      </c>
      <c r="C23" s="85">
        <v>28975</v>
      </c>
    </row>
    <row r="24" spans="1:3">
      <c r="A24">
        <v>22</v>
      </c>
      <c r="B24" s="85">
        <v>30861</v>
      </c>
      <c r="C24" s="85">
        <v>29441</v>
      </c>
    </row>
    <row r="25" spans="1:3">
      <c r="A25">
        <v>23</v>
      </c>
      <c r="B25" s="85">
        <v>31085</v>
      </c>
      <c r="C25" s="85">
        <v>30162</v>
      </c>
    </row>
    <row r="26" spans="1:3">
      <c r="A26">
        <v>24</v>
      </c>
      <c r="B26" s="85">
        <v>31653</v>
      </c>
      <c r="C26" s="85">
        <v>30655</v>
      </c>
    </row>
    <row r="27" spans="1:3">
      <c r="A27">
        <v>25</v>
      </c>
      <c r="B27" s="85">
        <v>29356</v>
      </c>
      <c r="C27" s="85">
        <v>29236</v>
      </c>
    </row>
    <row r="28" spans="1:3">
      <c r="A28">
        <v>26</v>
      </c>
      <c r="B28" s="85">
        <v>27749</v>
      </c>
      <c r="C28" s="85">
        <v>27810</v>
      </c>
    </row>
    <row r="29" spans="1:3">
      <c r="A29">
        <v>27</v>
      </c>
      <c r="B29" s="85">
        <v>26796</v>
      </c>
      <c r="C29" s="85">
        <v>27099</v>
      </c>
    </row>
    <row r="30" spans="1:3">
      <c r="A30">
        <v>28</v>
      </c>
      <c r="B30" s="85">
        <v>26703</v>
      </c>
      <c r="C30" s="85">
        <v>27030</v>
      </c>
    </row>
    <row r="31" spans="1:3">
      <c r="A31">
        <v>29</v>
      </c>
      <c r="B31" s="85">
        <v>25860</v>
      </c>
      <c r="C31" s="85">
        <v>26071</v>
      </c>
    </row>
    <row r="32" spans="1:3">
      <c r="A32">
        <v>30</v>
      </c>
      <c r="B32" s="85">
        <v>25074</v>
      </c>
      <c r="C32" s="85">
        <v>24968</v>
      </c>
    </row>
    <row r="33" spans="1:3">
      <c r="A33">
        <v>31</v>
      </c>
      <c r="B33" s="85">
        <v>24525</v>
      </c>
      <c r="C33" s="85">
        <v>24296</v>
      </c>
    </row>
    <row r="34" spans="1:3">
      <c r="A34">
        <v>32</v>
      </c>
      <c r="B34" s="85">
        <v>23987</v>
      </c>
      <c r="C34" s="85">
        <v>23642</v>
      </c>
    </row>
    <row r="35" spans="1:3">
      <c r="A35">
        <v>33</v>
      </c>
      <c r="B35" s="85">
        <v>23623</v>
      </c>
      <c r="C35" s="85">
        <v>23192</v>
      </c>
    </row>
    <row r="36" spans="1:3">
      <c r="A36">
        <v>34</v>
      </c>
      <c r="B36" s="85">
        <v>23264</v>
      </c>
      <c r="C36" s="85">
        <v>22750</v>
      </c>
    </row>
    <row r="37" spans="1:3">
      <c r="A37">
        <v>35</v>
      </c>
      <c r="B37" s="85">
        <v>22910</v>
      </c>
      <c r="C37" s="85">
        <v>22317</v>
      </c>
    </row>
    <row r="38" spans="1:3">
      <c r="A38">
        <v>36</v>
      </c>
      <c r="B38" s="85">
        <v>22562</v>
      </c>
      <c r="C38" s="85">
        <v>21893</v>
      </c>
    </row>
    <row r="39" spans="1:3">
      <c r="A39">
        <v>37</v>
      </c>
      <c r="B39" s="85">
        <v>22219</v>
      </c>
      <c r="C39" s="85">
        <v>21476</v>
      </c>
    </row>
    <row r="40" spans="1:3">
      <c r="A40">
        <v>38</v>
      </c>
      <c r="B40" s="85">
        <v>21681</v>
      </c>
      <c r="C40" s="85">
        <v>20846</v>
      </c>
    </row>
    <row r="41" spans="1:3">
      <c r="A41">
        <v>39</v>
      </c>
      <c r="B41" s="85">
        <v>21157</v>
      </c>
      <c r="C41" s="85">
        <v>20234</v>
      </c>
    </row>
    <row r="42" spans="1:3">
      <c r="A42">
        <v>40</v>
      </c>
      <c r="B42" s="85">
        <v>20645</v>
      </c>
      <c r="C42" s="85">
        <v>19641</v>
      </c>
    </row>
    <row r="43" spans="1:3">
      <c r="A43">
        <v>41</v>
      </c>
      <c r="B43" s="85">
        <v>20145</v>
      </c>
      <c r="C43" s="85">
        <v>19065</v>
      </c>
    </row>
    <row r="44" spans="1:3">
      <c r="A44">
        <v>42</v>
      </c>
      <c r="B44" s="85">
        <v>19658</v>
      </c>
      <c r="C44" s="85">
        <v>18505</v>
      </c>
    </row>
    <row r="45" spans="1:3">
      <c r="A45">
        <v>43</v>
      </c>
      <c r="B45" s="85">
        <v>18918</v>
      </c>
      <c r="C45" s="85">
        <v>17771</v>
      </c>
    </row>
    <row r="46" spans="1:3">
      <c r="A46">
        <v>44</v>
      </c>
      <c r="B46" s="85">
        <v>18206</v>
      </c>
      <c r="C46" s="85">
        <v>17065</v>
      </c>
    </row>
    <row r="47" spans="1:3">
      <c r="A47">
        <v>45</v>
      </c>
      <c r="B47" s="85">
        <v>17520</v>
      </c>
      <c r="C47" s="85">
        <v>16388</v>
      </c>
    </row>
    <row r="48" spans="1:3">
      <c r="A48">
        <v>46</v>
      </c>
      <c r="B48" s="85">
        <v>16861</v>
      </c>
      <c r="C48" s="85">
        <v>15737</v>
      </c>
    </row>
    <row r="49" spans="1:3">
      <c r="A49">
        <v>47</v>
      </c>
      <c r="B49" s="85">
        <v>16226</v>
      </c>
      <c r="C49" s="85">
        <v>15113</v>
      </c>
    </row>
    <row r="50" spans="1:3">
      <c r="A50">
        <v>48</v>
      </c>
      <c r="B50" s="85">
        <v>16102</v>
      </c>
      <c r="C50" s="85">
        <v>14844</v>
      </c>
    </row>
    <row r="51" spans="1:3">
      <c r="A51">
        <v>49</v>
      </c>
      <c r="B51" s="85">
        <v>15979</v>
      </c>
      <c r="C51" s="85">
        <v>14579</v>
      </c>
    </row>
    <row r="52" spans="1:3">
      <c r="A52">
        <v>50</v>
      </c>
      <c r="B52" s="85">
        <v>15856</v>
      </c>
      <c r="C52" s="85">
        <v>14319</v>
      </c>
    </row>
    <row r="53" spans="1:3">
      <c r="A53">
        <v>51</v>
      </c>
      <c r="B53" s="85">
        <v>15735</v>
      </c>
      <c r="C53" s="85">
        <v>14064</v>
      </c>
    </row>
    <row r="54" spans="1:3">
      <c r="A54">
        <v>52</v>
      </c>
      <c r="B54" s="85">
        <v>15615</v>
      </c>
      <c r="C54" s="85">
        <v>13814</v>
      </c>
    </row>
    <row r="55" spans="1:3">
      <c r="A55">
        <v>53</v>
      </c>
      <c r="B55" s="85">
        <v>15432</v>
      </c>
      <c r="C55" s="85">
        <v>13628</v>
      </c>
    </row>
    <row r="56" spans="1:3">
      <c r="A56">
        <v>54</v>
      </c>
      <c r="B56" s="85">
        <v>15252</v>
      </c>
      <c r="C56" s="85">
        <v>13444</v>
      </c>
    </row>
    <row r="57" spans="1:3">
      <c r="A57">
        <v>55</v>
      </c>
      <c r="B57" s="85">
        <v>15073</v>
      </c>
      <c r="C57" s="85">
        <v>13263</v>
      </c>
    </row>
    <row r="58" spans="1:3">
      <c r="A58">
        <v>56</v>
      </c>
      <c r="B58" s="85">
        <v>14897</v>
      </c>
      <c r="C58" s="85">
        <v>13084</v>
      </c>
    </row>
    <row r="59" spans="1:3">
      <c r="A59">
        <v>57</v>
      </c>
      <c r="B59" s="85">
        <v>14723</v>
      </c>
      <c r="C59" s="85">
        <v>12908</v>
      </c>
    </row>
    <row r="60" spans="1:3">
      <c r="A60">
        <v>58</v>
      </c>
      <c r="B60" s="85">
        <v>14224</v>
      </c>
      <c r="C60" s="85">
        <v>12379</v>
      </c>
    </row>
    <row r="61" spans="1:3">
      <c r="A61">
        <v>59</v>
      </c>
      <c r="B61" s="85">
        <v>13741</v>
      </c>
      <c r="C61" s="85">
        <v>11871</v>
      </c>
    </row>
    <row r="62" spans="1:3">
      <c r="A62">
        <v>60</v>
      </c>
      <c r="B62" s="85">
        <v>13275</v>
      </c>
      <c r="C62" s="85">
        <v>11385</v>
      </c>
    </row>
    <row r="63" spans="1:3">
      <c r="A63">
        <v>61</v>
      </c>
      <c r="B63" s="85">
        <v>12825</v>
      </c>
      <c r="C63" s="85">
        <v>10918</v>
      </c>
    </row>
    <row r="64" spans="1:3">
      <c r="A64">
        <v>62</v>
      </c>
      <c r="B64" s="85">
        <v>12389</v>
      </c>
      <c r="C64" s="85">
        <v>10471</v>
      </c>
    </row>
    <row r="65" spans="1:3">
      <c r="A65">
        <v>63</v>
      </c>
      <c r="B65" s="85">
        <v>11665</v>
      </c>
      <c r="C65" s="85">
        <v>9863</v>
      </c>
    </row>
    <row r="66" spans="1:3">
      <c r="A66">
        <v>64</v>
      </c>
      <c r="B66" s="85">
        <v>10982</v>
      </c>
      <c r="C66" s="85">
        <v>9291</v>
      </c>
    </row>
    <row r="67" spans="1:3">
      <c r="A67">
        <v>65</v>
      </c>
      <c r="B67" s="85">
        <v>10340</v>
      </c>
      <c r="C67" s="85">
        <v>8751</v>
      </c>
    </row>
    <row r="68" spans="1:3">
      <c r="A68">
        <v>66</v>
      </c>
      <c r="B68" s="85">
        <v>9735</v>
      </c>
      <c r="C68" s="85">
        <v>8243</v>
      </c>
    </row>
    <row r="69" spans="1:3">
      <c r="A69">
        <v>67</v>
      </c>
      <c r="B69" s="85">
        <v>9165</v>
      </c>
      <c r="C69" s="85">
        <v>7765</v>
      </c>
    </row>
    <row r="70" spans="1:3">
      <c r="A70">
        <v>68</v>
      </c>
      <c r="B70" s="85">
        <v>8515</v>
      </c>
      <c r="C70" s="85">
        <v>7212</v>
      </c>
    </row>
    <row r="71" spans="1:3">
      <c r="A71">
        <v>69</v>
      </c>
      <c r="B71" s="85">
        <v>7911</v>
      </c>
      <c r="C71" s="85">
        <v>6698</v>
      </c>
    </row>
    <row r="72" spans="1:3">
      <c r="A72">
        <v>70</v>
      </c>
      <c r="B72" s="85">
        <v>7349</v>
      </c>
      <c r="C72" s="85">
        <v>6221</v>
      </c>
    </row>
    <row r="73" spans="1:3">
      <c r="A73">
        <v>71</v>
      </c>
      <c r="B73" s="85">
        <v>6828</v>
      </c>
      <c r="C73" s="85">
        <v>5778</v>
      </c>
    </row>
    <row r="74" spans="1:3">
      <c r="A74">
        <v>72</v>
      </c>
      <c r="B74" s="85">
        <v>6344</v>
      </c>
      <c r="C74" s="85">
        <v>5366</v>
      </c>
    </row>
    <row r="75" spans="1:3">
      <c r="A75">
        <v>73</v>
      </c>
      <c r="B75" s="85">
        <v>5652</v>
      </c>
      <c r="C75" s="85">
        <v>4788</v>
      </c>
    </row>
    <row r="76" spans="1:3">
      <c r="A76">
        <v>74</v>
      </c>
      <c r="B76" s="85">
        <v>5036</v>
      </c>
      <c r="C76" s="85">
        <v>4273</v>
      </c>
    </row>
    <row r="77" spans="1:3">
      <c r="A77">
        <v>75</v>
      </c>
      <c r="B77" s="85">
        <v>4487</v>
      </c>
      <c r="C77" s="85">
        <v>3812</v>
      </c>
    </row>
    <row r="78" spans="1:3">
      <c r="A78">
        <v>76</v>
      </c>
      <c r="B78" s="85">
        <v>3998</v>
      </c>
      <c r="C78" s="85">
        <v>3402</v>
      </c>
    </row>
    <row r="79" spans="1:3">
      <c r="A79">
        <v>77</v>
      </c>
      <c r="B79" s="85">
        <v>3562</v>
      </c>
      <c r="C79" s="85">
        <v>3035</v>
      </c>
    </row>
    <row r="80" spans="1:3">
      <c r="A80">
        <v>78</v>
      </c>
      <c r="B80" s="85">
        <v>2964</v>
      </c>
      <c r="C80" s="85">
        <v>2506</v>
      </c>
    </row>
    <row r="81" spans="1:3">
      <c r="A81">
        <v>79</v>
      </c>
      <c r="B81" s="85">
        <v>2466</v>
      </c>
      <c r="C81" s="85">
        <v>2069</v>
      </c>
    </row>
    <row r="82" spans="1:3">
      <c r="A82">
        <v>80</v>
      </c>
      <c r="B82" s="85">
        <v>2052</v>
      </c>
      <c r="C82" s="85">
        <v>1708</v>
      </c>
    </row>
    <row r="83" spans="1:3">
      <c r="A83">
        <v>81</v>
      </c>
      <c r="B83" s="85">
        <v>1708</v>
      </c>
      <c r="C83" s="85">
        <v>1411</v>
      </c>
    </row>
    <row r="84" spans="1:3">
      <c r="A84">
        <v>82</v>
      </c>
      <c r="B84" s="85">
        <v>1421</v>
      </c>
      <c r="C84" s="85">
        <v>1165</v>
      </c>
    </row>
    <row r="85" spans="1:3">
      <c r="A85">
        <v>83</v>
      </c>
      <c r="B85" s="85">
        <v>1098</v>
      </c>
      <c r="C85" s="85">
        <v>900</v>
      </c>
    </row>
    <row r="86" spans="1:3">
      <c r="A86">
        <v>84</v>
      </c>
      <c r="B86" s="85">
        <v>849</v>
      </c>
      <c r="C86" s="85">
        <v>696</v>
      </c>
    </row>
    <row r="87" spans="1:3">
      <c r="A87">
        <v>85</v>
      </c>
      <c r="B87" s="85">
        <v>656</v>
      </c>
      <c r="C87" s="85">
        <v>537</v>
      </c>
    </row>
    <row r="88" spans="1:3">
      <c r="A88">
        <v>86</v>
      </c>
      <c r="B88" s="85">
        <v>507</v>
      </c>
      <c r="C88" s="85">
        <v>415</v>
      </c>
    </row>
    <row r="89" spans="1:3">
      <c r="A89">
        <v>87</v>
      </c>
      <c r="B89" s="85">
        <v>392</v>
      </c>
      <c r="C89" s="85">
        <v>321</v>
      </c>
    </row>
    <row r="90" spans="1:3">
      <c r="A90">
        <v>88</v>
      </c>
      <c r="B90" s="85">
        <v>273</v>
      </c>
      <c r="C90" s="85">
        <v>216</v>
      </c>
    </row>
    <row r="91" spans="1:3">
      <c r="A91">
        <v>89</v>
      </c>
      <c r="B91" s="85">
        <v>190</v>
      </c>
      <c r="C91" s="85">
        <v>145</v>
      </c>
    </row>
    <row r="92" spans="1:3">
      <c r="A92">
        <v>90</v>
      </c>
      <c r="B92" s="85">
        <v>133</v>
      </c>
      <c r="C92" s="85">
        <v>97</v>
      </c>
    </row>
    <row r="93" spans="1:3">
      <c r="A93">
        <v>91</v>
      </c>
      <c r="B93" s="85">
        <v>92</v>
      </c>
      <c r="C93" s="85">
        <v>65</v>
      </c>
    </row>
    <row r="94" spans="1:3">
      <c r="A94">
        <v>92</v>
      </c>
      <c r="B94" s="85">
        <v>64</v>
      </c>
      <c r="C94" s="85">
        <v>44</v>
      </c>
    </row>
    <row r="95" spans="1:3">
      <c r="A95">
        <v>93</v>
      </c>
      <c r="B95" s="85">
        <v>39</v>
      </c>
      <c r="C95" s="85">
        <v>27</v>
      </c>
    </row>
    <row r="96" spans="1:3">
      <c r="A96">
        <v>94</v>
      </c>
      <c r="B96" s="85">
        <v>24</v>
      </c>
      <c r="C96" s="85">
        <v>17</v>
      </c>
    </row>
    <row r="97" spans="1:4">
      <c r="A97">
        <v>95</v>
      </c>
      <c r="B97" s="85">
        <v>14</v>
      </c>
      <c r="C97" s="85">
        <v>10</v>
      </c>
    </row>
    <row r="98" spans="1:4">
      <c r="A98">
        <v>96</v>
      </c>
      <c r="B98" s="85">
        <v>9</v>
      </c>
      <c r="C98" s="85">
        <v>6</v>
      </c>
    </row>
    <row r="99" spans="1:4">
      <c r="A99">
        <v>97</v>
      </c>
      <c r="B99" s="85">
        <v>5</v>
      </c>
      <c r="C99" s="85">
        <v>4</v>
      </c>
    </row>
    <row r="100" spans="1:4">
      <c r="A100">
        <v>98</v>
      </c>
      <c r="B100" s="85">
        <v>4</v>
      </c>
      <c r="C100" s="85">
        <v>3</v>
      </c>
    </row>
    <row r="101" spans="1:4">
      <c r="A101">
        <v>99</v>
      </c>
      <c r="B101" s="85">
        <v>3</v>
      </c>
      <c r="C101" s="85">
        <v>2</v>
      </c>
    </row>
    <row r="102" spans="1:4">
      <c r="B102" s="86"/>
      <c r="C102" s="86"/>
      <c r="D102" s="8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B76-12AE-FE42-B921-AF50B0FAD9B7}">
  <dimension ref="A1:K697"/>
  <sheetViews>
    <sheetView workbookViewId="0">
      <pane ySplit="1" topLeftCell="A438" activePane="bottomLeft" state="frozen"/>
      <selection pane="bottomLeft" activeCell="E678" sqref="E678"/>
    </sheetView>
  </sheetViews>
  <sheetFormatPr defaultColWidth="15.796875" defaultRowHeight="15.6"/>
  <cols>
    <col min="1" max="1" width="15.796875" style="299"/>
  </cols>
  <sheetData>
    <row r="1" spans="1:11" s="84" customFormat="1" ht="93.6">
      <c r="A1" s="320" t="s">
        <v>1188</v>
      </c>
      <c r="B1" s="84" t="s">
        <v>1189</v>
      </c>
      <c r="C1" s="84" t="s">
        <v>1190</v>
      </c>
      <c r="D1" s="84" t="s">
        <v>1191</v>
      </c>
      <c r="E1" s="84" t="s">
        <v>1192</v>
      </c>
      <c r="F1" s="84" t="s">
        <v>1193</v>
      </c>
      <c r="G1" s="84" t="s">
        <v>1194</v>
      </c>
      <c r="H1" s="84" t="s">
        <v>1195</v>
      </c>
      <c r="I1" s="84" t="s">
        <v>1196</v>
      </c>
      <c r="J1" s="84" t="s">
        <v>1197</v>
      </c>
      <c r="K1" s="323" t="s">
        <v>1200</v>
      </c>
    </row>
    <row r="2" spans="1:11">
      <c r="A2" s="321">
        <v>1888</v>
      </c>
      <c r="B2" s="322">
        <v>0</v>
      </c>
      <c r="C2" s="322">
        <v>0.17305000000000001</v>
      </c>
      <c r="D2" s="322">
        <v>0.15448999999999999</v>
      </c>
      <c r="E2" s="322">
        <v>0.31</v>
      </c>
      <c r="F2">
        <v>100000</v>
      </c>
      <c r="G2">
        <v>15449</v>
      </c>
      <c r="H2">
        <v>89274</v>
      </c>
      <c r="I2">
        <v>4600496</v>
      </c>
      <c r="J2">
        <v>46</v>
      </c>
      <c r="K2">
        <v>83.07</v>
      </c>
    </row>
    <row r="3" spans="1:11">
      <c r="A3" s="321">
        <v>1888</v>
      </c>
      <c r="B3" s="322">
        <v>1</v>
      </c>
      <c r="C3" s="322">
        <v>2.8920000000000001E-2</v>
      </c>
      <c r="D3" s="322">
        <v>2.8510000000000001E-2</v>
      </c>
      <c r="E3" s="322">
        <v>0.5</v>
      </c>
      <c r="F3">
        <v>84551</v>
      </c>
      <c r="G3">
        <v>2410</v>
      </c>
      <c r="H3">
        <v>83346</v>
      </c>
      <c r="I3">
        <v>4511221</v>
      </c>
      <c r="J3">
        <v>53.35</v>
      </c>
      <c r="K3">
        <v>82.37</v>
      </c>
    </row>
    <row r="4" spans="1:11">
      <c r="A4" s="321">
        <v>1888</v>
      </c>
      <c r="B4" s="322">
        <v>2</v>
      </c>
      <c r="C4" s="322">
        <v>1.336E-2</v>
      </c>
      <c r="D4" s="322">
        <v>1.3270000000000001E-2</v>
      </c>
      <c r="E4" s="322">
        <v>0.5</v>
      </c>
      <c r="F4">
        <v>82141</v>
      </c>
      <c r="G4">
        <v>1090</v>
      </c>
      <c r="H4">
        <v>81596</v>
      </c>
      <c r="I4">
        <v>4427875</v>
      </c>
      <c r="J4">
        <v>53.91</v>
      </c>
      <c r="K4">
        <v>81.39</v>
      </c>
    </row>
    <row r="5" spans="1:11">
      <c r="A5" s="321">
        <v>1888</v>
      </c>
      <c r="B5" s="322">
        <v>3</v>
      </c>
      <c r="C5" s="322">
        <v>9.7900000000000001E-3</v>
      </c>
      <c r="D5" s="322">
        <v>9.7400000000000004E-3</v>
      </c>
      <c r="E5" s="322">
        <v>0.5</v>
      </c>
      <c r="F5">
        <v>81051</v>
      </c>
      <c r="G5">
        <v>789</v>
      </c>
      <c r="H5">
        <v>80656</v>
      </c>
      <c r="I5">
        <v>4346279</v>
      </c>
      <c r="J5">
        <v>53.62</v>
      </c>
      <c r="K5">
        <v>80.400000000000006</v>
      </c>
    </row>
    <row r="6" spans="1:11">
      <c r="A6" s="321">
        <v>1888</v>
      </c>
      <c r="B6" s="322">
        <v>4</v>
      </c>
      <c r="C6" s="322">
        <v>7.28E-3</v>
      </c>
      <c r="D6" s="322">
        <v>7.2500000000000004E-3</v>
      </c>
      <c r="E6" s="322">
        <v>0.5</v>
      </c>
      <c r="F6">
        <v>80261</v>
      </c>
      <c r="G6">
        <v>582</v>
      </c>
      <c r="H6">
        <v>79970</v>
      </c>
      <c r="I6">
        <v>4265623</v>
      </c>
      <c r="J6">
        <v>53.15</v>
      </c>
      <c r="K6">
        <v>79.41</v>
      </c>
    </row>
    <row r="7" spans="1:11">
      <c r="A7" s="321">
        <v>1888</v>
      </c>
      <c r="B7" s="322">
        <v>5</v>
      </c>
      <c r="C7" s="322">
        <v>6.3699999999999998E-3</v>
      </c>
      <c r="D7" s="322">
        <v>6.3499999999999997E-3</v>
      </c>
      <c r="E7" s="322">
        <v>0.5</v>
      </c>
      <c r="F7">
        <v>79679</v>
      </c>
      <c r="G7">
        <v>506</v>
      </c>
      <c r="H7">
        <v>79426</v>
      </c>
      <c r="I7">
        <v>4185653</v>
      </c>
      <c r="J7">
        <v>52.53</v>
      </c>
      <c r="K7">
        <v>78.42</v>
      </c>
    </row>
    <row r="8" spans="1:11">
      <c r="A8" s="321">
        <v>1888</v>
      </c>
      <c r="B8" s="322">
        <v>6</v>
      </c>
      <c r="C8" s="322">
        <v>5.0899999999999999E-3</v>
      </c>
      <c r="D8" s="322">
        <v>5.0699999999999999E-3</v>
      </c>
      <c r="E8" s="322">
        <v>0.5</v>
      </c>
      <c r="F8">
        <v>79174</v>
      </c>
      <c r="G8">
        <v>402</v>
      </c>
      <c r="H8">
        <v>78973</v>
      </c>
      <c r="I8">
        <v>4106227</v>
      </c>
      <c r="J8">
        <v>51.86</v>
      </c>
      <c r="K8">
        <v>77.42</v>
      </c>
    </row>
    <row r="9" spans="1:11">
      <c r="A9" s="321">
        <v>1888</v>
      </c>
      <c r="B9" s="322">
        <v>7</v>
      </c>
      <c r="C9" s="322">
        <v>4.62E-3</v>
      </c>
      <c r="D9" s="322">
        <v>4.6100000000000004E-3</v>
      </c>
      <c r="E9" s="322">
        <v>0.5</v>
      </c>
      <c r="F9">
        <v>78772</v>
      </c>
      <c r="G9">
        <v>363</v>
      </c>
      <c r="H9">
        <v>78590</v>
      </c>
      <c r="I9">
        <v>4027254</v>
      </c>
      <c r="J9">
        <v>51.13</v>
      </c>
      <c r="K9">
        <v>76.430000000000007</v>
      </c>
    </row>
    <row r="10" spans="1:11">
      <c r="A10" s="321">
        <v>1888</v>
      </c>
      <c r="B10" s="322">
        <v>8</v>
      </c>
      <c r="C10" s="322">
        <v>3.98E-3</v>
      </c>
      <c r="D10" s="322">
        <v>3.9699999999999996E-3</v>
      </c>
      <c r="E10" s="322">
        <v>0.5</v>
      </c>
      <c r="F10">
        <v>78409</v>
      </c>
      <c r="G10">
        <v>311</v>
      </c>
      <c r="H10">
        <v>78253</v>
      </c>
      <c r="I10">
        <v>3948664</v>
      </c>
      <c r="J10">
        <v>50.36</v>
      </c>
      <c r="K10">
        <v>75.44</v>
      </c>
    </row>
    <row r="11" spans="1:11">
      <c r="A11" s="321">
        <v>1888</v>
      </c>
      <c r="B11" s="322">
        <v>9</v>
      </c>
      <c r="C11" s="322">
        <v>3.5100000000000001E-3</v>
      </c>
      <c r="D11" s="322">
        <v>3.5100000000000001E-3</v>
      </c>
      <c r="E11" s="322">
        <v>0.5</v>
      </c>
      <c r="F11">
        <v>78098</v>
      </c>
      <c r="G11">
        <v>274</v>
      </c>
      <c r="H11">
        <v>77961</v>
      </c>
      <c r="I11">
        <v>3870410</v>
      </c>
      <c r="J11">
        <v>49.56</v>
      </c>
      <c r="K11">
        <v>74.44</v>
      </c>
    </row>
    <row r="12" spans="1:11">
      <c r="A12" s="321">
        <v>1888</v>
      </c>
      <c r="B12" s="322">
        <v>10</v>
      </c>
      <c r="C12" s="322">
        <v>3.13E-3</v>
      </c>
      <c r="D12" s="322">
        <v>3.13E-3</v>
      </c>
      <c r="E12" s="322">
        <v>0.5</v>
      </c>
      <c r="F12">
        <v>77824</v>
      </c>
      <c r="G12">
        <v>243</v>
      </c>
      <c r="H12">
        <v>77702</v>
      </c>
      <c r="I12">
        <v>3792450</v>
      </c>
      <c r="J12">
        <v>48.73</v>
      </c>
      <c r="K12">
        <v>73.45</v>
      </c>
    </row>
    <row r="13" spans="1:11">
      <c r="A13" s="321">
        <v>1888</v>
      </c>
      <c r="B13" s="322">
        <v>11</v>
      </c>
      <c r="C13" s="322">
        <v>2.8700000000000002E-3</v>
      </c>
      <c r="D13" s="322">
        <v>2.8700000000000002E-3</v>
      </c>
      <c r="E13" s="322">
        <v>0.5</v>
      </c>
      <c r="F13">
        <v>77580</v>
      </c>
      <c r="G13">
        <v>222</v>
      </c>
      <c r="H13">
        <v>77469</v>
      </c>
      <c r="I13">
        <v>3714748</v>
      </c>
      <c r="J13">
        <v>47.88</v>
      </c>
      <c r="K13">
        <v>72.45</v>
      </c>
    </row>
    <row r="14" spans="1:11">
      <c r="A14" s="321">
        <v>1888</v>
      </c>
      <c r="B14" s="322">
        <v>12</v>
      </c>
      <c r="C14" s="322">
        <v>2.97E-3</v>
      </c>
      <c r="D14" s="322">
        <v>2.97E-3</v>
      </c>
      <c r="E14" s="322">
        <v>0.5</v>
      </c>
      <c r="F14">
        <v>77358</v>
      </c>
      <c r="G14">
        <v>230</v>
      </c>
      <c r="H14">
        <v>77243</v>
      </c>
      <c r="I14">
        <v>3637279</v>
      </c>
      <c r="J14">
        <v>47.02</v>
      </c>
      <c r="K14">
        <v>71.45</v>
      </c>
    </row>
    <row r="15" spans="1:11">
      <c r="A15" s="321">
        <v>1888</v>
      </c>
      <c r="B15" s="322">
        <v>13</v>
      </c>
      <c r="C15" s="322">
        <v>2.64E-3</v>
      </c>
      <c r="D15" s="322">
        <v>2.64E-3</v>
      </c>
      <c r="E15" s="322">
        <v>0.5</v>
      </c>
      <c r="F15">
        <v>77128</v>
      </c>
      <c r="G15">
        <v>204</v>
      </c>
      <c r="H15">
        <v>77026</v>
      </c>
      <c r="I15">
        <v>3560036</v>
      </c>
      <c r="J15">
        <v>46.16</v>
      </c>
      <c r="K15">
        <v>70.459999999999994</v>
      </c>
    </row>
    <row r="16" spans="1:11">
      <c r="A16" s="321">
        <v>1888</v>
      </c>
      <c r="B16" s="322">
        <v>14</v>
      </c>
      <c r="C16" s="322">
        <v>3.2699999999999999E-3</v>
      </c>
      <c r="D16" s="322">
        <v>3.2599999999999999E-3</v>
      </c>
      <c r="E16" s="322">
        <v>0.5</v>
      </c>
      <c r="F16">
        <v>76925</v>
      </c>
      <c r="G16">
        <v>251</v>
      </c>
      <c r="H16">
        <v>76799</v>
      </c>
      <c r="I16">
        <v>3483009</v>
      </c>
      <c r="J16">
        <v>45.28</v>
      </c>
      <c r="K16">
        <v>69.47</v>
      </c>
    </row>
    <row r="17" spans="1:11">
      <c r="A17" s="321">
        <v>1888</v>
      </c>
      <c r="B17" s="322">
        <v>15</v>
      </c>
      <c r="C17" s="322">
        <v>3.9100000000000003E-3</v>
      </c>
      <c r="D17" s="322">
        <v>3.9100000000000003E-3</v>
      </c>
      <c r="E17" s="322">
        <v>0.5</v>
      </c>
      <c r="F17">
        <v>76674</v>
      </c>
      <c r="G17">
        <v>300</v>
      </c>
      <c r="H17">
        <v>76524</v>
      </c>
      <c r="I17">
        <v>3406210</v>
      </c>
      <c r="J17">
        <v>44.42</v>
      </c>
      <c r="K17">
        <v>68.48</v>
      </c>
    </row>
    <row r="18" spans="1:11">
      <c r="A18" s="321">
        <v>1888</v>
      </c>
      <c r="B18" s="322">
        <v>16</v>
      </c>
      <c r="C18" s="322">
        <v>4.9100000000000003E-3</v>
      </c>
      <c r="D18" s="322">
        <v>4.8999999999999998E-3</v>
      </c>
      <c r="E18" s="322">
        <v>0.5</v>
      </c>
      <c r="F18">
        <v>76374</v>
      </c>
      <c r="G18">
        <v>374</v>
      </c>
      <c r="H18">
        <v>76187</v>
      </c>
      <c r="I18">
        <v>3329686</v>
      </c>
      <c r="J18">
        <v>43.6</v>
      </c>
      <c r="K18">
        <v>67.489999999999995</v>
      </c>
    </row>
    <row r="19" spans="1:11">
      <c r="A19" s="321">
        <v>1888</v>
      </c>
      <c r="B19" s="322">
        <v>17</v>
      </c>
      <c r="C19" s="322">
        <v>4.9300000000000004E-3</v>
      </c>
      <c r="D19" s="322">
        <v>4.9100000000000003E-3</v>
      </c>
      <c r="E19" s="322">
        <v>0.5</v>
      </c>
      <c r="F19">
        <v>76000</v>
      </c>
      <c r="G19">
        <v>373</v>
      </c>
      <c r="H19">
        <v>75813</v>
      </c>
      <c r="I19">
        <v>3253499</v>
      </c>
      <c r="J19">
        <v>42.81</v>
      </c>
      <c r="K19">
        <v>66.5</v>
      </c>
    </row>
    <row r="20" spans="1:11">
      <c r="A20" s="321">
        <v>1888</v>
      </c>
      <c r="B20" s="322">
        <v>18</v>
      </c>
      <c r="C20" s="322">
        <v>5.7800000000000004E-3</v>
      </c>
      <c r="D20" s="322">
        <v>5.77E-3</v>
      </c>
      <c r="E20" s="322">
        <v>0.5</v>
      </c>
      <c r="F20">
        <v>75627</v>
      </c>
      <c r="G20">
        <v>436</v>
      </c>
      <c r="H20">
        <v>75408</v>
      </c>
      <c r="I20">
        <v>3177686</v>
      </c>
      <c r="J20">
        <v>42.02</v>
      </c>
      <c r="K20">
        <v>65.52</v>
      </c>
    </row>
    <row r="21" spans="1:11">
      <c r="A21" s="321">
        <v>1888</v>
      </c>
      <c r="B21" s="322">
        <v>19</v>
      </c>
      <c r="C21" s="322">
        <v>5.62E-3</v>
      </c>
      <c r="D21" s="322">
        <v>5.5999999999999999E-3</v>
      </c>
      <c r="E21" s="322">
        <v>0.5</v>
      </c>
      <c r="F21">
        <v>75190</v>
      </c>
      <c r="G21">
        <v>421</v>
      </c>
      <c r="H21">
        <v>74980</v>
      </c>
      <c r="I21">
        <v>3102277</v>
      </c>
      <c r="J21">
        <v>41.26</v>
      </c>
      <c r="K21">
        <v>64.540000000000006</v>
      </c>
    </row>
    <row r="22" spans="1:11">
      <c r="A22" s="321">
        <v>1888</v>
      </c>
      <c r="B22" s="322">
        <v>20</v>
      </c>
      <c r="C22" s="322">
        <v>5.4000000000000003E-3</v>
      </c>
      <c r="D22" s="322">
        <v>5.3800000000000002E-3</v>
      </c>
      <c r="E22" s="322">
        <v>0.5</v>
      </c>
      <c r="F22">
        <v>74769</v>
      </c>
      <c r="G22">
        <v>402</v>
      </c>
      <c r="H22">
        <v>74568</v>
      </c>
      <c r="I22">
        <v>3027298</v>
      </c>
      <c r="J22">
        <v>40.49</v>
      </c>
      <c r="K22">
        <v>63.56</v>
      </c>
    </row>
    <row r="23" spans="1:11">
      <c r="A23" s="321">
        <v>1888</v>
      </c>
      <c r="B23" s="322">
        <v>21</v>
      </c>
      <c r="C23" s="322">
        <v>7.0000000000000001E-3</v>
      </c>
      <c r="D23" s="322">
        <v>6.9800000000000001E-3</v>
      </c>
      <c r="E23" s="322">
        <v>0.5</v>
      </c>
      <c r="F23">
        <v>74367</v>
      </c>
      <c r="G23">
        <v>519</v>
      </c>
      <c r="H23">
        <v>74107</v>
      </c>
      <c r="I23">
        <v>2952729</v>
      </c>
      <c r="J23">
        <v>39.700000000000003</v>
      </c>
      <c r="K23">
        <v>62.58</v>
      </c>
    </row>
    <row r="24" spans="1:11">
      <c r="A24" s="321">
        <v>1888</v>
      </c>
      <c r="B24" s="322">
        <v>22</v>
      </c>
      <c r="C24" s="322">
        <v>7.43E-3</v>
      </c>
      <c r="D24" s="322">
        <v>7.4099999999999999E-3</v>
      </c>
      <c r="E24" s="322">
        <v>0.5</v>
      </c>
      <c r="F24">
        <v>73848</v>
      </c>
      <c r="G24">
        <v>547</v>
      </c>
      <c r="H24">
        <v>73574</v>
      </c>
      <c r="I24">
        <v>2878622</v>
      </c>
      <c r="J24">
        <v>38.979999999999997</v>
      </c>
      <c r="K24">
        <v>61.6</v>
      </c>
    </row>
    <row r="25" spans="1:11">
      <c r="A25" s="321">
        <v>1888</v>
      </c>
      <c r="B25" s="322">
        <v>23</v>
      </c>
      <c r="C25" s="322">
        <v>7.4999999999999997E-3</v>
      </c>
      <c r="D25" s="322">
        <v>7.4700000000000001E-3</v>
      </c>
      <c r="E25" s="322">
        <v>0.5</v>
      </c>
      <c r="F25">
        <v>73301</v>
      </c>
      <c r="G25">
        <v>548</v>
      </c>
      <c r="H25">
        <v>73027</v>
      </c>
      <c r="I25">
        <v>2805048</v>
      </c>
      <c r="J25">
        <v>38.270000000000003</v>
      </c>
      <c r="K25">
        <v>60.62</v>
      </c>
    </row>
    <row r="26" spans="1:11">
      <c r="A26" s="321">
        <v>1888</v>
      </c>
      <c r="B26" s="322">
        <v>24</v>
      </c>
      <c r="C26" s="322">
        <v>7.1300000000000001E-3</v>
      </c>
      <c r="D26" s="322">
        <v>7.1000000000000004E-3</v>
      </c>
      <c r="E26" s="322">
        <v>0.5</v>
      </c>
      <c r="F26">
        <v>72753</v>
      </c>
      <c r="G26">
        <v>517</v>
      </c>
      <c r="H26">
        <v>72495</v>
      </c>
      <c r="I26">
        <v>2732021</v>
      </c>
      <c r="J26">
        <v>37.549999999999997</v>
      </c>
      <c r="K26">
        <v>59.64</v>
      </c>
    </row>
    <row r="27" spans="1:11">
      <c r="A27" s="321">
        <v>1888</v>
      </c>
      <c r="B27" s="322">
        <v>25</v>
      </c>
      <c r="C27" s="322">
        <v>7.5199999999999998E-3</v>
      </c>
      <c r="D27" s="322">
        <v>7.4900000000000001E-3</v>
      </c>
      <c r="E27" s="322">
        <v>0.5</v>
      </c>
      <c r="F27">
        <v>72236</v>
      </c>
      <c r="G27">
        <v>541</v>
      </c>
      <c r="H27">
        <v>71966</v>
      </c>
      <c r="I27">
        <v>2659526</v>
      </c>
      <c r="J27">
        <v>36.82</v>
      </c>
      <c r="K27">
        <v>58.66</v>
      </c>
    </row>
    <row r="28" spans="1:11">
      <c r="A28" s="321">
        <v>1888</v>
      </c>
      <c r="B28" s="322">
        <v>26</v>
      </c>
      <c r="C28" s="322">
        <v>7.1599999999999997E-3</v>
      </c>
      <c r="D28" s="322">
        <v>7.1399999999999996E-3</v>
      </c>
      <c r="E28" s="322">
        <v>0.5</v>
      </c>
      <c r="F28">
        <v>71695</v>
      </c>
      <c r="G28">
        <v>512</v>
      </c>
      <c r="H28">
        <v>71440</v>
      </c>
      <c r="I28">
        <v>2587560</v>
      </c>
      <c r="J28">
        <v>36.090000000000003</v>
      </c>
      <c r="K28">
        <v>57.68</v>
      </c>
    </row>
    <row r="29" spans="1:11">
      <c r="A29" s="321">
        <v>1888</v>
      </c>
      <c r="B29" s="322">
        <v>27</v>
      </c>
      <c r="C29" s="322">
        <v>7.3899999999999999E-3</v>
      </c>
      <c r="D29" s="322">
        <v>7.3600000000000002E-3</v>
      </c>
      <c r="E29" s="322">
        <v>0.5</v>
      </c>
      <c r="F29">
        <v>71184</v>
      </c>
      <c r="G29">
        <v>524</v>
      </c>
      <c r="H29">
        <v>70922</v>
      </c>
      <c r="I29">
        <v>2516120</v>
      </c>
      <c r="J29">
        <v>35.35</v>
      </c>
      <c r="K29">
        <v>56.69</v>
      </c>
    </row>
    <row r="30" spans="1:11">
      <c r="A30" s="321">
        <v>1888</v>
      </c>
      <c r="B30" s="322">
        <v>28</v>
      </c>
      <c r="C30" s="322">
        <v>7.1799999999999998E-3</v>
      </c>
      <c r="D30" s="322">
        <v>7.1599999999999997E-3</v>
      </c>
      <c r="E30" s="322">
        <v>0.5</v>
      </c>
      <c r="F30">
        <v>70660</v>
      </c>
      <c r="G30">
        <v>506</v>
      </c>
      <c r="H30">
        <v>70407</v>
      </c>
      <c r="I30">
        <v>2445198</v>
      </c>
      <c r="J30">
        <v>34.61</v>
      </c>
      <c r="K30">
        <v>55.71</v>
      </c>
    </row>
    <row r="31" spans="1:11">
      <c r="A31" s="321">
        <v>1888</v>
      </c>
      <c r="B31" s="322">
        <v>29</v>
      </c>
      <c r="C31" s="322">
        <v>8.7399999999999995E-3</v>
      </c>
      <c r="D31" s="322">
        <v>8.6999999999999994E-3</v>
      </c>
      <c r="E31" s="322">
        <v>0.5</v>
      </c>
      <c r="F31">
        <v>70154</v>
      </c>
      <c r="G31">
        <v>610</v>
      </c>
      <c r="H31">
        <v>69849</v>
      </c>
      <c r="I31">
        <v>2374791</v>
      </c>
      <c r="J31">
        <v>33.85</v>
      </c>
      <c r="K31">
        <v>54.73</v>
      </c>
    </row>
    <row r="32" spans="1:11">
      <c r="A32" s="321">
        <v>1888</v>
      </c>
      <c r="B32" s="322">
        <v>30</v>
      </c>
      <c r="C32" s="322">
        <v>8.2100000000000003E-3</v>
      </c>
      <c r="D32" s="322">
        <v>8.1700000000000002E-3</v>
      </c>
      <c r="E32" s="322">
        <v>0.5</v>
      </c>
      <c r="F32">
        <v>69544</v>
      </c>
      <c r="G32">
        <v>568</v>
      </c>
      <c r="H32">
        <v>69260</v>
      </c>
      <c r="I32">
        <v>2304942</v>
      </c>
      <c r="J32">
        <v>33.14</v>
      </c>
      <c r="K32">
        <v>53.75</v>
      </c>
    </row>
    <row r="33" spans="1:11">
      <c r="A33" s="321">
        <v>1888</v>
      </c>
      <c r="B33" s="322">
        <v>31</v>
      </c>
      <c r="C33" s="322">
        <v>8.9200000000000008E-3</v>
      </c>
      <c r="D33" s="322">
        <v>8.8800000000000007E-3</v>
      </c>
      <c r="E33" s="322">
        <v>0.5</v>
      </c>
      <c r="F33">
        <v>68976</v>
      </c>
      <c r="G33">
        <v>612</v>
      </c>
      <c r="H33">
        <v>68669</v>
      </c>
      <c r="I33">
        <v>2235682</v>
      </c>
      <c r="J33">
        <v>32.409999999999997</v>
      </c>
      <c r="K33">
        <v>52.77</v>
      </c>
    </row>
    <row r="34" spans="1:11">
      <c r="A34" s="321">
        <v>1888</v>
      </c>
      <c r="B34" s="322">
        <v>32</v>
      </c>
      <c r="C34" s="322">
        <v>8.9099999999999995E-3</v>
      </c>
      <c r="D34" s="322">
        <v>8.8699999999999994E-3</v>
      </c>
      <c r="E34" s="322">
        <v>0.5</v>
      </c>
      <c r="F34">
        <v>68363</v>
      </c>
      <c r="G34">
        <v>607</v>
      </c>
      <c r="H34">
        <v>68060</v>
      </c>
      <c r="I34">
        <v>2167013</v>
      </c>
      <c r="J34">
        <v>31.7</v>
      </c>
      <c r="K34">
        <v>51.78</v>
      </c>
    </row>
    <row r="35" spans="1:11">
      <c r="A35" s="321">
        <v>1888</v>
      </c>
      <c r="B35" s="322">
        <v>33</v>
      </c>
      <c r="C35" s="322">
        <v>8.7299999999999999E-3</v>
      </c>
      <c r="D35" s="322">
        <v>8.6899999999999998E-3</v>
      </c>
      <c r="E35" s="322">
        <v>0.5</v>
      </c>
      <c r="F35">
        <v>67757</v>
      </c>
      <c r="G35">
        <v>589</v>
      </c>
      <c r="H35">
        <v>67462</v>
      </c>
      <c r="I35">
        <v>2098953</v>
      </c>
      <c r="J35">
        <v>30.98</v>
      </c>
      <c r="K35">
        <v>50.8</v>
      </c>
    </row>
    <row r="36" spans="1:11">
      <c r="A36" s="321">
        <v>1888</v>
      </c>
      <c r="B36" s="322">
        <v>34</v>
      </c>
      <c r="C36" s="322">
        <v>9.2700000000000005E-3</v>
      </c>
      <c r="D36" s="322">
        <v>9.2300000000000004E-3</v>
      </c>
      <c r="E36" s="322">
        <v>0.5</v>
      </c>
      <c r="F36">
        <v>67168</v>
      </c>
      <c r="G36">
        <v>620</v>
      </c>
      <c r="H36">
        <v>66858</v>
      </c>
      <c r="I36">
        <v>2031490</v>
      </c>
      <c r="J36">
        <v>30.25</v>
      </c>
      <c r="K36">
        <v>49.82</v>
      </c>
    </row>
    <row r="37" spans="1:11">
      <c r="A37" s="321">
        <v>1888</v>
      </c>
      <c r="B37" s="322">
        <v>35</v>
      </c>
      <c r="C37" s="322">
        <v>1.061E-2</v>
      </c>
      <c r="D37" s="322">
        <v>1.056E-2</v>
      </c>
      <c r="E37" s="322">
        <v>0.5</v>
      </c>
      <c r="F37">
        <v>66548</v>
      </c>
      <c r="G37">
        <v>703</v>
      </c>
      <c r="H37">
        <v>66196</v>
      </c>
      <c r="I37">
        <v>1964633</v>
      </c>
      <c r="J37">
        <v>29.52</v>
      </c>
      <c r="K37">
        <v>48.83</v>
      </c>
    </row>
    <row r="38" spans="1:11">
      <c r="A38" s="321">
        <v>1888</v>
      </c>
      <c r="B38" s="322">
        <v>36</v>
      </c>
      <c r="C38" s="322">
        <v>1.042E-2</v>
      </c>
      <c r="D38" s="322">
        <v>1.0370000000000001E-2</v>
      </c>
      <c r="E38" s="322">
        <v>0.5</v>
      </c>
      <c r="F38">
        <v>65845</v>
      </c>
      <c r="G38">
        <v>683</v>
      </c>
      <c r="H38">
        <v>65504</v>
      </c>
      <c r="I38">
        <v>1898436</v>
      </c>
      <c r="J38">
        <v>28.83</v>
      </c>
      <c r="K38">
        <v>47.85</v>
      </c>
    </row>
    <row r="39" spans="1:11">
      <c r="A39" s="321">
        <v>1888</v>
      </c>
      <c r="B39" s="322">
        <v>37</v>
      </c>
      <c r="C39" s="322">
        <v>9.8300000000000002E-3</v>
      </c>
      <c r="D39" s="322">
        <v>9.7800000000000005E-3</v>
      </c>
      <c r="E39" s="322">
        <v>0.5</v>
      </c>
      <c r="F39">
        <v>65163</v>
      </c>
      <c r="G39">
        <v>637</v>
      </c>
      <c r="H39">
        <v>64844</v>
      </c>
      <c r="I39">
        <v>1832932</v>
      </c>
      <c r="J39">
        <v>28.13</v>
      </c>
      <c r="K39">
        <v>46.88</v>
      </c>
    </row>
    <row r="40" spans="1:11">
      <c r="A40" s="321">
        <v>1888</v>
      </c>
      <c r="B40" s="322">
        <v>38</v>
      </c>
      <c r="C40" s="322">
        <v>1.142E-2</v>
      </c>
      <c r="D40" s="322">
        <v>1.136E-2</v>
      </c>
      <c r="E40" s="322">
        <v>0.5</v>
      </c>
      <c r="F40">
        <v>64525</v>
      </c>
      <c r="G40">
        <v>733</v>
      </c>
      <c r="H40">
        <v>64159</v>
      </c>
      <c r="I40">
        <v>1768089</v>
      </c>
      <c r="J40">
        <v>27.4</v>
      </c>
      <c r="K40">
        <v>45.91</v>
      </c>
    </row>
    <row r="41" spans="1:11">
      <c r="A41" s="321">
        <v>1888</v>
      </c>
      <c r="B41" s="322">
        <v>39</v>
      </c>
      <c r="C41" s="322">
        <v>1.0829999999999999E-2</v>
      </c>
      <c r="D41" s="322">
        <v>1.077E-2</v>
      </c>
      <c r="E41" s="322">
        <v>0.5</v>
      </c>
      <c r="F41">
        <v>63792</v>
      </c>
      <c r="G41">
        <v>687</v>
      </c>
      <c r="H41">
        <v>63449</v>
      </c>
      <c r="I41">
        <v>1703930</v>
      </c>
      <c r="J41">
        <v>26.71</v>
      </c>
      <c r="K41">
        <v>44.93</v>
      </c>
    </row>
    <row r="42" spans="1:11">
      <c r="A42" s="321">
        <v>1888</v>
      </c>
      <c r="B42" s="322">
        <v>40</v>
      </c>
      <c r="C42" s="322">
        <v>1.0919999999999999E-2</v>
      </c>
      <c r="D42" s="322">
        <v>1.086E-2</v>
      </c>
      <c r="E42" s="322">
        <v>0.5</v>
      </c>
      <c r="F42">
        <v>63105</v>
      </c>
      <c r="G42">
        <v>685</v>
      </c>
      <c r="H42">
        <v>62763</v>
      </c>
      <c r="I42">
        <v>1640481</v>
      </c>
      <c r="J42">
        <v>26</v>
      </c>
      <c r="K42">
        <v>43.96</v>
      </c>
    </row>
    <row r="43" spans="1:11">
      <c r="A43" s="321">
        <v>1888</v>
      </c>
      <c r="B43" s="322">
        <v>41</v>
      </c>
      <c r="C43" s="322">
        <v>1.077E-2</v>
      </c>
      <c r="D43" s="322">
        <v>1.0710000000000001E-2</v>
      </c>
      <c r="E43" s="322">
        <v>0.5</v>
      </c>
      <c r="F43">
        <v>62420</v>
      </c>
      <c r="G43">
        <v>669</v>
      </c>
      <c r="H43">
        <v>62086</v>
      </c>
      <c r="I43">
        <v>1577718</v>
      </c>
      <c r="J43">
        <v>25.28</v>
      </c>
      <c r="K43">
        <v>42.98</v>
      </c>
    </row>
    <row r="44" spans="1:11">
      <c r="A44" s="321">
        <v>1888</v>
      </c>
      <c r="B44" s="322">
        <v>42</v>
      </c>
      <c r="C44" s="322">
        <v>1.302E-2</v>
      </c>
      <c r="D44" s="322">
        <v>1.294E-2</v>
      </c>
      <c r="E44" s="322">
        <v>0.5</v>
      </c>
      <c r="F44">
        <v>61751</v>
      </c>
      <c r="G44">
        <v>799</v>
      </c>
      <c r="H44">
        <v>61352</v>
      </c>
      <c r="I44">
        <v>1515632</v>
      </c>
      <c r="J44">
        <v>24.54</v>
      </c>
      <c r="K44">
        <v>42</v>
      </c>
    </row>
    <row r="45" spans="1:11">
      <c r="A45" s="321">
        <v>1888</v>
      </c>
      <c r="B45" s="322">
        <v>43</v>
      </c>
      <c r="C45" s="322">
        <v>1.2109999999999999E-2</v>
      </c>
      <c r="D45" s="322">
        <v>1.204E-2</v>
      </c>
      <c r="E45" s="322">
        <v>0.5</v>
      </c>
      <c r="F45">
        <v>60953</v>
      </c>
      <c r="G45">
        <v>734</v>
      </c>
      <c r="H45">
        <v>60586</v>
      </c>
      <c r="I45">
        <v>1454280</v>
      </c>
      <c r="J45">
        <v>23.86</v>
      </c>
      <c r="K45">
        <v>41.03</v>
      </c>
    </row>
    <row r="46" spans="1:11">
      <c r="A46" s="321">
        <v>1888</v>
      </c>
      <c r="B46" s="322">
        <v>44</v>
      </c>
      <c r="C46" s="322">
        <v>1.2460000000000001E-2</v>
      </c>
      <c r="D46" s="322">
        <v>1.239E-2</v>
      </c>
      <c r="E46" s="322">
        <v>0.5</v>
      </c>
      <c r="F46">
        <v>60219</v>
      </c>
      <c r="G46">
        <v>746</v>
      </c>
      <c r="H46">
        <v>59846</v>
      </c>
      <c r="I46">
        <v>1393695</v>
      </c>
      <c r="J46">
        <v>23.14</v>
      </c>
      <c r="K46">
        <v>40.07</v>
      </c>
    </row>
    <row r="47" spans="1:11">
      <c r="A47" s="321">
        <v>1888</v>
      </c>
      <c r="B47" s="322">
        <v>45</v>
      </c>
      <c r="C47" s="322">
        <v>1.3129999999999999E-2</v>
      </c>
      <c r="D47" s="322">
        <v>1.304E-2</v>
      </c>
      <c r="E47" s="322">
        <v>0.5</v>
      </c>
      <c r="F47">
        <v>59473</v>
      </c>
      <c r="G47">
        <v>776</v>
      </c>
      <c r="H47">
        <v>59085</v>
      </c>
      <c r="I47">
        <v>1333849</v>
      </c>
      <c r="J47">
        <v>22.43</v>
      </c>
      <c r="K47">
        <v>39.1</v>
      </c>
    </row>
    <row r="48" spans="1:11">
      <c r="A48" s="321">
        <v>1888</v>
      </c>
      <c r="B48" s="322">
        <v>46</v>
      </c>
      <c r="C48" s="322">
        <v>1.482E-2</v>
      </c>
      <c r="D48" s="322">
        <v>1.4710000000000001E-2</v>
      </c>
      <c r="E48" s="322">
        <v>0.5</v>
      </c>
      <c r="F48">
        <v>58697</v>
      </c>
      <c r="G48">
        <v>863</v>
      </c>
      <c r="H48">
        <v>58265</v>
      </c>
      <c r="I48">
        <v>1274764</v>
      </c>
      <c r="J48">
        <v>21.72</v>
      </c>
      <c r="K48">
        <v>38.15</v>
      </c>
    </row>
    <row r="49" spans="1:11">
      <c r="A49" s="321">
        <v>1888</v>
      </c>
      <c r="B49" s="322">
        <v>47</v>
      </c>
      <c r="C49" s="322">
        <v>1.504E-2</v>
      </c>
      <c r="D49" s="322">
        <v>1.4930000000000001E-2</v>
      </c>
      <c r="E49" s="322">
        <v>0.5</v>
      </c>
      <c r="F49">
        <v>57834</v>
      </c>
      <c r="G49">
        <v>864</v>
      </c>
      <c r="H49">
        <v>57402</v>
      </c>
      <c r="I49">
        <v>1216499</v>
      </c>
      <c r="J49">
        <v>21.03</v>
      </c>
      <c r="K49">
        <v>37.19</v>
      </c>
    </row>
    <row r="50" spans="1:11">
      <c r="A50" s="321">
        <v>1888</v>
      </c>
      <c r="B50" s="322">
        <v>48</v>
      </c>
      <c r="C50" s="322">
        <v>1.503E-2</v>
      </c>
      <c r="D50" s="322">
        <v>1.4919999999999999E-2</v>
      </c>
      <c r="E50" s="322">
        <v>0.5</v>
      </c>
      <c r="F50">
        <v>56970</v>
      </c>
      <c r="G50">
        <v>850</v>
      </c>
      <c r="H50">
        <v>56545</v>
      </c>
      <c r="I50">
        <v>1159097</v>
      </c>
      <c r="J50">
        <v>20.350000000000001</v>
      </c>
      <c r="K50">
        <v>36.229999999999997</v>
      </c>
    </row>
    <row r="51" spans="1:11">
      <c r="A51" s="321">
        <v>1888</v>
      </c>
      <c r="B51" s="322">
        <v>49</v>
      </c>
      <c r="C51" s="322">
        <v>1.626E-2</v>
      </c>
      <c r="D51" s="322">
        <v>1.6119999999999999E-2</v>
      </c>
      <c r="E51" s="322">
        <v>0.5</v>
      </c>
      <c r="F51">
        <v>56120</v>
      </c>
      <c r="G51">
        <v>905</v>
      </c>
      <c r="H51">
        <v>55668</v>
      </c>
      <c r="I51">
        <v>1102552</v>
      </c>
      <c r="J51">
        <v>19.649999999999999</v>
      </c>
      <c r="K51">
        <v>35.29</v>
      </c>
    </row>
    <row r="52" spans="1:11">
      <c r="A52" s="321">
        <v>1888</v>
      </c>
      <c r="B52" s="322">
        <v>50</v>
      </c>
      <c r="C52" s="322">
        <v>1.753E-2</v>
      </c>
      <c r="D52" s="322">
        <v>1.738E-2</v>
      </c>
      <c r="E52" s="322">
        <v>0.5</v>
      </c>
      <c r="F52">
        <v>55215</v>
      </c>
      <c r="G52">
        <v>960</v>
      </c>
      <c r="H52">
        <v>54735</v>
      </c>
      <c r="I52">
        <v>1046885</v>
      </c>
      <c r="J52">
        <v>18.96</v>
      </c>
      <c r="K52">
        <v>34.340000000000003</v>
      </c>
    </row>
    <row r="53" spans="1:11">
      <c r="A53" s="321">
        <v>1888</v>
      </c>
      <c r="B53" s="322">
        <v>51</v>
      </c>
      <c r="C53" s="322">
        <v>1.8720000000000001E-2</v>
      </c>
      <c r="D53" s="322">
        <v>1.8540000000000001E-2</v>
      </c>
      <c r="E53" s="322">
        <v>0.5</v>
      </c>
      <c r="F53">
        <v>54256</v>
      </c>
      <c r="G53">
        <v>1006</v>
      </c>
      <c r="H53">
        <v>53753</v>
      </c>
      <c r="I53">
        <v>992149</v>
      </c>
      <c r="J53">
        <v>18.29</v>
      </c>
      <c r="K53">
        <v>33.39</v>
      </c>
    </row>
    <row r="54" spans="1:11">
      <c r="A54" s="321">
        <v>1888</v>
      </c>
      <c r="B54" s="322">
        <v>52</v>
      </c>
      <c r="C54" s="322">
        <v>2.0129999999999999E-2</v>
      </c>
      <c r="D54" s="322">
        <v>1.993E-2</v>
      </c>
      <c r="E54" s="322">
        <v>0.5</v>
      </c>
      <c r="F54">
        <v>53250</v>
      </c>
      <c r="G54">
        <v>1061</v>
      </c>
      <c r="H54">
        <v>52719</v>
      </c>
      <c r="I54">
        <v>938397</v>
      </c>
      <c r="J54">
        <v>17.62</v>
      </c>
      <c r="K54">
        <v>32.450000000000003</v>
      </c>
    </row>
    <row r="55" spans="1:11">
      <c r="A55" s="321">
        <v>1888</v>
      </c>
      <c r="B55" s="322">
        <v>53</v>
      </c>
      <c r="C55" s="322">
        <v>2.0670000000000001E-2</v>
      </c>
      <c r="D55" s="322">
        <v>2.0459999999999999E-2</v>
      </c>
      <c r="E55" s="322">
        <v>0.5</v>
      </c>
      <c r="F55">
        <v>52188</v>
      </c>
      <c r="G55">
        <v>1068</v>
      </c>
      <c r="H55">
        <v>51654</v>
      </c>
      <c r="I55">
        <v>885678</v>
      </c>
      <c r="J55">
        <v>16.97</v>
      </c>
      <c r="K55">
        <v>31.53</v>
      </c>
    </row>
    <row r="56" spans="1:11">
      <c r="A56" s="321">
        <v>1888</v>
      </c>
      <c r="B56" s="322">
        <v>54</v>
      </c>
      <c r="C56" s="322">
        <v>2.2880000000000001E-2</v>
      </c>
      <c r="D56" s="322">
        <v>2.2630000000000001E-2</v>
      </c>
      <c r="E56" s="322">
        <v>0.5</v>
      </c>
      <c r="F56">
        <v>51120</v>
      </c>
      <c r="G56">
        <v>1157</v>
      </c>
      <c r="H56">
        <v>50542</v>
      </c>
      <c r="I56">
        <v>834023</v>
      </c>
      <c r="J56">
        <v>16.309999999999999</v>
      </c>
      <c r="K56">
        <v>30.6</v>
      </c>
    </row>
    <row r="57" spans="1:11">
      <c r="A57" s="321">
        <v>1888</v>
      </c>
      <c r="B57" s="322">
        <v>55</v>
      </c>
      <c r="C57" s="322">
        <v>2.213E-2</v>
      </c>
      <c r="D57" s="322">
        <v>2.189E-2</v>
      </c>
      <c r="E57" s="322">
        <v>0.5</v>
      </c>
      <c r="F57">
        <v>49964</v>
      </c>
      <c r="G57">
        <v>1093</v>
      </c>
      <c r="H57">
        <v>49417</v>
      </c>
      <c r="I57">
        <v>783481</v>
      </c>
      <c r="J57">
        <v>15.68</v>
      </c>
      <c r="K57">
        <v>29.67</v>
      </c>
    </row>
    <row r="58" spans="1:11">
      <c r="A58" s="321">
        <v>1888</v>
      </c>
      <c r="B58" s="322">
        <v>56</v>
      </c>
      <c r="C58" s="322">
        <v>2.4719999999999999E-2</v>
      </c>
      <c r="D58" s="322">
        <v>2.4420000000000001E-2</v>
      </c>
      <c r="E58" s="322">
        <v>0.5</v>
      </c>
      <c r="F58">
        <v>48870</v>
      </c>
      <c r="G58">
        <v>1194</v>
      </c>
      <c r="H58">
        <v>48274</v>
      </c>
      <c r="I58">
        <v>734064</v>
      </c>
      <c r="J58">
        <v>15.02</v>
      </c>
      <c r="K58">
        <v>28.75</v>
      </c>
    </row>
    <row r="59" spans="1:11">
      <c r="A59" s="321">
        <v>1888</v>
      </c>
      <c r="B59" s="322">
        <v>57</v>
      </c>
      <c r="C59" s="322">
        <v>2.8029999999999999E-2</v>
      </c>
      <c r="D59" s="322">
        <v>2.7640000000000001E-2</v>
      </c>
      <c r="E59" s="322">
        <v>0.5</v>
      </c>
      <c r="F59">
        <v>47677</v>
      </c>
      <c r="G59">
        <v>1318</v>
      </c>
      <c r="H59">
        <v>47018</v>
      </c>
      <c r="I59">
        <v>685791</v>
      </c>
      <c r="J59">
        <v>14.38</v>
      </c>
      <c r="K59">
        <v>27.84</v>
      </c>
    </row>
    <row r="60" spans="1:11">
      <c r="A60" s="321">
        <v>1888</v>
      </c>
      <c r="B60" s="322">
        <v>58</v>
      </c>
      <c r="C60" s="322">
        <v>3.0259999999999999E-2</v>
      </c>
      <c r="D60" s="322">
        <v>2.981E-2</v>
      </c>
      <c r="E60" s="322">
        <v>0.5</v>
      </c>
      <c r="F60">
        <v>46359</v>
      </c>
      <c r="G60">
        <v>1382</v>
      </c>
      <c r="H60">
        <v>45668</v>
      </c>
      <c r="I60">
        <v>638773</v>
      </c>
      <c r="J60">
        <v>13.78</v>
      </c>
      <c r="K60">
        <v>26.93</v>
      </c>
    </row>
    <row r="61" spans="1:11">
      <c r="A61" s="321">
        <v>1888</v>
      </c>
      <c r="B61" s="322">
        <v>59</v>
      </c>
      <c r="C61" s="322">
        <v>3.1949999999999999E-2</v>
      </c>
      <c r="D61" s="322">
        <v>3.1449999999999999E-2</v>
      </c>
      <c r="E61" s="322">
        <v>0.5</v>
      </c>
      <c r="F61">
        <v>44977</v>
      </c>
      <c r="G61">
        <v>1415</v>
      </c>
      <c r="H61">
        <v>44270</v>
      </c>
      <c r="I61">
        <v>593105</v>
      </c>
      <c r="J61">
        <v>13.19</v>
      </c>
      <c r="K61">
        <v>26.02</v>
      </c>
    </row>
    <row r="62" spans="1:11">
      <c r="A62" s="321">
        <v>1888</v>
      </c>
      <c r="B62" s="322">
        <v>60</v>
      </c>
      <c r="C62" s="322">
        <v>3.4869999999999998E-2</v>
      </c>
      <c r="D62" s="322">
        <v>3.4270000000000002E-2</v>
      </c>
      <c r="E62" s="322">
        <v>0.5</v>
      </c>
      <c r="F62">
        <v>43562</v>
      </c>
      <c r="G62">
        <v>1493</v>
      </c>
      <c r="H62">
        <v>42816</v>
      </c>
      <c r="I62">
        <v>548835</v>
      </c>
      <c r="J62">
        <v>12.6</v>
      </c>
      <c r="K62">
        <v>25.12</v>
      </c>
    </row>
    <row r="63" spans="1:11">
      <c r="A63" s="321">
        <v>1888</v>
      </c>
      <c r="B63" s="322">
        <v>61</v>
      </c>
      <c r="C63" s="322">
        <v>3.773E-2</v>
      </c>
      <c r="D63" s="322">
        <v>3.703E-2</v>
      </c>
      <c r="E63" s="322">
        <v>0.5</v>
      </c>
      <c r="F63">
        <v>42070</v>
      </c>
      <c r="G63">
        <v>1558</v>
      </c>
      <c r="H63">
        <v>41291</v>
      </c>
      <c r="I63">
        <v>506019</v>
      </c>
      <c r="J63">
        <v>12.03</v>
      </c>
      <c r="K63">
        <v>24.24</v>
      </c>
    </row>
    <row r="64" spans="1:11">
      <c r="A64" s="321">
        <v>1888</v>
      </c>
      <c r="B64" s="322">
        <v>62</v>
      </c>
      <c r="C64" s="322">
        <v>4.0899999999999999E-2</v>
      </c>
      <c r="D64" s="322">
        <v>4.0079999999999998E-2</v>
      </c>
      <c r="E64" s="322">
        <v>0.5</v>
      </c>
      <c r="F64">
        <v>40511</v>
      </c>
      <c r="G64">
        <v>1624</v>
      </c>
      <c r="H64">
        <v>39700</v>
      </c>
      <c r="I64">
        <v>464729</v>
      </c>
      <c r="J64">
        <v>11.47</v>
      </c>
      <c r="K64">
        <v>23.36</v>
      </c>
    </row>
    <row r="65" spans="1:11">
      <c r="A65" s="321">
        <v>1888</v>
      </c>
      <c r="B65" s="322">
        <v>63</v>
      </c>
      <c r="C65" s="322">
        <v>4.1770000000000002E-2</v>
      </c>
      <c r="D65" s="322">
        <v>4.0910000000000002E-2</v>
      </c>
      <c r="E65" s="322">
        <v>0.5</v>
      </c>
      <c r="F65">
        <v>38888</v>
      </c>
      <c r="G65">
        <v>1591</v>
      </c>
      <c r="H65">
        <v>38092</v>
      </c>
      <c r="I65">
        <v>425029</v>
      </c>
      <c r="J65">
        <v>10.93</v>
      </c>
      <c r="K65">
        <v>22.49</v>
      </c>
    </row>
    <row r="66" spans="1:11">
      <c r="A66" s="321">
        <v>1888</v>
      </c>
      <c r="B66" s="322">
        <v>64</v>
      </c>
      <c r="C66" s="322">
        <v>4.8529999999999997E-2</v>
      </c>
      <c r="D66" s="322">
        <v>4.7379999999999999E-2</v>
      </c>
      <c r="E66" s="322">
        <v>0.5</v>
      </c>
      <c r="F66">
        <v>37297</v>
      </c>
      <c r="G66">
        <v>1767</v>
      </c>
      <c r="H66">
        <v>36413</v>
      </c>
      <c r="I66">
        <v>386937</v>
      </c>
      <c r="J66">
        <v>10.37</v>
      </c>
      <c r="K66">
        <v>21.63</v>
      </c>
    </row>
    <row r="67" spans="1:11">
      <c r="A67" s="321">
        <v>1888</v>
      </c>
      <c r="B67" s="322">
        <v>65</v>
      </c>
      <c r="C67" s="322">
        <v>5.1569999999999998E-2</v>
      </c>
      <c r="D67" s="322">
        <v>5.0270000000000002E-2</v>
      </c>
      <c r="E67" s="322">
        <v>0.5</v>
      </c>
      <c r="F67">
        <v>35530</v>
      </c>
      <c r="G67">
        <v>1786</v>
      </c>
      <c r="H67">
        <v>34636</v>
      </c>
      <c r="I67">
        <v>350524</v>
      </c>
      <c r="J67">
        <v>9.8699999999999992</v>
      </c>
      <c r="K67">
        <v>20.78</v>
      </c>
    </row>
    <row r="68" spans="1:11">
      <c r="A68" s="321">
        <v>1888</v>
      </c>
      <c r="B68" s="322">
        <v>66</v>
      </c>
      <c r="C68" s="322">
        <v>5.6509999999999998E-2</v>
      </c>
      <c r="D68" s="322">
        <v>5.4960000000000002E-2</v>
      </c>
      <c r="E68" s="322">
        <v>0.5</v>
      </c>
      <c r="F68">
        <v>33743</v>
      </c>
      <c r="G68">
        <v>1854</v>
      </c>
      <c r="H68">
        <v>32816</v>
      </c>
      <c r="I68">
        <v>315887</v>
      </c>
      <c r="J68">
        <v>9.36</v>
      </c>
      <c r="K68">
        <v>19.940000000000001</v>
      </c>
    </row>
    <row r="69" spans="1:11">
      <c r="A69" s="321">
        <v>1888</v>
      </c>
      <c r="B69" s="322">
        <v>67</v>
      </c>
      <c r="C69" s="322">
        <v>6.2280000000000002E-2</v>
      </c>
      <c r="D69" s="322">
        <v>6.0400000000000002E-2</v>
      </c>
      <c r="E69" s="322">
        <v>0.5</v>
      </c>
      <c r="F69">
        <v>31889</v>
      </c>
      <c r="G69">
        <v>1926</v>
      </c>
      <c r="H69">
        <v>30926</v>
      </c>
      <c r="I69">
        <v>283071</v>
      </c>
      <c r="J69">
        <v>8.8800000000000008</v>
      </c>
      <c r="K69">
        <v>19.09</v>
      </c>
    </row>
    <row r="70" spans="1:11">
      <c r="A70" s="321">
        <v>1888</v>
      </c>
      <c r="B70" s="322">
        <v>68</v>
      </c>
      <c r="C70" s="322">
        <v>7.7079999999999996E-2</v>
      </c>
      <c r="D70" s="322">
        <v>7.4219999999999994E-2</v>
      </c>
      <c r="E70" s="322">
        <v>0.5</v>
      </c>
      <c r="F70">
        <v>29963</v>
      </c>
      <c r="G70">
        <v>2224</v>
      </c>
      <c r="H70">
        <v>28851</v>
      </c>
      <c r="I70">
        <v>252145</v>
      </c>
      <c r="J70">
        <v>8.42</v>
      </c>
      <c r="K70">
        <v>18.28</v>
      </c>
    </row>
    <row r="71" spans="1:11">
      <c r="A71" s="321">
        <v>1888</v>
      </c>
      <c r="B71" s="322">
        <v>69</v>
      </c>
      <c r="C71" s="322">
        <v>7.6960000000000001E-2</v>
      </c>
      <c r="D71" s="322">
        <v>7.4099999999999999E-2</v>
      </c>
      <c r="E71" s="322">
        <v>0.5</v>
      </c>
      <c r="F71">
        <v>27739</v>
      </c>
      <c r="G71">
        <v>2056</v>
      </c>
      <c r="H71">
        <v>26711</v>
      </c>
      <c r="I71">
        <v>223294</v>
      </c>
      <c r="J71">
        <v>8.0500000000000007</v>
      </c>
      <c r="K71">
        <v>17.46</v>
      </c>
    </row>
    <row r="72" spans="1:11">
      <c r="A72" s="321">
        <v>1888</v>
      </c>
      <c r="B72" s="322">
        <v>70</v>
      </c>
      <c r="C72" s="322">
        <v>5.8470000000000001E-2</v>
      </c>
      <c r="D72" s="322">
        <v>5.6809999999999999E-2</v>
      </c>
      <c r="E72" s="322">
        <v>0.5</v>
      </c>
      <c r="F72">
        <v>25684</v>
      </c>
      <c r="G72">
        <v>1459</v>
      </c>
      <c r="H72">
        <v>24954</v>
      </c>
      <c r="I72">
        <v>196582</v>
      </c>
      <c r="J72">
        <v>7.65</v>
      </c>
      <c r="K72">
        <v>16.66</v>
      </c>
    </row>
    <row r="73" spans="1:11">
      <c r="A73" s="321">
        <v>1888</v>
      </c>
      <c r="B73" s="322">
        <v>71</v>
      </c>
      <c r="C73" s="322">
        <v>8.3019999999999997E-2</v>
      </c>
      <c r="D73" s="322">
        <v>7.9710000000000003E-2</v>
      </c>
      <c r="E73" s="322">
        <v>0.5</v>
      </c>
      <c r="F73">
        <v>24225</v>
      </c>
      <c r="G73">
        <v>1931</v>
      </c>
      <c r="H73">
        <v>23259</v>
      </c>
      <c r="I73">
        <v>171628</v>
      </c>
      <c r="J73">
        <v>7.08</v>
      </c>
      <c r="K73">
        <v>15.86</v>
      </c>
    </row>
    <row r="74" spans="1:11">
      <c r="A74" s="321">
        <v>1888</v>
      </c>
      <c r="B74" s="322">
        <v>72</v>
      </c>
      <c r="C74" s="322">
        <v>9.8299999999999998E-2</v>
      </c>
      <c r="D74" s="322">
        <v>9.3689999999999996E-2</v>
      </c>
      <c r="E74" s="322">
        <v>0.5</v>
      </c>
      <c r="F74">
        <v>22294</v>
      </c>
      <c r="G74">
        <v>2089</v>
      </c>
      <c r="H74">
        <v>21249</v>
      </c>
      <c r="I74">
        <v>148369</v>
      </c>
      <c r="J74">
        <v>6.66</v>
      </c>
      <c r="K74">
        <v>15.09</v>
      </c>
    </row>
    <row r="75" spans="1:11">
      <c r="A75" s="321">
        <v>1888</v>
      </c>
      <c r="B75" s="322">
        <v>73</v>
      </c>
      <c r="C75" s="322">
        <v>0.10804999999999999</v>
      </c>
      <c r="D75" s="322">
        <v>0.10251</v>
      </c>
      <c r="E75" s="322">
        <v>0.5</v>
      </c>
      <c r="F75">
        <v>20205</v>
      </c>
      <c r="G75">
        <v>2071</v>
      </c>
      <c r="H75">
        <v>19169</v>
      </c>
      <c r="I75">
        <v>127120</v>
      </c>
      <c r="J75">
        <v>6.29</v>
      </c>
      <c r="K75">
        <v>14.32</v>
      </c>
    </row>
    <row r="76" spans="1:11">
      <c r="A76" s="321">
        <v>1888</v>
      </c>
      <c r="B76" s="322">
        <v>74</v>
      </c>
      <c r="C76" s="322">
        <v>0.10864</v>
      </c>
      <c r="D76" s="322">
        <v>0.10304000000000001</v>
      </c>
      <c r="E76" s="322">
        <v>0.5</v>
      </c>
      <c r="F76">
        <v>18134</v>
      </c>
      <c r="G76">
        <v>1869</v>
      </c>
      <c r="H76">
        <v>17199</v>
      </c>
      <c r="I76">
        <v>107951</v>
      </c>
      <c r="J76">
        <v>5.95</v>
      </c>
      <c r="K76">
        <v>13.56</v>
      </c>
    </row>
    <row r="77" spans="1:11">
      <c r="A77" s="321">
        <v>1888</v>
      </c>
      <c r="B77" s="322">
        <v>75</v>
      </c>
      <c r="C77" s="322">
        <v>0.12558</v>
      </c>
      <c r="D77" s="322">
        <v>0.11816</v>
      </c>
      <c r="E77" s="322">
        <v>0.5</v>
      </c>
      <c r="F77">
        <v>16265</v>
      </c>
      <c r="G77">
        <v>1922</v>
      </c>
      <c r="H77">
        <v>15304</v>
      </c>
      <c r="I77">
        <v>90751</v>
      </c>
      <c r="J77">
        <v>5.58</v>
      </c>
      <c r="K77">
        <v>12.82</v>
      </c>
    </row>
    <row r="78" spans="1:11">
      <c r="A78" s="321">
        <v>1888</v>
      </c>
      <c r="B78" s="322">
        <v>76</v>
      </c>
      <c r="C78" s="322">
        <v>0.14394000000000001</v>
      </c>
      <c r="D78" s="322">
        <v>0.13428000000000001</v>
      </c>
      <c r="E78" s="322">
        <v>0.5</v>
      </c>
      <c r="F78">
        <v>14343</v>
      </c>
      <c r="G78">
        <v>1926</v>
      </c>
      <c r="H78">
        <v>13380</v>
      </c>
      <c r="I78">
        <v>75447</v>
      </c>
      <c r="J78">
        <v>5.26</v>
      </c>
      <c r="K78">
        <v>12.09</v>
      </c>
    </row>
    <row r="79" spans="1:11">
      <c r="A79" s="321">
        <v>1888</v>
      </c>
      <c r="B79" s="322">
        <v>77</v>
      </c>
      <c r="C79" s="322">
        <v>0.14388000000000001</v>
      </c>
      <c r="D79" s="322">
        <v>0.13422999999999999</v>
      </c>
      <c r="E79" s="322">
        <v>0.5</v>
      </c>
      <c r="F79">
        <v>12417</v>
      </c>
      <c r="G79">
        <v>1667</v>
      </c>
      <c r="H79">
        <v>11584</v>
      </c>
      <c r="I79">
        <v>62067</v>
      </c>
      <c r="J79">
        <v>5</v>
      </c>
      <c r="K79">
        <v>11.37</v>
      </c>
    </row>
    <row r="80" spans="1:11">
      <c r="A80" s="321">
        <v>1888</v>
      </c>
      <c r="B80" s="322">
        <v>78</v>
      </c>
      <c r="C80" s="322">
        <v>0.16166</v>
      </c>
      <c r="D80" s="322">
        <v>0.14957000000000001</v>
      </c>
      <c r="E80" s="322">
        <v>0.5</v>
      </c>
      <c r="F80">
        <v>10750</v>
      </c>
      <c r="G80">
        <v>1608</v>
      </c>
      <c r="H80">
        <v>9946</v>
      </c>
      <c r="I80">
        <v>50483</v>
      </c>
      <c r="J80">
        <v>4.7</v>
      </c>
      <c r="K80">
        <v>10.66</v>
      </c>
    </row>
    <row r="81" spans="1:11">
      <c r="A81" s="321">
        <v>1888</v>
      </c>
      <c r="B81" s="322">
        <v>79</v>
      </c>
      <c r="C81" s="322">
        <v>0.17505999999999999</v>
      </c>
      <c r="D81" s="322">
        <v>0.16097</v>
      </c>
      <c r="E81" s="322">
        <v>0.5</v>
      </c>
      <c r="F81">
        <v>9142</v>
      </c>
      <c r="G81">
        <v>1472</v>
      </c>
      <c r="H81">
        <v>8407</v>
      </c>
      <c r="I81">
        <v>40537</v>
      </c>
      <c r="J81">
        <v>4.43</v>
      </c>
      <c r="K81">
        <v>9.9700000000000006</v>
      </c>
    </row>
    <row r="82" spans="1:11">
      <c r="A82" s="321">
        <v>1888</v>
      </c>
      <c r="B82" s="322">
        <v>80</v>
      </c>
      <c r="C82" s="322">
        <v>0.19519</v>
      </c>
      <c r="D82" s="322">
        <v>0.17784</v>
      </c>
      <c r="E82" s="322">
        <v>0.5</v>
      </c>
      <c r="F82">
        <v>7671</v>
      </c>
      <c r="G82">
        <v>1364</v>
      </c>
      <c r="H82">
        <v>6989</v>
      </c>
      <c r="I82">
        <v>32130</v>
      </c>
      <c r="J82">
        <v>4.1900000000000004</v>
      </c>
      <c r="K82">
        <v>9.3000000000000007</v>
      </c>
    </row>
    <row r="83" spans="1:11">
      <c r="A83" s="321">
        <v>1888</v>
      </c>
      <c r="B83" s="322">
        <v>81</v>
      </c>
      <c r="C83" s="322">
        <v>0.19832</v>
      </c>
      <c r="D83" s="322">
        <v>0.18043000000000001</v>
      </c>
      <c r="E83" s="322">
        <v>0.5</v>
      </c>
      <c r="F83">
        <v>6307</v>
      </c>
      <c r="G83">
        <v>1138</v>
      </c>
      <c r="H83">
        <v>5738</v>
      </c>
      <c r="I83">
        <v>25142</v>
      </c>
      <c r="J83">
        <v>3.99</v>
      </c>
      <c r="K83">
        <v>8.66</v>
      </c>
    </row>
    <row r="84" spans="1:11">
      <c r="A84" s="321">
        <v>1888</v>
      </c>
      <c r="B84" s="322">
        <v>82</v>
      </c>
      <c r="C84" s="322">
        <v>0.20526</v>
      </c>
      <c r="D84" s="322">
        <v>0.18615000000000001</v>
      </c>
      <c r="E84" s="322">
        <v>0.5</v>
      </c>
      <c r="F84">
        <v>5169</v>
      </c>
      <c r="G84">
        <v>962</v>
      </c>
      <c r="H84">
        <v>4688</v>
      </c>
      <c r="I84">
        <v>19404</v>
      </c>
      <c r="J84">
        <v>3.75</v>
      </c>
      <c r="K84">
        <v>8.0299999999999994</v>
      </c>
    </row>
    <row r="85" spans="1:11">
      <c r="A85" s="321">
        <v>1888</v>
      </c>
      <c r="B85" s="322">
        <v>83</v>
      </c>
      <c r="C85" s="322">
        <v>0.24021999999999999</v>
      </c>
      <c r="D85" s="322">
        <v>0.21446000000000001</v>
      </c>
      <c r="E85" s="322">
        <v>0.5</v>
      </c>
      <c r="F85">
        <v>4207</v>
      </c>
      <c r="G85">
        <v>902</v>
      </c>
      <c r="H85">
        <v>3755</v>
      </c>
      <c r="I85">
        <v>14716</v>
      </c>
      <c r="J85">
        <v>3.5</v>
      </c>
      <c r="K85">
        <v>7.43</v>
      </c>
    </row>
    <row r="86" spans="1:11">
      <c r="A86" s="321">
        <v>1888</v>
      </c>
      <c r="B86" s="322">
        <v>84</v>
      </c>
      <c r="C86" s="322">
        <v>0.25444</v>
      </c>
      <c r="D86" s="322">
        <v>0.22572</v>
      </c>
      <c r="E86" s="322">
        <v>0.5</v>
      </c>
      <c r="F86">
        <v>3304</v>
      </c>
      <c r="G86">
        <v>746</v>
      </c>
      <c r="H86">
        <v>2931</v>
      </c>
      <c r="I86">
        <v>10961</v>
      </c>
      <c r="J86">
        <v>3.32</v>
      </c>
      <c r="K86">
        <v>6.86</v>
      </c>
    </row>
    <row r="87" spans="1:11">
      <c r="A87" s="321">
        <v>1888</v>
      </c>
      <c r="B87" s="322">
        <v>85</v>
      </c>
      <c r="C87" s="322">
        <v>0.27540999999999999</v>
      </c>
      <c r="D87" s="322">
        <v>0.24207999999999999</v>
      </c>
      <c r="E87" s="322">
        <v>0.5</v>
      </c>
      <c r="F87">
        <v>2559</v>
      </c>
      <c r="G87">
        <v>619</v>
      </c>
      <c r="H87">
        <v>2249</v>
      </c>
      <c r="I87">
        <v>8029</v>
      </c>
      <c r="J87">
        <v>3.14</v>
      </c>
      <c r="K87">
        <v>6.33</v>
      </c>
    </row>
    <row r="88" spans="1:11">
      <c r="A88" s="321">
        <v>1888</v>
      </c>
      <c r="B88" s="322">
        <v>86</v>
      </c>
      <c r="C88" s="322">
        <v>0.29377999999999999</v>
      </c>
      <c r="D88" s="322">
        <v>0.25614999999999999</v>
      </c>
      <c r="E88" s="322">
        <v>0.5</v>
      </c>
      <c r="F88">
        <v>1939</v>
      </c>
      <c r="G88">
        <v>497</v>
      </c>
      <c r="H88">
        <v>1691</v>
      </c>
      <c r="I88">
        <v>5781</v>
      </c>
      <c r="J88">
        <v>2.98</v>
      </c>
      <c r="K88">
        <v>5.83</v>
      </c>
    </row>
    <row r="89" spans="1:11">
      <c r="A89" s="321">
        <v>1888</v>
      </c>
      <c r="B89" s="322">
        <v>87</v>
      </c>
      <c r="C89" s="322">
        <v>0.30980000000000002</v>
      </c>
      <c r="D89" s="322">
        <v>0.26824999999999999</v>
      </c>
      <c r="E89" s="322">
        <v>0.5</v>
      </c>
      <c r="F89">
        <v>1442</v>
      </c>
      <c r="G89">
        <v>387</v>
      </c>
      <c r="H89">
        <v>1249</v>
      </c>
      <c r="I89">
        <v>4090</v>
      </c>
      <c r="J89">
        <v>2.84</v>
      </c>
      <c r="K89">
        <v>5.37</v>
      </c>
    </row>
    <row r="90" spans="1:11">
      <c r="A90" s="321">
        <v>1888</v>
      </c>
      <c r="B90" s="322">
        <v>88</v>
      </c>
      <c r="C90" s="322">
        <v>0.33021</v>
      </c>
      <c r="D90" s="322">
        <v>0.28342000000000001</v>
      </c>
      <c r="E90" s="322">
        <v>0.5</v>
      </c>
      <c r="F90">
        <v>1056</v>
      </c>
      <c r="G90">
        <v>299</v>
      </c>
      <c r="H90">
        <v>906</v>
      </c>
      <c r="I90">
        <v>2841</v>
      </c>
      <c r="J90">
        <v>2.69</v>
      </c>
      <c r="K90">
        <v>4.93</v>
      </c>
    </row>
    <row r="91" spans="1:11">
      <c r="A91" s="321">
        <v>1888</v>
      </c>
      <c r="B91" s="322">
        <v>89</v>
      </c>
      <c r="C91" s="322">
        <v>0.35121000000000002</v>
      </c>
      <c r="D91" s="322">
        <v>0.29875000000000002</v>
      </c>
      <c r="E91" s="322">
        <v>0.5</v>
      </c>
      <c r="F91">
        <v>756</v>
      </c>
      <c r="G91">
        <v>226</v>
      </c>
      <c r="H91">
        <v>643</v>
      </c>
      <c r="I91">
        <v>1935</v>
      </c>
      <c r="J91">
        <v>2.56</v>
      </c>
      <c r="K91">
        <v>4.5199999999999996</v>
      </c>
    </row>
    <row r="92" spans="1:11">
      <c r="A92" s="321">
        <v>1888</v>
      </c>
      <c r="B92" s="322">
        <v>90</v>
      </c>
      <c r="C92" s="322">
        <v>0.37269999999999998</v>
      </c>
      <c r="D92" s="322">
        <v>0.31415999999999999</v>
      </c>
      <c r="E92" s="322">
        <v>0.5</v>
      </c>
      <c r="F92">
        <v>530</v>
      </c>
      <c r="G92">
        <v>167</v>
      </c>
      <c r="H92">
        <v>447</v>
      </c>
      <c r="I92">
        <v>1292</v>
      </c>
      <c r="J92">
        <v>2.44</v>
      </c>
      <c r="K92">
        <v>4.1399999999999997</v>
      </c>
    </row>
    <row r="93" spans="1:11">
      <c r="A93" s="321">
        <v>1888</v>
      </c>
      <c r="B93" s="322">
        <v>91</v>
      </c>
      <c r="C93" s="322">
        <v>0.39456999999999998</v>
      </c>
      <c r="D93" s="322">
        <v>0.32955000000000001</v>
      </c>
      <c r="E93" s="322">
        <v>0.5</v>
      </c>
      <c r="F93">
        <v>364</v>
      </c>
      <c r="G93">
        <v>120</v>
      </c>
      <c r="H93">
        <v>304</v>
      </c>
      <c r="I93">
        <v>844</v>
      </c>
      <c r="J93">
        <v>2.3199999999999998</v>
      </c>
      <c r="K93">
        <v>3.79</v>
      </c>
    </row>
    <row r="94" spans="1:11">
      <c r="A94" s="321">
        <v>1888</v>
      </c>
      <c r="B94" s="322">
        <v>92</v>
      </c>
      <c r="C94" s="322">
        <v>0.41671999999999998</v>
      </c>
      <c r="D94" s="322">
        <v>0.34486</v>
      </c>
      <c r="E94" s="322">
        <v>0.5</v>
      </c>
      <c r="F94">
        <v>244</v>
      </c>
      <c r="G94">
        <v>84</v>
      </c>
      <c r="H94">
        <v>202</v>
      </c>
      <c r="I94">
        <v>541</v>
      </c>
      <c r="J94">
        <v>2.2200000000000002</v>
      </c>
      <c r="K94">
        <v>3.49</v>
      </c>
    </row>
    <row r="95" spans="1:11">
      <c r="A95" s="321">
        <v>1888</v>
      </c>
      <c r="B95" s="322">
        <v>93</v>
      </c>
      <c r="C95" s="322">
        <v>0.43902000000000002</v>
      </c>
      <c r="D95" s="322">
        <v>0.36</v>
      </c>
      <c r="E95" s="322">
        <v>0.5</v>
      </c>
      <c r="F95">
        <v>160</v>
      </c>
      <c r="G95">
        <v>58</v>
      </c>
      <c r="H95">
        <v>131</v>
      </c>
      <c r="I95">
        <v>339</v>
      </c>
      <c r="J95">
        <v>2.12</v>
      </c>
      <c r="K95">
        <v>3.22</v>
      </c>
    </row>
    <row r="96" spans="1:11">
      <c r="A96" s="321">
        <v>1888</v>
      </c>
      <c r="B96" s="322">
        <v>94</v>
      </c>
      <c r="C96" s="322">
        <v>0.46137</v>
      </c>
      <c r="D96" s="322">
        <v>0.37489</v>
      </c>
      <c r="E96" s="322">
        <v>0.5</v>
      </c>
      <c r="F96">
        <v>102</v>
      </c>
      <c r="G96">
        <v>38</v>
      </c>
      <c r="H96">
        <v>83</v>
      </c>
      <c r="I96">
        <v>208</v>
      </c>
      <c r="J96">
        <v>2.0299999999999998</v>
      </c>
      <c r="K96">
        <v>2.96</v>
      </c>
    </row>
    <row r="97" spans="1:11">
      <c r="A97" s="321">
        <v>1888</v>
      </c>
      <c r="B97" s="322">
        <v>95</v>
      </c>
      <c r="C97" s="322">
        <v>0.48364000000000001</v>
      </c>
      <c r="D97" s="322">
        <v>0.38945999999999997</v>
      </c>
      <c r="E97" s="322">
        <v>0.5</v>
      </c>
      <c r="F97">
        <v>64</v>
      </c>
      <c r="G97">
        <v>25</v>
      </c>
      <c r="H97">
        <v>51</v>
      </c>
      <c r="I97">
        <v>125</v>
      </c>
      <c r="J97">
        <v>1.95</v>
      </c>
      <c r="K97">
        <v>2.71</v>
      </c>
    </row>
    <row r="98" spans="1:11">
      <c r="A98" s="321">
        <v>1888</v>
      </c>
      <c r="B98" s="322">
        <v>96</v>
      </c>
      <c r="C98" s="322">
        <v>0.50571999999999995</v>
      </c>
      <c r="D98" s="322">
        <v>0.40365000000000001</v>
      </c>
      <c r="E98" s="322">
        <v>0.5</v>
      </c>
      <c r="F98">
        <v>39</v>
      </c>
      <c r="G98">
        <v>16</v>
      </c>
      <c r="H98">
        <v>31</v>
      </c>
      <c r="I98">
        <v>73</v>
      </c>
      <c r="J98">
        <v>1.88</v>
      </c>
      <c r="K98">
        <v>2.5</v>
      </c>
    </row>
    <row r="99" spans="1:11">
      <c r="A99" s="321">
        <v>1888</v>
      </c>
      <c r="B99" s="322">
        <v>97</v>
      </c>
      <c r="C99" s="322">
        <v>0.52751999999999999</v>
      </c>
      <c r="D99" s="322">
        <v>0.41742000000000001</v>
      </c>
      <c r="E99" s="322">
        <v>0.5</v>
      </c>
      <c r="F99">
        <v>23</v>
      </c>
      <c r="G99">
        <v>10</v>
      </c>
      <c r="H99">
        <v>18</v>
      </c>
      <c r="I99">
        <v>42</v>
      </c>
      <c r="J99">
        <v>1.81</v>
      </c>
      <c r="K99">
        <v>2.31</v>
      </c>
    </row>
    <row r="100" spans="1:11">
      <c r="A100" s="321">
        <v>1888</v>
      </c>
      <c r="B100" s="322">
        <v>98</v>
      </c>
      <c r="C100" s="322">
        <v>0.54893000000000003</v>
      </c>
      <c r="D100" s="322">
        <v>0.43070999999999998</v>
      </c>
      <c r="E100" s="322">
        <v>0.5</v>
      </c>
      <c r="F100">
        <v>14</v>
      </c>
      <c r="G100">
        <v>6</v>
      </c>
      <c r="H100">
        <v>11</v>
      </c>
      <c r="I100">
        <v>24</v>
      </c>
      <c r="J100">
        <v>1.75</v>
      </c>
      <c r="K100">
        <v>2.14</v>
      </c>
    </row>
    <row r="101" spans="1:11">
      <c r="A101" s="321">
        <v>1888</v>
      </c>
      <c r="B101" s="322">
        <v>99</v>
      </c>
      <c r="C101" s="322">
        <v>0.56986999999999999</v>
      </c>
      <c r="D101" s="322">
        <v>0.44350000000000001</v>
      </c>
      <c r="E101" s="322">
        <v>0.5</v>
      </c>
      <c r="F101">
        <v>8</v>
      </c>
      <c r="G101">
        <v>3</v>
      </c>
      <c r="H101">
        <v>6</v>
      </c>
      <c r="I101">
        <v>13</v>
      </c>
      <c r="J101">
        <v>1.69</v>
      </c>
      <c r="K101">
        <v>1.99</v>
      </c>
    </row>
    <row r="102" spans="1:11">
      <c r="A102" s="321">
        <v>1888</v>
      </c>
      <c r="B102" s="322">
        <v>100</v>
      </c>
      <c r="C102" s="322">
        <v>0.59028000000000003</v>
      </c>
      <c r="D102" s="322">
        <v>0.45577000000000001</v>
      </c>
      <c r="E102" s="322">
        <v>0.5</v>
      </c>
      <c r="F102">
        <v>4</v>
      </c>
      <c r="G102">
        <v>2</v>
      </c>
      <c r="H102">
        <v>3</v>
      </c>
      <c r="I102">
        <v>7</v>
      </c>
      <c r="J102">
        <v>1.64</v>
      </c>
      <c r="K102">
        <v>1.86</v>
      </c>
    </row>
    <row r="103" spans="1:11">
      <c r="A103" s="321">
        <v>1888</v>
      </c>
      <c r="B103" s="322">
        <v>101</v>
      </c>
      <c r="C103" s="322">
        <v>0.61009999999999998</v>
      </c>
      <c r="D103" s="322">
        <v>0.46749000000000002</v>
      </c>
      <c r="E103" s="322">
        <v>0.5</v>
      </c>
      <c r="F103">
        <v>2</v>
      </c>
      <c r="G103">
        <v>1</v>
      </c>
      <c r="H103">
        <v>2</v>
      </c>
      <c r="I103">
        <v>4</v>
      </c>
      <c r="J103">
        <v>1.59</v>
      </c>
      <c r="K103">
        <v>1.74</v>
      </c>
    </row>
    <row r="104" spans="1:11">
      <c r="A104" s="321">
        <v>1888</v>
      </c>
      <c r="B104" s="322">
        <v>102</v>
      </c>
      <c r="C104" s="322">
        <v>0.62927999999999995</v>
      </c>
      <c r="D104" s="322">
        <v>0.47866999999999998</v>
      </c>
      <c r="E104" s="322">
        <v>0.5</v>
      </c>
      <c r="F104">
        <v>1</v>
      </c>
      <c r="G104">
        <v>1</v>
      </c>
      <c r="H104">
        <v>1</v>
      </c>
      <c r="I104">
        <v>2</v>
      </c>
      <c r="J104">
        <v>1.55</v>
      </c>
      <c r="K104">
        <v>1.64</v>
      </c>
    </row>
    <row r="105" spans="1:11">
      <c r="A105" s="321">
        <v>1888</v>
      </c>
      <c r="B105" s="322">
        <v>103</v>
      </c>
      <c r="C105" s="322">
        <v>0.64780000000000004</v>
      </c>
      <c r="D105" s="322">
        <v>0.48931000000000002</v>
      </c>
      <c r="E105" s="322">
        <v>0.5</v>
      </c>
      <c r="F105">
        <v>1</v>
      </c>
      <c r="G105">
        <v>0</v>
      </c>
      <c r="H105">
        <v>0</v>
      </c>
      <c r="I105">
        <v>1</v>
      </c>
      <c r="J105">
        <v>1.51</v>
      </c>
      <c r="K105">
        <v>1.55</v>
      </c>
    </row>
    <row r="106" spans="1:11">
      <c r="A106" s="321">
        <v>1888</v>
      </c>
      <c r="B106" s="322">
        <v>104</v>
      </c>
      <c r="C106" s="322">
        <v>0.66564000000000001</v>
      </c>
      <c r="D106" s="322">
        <v>0.49941999999999998</v>
      </c>
      <c r="E106" s="322">
        <v>0.5</v>
      </c>
      <c r="F106">
        <v>0</v>
      </c>
      <c r="G106">
        <v>0</v>
      </c>
      <c r="H106">
        <v>0</v>
      </c>
      <c r="I106">
        <v>0</v>
      </c>
      <c r="J106">
        <v>1.47</v>
      </c>
      <c r="K106">
        <v>1.47</v>
      </c>
    </row>
    <row r="107" spans="1:11">
      <c r="A107" s="321">
        <v>1888</v>
      </c>
      <c r="B107" s="322">
        <v>105</v>
      </c>
      <c r="C107" s="322">
        <v>0.68281000000000003</v>
      </c>
      <c r="D107" s="322">
        <v>0.50902000000000003</v>
      </c>
      <c r="E107" s="322">
        <v>0.5</v>
      </c>
      <c r="F107">
        <v>0</v>
      </c>
      <c r="G107">
        <v>0</v>
      </c>
      <c r="H107">
        <v>0</v>
      </c>
      <c r="I107">
        <v>0</v>
      </c>
      <c r="J107">
        <v>1.43</v>
      </c>
      <c r="K107">
        <v>1.4</v>
      </c>
    </row>
    <row r="108" spans="1:11">
      <c r="A108" s="321">
        <v>1888</v>
      </c>
      <c r="B108" s="322">
        <v>106</v>
      </c>
      <c r="C108" s="322">
        <v>0.69930000000000003</v>
      </c>
      <c r="D108" s="322">
        <v>0.51812999999999998</v>
      </c>
      <c r="E108" s="322">
        <v>0.5</v>
      </c>
      <c r="F108">
        <v>0</v>
      </c>
      <c r="G108">
        <v>0</v>
      </c>
      <c r="H108">
        <v>0</v>
      </c>
      <c r="I108">
        <v>0</v>
      </c>
      <c r="J108">
        <v>1.4</v>
      </c>
      <c r="K108">
        <v>1.35</v>
      </c>
    </row>
    <row r="109" spans="1:11">
      <c r="A109" s="321">
        <v>1888</v>
      </c>
      <c r="B109" s="322">
        <v>107</v>
      </c>
      <c r="C109" s="322">
        <v>0.71513000000000004</v>
      </c>
      <c r="D109" s="322">
        <v>0.52676999999999996</v>
      </c>
      <c r="E109" s="322">
        <v>0.5</v>
      </c>
      <c r="F109">
        <v>0</v>
      </c>
      <c r="G109">
        <v>0</v>
      </c>
      <c r="H109">
        <v>0</v>
      </c>
      <c r="I109">
        <v>0</v>
      </c>
      <c r="J109">
        <v>1.38</v>
      </c>
      <c r="K109">
        <v>1.3</v>
      </c>
    </row>
    <row r="110" spans="1:11">
      <c r="A110" s="321">
        <v>1888</v>
      </c>
      <c r="B110" s="322">
        <v>108</v>
      </c>
      <c r="C110" s="322">
        <v>0.73031999999999997</v>
      </c>
      <c r="D110" s="322">
        <v>0.53496999999999995</v>
      </c>
      <c r="E110" s="322">
        <v>0.5</v>
      </c>
      <c r="F110">
        <v>0</v>
      </c>
      <c r="G110">
        <v>0</v>
      </c>
      <c r="H110">
        <v>0</v>
      </c>
      <c r="I110">
        <v>0</v>
      </c>
      <c r="J110">
        <v>1.35</v>
      </c>
      <c r="K110">
        <v>1.26</v>
      </c>
    </row>
    <row r="111" spans="1:11">
      <c r="A111" s="321">
        <v>1888</v>
      </c>
      <c r="B111" s="322">
        <v>109</v>
      </c>
      <c r="C111" s="322">
        <v>0.74489000000000005</v>
      </c>
      <c r="D111" s="322">
        <v>0.54274999999999995</v>
      </c>
      <c r="E111" s="322">
        <v>0.5</v>
      </c>
      <c r="F111">
        <v>0</v>
      </c>
      <c r="G111">
        <v>0</v>
      </c>
      <c r="H111">
        <v>0</v>
      </c>
      <c r="I111">
        <v>0</v>
      </c>
      <c r="J111">
        <v>1.33</v>
      </c>
      <c r="K111">
        <v>1.22</v>
      </c>
    </row>
    <row r="112" spans="1:11">
      <c r="A112" s="321">
        <v>1888</v>
      </c>
      <c r="B112" s="322">
        <v>110</v>
      </c>
      <c r="C112" s="322">
        <v>0.75885999999999998</v>
      </c>
      <c r="D112" s="322">
        <v>1</v>
      </c>
      <c r="E112" s="322">
        <v>1.32</v>
      </c>
      <c r="F112">
        <v>0</v>
      </c>
      <c r="G112">
        <v>0</v>
      </c>
      <c r="H112">
        <v>0</v>
      </c>
      <c r="I112">
        <v>0</v>
      </c>
      <c r="J112">
        <v>1.32</v>
      </c>
      <c r="K112">
        <v>1.2</v>
      </c>
    </row>
    <row r="113" spans="1:11">
      <c r="A113" s="321"/>
      <c r="B113" s="322"/>
      <c r="C113" s="322"/>
      <c r="D113" s="322"/>
      <c r="E113" s="322"/>
    </row>
    <row r="114" spans="1:11">
      <c r="A114" s="321">
        <v>1900</v>
      </c>
      <c r="B114" s="322">
        <v>0</v>
      </c>
      <c r="C114" s="322">
        <v>0.16522999999999999</v>
      </c>
      <c r="D114" s="322">
        <v>0.14823</v>
      </c>
      <c r="E114" s="322">
        <v>0.31</v>
      </c>
      <c r="F114">
        <v>100000</v>
      </c>
      <c r="G114">
        <v>14823</v>
      </c>
      <c r="H114">
        <v>89709</v>
      </c>
      <c r="I114">
        <v>4758954</v>
      </c>
      <c r="J114">
        <v>47.59</v>
      </c>
      <c r="K114">
        <v>83.07</v>
      </c>
    </row>
    <row r="115" spans="1:11">
      <c r="A115" s="321">
        <v>1900</v>
      </c>
      <c r="B115" s="322">
        <v>1</v>
      </c>
      <c r="C115" s="322">
        <v>3.0599999999999999E-2</v>
      </c>
      <c r="D115" s="322">
        <v>3.014E-2</v>
      </c>
      <c r="E115" s="322">
        <v>0.5</v>
      </c>
      <c r="F115">
        <v>85177</v>
      </c>
      <c r="G115">
        <v>2568</v>
      </c>
      <c r="H115">
        <v>83893</v>
      </c>
      <c r="I115">
        <v>4669244</v>
      </c>
      <c r="J115">
        <v>54.82</v>
      </c>
      <c r="K115">
        <v>82.37</v>
      </c>
    </row>
    <row r="116" spans="1:11">
      <c r="A116" s="321">
        <v>1900</v>
      </c>
      <c r="B116" s="322">
        <v>2</v>
      </c>
      <c r="C116" s="322">
        <v>1.209E-2</v>
      </c>
      <c r="D116" s="322">
        <v>1.2019999999999999E-2</v>
      </c>
      <c r="E116" s="322">
        <v>0.5</v>
      </c>
      <c r="F116">
        <v>82610</v>
      </c>
      <c r="G116">
        <v>993</v>
      </c>
      <c r="H116">
        <v>82113</v>
      </c>
      <c r="I116">
        <v>4585351</v>
      </c>
      <c r="J116">
        <v>55.51</v>
      </c>
      <c r="K116">
        <v>81.39</v>
      </c>
    </row>
    <row r="117" spans="1:11">
      <c r="A117" s="321">
        <v>1900</v>
      </c>
      <c r="B117" s="322">
        <v>3</v>
      </c>
      <c r="C117" s="322">
        <v>8.6499999999999997E-3</v>
      </c>
      <c r="D117" s="322">
        <v>8.6099999999999996E-3</v>
      </c>
      <c r="E117" s="322">
        <v>0.5</v>
      </c>
      <c r="F117">
        <v>81617</v>
      </c>
      <c r="G117">
        <v>703</v>
      </c>
      <c r="H117">
        <v>81265</v>
      </c>
      <c r="I117">
        <v>4503238</v>
      </c>
      <c r="J117">
        <v>55.18</v>
      </c>
      <c r="K117">
        <v>80.400000000000006</v>
      </c>
    </row>
    <row r="118" spans="1:11">
      <c r="A118" s="321">
        <v>1900</v>
      </c>
      <c r="B118" s="322">
        <v>4</v>
      </c>
      <c r="C118" s="322">
        <v>5.3699999999999998E-3</v>
      </c>
      <c r="D118" s="322">
        <v>5.3600000000000002E-3</v>
      </c>
      <c r="E118" s="322">
        <v>0.5</v>
      </c>
      <c r="F118">
        <v>80914</v>
      </c>
      <c r="G118">
        <v>433</v>
      </c>
      <c r="H118">
        <v>80697</v>
      </c>
      <c r="I118">
        <v>4421973</v>
      </c>
      <c r="J118">
        <v>54.65</v>
      </c>
      <c r="K118">
        <v>79.41</v>
      </c>
    </row>
    <row r="119" spans="1:11">
      <c r="A119" s="321">
        <v>1900</v>
      </c>
      <c r="B119" s="322">
        <v>5</v>
      </c>
      <c r="C119" s="322">
        <v>5.0099999999999997E-3</v>
      </c>
      <c r="D119" s="322">
        <v>5.0000000000000001E-3</v>
      </c>
      <c r="E119" s="322">
        <v>0.5</v>
      </c>
      <c r="F119">
        <v>80480</v>
      </c>
      <c r="G119">
        <v>402</v>
      </c>
      <c r="H119">
        <v>80279</v>
      </c>
      <c r="I119">
        <v>4341276</v>
      </c>
      <c r="J119">
        <v>53.94</v>
      </c>
      <c r="K119">
        <v>78.42</v>
      </c>
    </row>
    <row r="120" spans="1:11">
      <c r="A120" s="321">
        <v>1900</v>
      </c>
      <c r="B120" s="322">
        <v>6</v>
      </c>
      <c r="C120" s="322">
        <v>4.0400000000000002E-3</v>
      </c>
      <c r="D120" s="322">
        <v>4.0400000000000002E-3</v>
      </c>
      <c r="E120" s="322">
        <v>0.5</v>
      </c>
      <c r="F120">
        <v>80078</v>
      </c>
      <c r="G120">
        <v>323</v>
      </c>
      <c r="H120">
        <v>79916</v>
      </c>
      <c r="I120">
        <v>4260997</v>
      </c>
      <c r="J120">
        <v>53.21</v>
      </c>
      <c r="K120">
        <v>77.42</v>
      </c>
    </row>
    <row r="121" spans="1:11">
      <c r="A121" s="321">
        <v>1900</v>
      </c>
      <c r="B121" s="322">
        <v>7</v>
      </c>
      <c r="C121" s="322">
        <v>3.7000000000000002E-3</v>
      </c>
      <c r="D121" s="322">
        <v>3.7000000000000002E-3</v>
      </c>
      <c r="E121" s="322">
        <v>0.5</v>
      </c>
      <c r="F121">
        <v>79755</v>
      </c>
      <c r="G121">
        <v>295</v>
      </c>
      <c r="H121">
        <v>79607</v>
      </c>
      <c r="I121">
        <v>4181081</v>
      </c>
      <c r="J121">
        <v>52.42</v>
      </c>
      <c r="K121">
        <v>76.430000000000007</v>
      </c>
    </row>
    <row r="122" spans="1:11">
      <c r="A122" s="321">
        <v>1900</v>
      </c>
      <c r="B122" s="322">
        <v>8</v>
      </c>
      <c r="C122" s="322">
        <v>3.2499999999999999E-3</v>
      </c>
      <c r="D122" s="322">
        <v>3.2399999999999998E-3</v>
      </c>
      <c r="E122" s="322">
        <v>0.5</v>
      </c>
      <c r="F122">
        <v>79460</v>
      </c>
      <c r="G122">
        <v>258</v>
      </c>
      <c r="H122">
        <v>79331</v>
      </c>
      <c r="I122">
        <v>4101473</v>
      </c>
      <c r="J122">
        <v>51.62</v>
      </c>
      <c r="K122">
        <v>75.44</v>
      </c>
    </row>
    <row r="123" spans="1:11">
      <c r="A123" s="321">
        <v>1900</v>
      </c>
      <c r="B123" s="322">
        <v>9</v>
      </c>
      <c r="C123" s="322">
        <v>2.8400000000000001E-3</v>
      </c>
      <c r="D123" s="322">
        <v>2.8400000000000001E-3</v>
      </c>
      <c r="E123" s="322">
        <v>0.5</v>
      </c>
      <c r="F123">
        <v>79202</v>
      </c>
      <c r="G123">
        <v>225</v>
      </c>
      <c r="H123">
        <v>79090</v>
      </c>
      <c r="I123">
        <v>4022142</v>
      </c>
      <c r="J123">
        <v>50.78</v>
      </c>
      <c r="K123">
        <v>74.44</v>
      </c>
    </row>
    <row r="124" spans="1:11">
      <c r="A124" s="321">
        <v>1900</v>
      </c>
      <c r="B124" s="322">
        <v>10</v>
      </c>
      <c r="C124" s="322">
        <v>2.4499999999999999E-3</v>
      </c>
      <c r="D124" s="322">
        <v>2.4499999999999999E-3</v>
      </c>
      <c r="E124" s="322">
        <v>0.5</v>
      </c>
      <c r="F124">
        <v>78977</v>
      </c>
      <c r="G124">
        <v>194</v>
      </c>
      <c r="H124">
        <v>78881</v>
      </c>
      <c r="I124">
        <v>3943052</v>
      </c>
      <c r="J124">
        <v>49.93</v>
      </c>
      <c r="K124">
        <v>73.45</v>
      </c>
    </row>
    <row r="125" spans="1:11">
      <c r="A125" s="321">
        <v>1900</v>
      </c>
      <c r="B125" s="322">
        <v>11</v>
      </c>
      <c r="C125" s="322">
        <v>2.7100000000000002E-3</v>
      </c>
      <c r="D125" s="322">
        <v>2.7000000000000001E-3</v>
      </c>
      <c r="E125" s="322">
        <v>0.5</v>
      </c>
      <c r="F125">
        <v>78784</v>
      </c>
      <c r="G125">
        <v>213</v>
      </c>
      <c r="H125">
        <v>78677</v>
      </c>
      <c r="I125">
        <v>3864172</v>
      </c>
      <c r="J125">
        <v>49.05</v>
      </c>
      <c r="K125">
        <v>72.45</v>
      </c>
    </row>
    <row r="126" spans="1:11">
      <c r="A126" s="321">
        <v>1900</v>
      </c>
      <c r="B126" s="322">
        <v>12</v>
      </c>
      <c r="C126" s="322">
        <v>2.31E-3</v>
      </c>
      <c r="D126" s="322">
        <v>2.31E-3</v>
      </c>
      <c r="E126" s="322">
        <v>0.5</v>
      </c>
      <c r="F126">
        <v>78571</v>
      </c>
      <c r="G126">
        <v>181</v>
      </c>
      <c r="H126">
        <v>78480</v>
      </c>
      <c r="I126">
        <v>3785494</v>
      </c>
      <c r="J126">
        <v>48.18</v>
      </c>
      <c r="K126">
        <v>71.45</v>
      </c>
    </row>
    <row r="127" spans="1:11">
      <c r="A127" s="321">
        <v>1900</v>
      </c>
      <c r="B127" s="322">
        <v>13</v>
      </c>
      <c r="C127" s="322">
        <v>2.8300000000000001E-3</v>
      </c>
      <c r="D127" s="322">
        <v>2.82E-3</v>
      </c>
      <c r="E127" s="322">
        <v>0.5</v>
      </c>
      <c r="F127">
        <v>78390</v>
      </c>
      <c r="G127">
        <v>221</v>
      </c>
      <c r="H127">
        <v>78279</v>
      </c>
      <c r="I127">
        <v>3707014</v>
      </c>
      <c r="J127">
        <v>47.29</v>
      </c>
      <c r="K127">
        <v>70.459999999999994</v>
      </c>
    </row>
    <row r="128" spans="1:11">
      <c r="A128" s="321">
        <v>1900</v>
      </c>
      <c r="B128" s="322">
        <v>14</v>
      </c>
      <c r="C128" s="322">
        <v>2.6800000000000001E-3</v>
      </c>
      <c r="D128" s="322">
        <v>2.6700000000000001E-3</v>
      </c>
      <c r="E128" s="322">
        <v>0.5</v>
      </c>
      <c r="F128">
        <v>78168</v>
      </c>
      <c r="G128">
        <v>209</v>
      </c>
      <c r="H128">
        <v>78064</v>
      </c>
      <c r="I128">
        <v>3628735</v>
      </c>
      <c r="J128">
        <v>46.42</v>
      </c>
      <c r="K128">
        <v>69.47</v>
      </c>
    </row>
    <row r="129" spans="1:11">
      <c r="A129" s="321">
        <v>1900</v>
      </c>
      <c r="B129" s="322">
        <v>15</v>
      </c>
      <c r="C129" s="322">
        <v>3.1199999999999999E-3</v>
      </c>
      <c r="D129" s="322">
        <v>3.1099999999999999E-3</v>
      </c>
      <c r="E129" s="322">
        <v>0.5</v>
      </c>
      <c r="F129">
        <v>77959</v>
      </c>
      <c r="G129">
        <v>243</v>
      </c>
      <c r="H129">
        <v>77838</v>
      </c>
      <c r="I129">
        <v>3550672</v>
      </c>
      <c r="J129">
        <v>45.55</v>
      </c>
      <c r="K129">
        <v>68.48</v>
      </c>
    </row>
    <row r="130" spans="1:11">
      <c r="A130" s="321">
        <v>1900</v>
      </c>
      <c r="B130" s="322">
        <v>16</v>
      </c>
      <c r="C130" s="322">
        <v>4.15E-3</v>
      </c>
      <c r="D130" s="322">
        <v>4.1399999999999996E-3</v>
      </c>
      <c r="E130" s="322">
        <v>0.5</v>
      </c>
      <c r="F130">
        <v>77716</v>
      </c>
      <c r="G130">
        <v>322</v>
      </c>
      <c r="H130">
        <v>77555</v>
      </c>
      <c r="I130">
        <v>3472834</v>
      </c>
      <c r="J130">
        <v>44.69</v>
      </c>
      <c r="K130">
        <v>67.489999999999995</v>
      </c>
    </row>
    <row r="131" spans="1:11">
      <c r="A131" s="321">
        <v>1900</v>
      </c>
      <c r="B131" s="322">
        <v>17</v>
      </c>
      <c r="C131" s="322">
        <v>4.7200000000000002E-3</v>
      </c>
      <c r="D131" s="322">
        <v>4.7099999999999998E-3</v>
      </c>
      <c r="E131" s="322">
        <v>0.5</v>
      </c>
      <c r="F131">
        <v>77394</v>
      </c>
      <c r="G131">
        <v>364</v>
      </c>
      <c r="H131">
        <v>77212</v>
      </c>
      <c r="I131">
        <v>3395279</v>
      </c>
      <c r="J131">
        <v>43.87</v>
      </c>
      <c r="K131">
        <v>66.5</v>
      </c>
    </row>
    <row r="132" spans="1:11">
      <c r="A132" s="321">
        <v>1900</v>
      </c>
      <c r="B132" s="322">
        <v>18</v>
      </c>
      <c r="C132" s="322">
        <v>4.7600000000000003E-3</v>
      </c>
      <c r="D132" s="322">
        <v>4.7499999999999999E-3</v>
      </c>
      <c r="E132" s="322">
        <v>0.5</v>
      </c>
      <c r="F132">
        <v>77030</v>
      </c>
      <c r="G132">
        <v>366</v>
      </c>
      <c r="H132">
        <v>76847</v>
      </c>
      <c r="I132">
        <v>3318067</v>
      </c>
      <c r="J132">
        <v>43.08</v>
      </c>
      <c r="K132">
        <v>65.52</v>
      </c>
    </row>
    <row r="133" spans="1:11">
      <c r="A133" s="321">
        <v>1900</v>
      </c>
      <c r="B133" s="322">
        <v>19</v>
      </c>
      <c r="C133" s="322">
        <v>5.1700000000000001E-3</v>
      </c>
      <c r="D133" s="322">
        <v>5.1500000000000001E-3</v>
      </c>
      <c r="E133" s="322">
        <v>0.5</v>
      </c>
      <c r="F133">
        <v>76664</v>
      </c>
      <c r="G133">
        <v>395</v>
      </c>
      <c r="H133">
        <v>76467</v>
      </c>
      <c r="I133">
        <v>3241220</v>
      </c>
      <c r="J133">
        <v>42.28</v>
      </c>
      <c r="K133">
        <v>64.540000000000006</v>
      </c>
    </row>
    <row r="134" spans="1:11">
      <c r="A134" s="321">
        <v>1900</v>
      </c>
      <c r="B134" s="322">
        <v>20</v>
      </c>
      <c r="C134" s="322">
        <v>6.3200000000000001E-3</v>
      </c>
      <c r="D134" s="322">
        <v>6.3E-3</v>
      </c>
      <c r="E134" s="322">
        <v>0.5</v>
      </c>
      <c r="F134">
        <v>76269</v>
      </c>
      <c r="G134">
        <v>480</v>
      </c>
      <c r="H134">
        <v>76029</v>
      </c>
      <c r="I134">
        <v>3164753</v>
      </c>
      <c r="J134">
        <v>41.49</v>
      </c>
      <c r="K134">
        <v>63.56</v>
      </c>
    </row>
    <row r="135" spans="1:11">
      <c r="A135" s="321">
        <v>1900</v>
      </c>
      <c r="B135" s="322">
        <v>21</v>
      </c>
      <c r="C135" s="322">
        <v>5.8799999999999998E-3</v>
      </c>
      <c r="D135" s="322">
        <v>5.8700000000000002E-3</v>
      </c>
      <c r="E135" s="322">
        <v>0.5</v>
      </c>
      <c r="F135">
        <v>75789</v>
      </c>
      <c r="G135">
        <v>445</v>
      </c>
      <c r="H135">
        <v>75567</v>
      </c>
      <c r="I135">
        <v>3088724</v>
      </c>
      <c r="J135">
        <v>40.75</v>
      </c>
      <c r="K135">
        <v>62.58</v>
      </c>
    </row>
    <row r="136" spans="1:11">
      <c r="A136" s="321">
        <v>1900</v>
      </c>
      <c r="B136" s="322">
        <v>22</v>
      </c>
      <c r="C136" s="322">
        <v>5.4999999999999997E-3</v>
      </c>
      <c r="D136" s="322">
        <v>5.4900000000000001E-3</v>
      </c>
      <c r="E136" s="322">
        <v>0.5</v>
      </c>
      <c r="F136">
        <v>75344</v>
      </c>
      <c r="G136">
        <v>414</v>
      </c>
      <c r="H136">
        <v>75137</v>
      </c>
      <c r="I136">
        <v>3013158</v>
      </c>
      <c r="J136">
        <v>39.99</v>
      </c>
      <c r="K136">
        <v>61.6</v>
      </c>
    </row>
    <row r="137" spans="1:11">
      <c r="A137" s="321">
        <v>1900</v>
      </c>
      <c r="B137" s="322">
        <v>23</v>
      </c>
      <c r="C137" s="322">
        <v>5.9699999999999996E-3</v>
      </c>
      <c r="D137" s="322">
        <v>5.9500000000000004E-3</v>
      </c>
      <c r="E137" s="322">
        <v>0.5</v>
      </c>
      <c r="F137">
        <v>74931</v>
      </c>
      <c r="G137">
        <v>446</v>
      </c>
      <c r="H137">
        <v>74708</v>
      </c>
      <c r="I137">
        <v>2938020</v>
      </c>
      <c r="J137">
        <v>39.21</v>
      </c>
      <c r="K137">
        <v>60.62</v>
      </c>
    </row>
    <row r="138" spans="1:11">
      <c r="A138" s="321">
        <v>1900</v>
      </c>
      <c r="B138" s="322">
        <v>24</v>
      </c>
      <c r="C138" s="322">
        <v>5.9899999999999997E-3</v>
      </c>
      <c r="D138" s="322">
        <v>5.9699999999999996E-3</v>
      </c>
      <c r="E138" s="322">
        <v>0.5</v>
      </c>
      <c r="F138">
        <v>74485</v>
      </c>
      <c r="G138">
        <v>445</v>
      </c>
      <c r="H138">
        <v>74262</v>
      </c>
      <c r="I138">
        <v>2863313</v>
      </c>
      <c r="J138">
        <v>38.44</v>
      </c>
      <c r="K138">
        <v>59.64</v>
      </c>
    </row>
    <row r="139" spans="1:11">
      <c r="A139" s="321">
        <v>1900</v>
      </c>
      <c r="B139" s="322">
        <v>25</v>
      </c>
      <c r="C139" s="322">
        <v>6.5599999999999999E-3</v>
      </c>
      <c r="D139" s="322">
        <v>6.5399999999999998E-3</v>
      </c>
      <c r="E139" s="322">
        <v>0.5</v>
      </c>
      <c r="F139">
        <v>74040</v>
      </c>
      <c r="G139">
        <v>484</v>
      </c>
      <c r="H139">
        <v>73798</v>
      </c>
      <c r="I139">
        <v>2789051</v>
      </c>
      <c r="J139">
        <v>37.67</v>
      </c>
      <c r="K139">
        <v>58.66</v>
      </c>
    </row>
    <row r="140" spans="1:11">
      <c r="A140" s="321">
        <v>1900</v>
      </c>
      <c r="B140" s="322">
        <v>26</v>
      </c>
      <c r="C140" s="322">
        <v>6.43E-3</v>
      </c>
      <c r="D140" s="322">
        <v>6.4099999999999999E-3</v>
      </c>
      <c r="E140" s="322">
        <v>0.5</v>
      </c>
      <c r="F140">
        <v>73556</v>
      </c>
      <c r="G140">
        <v>472</v>
      </c>
      <c r="H140">
        <v>73320</v>
      </c>
      <c r="I140">
        <v>2715253</v>
      </c>
      <c r="J140">
        <v>36.909999999999997</v>
      </c>
      <c r="K140">
        <v>57.68</v>
      </c>
    </row>
    <row r="141" spans="1:11">
      <c r="A141" s="321">
        <v>1900</v>
      </c>
      <c r="B141" s="322">
        <v>27</v>
      </c>
      <c r="C141" s="322">
        <v>6.6400000000000001E-3</v>
      </c>
      <c r="D141" s="322">
        <v>6.62E-3</v>
      </c>
      <c r="E141" s="322">
        <v>0.5</v>
      </c>
      <c r="F141">
        <v>73084</v>
      </c>
      <c r="G141">
        <v>483</v>
      </c>
      <c r="H141">
        <v>72843</v>
      </c>
      <c r="I141">
        <v>2641933</v>
      </c>
      <c r="J141">
        <v>36.15</v>
      </c>
      <c r="K141">
        <v>56.69</v>
      </c>
    </row>
    <row r="142" spans="1:11">
      <c r="A142" s="321">
        <v>1900</v>
      </c>
      <c r="B142" s="322">
        <v>28</v>
      </c>
      <c r="C142" s="322">
        <v>6.3600000000000002E-3</v>
      </c>
      <c r="D142" s="322">
        <v>6.3400000000000001E-3</v>
      </c>
      <c r="E142" s="322">
        <v>0.5</v>
      </c>
      <c r="F142">
        <v>72601</v>
      </c>
      <c r="G142">
        <v>460</v>
      </c>
      <c r="H142">
        <v>72371</v>
      </c>
      <c r="I142">
        <v>2569090</v>
      </c>
      <c r="J142">
        <v>35.39</v>
      </c>
      <c r="K142">
        <v>55.71</v>
      </c>
    </row>
    <row r="143" spans="1:11">
      <c r="A143" s="321">
        <v>1900</v>
      </c>
      <c r="B143" s="322">
        <v>29</v>
      </c>
      <c r="C143" s="322">
        <v>6.5799999999999999E-3</v>
      </c>
      <c r="D143" s="322">
        <v>6.5599999999999999E-3</v>
      </c>
      <c r="E143" s="322">
        <v>0.5</v>
      </c>
      <c r="F143">
        <v>72141</v>
      </c>
      <c r="G143">
        <v>473</v>
      </c>
      <c r="H143">
        <v>71904</v>
      </c>
      <c r="I143">
        <v>2496719</v>
      </c>
      <c r="J143">
        <v>34.61</v>
      </c>
      <c r="K143">
        <v>54.73</v>
      </c>
    </row>
    <row r="144" spans="1:11">
      <c r="A144" s="321">
        <v>1900</v>
      </c>
      <c r="B144" s="322">
        <v>30</v>
      </c>
      <c r="C144" s="322">
        <v>6.5199999999999998E-3</v>
      </c>
      <c r="D144" s="322">
        <v>6.4999999999999997E-3</v>
      </c>
      <c r="E144" s="322">
        <v>0.5</v>
      </c>
      <c r="F144">
        <v>71667</v>
      </c>
      <c r="G144">
        <v>466</v>
      </c>
      <c r="H144">
        <v>71435</v>
      </c>
      <c r="I144">
        <v>2424815</v>
      </c>
      <c r="J144">
        <v>33.83</v>
      </c>
      <c r="K144">
        <v>53.75</v>
      </c>
    </row>
    <row r="145" spans="1:11">
      <c r="A145" s="321">
        <v>1900</v>
      </c>
      <c r="B145" s="322">
        <v>31</v>
      </c>
      <c r="C145" s="322">
        <v>6.6800000000000002E-3</v>
      </c>
      <c r="D145" s="322">
        <v>6.6600000000000001E-3</v>
      </c>
      <c r="E145" s="322">
        <v>0.5</v>
      </c>
      <c r="F145">
        <v>71202</v>
      </c>
      <c r="G145">
        <v>474</v>
      </c>
      <c r="H145">
        <v>70965</v>
      </c>
      <c r="I145">
        <v>2353381</v>
      </c>
      <c r="J145">
        <v>33.049999999999997</v>
      </c>
      <c r="K145">
        <v>52.77</v>
      </c>
    </row>
    <row r="146" spans="1:11">
      <c r="A146" s="321">
        <v>1900</v>
      </c>
      <c r="B146" s="322">
        <v>32</v>
      </c>
      <c r="C146" s="322">
        <v>7.5799999999999999E-3</v>
      </c>
      <c r="D146" s="322">
        <v>7.5500000000000003E-3</v>
      </c>
      <c r="E146" s="322">
        <v>0.5</v>
      </c>
      <c r="F146">
        <v>70728</v>
      </c>
      <c r="G146">
        <v>534</v>
      </c>
      <c r="H146">
        <v>70461</v>
      </c>
      <c r="I146">
        <v>2282416</v>
      </c>
      <c r="J146">
        <v>32.270000000000003</v>
      </c>
      <c r="K146">
        <v>51.78</v>
      </c>
    </row>
    <row r="147" spans="1:11">
      <c r="A147" s="321">
        <v>1900</v>
      </c>
      <c r="B147" s="322">
        <v>33</v>
      </c>
      <c r="C147" s="322">
        <v>7.9699999999999997E-3</v>
      </c>
      <c r="D147" s="322">
        <v>7.9399999999999991E-3</v>
      </c>
      <c r="E147" s="322">
        <v>0.5</v>
      </c>
      <c r="F147">
        <v>70194</v>
      </c>
      <c r="G147">
        <v>557</v>
      </c>
      <c r="H147">
        <v>69915</v>
      </c>
      <c r="I147">
        <v>2211955</v>
      </c>
      <c r="J147">
        <v>31.51</v>
      </c>
      <c r="K147">
        <v>50.8</v>
      </c>
    </row>
    <row r="148" spans="1:11">
      <c r="A148" s="321">
        <v>1900</v>
      </c>
      <c r="B148" s="322">
        <v>34</v>
      </c>
      <c r="C148" s="322">
        <v>7.8200000000000006E-3</v>
      </c>
      <c r="D148" s="322">
        <v>7.79E-3</v>
      </c>
      <c r="E148" s="322">
        <v>0.5</v>
      </c>
      <c r="F148">
        <v>69636</v>
      </c>
      <c r="G148">
        <v>543</v>
      </c>
      <c r="H148">
        <v>69365</v>
      </c>
      <c r="I148">
        <v>2142040</v>
      </c>
      <c r="J148">
        <v>30.76</v>
      </c>
      <c r="K148">
        <v>49.82</v>
      </c>
    </row>
    <row r="149" spans="1:11">
      <c r="A149" s="321">
        <v>1900</v>
      </c>
      <c r="B149" s="322">
        <v>35</v>
      </c>
      <c r="C149" s="322">
        <v>8.7600000000000004E-3</v>
      </c>
      <c r="D149" s="322">
        <v>8.7200000000000003E-3</v>
      </c>
      <c r="E149" s="322">
        <v>0.5</v>
      </c>
      <c r="F149">
        <v>69093</v>
      </c>
      <c r="G149">
        <v>603</v>
      </c>
      <c r="H149">
        <v>68792</v>
      </c>
      <c r="I149">
        <v>2072675</v>
      </c>
      <c r="J149">
        <v>30</v>
      </c>
      <c r="K149">
        <v>48.83</v>
      </c>
    </row>
    <row r="150" spans="1:11">
      <c r="A150" s="321">
        <v>1900</v>
      </c>
      <c r="B150" s="322">
        <v>36</v>
      </c>
      <c r="C150" s="322">
        <v>8.8000000000000005E-3</v>
      </c>
      <c r="D150" s="322">
        <v>8.7600000000000004E-3</v>
      </c>
      <c r="E150" s="322">
        <v>0.5</v>
      </c>
      <c r="F150">
        <v>68491</v>
      </c>
      <c r="G150">
        <v>600</v>
      </c>
      <c r="H150">
        <v>68191</v>
      </c>
      <c r="I150">
        <v>2003883</v>
      </c>
      <c r="J150">
        <v>29.26</v>
      </c>
      <c r="K150">
        <v>47.85</v>
      </c>
    </row>
    <row r="151" spans="1:11">
      <c r="A151" s="321">
        <v>1900</v>
      </c>
      <c r="B151" s="322">
        <v>37</v>
      </c>
      <c r="C151" s="322">
        <v>9.41E-3</v>
      </c>
      <c r="D151" s="322">
        <v>9.3600000000000003E-3</v>
      </c>
      <c r="E151" s="322">
        <v>0.5</v>
      </c>
      <c r="F151">
        <v>67891</v>
      </c>
      <c r="G151">
        <v>636</v>
      </c>
      <c r="H151">
        <v>67573</v>
      </c>
      <c r="I151">
        <v>1935692</v>
      </c>
      <c r="J151">
        <v>28.51</v>
      </c>
      <c r="K151">
        <v>46.88</v>
      </c>
    </row>
    <row r="152" spans="1:11">
      <c r="A152" s="321">
        <v>1900</v>
      </c>
      <c r="B152" s="322">
        <v>38</v>
      </c>
      <c r="C152" s="322">
        <v>9.2300000000000004E-3</v>
      </c>
      <c r="D152" s="322">
        <v>9.1900000000000003E-3</v>
      </c>
      <c r="E152" s="322">
        <v>0.5</v>
      </c>
      <c r="F152">
        <v>67255</v>
      </c>
      <c r="G152">
        <v>618</v>
      </c>
      <c r="H152">
        <v>66946</v>
      </c>
      <c r="I152">
        <v>1868120</v>
      </c>
      <c r="J152">
        <v>27.78</v>
      </c>
      <c r="K152">
        <v>45.91</v>
      </c>
    </row>
    <row r="153" spans="1:11">
      <c r="A153" s="321">
        <v>1900</v>
      </c>
      <c r="B153" s="322">
        <v>39</v>
      </c>
      <c r="C153" s="322">
        <v>9.4900000000000002E-3</v>
      </c>
      <c r="D153" s="322">
        <v>9.4500000000000001E-3</v>
      </c>
      <c r="E153" s="322">
        <v>0.5</v>
      </c>
      <c r="F153">
        <v>66637</v>
      </c>
      <c r="G153">
        <v>630</v>
      </c>
      <c r="H153">
        <v>66322</v>
      </c>
      <c r="I153">
        <v>1801174</v>
      </c>
      <c r="J153">
        <v>27.03</v>
      </c>
      <c r="K153">
        <v>44.93</v>
      </c>
    </row>
    <row r="154" spans="1:11">
      <c r="A154" s="321">
        <v>1900</v>
      </c>
      <c r="B154" s="322">
        <v>40</v>
      </c>
      <c r="C154" s="322">
        <v>1.018E-2</v>
      </c>
      <c r="D154" s="322">
        <v>1.013E-2</v>
      </c>
      <c r="E154" s="322">
        <v>0.5</v>
      </c>
      <c r="F154">
        <v>66007</v>
      </c>
      <c r="G154">
        <v>669</v>
      </c>
      <c r="H154">
        <v>65673</v>
      </c>
      <c r="I154">
        <v>1734851</v>
      </c>
      <c r="J154">
        <v>26.28</v>
      </c>
      <c r="K154">
        <v>43.96</v>
      </c>
    </row>
    <row r="155" spans="1:11">
      <c r="A155" s="321">
        <v>1900</v>
      </c>
      <c r="B155" s="322">
        <v>41</v>
      </c>
      <c r="C155" s="322">
        <v>1.1390000000000001E-2</v>
      </c>
      <c r="D155" s="322">
        <v>1.133E-2</v>
      </c>
      <c r="E155" s="322">
        <v>0.5</v>
      </c>
      <c r="F155">
        <v>65339</v>
      </c>
      <c r="G155">
        <v>740</v>
      </c>
      <c r="H155">
        <v>64969</v>
      </c>
      <c r="I155">
        <v>1669178</v>
      </c>
      <c r="J155">
        <v>25.55</v>
      </c>
      <c r="K155">
        <v>42.98</v>
      </c>
    </row>
    <row r="156" spans="1:11">
      <c r="A156" s="321">
        <v>1900</v>
      </c>
      <c r="B156" s="322">
        <v>42</v>
      </c>
      <c r="C156" s="322">
        <v>1.044E-2</v>
      </c>
      <c r="D156" s="322">
        <v>1.039E-2</v>
      </c>
      <c r="E156" s="322">
        <v>0.5</v>
      </c>
      <c r="F156">
        <v>64599</v>
      </c>
      <c r="G156">
        <v>671</v>
      </c>
      <c r="H156">
        <v>64263</v>
      </c>
      <c r="I156">
        <v>1604210</v>
      </c>
      <c r="J156">
        <v>24.83</v>
      </c>
      <c r="K156">
        <v>42</v>
      </c>
    </row>
    <row r="157" spans="1:11">
      <c r="A157" s="321">
        <v>1900</v>
      </c>
      <c r="B157" s="322">
        <v>43</v>
      </c>
      <c r="C157" s="322">
        <v>1.0970000000000001E-2</v>
      </c>
      <c r="D157" s="322">
        <v>1.091E-2</v>
      </c>
      <c r="E157" s="322">
        <v>0.5</v>
      </c>
      <c r="F157">
        <v>63928</v>
      </c>
      <c r="G157">
        <v>698</v>
      </c>
      <c r="H157">
        <v>63579</v>
      </c>
      <c r="I157">
        <v>1539947</v>
      </c>
      <c r="J157">
        <v>24.09</v>
      </c>
      <c r="K157">
        <v>41.03</v>
      </c>
    </row>
    <row r="158" spans="1:11">
      <c r="A158" s="321">
        <v>1900</v>
      </c>
      <c r="B158" s="322">
        <v>44</v>
      </c>
      <c r="C158" s="322">
        <v>1.0959999999999999E-2</v>
      </c>
      <c r="D158" s="322">
        <v>1.09E-2</v>
      </c>
      <c r="E158" s="322">
        <v>0.5</v>
      </c>
      <c r="F158">
        <v>63230</v>
      </c>
      <c r="G158">
        <v>689</v>
      </c>
      <c r="H158">
        <v>62885</v>
      </c>
      <c r="I158">
        <v>1476368</v>
      </c>
      <c r="J158">
        <v>23.35</v>
      </c>
      <c r="K158">
        <v>40.07</v>
      </c>
    </row>
    <row r="159" spans="1:11">
      <c r="A159" s="321">
        <v>1900</v>
      </c>
      <c r="B159" s="322">
        <v>45</v>
      </c>
      <c r="C159" s="322">
        <v>1.294E-2</v>
      </c>
      <c r="D159" s="322">
        <v>1.286E-2</v>
      </c>
      <c r="E159" s="322">
        <v>0.5</v>
      </c>
      <c r="F159">
        <v>62541</v>
      </c>
      <c r="G159">
        <v>804</v>
      </c>
      <c r="H159">
        <v>62138</v>
      </c>
      <c r="I159">
        <v>1413482</v>
      </c>
      <c r="J159">
        <v>22.6</v>
      </c>
      <c r="K159">
        <v>39.1</v>
      </c>
    </row>
    <row r="160" spans="1:11">
      <c r="A160" s="321">
        <v>1900</v>
      </c>
      <c r="B160" s="322">
        <v>46</v>
      </c>
      <c r="C160" s="322">
        <v>1.2489999999999999E-2</v>
      </c>
      <c r="D160" s="322">
        <v>1.2409999999999999E-2</v>
      </c>
      <c r="E160" s="322">
        <v>0.5</v>
      </c>
      <c r="F160">
        <v>61736</v>
      </c>
      <c r="G160">
        <v>766</v>
      </c>
      <c r="H160">
        <v>61353</v>
      </c>
      <c r="I160">
        <v>1351344</v>
      </c>
      <c r="J160">
        <v>21.89</v>
      </c>
      <c r="K160">
        <v>38.15</v>
      </c>
    </row>
    <row r="161" spans="1:11">
      <c r="A161" s="321">
        <v>1900</v>
      </c>
      <c r="B161" s="322">
        <v>47</v>
      </c>
      <c r="C161" s="322">
        <v>1.304E-2</v>
      </c>
      <c r="D161" s="322">
        <v>1.2959999999999999E-2</v>
      </c>
      <c r="E161" s="322">
        <v>0.5</v>
      </c>
      <c r="F161">
        <v>60970</v>
      </c>
      <c r="G161">
        <v>790</v>
      </c>
      <c r="H161">
        <v>60575</v>
      </c>
      <c r="I161">
        <v>1289991</v>
      </c>
      <c r="J161">
        <v>21.16</v>
      </c>
      <c r="K161">
        <v>37.19</v>
      </c>
    </row>
    <row r="162" spans="1:11">
      <c r="A162" s="321">
        <v>1900</v>
      </c>
      <c r="B162" s="322">
        <v>48</v>
      </c>
      <c r="C162" s="322">
        <v>1.418E-2</v>
      </c>
      <c r="D162" s="322">
        <v>1.4080000000000001E-2</v>
      </c>
      <c r="E162" s="322">
        <v>0.5</v>
      </c>
      <c r="F162">
        <v>60180</v>
      </c>
      <c r="G162">
        <v>847</v>
      </c>
      <c r="H162">
        <v>59756</v>
      </c>
      <c r="I162">
        <v>1229416</v>
      </c>
      <c r="J162">
        <v>20.43</v>
      </c>
      <c r="K162">
        <v>36.229999999999997</v>
      </c>
    </row>
    <row r="163" spans="1:11">
      <c r="A163" s="321">
        <v>1900</v>
      </c>
      <c r="B163" s="322">
        <v>49</v>
      </c>
      <c r="C163" s="322">
        <v>1.504E-2</v>
      </c>
      <c r="D163" s="322">
        <v>1.4930000000000001E-2</v>
      </c>
      <c r="E163" s="322">
        <v>0.5</v>
      </c>
      <c r="F163">
        <v>59333</v>
      </c>
      <c r="G163">
        <v>886</v>
      </c>
      <c r="H163">
        <v>58890</v>
      </c>
      <c r="I163">
        <v>1169660</v>
      </c>
      <c r="J163">
        <v>19.71</v>
      </c>
      <c r="K163">
        <v>35.29</v>
      </c>
    </row>
    <row r="164" spans="1:11">
      <c r="A164" s="321">
        <v>1900</v>
      </c>
      <c r="B164" s="322">
        <v>50</v>
      </c>
      <c r="C164" s="322">
        <v>1.6320000000000001E-2</v>
      </c>
      <c r="D164" s="322">
        <v>1.619E-2</v>
      </c>
      <c r="E164" s="322">
        <v>0.5</v>
      </c>
      <c r="F164">
        <v>58447</v>
      </c>
      <c r="G164">
        <v>946</v>
      </c>
      <c r="H164">
        <v>57974</v>
      </c>
      <c r="I164">
        <v>1110770</v>
      </c>
      <c r="J164">
        <v>19</v>
      </c>
      <c r="K164">
        <v>34.340000000000003</v>
      </c>
    </row>
    <row r="165" spans="1:11">
      <c r="A165" s="321">
        <v>1900</v>
      </c>
      <c r="B165" s="322">
        <v>51</v>
      </c>
      <c r="C165" s="322">
        <v>1.7610000000000001E-2</v>
      </c>
      <c r="D165" s="322">
        <v>1.746E-2</v>
      </c>
      <c r="E165" s="322">
        <v>0.5</v>
      </c>
      <c r="F165">
        <v>57501</v>
      </c>
      <c r="G165">
        <v>1004</v>
      </c>
      <c r="H165">
        <v>56999</v>
      </c>
      <c r="I165">
        <v>1052796</v>
      </c>
      <c r="J165">
        <v>18.309999999999999</v>
      </c>
      <c r="K165">
        <v>33.39</v>
      </c>
    </row>
    <row r="166" spans="1:11">
      <c r="A166" s="321">
        <v>1900</v>
      </c>
      <c r="B166" s="322">
        <v>52</v>
      </c>
      <c r="C166" s="322">
        <v>1.8839999999999999E-2</v>
      </c>
      <c r="D166" s="322">
        <v>1.8669999999999999E-2</v>
      </c>
      <c r="E166" s="322">
        <v>0.5</v>
      </c>
      <c r="F166">
        <v>56497</v>
      </c>
      <c r="G166">
        <v>1055</v>
      </c>
      <c r="H166">
        <v>55970</v>
      </c>
      <c r="I166">
        <v>995797</v>
      </c>
      <c r="J166">
        <v>17.63</v>
      </c>
      <c r="K166">
        <v>32.450000000000003</v>
      </c>
    </row>
    <row r="167" spans="1:11">
      <c r="A167" s="321">
        <v>1900</v>
      </c>
      <c r="B167" s="322">
        <v>53</v>
      </c>
      <c r="C167" s="322">
        <v>2.017E-2</v>
      </c>
      <c r="D167" s="322">
        <v>1.9970000000000002E-2</v>
      </c>
      <c r="E167" s="322">
        <v>0.5</v>
      </c>
      <c r="F167">
        <v>55442</v>
      </c>
      <c r="G167">
        <v>1107</v>
      </c>
      <c r="H167">
        <v>54889</v>
      </c>
      <c r="I167">
        <v>939827</v>
      </c>
      <c r="J167">
        <v>16.95</v>
      </c>
      <c r="K167">
        <v>31.53</v>
      </c>
    </row>
    <row r="168" spans="1:11">
      <c r="A168" s="321">
        <v>1900</v>
      </c>
      <c r="B168" s="322">
        <v>54</v>
      </c>
      <c r="C168" s="322">
        <v>2.2179999999999998E-2</v>
      </c>
      <c r="D168" s="322">
        <v>2.1940000000000001E-2</v>
      </c>
      <c r="E168" s="322">
        <v>0.5</v>
      </c>
      <c r="F168">
        <v>54335</v>
      </c>
      <c r="G168">
        <v>1192</v>
      </c>
      <c r="H168">
        <v>53739</v>
      </c>
      <c r="I168">
        <v>884939</v>
      </c>
      <c r="J168">
        <v>16.29</v>
      </c>
      <c r="K168">
        <v>30.6</v>
      </c>
    </row>
    <row r="169" spans="1:11">
      <c r="A169" s="321">
        <v>1900</v>
      </c>
      <c r="B169" s="322">
        <v>55</v>
      </c>
      <c r="C169" s="322">
        <v>2.3820000000000001E-2</v>
      </c>
      <c r="D169" s="322">
        <v>2.3539999999999998E-2</v>
      </c>
      <c r="E169" s="322">
        <v>0.5</v>
      </c>
      <c r="F169">
        <v>53143</v>
      </c>
      <c r="G169">
        <v>1251</v>
      </c>
      <c r="H169">
        <v>52518</v>
      </c>
      <c r="I169">
        <v>831200</v>
      </c>
      <c r="J169">
        <v>15.64</v>
      </c>
      <c r="K169">
        <v>29.67</v>
      </c>
    </row>
    <row r="170" spans="1:11">
      <c r="A170" s="321">
        <v>1900</v>
      </c>
      <c r="B170" s="322">
        <v>56</v>
      </c>
      <c r="C170" s="322">
        <v>2.5860000000000001E-2</v>
      </c>
      <c r="D170" s="322">
        <v>2.5530000000000001E-2</v>
      </c>
      <c r="E170" s="322">
        <v>0.5</v>
      </c>
      <c r="F170">
        <v>51892</v>
      </c>
      <c r="G170">
        <v>1325</v>
      </c>
      <c r="H170">
        <v>51230</v>
      </c>
      <c r="I170">
        <v>778682</v>
      </c>
      <c r="J170">
        <v>15.01</v>
      </c>
      <c r="K170">
        <v>28.75</v>
      </c>
    </row>
    <row r="171" spans="1:11">
      <c r="A171" s="321">
        <v>1900</v>
      </c>
      <c r="B171" s="322">
        <v>57</v>
      </c>
      <c r="C171" s="322">
        <v>2.7959999999999999E-2</v>
      </c>
      <c r="D171" s="322">
        <v>2.758E-2</v>
      </c>
      <c r="E171" s="322">
        <v>0.5</v>
      </c>
      <c r="F171">
        <v>50567</v>
      </c>
      <c r="G171">
        <v>1394</v>
      </c>
      <c r="H171">
        <v>49870</v>
      </c>
      <c r="I171">
        <v>727452</v>
      </c>
      <c r="J171">
        <v>14.39</v>
      </c>
      <c r="K171">
        <v>27.84</v>
      </c>
    </row>
    <row r="172" spans="1:11">
      <c r="A172" s="321">
        <v>1900</v>
      </c>
      <c r="B172" s="322">
        <v>58</v>
      </c>
      <c r="C172" s="322">
        <v>3.066E-2</v>
      </c>
      <c r="D172" s="322">
        <v>3.0190000000000002E-2</v>
      </c>
      <c r="E172" s="322">
        <v>0.5</v>
      </c>
      <c r="F172">
        <v>49173</v>
      </c>
      <c r="G172">
        <v>1485</v>
      </c>
      <c r="H172">
        <v>48431</v>
      </c>
      <c r="I172">
        <v>677582</v>
      </c>
      <c r="J172">
        <v>13.78</v>
      </c>
      <c r="K172">
        <v>26.93</v>
      </c>
    </row>
    <row r="173" spans="1:11">
      <c r="A173" s="321">
        <v>1900</v>
      </c>
      <c r="B173" s="322">
        <v>59</v>
      </c>
      <c r="C173" s="322">
        <v>3.2250000000000001E-2</v>
      </c>
      <c r="D173" s="322">
        <v>3.1739999999999997E-2</v>
      </c>
      <c r="E173" s="322">
        <v>0.5</v>
      </c>
      <c r="F173">
        <v>47688</v>
      </c>
      <c r="G173">
        <v>1514</v>
      </c>
      <c r="H173">
        <v>46931</v>
      </c>
      <c r="I173">
        <v>629151</v>
      </c>
      <c r="J173">
        <v>13.19</v>
      </c>
      <c r="K173">
        <v>26.02</v>
      </c>
    </row>
    <row r="174" spans="1:11">
      <c r="A174" s="321">
        <v>1900</v>
      </c>
      <c r="B174" s="322">
        <v>60</v>
      </c>
      <c r="C174" s="322">
        <v>3.4700000000000002E-2</v>
      </c>
      <c r="D174" s="322">
        <v>3.4099999999999998E-2</v>
      </c>
      <c r="E174" s="322">
        <v>0.5</v>
      </c>
      <c r="F174">
        <v>46175</v>
      </c>
      <c r="G174">
        <v>1575</v>
      </c>
      <c r="H174">
        <v>45387</v>
      </c>
      <c r="I174">
        <v>582220</v>
      </c>
      <c r="J174">
        <v>12.61</v>
      </c>
      <c r="K174">
        <v>25.12</v>
      </c>
    </row>
    <row r="175" spans="1:11">
      <c r="A175" s="321">
        <v>1900</v>
      </c>
      <c r="B175" s="322">
        <v>61</v>
      </c>
      <c r="C175" s="322">
        <v>3.6069999999999998E-2</v>
      </c>
      <c r="D175" s="322">
        <v>3.5430000000000003E-2</v>
      </c>
      <c r="E175" s="322">
        <v>0.5</v>
      </c>
      <c r="F175">
        <v>44600</v>
      </c>
      <c r="G175">
        <v>1580</v>
      </c>
      <c r="H175">
        <v>43810</v>
      </c>
      <c r="I175">
        <v>536833</v>
      </c>
      <c r="J175">
        <v>12.04</v>
      </c>
      <c r="K175">
        <v>24.24</v>
      </c>
    </row>
    <row r="176" spans="1:11">
      <c r="A176" s="321">
        <v>1900</v>
      </c>
      <c r="B176" s="322">
        <v>62</v>
      </c>
      <c r="C176" s="322">
        <v>3.8089999999999999E-2</v>
      </c>
      <c r="D176" s="322">
        <v>3.7379999999999997E-2</v>
      </c>
      <c r="E176" s="322">
        <v>0.5</v>
      </c>
      <c r="F176">
        <v>43020</v>
      </c>
      <c r="G176">
        <v>1608</v>
      </c>
      <c r="H176">
        <v>42216</v>
      </c>
      <c r="I176">
        <v>493023</v>
      </c>
      <c r="J176">
        <v>11.46</v>
      </c>
      <c r="K176">
        <v>23.36</v>
      </c>
    </row>
    <row r="177" spans="1:11">
      <c r="A177" s="321">
        <v>1900</v>
      </c>
      <c r="B177" s="322">
        <v>63</v>
      </c>
      <c r="C177" s="322">
        <v>4.3709999999999999E-2</v>
      </c>
      <c r="D177" s="322">
        <v>4.2770000000000002E-2</v>
      </c>
      <c r="E177" s="322">
        <v>0.5</v>
      </c>
      <c r="F177">
        <v>41412</v>
      </c>
      <c r="G177">
        <v>1771</v>
      </c>
      <c r="H177">
        <v>40526</v>
      </c>
      <c r="I177">
        <v>450807</v>
      </c>
      <c r="J177">
        <v>10.89</v>
      </c>
      <c r="K177">
        <v>22.49</v>
      </c>
    </row>
    <row r="178" spans="1:11">
      <c r="A178" s="321">
        <v>1900</v>
      </c>
      <c r="B178" s="322">
        <v>64</v>
      </c>
      <c r="C178" s="322">
        <v>4.6149999999999997E-2</v>
      </c>
      <c r="D178" s="322">
        <v>4.5109999999999997E-2</v>
      </c>
      <c r="E178" s="322">
        <v>0.5</v>
      </c>
      <c r="F178">
        <v>39641</v>
      </c>
      <c r="G178">
        <v>1788</v>
      </c>
      <c r="H178">
        <v>38746</v>
      </c>
      <c r="I178">
        <v>410281</v>
      </c>
      <c r="J178">
        <v>10.35</v>
      </c>
      <c r="K178">
        <v>21.63</v>
      </c>
    </row>
    <row r="179" spans="1:11">
      <c r="A179" s="321">
        <v>1900</v>
      </c>
      <c r="B179" s="322">
        <v>65</v>
      </c>
      <c r="C179" s="322">
        <v>5.2720000000000003E-2</v>
      </c>
      <c r="D179" s="322">
        <v>5.1369999999999999E-2</v>
      </c>
      <c r="E179" s="322">
        <v>0.5</v>
      </c>
      <c r="F179">
        <v>37852</v>
      </c>
      <c r="G179">
        <v>1944</v>
      </c>
      <c r="H179">
        <v>36880</v>
      </c>
      <c r="I179">
        <v>371534</v>
      </c>
      <c r="J179">
        <v>9.82</v>
      </c>
      <c r="K179">
        <v>20.78</v>
      </c>
    </row>
    <row r="180" spans="1:11">
      <c r="A180" s="321">
        <v>1900</v>
      </c>
      <c r="B180" s="322">
        <v>66</v>
      </c>
      <c r="C180" s="322">
        <v>5.7259999999999998E-2</v>
      </c>
      <c r="D180" s="322">
        <v>5.5669999999999997E-2</v>
      </c>
      <c r="E180" s="322">
        <v>0.5</v>
      </c>
      <c r="F180">
        <v>35908</v>
      </c>
      <c r="G180">
        <v>1999</v>
      </c>
      <c r="H180">
        <v>34909</v>
      </c>
      <c r="I180">
        <v>334654</v>
      </c>
      <c r="J180">
        <v>9.32</v>
      </c>
      <c r="K180">
        <v>19.940000000000001</v>
      </c>
    </row>
    <row r="181" spans="1:11">
      <c r="A181" s="321">
        <v>1900</v>
      </c>
      <c r="B181" s="322">
        <v>67</v>
      </c>
      <c r="C181" s="322">
        <v>6.0440000000000001E-2</v>
      </c>
      <c r="D181" s="322">
        <v>5.867E-2</v>
      </c>
      <c r="E181" s="322">
        <v>0.5</v>
      </c>
      <c r="F181">
        <v>33909</v>
      </c>
      <c r="G181">
        <v>1989</v>
      </c>
      <c r="H181">
        <v>32915</v>
      </c>
      <c r="I181">
        <v>299746</v>
      </c>
      <c r="J181">
        <v>8.84</v>
      </c>
      <c r="K181">
        <v>19.09</v>
      </c>
    </row>
    <row r="182" spans="1:11">
      <c r="A182" s="321">
        <v>1900</v>
      </c>
      <c r="B182" s="322">
        <v>68</v>
      </c>
      <c r="C182" s="322">
        <v>6.9360000000000005E-2</v>
      </c>
      <c r="D182" s="322">
        <v>6.7030000000000006E-2</v>
      </c>
      <c r="E182" s="322">
        <v>0.5</v>
      </c>
      <c r="F182">
        <v>31920</v>
      </c>
      <c r="G182">
        <v>2140</v>
      </c>
      <c r="H182">
        <v>30850</v>
      </c>
      <c r="I182">
        <v>266831</v>
      </c>
      <c r="J182">
        <v>8.36</v>
      </c>
      <c r="K182">
        <v>18.28</v>
      </c>
    </row>
    <row r="183" spans="1:11">
      <c r="A183" s="321">
        <v>1900</v>
      </c>
      <c r="B183" s="322">
        <v>69</v>
      </c>
      <c r="C183" s="322">
        <v>7.4639999999999998E-2</v>
      </c>
      <c r="D183" s="322">
        <v>7.195E-2</v>
      </c>
      <c r="E183" s="322">
        <v>0.5</v>
      </c>
      <c r="F183">
        <v>29780</v>
      </c>
      <c r="G183">
        <v>2143</v>
      </c>
      <c r="H183">
        <v>28709</v>
      </c>
      <c r="I183">
        <v>235981</v>
      </c>
      <c r="J183">
        <v>7.92</v>
      </c>
      <c r="K183">
        <v>17.46</v>
      </c>
    </row>
    <row r="184" spans="1:11">
      <c r="A184" s="321">
        <v>1900</v>
      </c>
      <c r="B184" s="322">
        <v>70</v>
      </c>
      <c r="C184" s="322">
        <v>7.6950000000000005E-2</v>
      </c>
      <c r="D184" s="322">
        <v>7.4099999999999999E-2</v>
      </c>
      <c r="E184" s="322">
        <v>0.5</v>
      </c>
      <c r="F184">
        <v>27637</v>
      </c>
      <c r="G184">
        <v>2048</v>
      </c>
      <c r="H184">
        <v>26613</v>
      </c>
      <c r="I184">
        <v>207272</v>
      </c>
      <c r="J184">
        <v>7.5</v>
      </c>
      <c r="K184">
        <v>16.66</v>
      </c>
    </row>
    <row r="185" spans="1:11">
      <c r="A185" s="321">
        <v>1900</v>
      </c>
      <c r="B185" s="322">
        <v>71</v>
      </c>
      <c r="C185" s="322">
        <v>8.9419999999999999E-2</v>
      </c>
      <c r="D185" s="322">
        <v>8.5589999999999999E-2</v>
      </c>
      <c r="E185" s="322">
        <v>0.5</v>
      </c>
      <c r="F185">
        <v>25589</v>
      </c>
      <c r="G185">
        <v>2190</v>
      </c>
      <c r="H185">
        <v>24494</v>
      </c>
      <c r="I185">
        <v>180659</v>
      </c>
      <c r="J185">
        <v>7.06</v>
      </c>
      <c r="K185">
        <v>15.86</v>
      </c>
    </row>
    <row r="186" spans="1:11">
      <c r="A186" s="321">
        <v>1900</v>
      </c>
      <c r="B186" s="322">
        <v>72</v>
      </c>
      <c r="C186" s="322">
        <v>9.0079999999999993E-2</v>
      </c>
      <c r="D186" s="322">
        <v>8.6190000000000003E-2</v>
      </c>
      <c r="E186" s="322">
        <v>0.5</v>
      </c>
      <c r="F186">
        <v>23399</v>
      </c>
      <c r="G186">
        <v>2017</v>
      </c>
      <c r="H186">
        <v>22391</v>
      </c>
      <c r="I186">
        <v>156165</v>
      </c>
      <c r="J186">
        <v>6.67</v>
      </c>
      <c r="K186">
        <v>15.09</v>
      </c>
    </row>
    <row r="187" spans="1:11">
      <c r="A187" s="321">
        <v>1900</v>
      </c>
      <c r="B187" s="322">
        <v>73</v>
      </c>
      <c r="C187" s="322">
        <v>0.10917</v>
      </c>
      <c r="D187" s="322">
        <v>0.10352</v>
      </c>
      <c r="E187" s="322">
        <v>0.5</v>
      </c>
      <c r="F187">
        <v>21382</v>
      </c>
      <c r="G187">
        <v>2214</v>
      </c>
      <c r="H187">
        <v>20276</v>
      </c>
      <c r="I187">
        <v>133774</v>
      </c>
      <c r="J187">
        <v>6.26</v>
      </c>
      <c r="K187">
        <v>14.32</v>
      </c>
    </row>
    <row r="188" spans="1:11">
      <c r="A188" s="321">
        <v>1900</v>
      </c>
      <c r="B188" s="322">
        <v>74</v>
      </c>
      <c r="C188" s="322">
        <v>0.11645999999999999</v>
      </c>
      <c r="D188" s="322">
        <v>0.11005</v>
      </c>
      <c r="E188" s="322">
        <v>0.5</v>
      </c>
      <c r="F188">
        <v>19169</v>
      </c>
      <c r="G188">
        <v>2110</v>
      </c>
      <c r="H188">
        <v>18114</v>
      </c>
      <c r="I188">
        <v>113498</v>
      </c>
      <c r="J188">
        <v>5.92</v>
      </c>
      <c r="K188">
        <v>13.56</v>
      </c>
    </row>
    <row r="189" spans="1:11">
      <c r="A189" s="321">
        <v>1900</v>
      </c>
      <c r="B189" s="322">
        <v>75</v>
      </c>
      <c r="C189" s="322">
        <v>0.12548999999999999</v>
      </c>
      <c r="D189" s="322">
        <v>0.11808</v>
      </c>
      <c r="E189" s="322">
        <v>0.5</v>
      </c>
      <c r="F189">
        <v>17059</v>
      </c>
      <c r="G189">
        <v>2014</v>
      </c>
      <c r="H189">
        <v>16052</v>
      </c>
      <c r="I189">
        <v>95384</v>
      </c>
      <c r="J189">
        <v>5.59</v>
      </c>
      <c r="K189">
        <v>12.82</v>
      </c>
    </row>
    <row r="190" spans="1:11">
      <c r="A190" s="321">
        <v>1900</v>
      </c>
      <c r="B190" s="322">
        <v>76</v>
      </c>
      <c r="C190" s="322">
        <v>0.14441999999999999</v>
      </c>
      <c r="D190" s="322">
        <v>0.13469999999999999</v>
      </c>
      <c r="E190" s="322">
        <v>0.5</v>
      </c>
      <c r="F190">
        <v>15045</v>
      </c>
      <c r="G190">
        <v>2027</v>
      </c>
      <c r="H190">
        <v>14032</v>
      </c>
      <c r="I190">
        <v>79332</v>
      </c>
      <c r="J190">
        <v>5.27</v>
      </c>
      <c r="K190">
        <v>12.09</v>
      </c>
    </row>
    <row r="191" spans="1:11">
      <c r="A191" s="321">
        <v>1900</v>
      </c>
      <c r="B191" s="322">
        <v>77</v>
      </c>
      <c r="C191" s="322">
        <v>0.14155000000000001</v>
      </c>
      <c r="D191" s="322">
        <v>0.13220000000000001</v>
      </c>
      <c r="E191" s="322">
        <v>0.5</v>
      </c>
      <c r="F191">
        <v>13018</v>
      </c>
      <c r="G191">
        <v>1721</v>
      </c>
      <c r="H191">
        <v>12158</v>
      </c>
      <c r="I191">
        <v>65301</v>
      </c>
      <c r="J191">
        <v>5.0199999999999996</v>
      </c>
      <c r="K191">
        <v>11.37</v>
      </c>
    </row>
    <row r="192" spans="1:11">
      <c r="A192" s="321">
        <v>1900</v>
      </c>
      <c r="B192" s="322">
        <v>78</v>
      </c>
      <c r="C192" s="322">
        <v>0.15637999999999999</v>
      </c>
      <c r="D192" s="322">
        <v>0.14504</v>
      </c>
      <c r="E192" s="322">
        <v>0.5</v>
      </c>
      <c r="F192">
        <v>11297</v>
      </c>
      <c r="G192">
        <v>1639</v>
      </c>
      <c r="H192">
        <v>10478</v>
      </c>
      <c r="I192">
        <v>53143</v>
      </c>
      <c r="J192">
        <v>4.7</v>
      </c>
      <c r="K192">
        <v>10.66</v>
      </c>
    </row>
    <row r="193" spans="1:11">
      <c r="A193" s="321">
        <v>1900</v>
      </c>
      <c r="B193" s="322">
        <v>79</v>
      </c>
      <c r="C193" s="322">
        <v>0.18035999999999999</v>
      </c>
      <c r="D193" s="322">
        <v>0.16544</v>
      </c>
      <c r="E193" s="322">
        <v>0.5</v>
      </c>
      <c r="F193">
        <v>9659</v>
      </c>
      <c r="G193">
        <v>1598</v>
      </c>
      <c r="H193">
        <v>8860</v>
      </c>
      <c r="I193">
        <v>42665</v>
      </c>
      <c r="J193">
        <v>4.42</v>
      </c>
      <c r="K193">
        <v>9.9700000000000006</v>
      </c>
    </row>
    <row r="194" spans="1:11">
      <c r="A194" s="321">
        <v>1900</v>
      </c>
      <c r="B194" s="322">
        <v>80</v>
      </c>
      <c r="C194" s="322">
        <v>0.19</v>
      </c>
      <c r="D194" s="322">
        <v>0.17351</v>
      </c>
      <c r="E194" s="322">
        <v>0.5</v>
      </c>
      <c r="F194">
        <v>8061</v>
      </c>
      <c r="G194">
        <v>1399</v>
      </c>
      <c r="H194">
        <v>7362</v>
      </c>
      <c r="I194">
        <v>33805</v>
      </c>
      <c r="J194">
        <v>4.1900000000000004</v>
      </c>
      <c r="K194">
        <v>9.3000000000000007</v>
      </c>
    </row>
    <row r="195" spans="1:11">
      <c r="A195" s="321">
        <v>1900</v>
      </c>
      <c r="B195" s="322">
        <v>81</v>
      </c>
      <c r="C195" s="322">
        <v>0.18784999999999999</v>
      </c>
      <c r="D195" s="322">
        <v>0.17172000000000001</v>
      </c>
      <c r="E195" s="322">
        <v>0.5</v>
      </c>
      <c r="F195">
        <v>6662</v>
      </c>
      <c r="G195">
        <v>1144</v>
      </c>
      <c r="H195">
        <v>6090</v>
      </c>
      <c r="I195">
        <v>26443</v>
      </c>
      <c r="J195">
        <v>3.97</v>
      </c>
      <c r="K195">
        <v>8.66</v>
      </c>
    </row>
    <row r="196" spans="1:11">
      <c r="A196" s="321">
        <v>1900</v>
      </c>
      <c r="B196" s="322">
        <v>82</v>
      </c>
      <c r="C196" s="322">
        <v>0.20416000000000001</v>
      </c>
      <c r="D196" s="322">
        <v>0.18525</v>
      </c>
      <c r="E196" s="322">
        <v>0.5</v>
      </c>
      <c r="F196">
        <v>5518</v>
      </c>
      <c r="G196">
        <v>1022</v>
      </c>
      <c r="H196">
        <v>5007</v>
      </c>
      <c r="I196">
        <v>20353</v>
      </c>
      <c r="J196">
        <v>3.69</v>
      </c>
      <c r="K196">
        <v>8.0299999999999994</v>
      </c>
    </row>
    <row r="197" spans="1:11">
      <c r="A197" s="321">
        <v>1900</v>
      </c>
      <c r="B197" s="322">
        <v>83</v>
      </c>
      <c r="C197" s="322">
        <v>0.23002</v>
      </c>
      <c r="D197" s="322">
        <v>0.20629</v>
      </c>
      <c r="E197" s="322">
        <v>0.5</v>
      </c>
      <c r="F197">
        <v>4496</v>
      </c>
      <c r="G197">
        <v>927</v>
      </c>
      <c r="H197">
        <v>4032</v>
      </c>
      <c r="I197">
        <v>15346</v>
      </c>
      <c r="J197">
        <v>3.41</v>
      </c>
      <c r="K197">
        <v>7.43</v>
      </c>
    </row>
    <row r="198" spans="1:11">
      <c r="A198" s="321">
        <v>1900</v>
      </c>
      <c r="B198" s="322">
        <v>84</v>
      </c>
      <c r="C198" s="322">
        <v>0.27950000000000003</v>
      </c>
      <c r="D198" s="322">
        <v>0.24523</v>
      </c>
      <c r="E198" s="322">
        <v>0.5</v>
      </c>
      <c r="F198">
        <v>3568</v>
      </c>
      <c r="G198">
        <v>875</v>
      </c>
      <c r="H198">
        <v>3131</v>
      </c>
      <c r="I198">
        <v>11314</v>
      </c>
      <c r="J198">
        <v>3.17</v>
      </c>
      <c r="K198">
        <v>6.86</v>
      </c>
    </row>
    <row r="199" spans="1:11">
      <c r="A199" s="321">
        <v>1900</v>
      </c>
      <c r="B199" s="322">
        <v>85</v>
      </c>
      <c r="C199" s="322">
        <v>0.26053999999999999</v>
      </c>
      <c r="D199" s="322">
        <v>0.23050999999999999</v>
      </c>
      <c r="E199" s="322">
        <v>0.5</v>
      </c>
      <c r="F199">
        <v>2693</v>
      </c>
      <c r="G199">
        <v>621</v>
      </c>
      <c r="H199">
        <v>2383</v>
      </c>
      <c r="I199">
        <v>8183</v>
      </c>
      <c r="J199">
        <v>3.04</v>
      </c>
      <c r="K199">
        <v>6.33</v>
      </c>
    </row>
    <row r="200" spans="1:11">
      <c r="A200" s="321">
        <v>1900</v>
      </c>
      <c r="B200" s="322">
        <v>86</v>
      </c>
      <c r="C200" s="322">
        <v>0.30503000000000002</v>
      </c>
      <c r="D200" s="322">
        <v>0.26466000000000001</v>
      </c>
      <c r="E200" s="322">
        <v>0.5</v>
      </c>
      <c r="F200">
        <v>2073</v>
      </c>
      <c r="G200">
        <v>549</v>
      </c>
      <c r="H200">
        <v>1798</v>
      </c>
      <c r="I200">
        <v>5800</v>
      </c>
      <c r="J200">
        <v>2.8</v>
      </c>
      <c r="K200">
        <v>5.83</v>
      </c>
    </row>
    <row r="201" spans="1:11">
      <c r="A201" s="321">
        <v>1900</v>
      </c>
      <c r="B201" s="322">
        <v>87</v>
      </c>
      <c r="C201" s="322">
        <v>0.33122000000000001</v>
      </c>
      <c r="D201" s="322">
        <v>0.28416000000000002</v>
      </c>
      <c r="E201" s="322">
        <v>0.5</v>
      </c>
      <c r="F201">
        <v>1524</v>
      </c>
      <c r="G201">
        <v>433</v>
      </c>
      <c r="H201">
        <v>1307</v>
      </c>
      <c r="I201">
        <v>4002</v>
      </c>
      <c r="J201">
        <v>2.63</v>
      </c>
      <c r="K201">
        <v>5.37</v>
      </c>
    </row>
    <row r="202" spans="1:11">
      <c r="A202" s="321">
        <v>1900</v>
      </c>
      <c r="B202" s="322">
        <v>88</v>
      </c>
      <c r="C202" s="322">
        <v>0.35754000000000002</v>
      </c>
      <c r="D202" s="322">
        <v>0.30331000000000002</v>
      </c>
      <c r="E202" s="322">
        <v>0.5</v>
      </c>
      <c r="F202">
        <v>1091</v>
      </c>
      <c r="G202">
        <v>331</v>
      </c>
      <c r="H202">
        <v>925</v>
      </c>
      <c r="I202">
        <v>2694</v>
      </c>
      <c r="J202">
        <v>2.4700000000000002</v>
      </c>
      <c r="K202">
        <v>4.93</v>
      </c>
    </row>
    <row r="203" spans="1:11">
      <c r="A203" s="321">
        <v>1900</v>
      </c>
      <c r="B203" s="322">
        <v>89</v>
      </c>
      <c r="C203" s="322">
        <v>0.38468000000000002</v>
      </c>
      <c r="D203" s="322">
        <v>0.32262999999999997</v>
      </c>
      <c r="E203" s="322">
        <v>0.5</v>
      </c>
      <c r="F203">
        <v>760</v>
      </c>
      <c r="G203">
        <v>245</v>
      </c>
      <c r="H203">
        <v>637</v>
      </c>
      <c r="I203">
        <v>1769</v>
      </c>
      <c r="J203">
        <v>2.33</v>
      </c>
      <c r="K203">
        <v>4.5199999999999996</v>
      </c>
    </row>
    <row r="204" spans="1:11">
      <c r="A204" s="321">
        <v>1900</v>
      </c>
      <c r="B204" s="322">
        <v>90</v>
      </c>
      <c r="C204" s="322">
        <v>0.41250999999999999</v>
      </c>
      <c r="D204" s="322">
        <v>0.34198000000000001</v>
      </c>
      <c r="E204" s="322">
        <v>0.5</v>
      </c>
      <c r="F204">
        <v>515</v>
      </c>
      <c r="G204">
        <v>176</v>
      </c>
      <c r="H204">
        <v>427</v>
      </c>
      <c r="I204">
        <v>1131</v>
      </c>
      <c r="J204">
        <v>2.2000000000000002</v>
      </c>
      <c r="K204">
        <v>4.1399999999999997</v>
      </c>
    </row>
    <row r="205" spans="1:11">
      <c r="A205" s="321">
        <v>1900</v>
      </c>
      <c r="B205" s="322">
        <v>91</v>
      </c>
      <c r="C205" s="322">
        <v>0.44083</v>
      </c>
      <c r="D205" s="322">
        <v>0.36121999999999999</v>
      </c>
      <c r="E205" s="322">
        <v>0.5</v>
      </c>
      <c r="F205">
        <v>339</v>
      </c>
      <c r="G205">
        <v>122</v>
      </c>
      <c r="H205">
        <v>278</v>
      </c>
      <c r="I205">
        <v>704</v>
      </c>
      <c r="J205">
        <v>2.08</v>
      </c>
      <c r="K205">
        <v>3.79</v>
      </c>
    </row>
    <row r="206" spans="1:11">
      <c r="A206" s="321">
        <v>1900</v>
      </c>
      <c r="B206" s="322">
        <v>92</v>
      </c>
      <c r="C206" s="322">
        <v>0.46947</v>
      </c>
      <c r="D206" s="322">
        <v>0.38022</v>
      </c>
      <c r="E206" s="322">
        <v>0.5</v>
      </c>
      <c r="F206">
        <v>216</v>
      </c>
      <c r="G206">
        <v>82</v>
      </c>
      <c r="H206">
        <v>175</v>
      </c>
      <c r="I206">
        <v>427</v>
      </c>
      <c r="J206">
        <v>1.97</v>
      </c>
      <c r="K206">
        <v>3.49</v>
      </c>
    </row>
    <row r="207" spans="1:11">
      <c r="A207" s="321">
        <v>1900</v>
      </c>
      <c r="B207" s="322">
        <v>93</v>
      </c>
      <c r="C207" s="322">
        <v>0.49823000000000001</v>
      </c>
      <c r="D207" s="322">
        <v>0.39885999999999999</v>
      </c>
      <c r="E207" s="322">
        <v>0.5</v>
      </c>
      <c r="F207">
        <v>134</v>
      </c>
      <c r="G207">
        <v>53</v>
      </c>
      <c r="H207">
        <v>107</v>
      </c>
      <c r="I207">
        <v>251</v>
      </c>
      <c r="J207">
        <v>1.87</v>
      </c>
      <c r="K207">
        <v>3.22</v>
      </c>
    </row>
    <row r="208" spans="1:11">
      <c r="A208" s="321">
        <v>1900</v>
      </c>
      <c r="B208" s="322">
        <v>94</v>
      </c>
      <c r="C208" s="322">
        <v>0.52690000000000003</v>
      </c>
      <c r="D208" s="322">
        <v>0.41703000000000001</v>
      </c>
      <c r="E208" s="322">
        <v>0.5</v>
      </c>
      <c r="F208">
        <v>81</v>
      </c>
      <c r="G208">
        <v>34</v>
      </c>
      <c r="H208">
        <v>64</v>
      </c>
      <c r="I208">
        <v>144</v>
      </c>
      <c r="J208">
        <v>1.79</v>
      </c>
      <c r="K208">
        <v>2.96</v>
      </c>
    </row>
    <row r="209" spans="1:11">
      <c r="A209" s="321">
        <v>1900</v>
      </c>
      <c r="B209" s="322">
        <v>95</v>
      </c>
      <c r="C209" s="322">
        <v>0.55530000000000002</v>
      </c>
      <c r="D209" s="322">
        <v>0.43463000000000002</v>
      </c>
      <c r="E209" s="322">
        <v>0.5</v>
      </c>
      <c r="F209">
        <v>47</v>
      </c>
      <c r="G209">
        <v>20</v>
      </c>
      <c r="H209">
        <v>37</v>
      </c>
      <c r="I209">
        <v>80</v>
      </c>
      <c r="J209">
        <v>1.71</v>
      </c>
      <c r="K209">
        <v>2.71</v>
      </c>
    </row>
    <row r="210" spans="1:11">
      <c r="A210" s="321">
        <v>1900</v>
      </c>
      <c r="B210" s="322">
        <v>96</v>
      </c>
      <c r="C210" s="322">
        <v>0.58323999999999998</v>
      </c>
      <c r="D210" s="322">
        <v>0.45156000000000002</v>
      </c>
      <c r="E210" s="322">
        <v>0.5</v>
      </c>
      <c r="F210">
        <v>27</v>
      </c>
      <c r="G210">
        <v>12</v>
      </c>
      <c r="H210">
        <v>21</v>
      </c>
      <c r="I210">
        <v>43</v>
      </c>
      <c r="J210">
        <v>1.64</v>
      </c>
      <c r="K210">
        <v>2.5</v>
      </c>
    </row>
    <row r="211" spans="1:11">
      <c r="A211" s="321">
        <v>1900</v>
      </c>
      <c r="B211" s="322">
        <v>97</v>
      </c>
      <c r="C211" s="322">
        <v>0.61055999999999999</v>
      </c>
      <c r="D211" s="322">
        <v>0.46776000000000001</v>
      </c>
      <c r="E211" s="322">
        <v>0.5</v>
      </c>
      <c r="F211">
        <v>15</v>
      </c>
      <c r="G211">
        <v>7</v>
      </c>
      <c r="H211">
        <v>11</v>
      </c>
      <c r="I211">
        <v>23</v>
      </c>
      <c r="J211">
        <v>1.57</v>
      </c>
      <c r="K211">
        <v>2.31</v>
      </c>
    </row>
    <row r="212" spans="1:11">
      <c r="A212" s="321">
        <v>1900</v>
      </c>
      <c r="B212" s="322">
        <v>98</v>
      </c>
      <c r="C212" s="322">
        <v>0.6371</v>
      </c>
      <c r="D212" s="322">
        <v>0.48318</v>
      </c>
      <c r="E212" s="322">
        <v>0.5</v>
      </c>
      <c r="F212">
        <v>8</v>
      </c>
      <c r="G212">
        <v>4</v>
      </c>
      <c r="H212">
        <v>6</v>
      </c>
      <c r="I212">
        <v>12</v>
      </c>
      <c r="J212">
        <v>1.51</v>
      </c>
      <c r="K212">
        <v>2.14</v>
      </c>
    </row>
    <row r="213" spans="1:11">
      <c r="A213" s="321">
        <v>1900</v>
      </c>
      <c r="B213" s="322">
        <v>99</v>
      </c>
      <c r="C213" s="322">
        <v>0.66271999999999998</v>
      </c>
      <c r="D213" s="322">
        <v>0.49778</v>
      </c>
      <c r="E213" s="322">
        <v>0.5</v>
      </c>
      <c r="F213">
        <v>4</v>
      </c>
      <c r="G213">
        <v>2</v>
      </c>
      <c r="H213">
        <v>3</v>
      </c>
      <c r="I213">
        <v>6</v>
      </c>
      <c r="J213">
        <v>1.46</v>
      </c>
      <c r="K213">
        <v>1.99</v>
      </c>
    </row>
    <row r="214" spans="1:11">
      <c r="A214" s="321">
        <v>1900</v>
      </c>
      <c r="B214" s="322">
        <v>100</v>
      </c>
      <c r="C214" s="322">
        <v>0.68733</v>
      </c>
      <c r="D214" s="322">
        <v>0.51153000000000004</v>
      </c>
      <c r="E214" s="322">
        <v>0.5</v>
      </c>
      <c r="F214">
        <v>2</v>
      </c>
      <c r="G214">
        <v>1</v>
      </c>
      <c r="H214">
        <v>1</v>
      </c>
      <c r="I214">
        <v>3</v>
      </c>
      <c r="J214">
        <v>1.41</v>
      </c>
      <c r="K214">
        <v>1.86</v>
      </c>
    </row>
    <row r="215" spans="1:11">
      <c r="A215" s="321">
        <v>1900</v>
      </c>
      <c r="B215" s="322">
        <v>101</v>
      </c>
      <c r="C215" s="322">
        <v>0.71082999999999996</v>
      </c>
      <c r="D215" s="322">
        <v>0.52442999999999995</v>
      </c>
      <c r="E215" s="322">
        <v>0.5</v>
      </c>
      <c r="F215">
        <v>1</v>
      </c>
      <c r="G215">
        <v>1</v>
      </c>
      <c r="H215">
        <v>1</v>
      </c>
      <c r="I215">
        <v>1</v>
      </c>
      <c r="J215">
        <v>1.37</v>
      </c>
      <c r="K215">
        <v>1.74</v>
      </c>
    </row>
    <row r="216" spans="1:11">
      <c r="A216" s="321">
        <v>1900</v>
      </c>
      <c r="B216" s="322">
        <v>102</v>
      </c>
      <c r="C216" s="322">
        <v>0.73314999999999997</v>
      </c>
      <c r="D216" s="322">
        <v>0.53649000000000002</v>
      </c>
      <c r="E216" s="322">
        <v>0.5</v>
      </c>
      <c r="F216">
        <v>0</v>
      </c>
      <c r="G216">
        <v>0</v>
      </c>
      <c r="H216">
        <v>0</v>
      </c>
      <c r="I216">
        <v>1</v>
      </c>
      <c r="J216">
        <v>1.33</v>
      </c>
      <c r="K216">
        <v>1.64</v>
      </c>
    </row>
    <row r="217" spans="1:11">
      <c r="A217" s="321">
        <v>1900</v>
      </c>
      <c r="B217" s="322">
        <v>103</v>
      </c>
      <c r="C217" s="322">
        <v>0.75427</v>
      </c>
      <c r="D217" s="322">
        <v>0.54771000000000003</v>
      </c>
      <c r="E217" s="322">
        <v>0.5</v>
      </c>
      <c r="F217">
        <v>0</v>
      </c>
      <c r="G217">
        <v>0</v>
      </c>
      <c r="H217">
        <v>0</v>
      </c>
      <c r="I217">
        <v>0</v>
      </c>
      <c r="J217">
        <v>1.3</v>
      </c>
      <c r="K217">
        <v>1.55</v>
      </c>
    </row>
    <row r="218" spans="1:11">
      <c r="A218" s="321">
        <v>1900</v>
      </c>
      <c r="B218" s="322">
        <v>104</v>
      </c>
      <c r="C218" s="322">
        <v>0.77415</v>
      </c>
      <c r="D218" s="322">
        <v>0.55811999999999995</v>
      </c>
      <c r="E218" s="322">
        <v>0.5</v>
      </c>
      <c r="F218">
        <v>0</v>
      </c>
      <c r="G218">
        <v>0</v>
      </c>
      <c r="H218">
        <v>0</v>
      </c>
      <c r="I218">
        <v>0</v>
      </c>
      <c r="J218">
        <v>1.27</v>
      </c>
      <c r="K218">
        <v>1.47</v>
      </c>
    </row>
    <row r="219" spans="1:11">
      <c r="A219" s="321">
        <v>1900</v>
      </c>
      <c r="B219" s="322">
        <v>105</v>
      </c>
      <c r="C219" s="322">
        <v>0.79278999999999999</v>
      </c>
      <c r="D219" s="322">
        <v>0.56774000000000002</v>
      </c>
      <c r="E219" s="322">
        <v>0.5</v>
      </c>
      <c r="F219">
        <v>0</v>
      </c>
      <c r="G219">
        <v>0</v>
      </c>
      <c r="H219">
        <v>0</v>
      </c>
      <c r="I219">
        <v>0</v>
      </c>
      <c r="J219">
        <v>1.24</v>
      </c>
      <c r="K219">
        <v>1.4</v>
      </c>
    </row>
    <row r="220" spans="1:11">
      <c r="A220" s="321">
        <v>1900</v>
      </c>
      <c r="B220" s="322">
        <v>106</v>
      </c>
      <c r="C220" s="322">
        <v>0.81020999999999999</v>
      </c>
      <c r="D220" s="322">
        <v>0.57662000000000002</v>
      </c>
      <c r="E220" s="322">
        <v>0.5</v>
      </c>
      <c r="F220">
        <v>0</v>
      </c>
      <c r="G220">
        <v>0</v>
      </c>
      <c r="H220">
        <v>0</v>
      </c>
      <c r="I220">
        <v>0</v>
      </c>
      <c r="J220">
        <v>1.22</v>
      </c>
      <c r="K220">
        <v>1.35</v>
      </c>
    </row>
    <row r="221" spans="1:11">
      <c r="A221" s="321">
        <v>1900</v>
      </c>
      <c r="B221" s="322">
        <v>107</v>
      </c>
      <c r="C221" s="322">
        <v>0.82642000000000004</v>
      </c>
      <c r="D221" s="322">
        <v>0.58477999999999997</v>
      </c>
      <c r="E221" s="322">
        <v>0.5</v>
      </c>
      <c r="F221">
        <v>0</v>
      </c>
      <c r="G221">
        <v>0</v>
      </c>
      <c r="H221">
        <v>0</v>
      </c>
      <c r="I221">
        <v>0</v>
      </c>
      <c r="J221">
        <v>1.2</v>
      </c>
      <c r="K221">
        <v>1.3</v>
      </c>
    </row>
    <row r="222" spans="1:11">
      <c r="A222" s="321">
        <v>1900</v>
      </c>
      <c r="B222" s="322">
        <v>108</v>
      </c>
      <c r="C222" s="322">
        <v>0.84147000000000005</v>
      </c>
      <c r="D222" s="322">
        <v>0.59228000000000003</v>
      </c>
      <c r="E222" s="322">
        <v>0.5</v>
      </c>
      <c r="F222">
        <v>0</v>
      </c>
      <c r="G222">
        <v>0</v>
      </c>
      <c r="H222">
        <v>0</v>
      </c>
      <c r="I222">
        <v>0</v>
      </c>
      <c r="J222">
        <v>1.18</v>
      </c>
      <c r="K222">
        <v>1.26</v>
      </c>
    </row>
    <row r="223" spans="1:11">
      <c r="A223" s="321">
        <v>1900</v>
      </c>
      <c r="B223" s="322">
        <v>109</v>
      </c>
      <c r="C223" s="322">
        <v>0.85538999999999998</v>
      </c>
      <c r="D223" s="322">
        <v>0.59914000000000001</v>
      </c>
      <c r="E223" s="322">
        <v>0.5</v>
      </c>
      <c r="F223">
        <v>0</v>
      </c>
      <c r="G223">
        <v>0</v>
      </c>
      <c r="H223">
        <v>0</v>
      </c>
      <c r="I223">
        <v>0</v>
      </c>
      <c r="J223">
        <v>1.1599999999999999</v>
      </c>
      <c r="K223">
        <v>1.22</v>
      </c>
    </row>
    <row r="224" spans="1:11">
      <c r="A224" s="321">
        <v>1900</v>
      </c>
      <c r="B224" s="322">
        <v>110</v>
      </c>
      <c r="C224" s="322">
        <v>0.86824000000000001</v>
      </c>
      <c r="D224" s="322">
        <v>1</v>
      </c>
      <c r="E224" s="322">
        <v>1.1499999999999999</v>
      </c>
      <c r="F224">
        <v>0</v>
      </c>
      <c r="G224">
        <v>0</v>
      </c>
      <c r="H224">
        <v>0</v>
      </c>
      <c r="I224">
        <v>0</v>
      </c>
      <c r="J224">
        <v>1.1499999999999999</v>
      </c>
      <c r="K224">
        <v>1.2</v>
      </c>
    </row>
    <row r="225" spans="1:11">
      <c r="A225" s="321"/>
      <c r="B225" s="322"/>
      <c r="C225" s="322"/>
      <c r="D225" s="322"/>
      <c r="E225" s="322"/>
    </row>
    <row r="226" spans="1:11">
      <c r="A226" s="321" t="s">
        <v>814</v>
      </c>
      <c r="B226" s="322">
        <v>0</v>
      </c>
      <c r="C226" s="322">
        <f>AVERAGE(C2,C114)</f>
        <v>0.16914000000000001</v>
      </c>
      <c r="D226" s="322">
        <f>AVERAGE(D2,D114)</f>
        <v>0.15135999999999999</v>
      </c>
      <c r="E226" s="322">
        <f>AVERAGE(E2,E114)</f>
        <v>0.31</v>
      </c>
      <c r="F226">
        <f>SUM(F2,F114)</f>
        <v>200000</v>
      </c>
      <c r="G226">
        <f>SUM(G2,G114)</f>
        <v>30272</v>
      </c>
      <c r="H226">
        <f>SUM(H2,H114)</f>
        <v>178983</v>
      </c>
      <c r="I226">
        <f>SUM(I2,I114)</f>
        <v>9359450</v>
      </c>
      <c r="J226" s="302">
        <f>AVERAGE(J2,J114)</f>
        <v>46.795000000000002</v>
      </c>
      <c r="K226">
        <v>83.07</v>
      </c>
    </row>
    <row r="227" spans="1:11">
      <c r="A227" s="321" t="s">
        <v>814</v>
      </c>
      <c r="B227" s="322">
        <v>1</v>
      </c>
      <c r="C227" s="322">
        <f t="shared" ref="C227:E242" si="0">AVERAGE(C3,C115)</f>
        <v>2.9760000000000002E-2</v>
      </c>
      <c r="D227" s="322">
        <f t="shared" si="0"/>
        <v>2.9325E-2</v>
      </c>
      <c r="E227" s="322">
        <f t="shared" si="0"/>
        <v>0.5</v>
      </c>
      <c r="F227">
        <f t="shared" ref="F227:I242" si="1">SUM(F3,F115)</f>
        <v>169728</v>
      </c>
      <c r="G227">
        <f t="shared" si="1"/>
        <v>4978</v>
      </c>
      <c r="H227">
        <f t="shared" si="1"/>
        <v>167239</v>
      </c>
      <c r="I227">
        <f t="shared" si="1"/>
        <v>9180465</v>
      </c>
      <c r="J227" s="302">
        <f t="shared" ref="J227:J290" si="2">AVERAGE(J3,J115)</f>
        <v>54.085000000000001</v>
      </c>
      <c r="K227">
        <v>82.37</v>
      </c>
    </row>
    <row r="228" spans="1:11">
      <c r="A228" s="321" t="s">
        <v>814</v>
      </c>
      <c r="B228" s="322">
        <v>2</v>
      </c>
      <c r="C228" s="322">
        <f t="shared" si="0"/>
        <v>1.2725E-2</v>
      </c>
      <c r="D228" s="322">
        <f t="shared" si="0"/>
        <v>1.2645E-2</v>
      </c>
      <c r="E228" s="322">
        <f t="shared" si="0"/>
        <v>0.5</v>
      </c>
      <c r="F228">
        <f t="shared" si="1"/>
        <v>164751</v>
      </c>
      <c r="G228">
        <f t="shared" si="1"/>
        <v>2083</v>
      </c>
      <c r="H228">
        <f t="shared" si="1"/>
        <v>163709</v>
      </c>
      <c r="I228">
        <f t="shared" si="1"/>
        <v>9013226</v>
      </c>
      <c r="J228" s="302">
        <f t="shared" si="2"/>
        <v>54.709999999999994</v>
      </c>
      <c r="K228">
        <v>81.39</v>
      </c>
    </row>
    <row r="229" spans="1:11">
      <c r="A229" s="321" t="s">
        <v>814</v>
      </c>
      <c r="B229" s="322">
        <v>3</v>
      </c>
      <c r="C229" s="322">
        <f t="shared" si="0"/>
        <v>9.219999999999999E-3</v>
      </c>
      <c r="D229" s="322">
        <f t="shared" si="0"/>
        <v>9.1749999999999991E-3</v>
      </c>
      <c r="E229" s="322">
        <f t="shared" si="0"/>
        <v>0.5</v>
      </c>
      <c r="F229">
        <f t="shared" si="1"/>
        <v>162668</v>
      </c>
      <c r="G229">
        <f t="shared" si="1"/>
        <v>1492</v>
      </c>
      <c r="H229">
        <f t="shared" si="1"/>
        <v>161921</v>
      </c>
      <c r="I229">
        <f t="shared" si="1"/>
        <v>8849517</v>
      </c>
      <c r="J229" s="302">
        <f t="shared" si="2"/>
        <v>54.4</v>
      </c>
      <c r="K229">
        <v>80.400000000000006</v>
      </c>
    </row>
    <row r="230" spans="1:11">
      <c r="A230" s="321" t="s">
        <v>814</v>
      </c>
      <c r="B230" s="322">
        <v>4</v>
      </c>
      <c r="C230" s="322">
        <f t="shared" si="0"/>
        <v>6.3249999999999999E-3</v>
      </c>
      <c r="D230" s="322">
        <f t="shared" si="0"/>
        <v>6.3049999999999998E-3</v>
      </c>
      <c r="E230" s="322">
        <f t="shared" si="0"/>
        <v>0.5</v>
      </c>
      <c r="F230">
        <f t="shared" si="1"/>
        <v>161175</v>
      </c>
      <c r="G230">
        <f t="shared" si="1"/>
        <v>1015</v>
      </c>
      <c r="H230">
        <f t="shared" si="1"/>
        <v>160667</v>
      </c>
      <c r="I230">
        <f t="shared" si="1"/>
        <v>8687596</v>
      </c>
      <c r="J230" s="302">
        <f t="shared" si="2"/>
        <v>53.9</v>
      </c>
      <c r="K230">
        <v>79.41</v>
      </c>
    </row>
    <row r="231" spans="1:11">
      <c r="A231" s="321" t="s">
        <v>814</v>
      </c>
      <c r="B231" s="322">
        <v>5</v>
      </c>
      <c r="C231" s="322">
        <f t="shared" si="0"/>
        <v>5.6899999999999997E-3</v>
      </c>
      <c r="D231" s="322">
        <f t="shared" si="0"/>
        <v>5.6749999999999995E-3</v>
      </c>
      <c r="E231" s="322">
        <f t="shared" si="0"/>
        <v>0.5</v>
      </c>
      <c r="F231">
        <f t="shared" si="1"/>
        <v>160159</v>
      </c>
      <c r="G231">
        <f t="shared" si="1"/>
        <v>908</v>
      </c>
      <c r="H231">
        <f t="shared" si="1"/>
        <v>159705</v>
      </c>
      <c r="I231">
        <f t="shared" si="1"/>
        <v>8526929</v>
      </c>
      <c r="J231" s="302">
        <f t="shared" si="2"/>
        <v>53.234999999999999</v>
      </c>
      <c r="K231">
        <v>78.42</v>
      </c>
    </row>
    <row r="232" spans="1:11">
      <c r="A232" s="321" t="s">
        <v>814</v>
      </c>
      <c r="B232" s="322">
        <v>6</v>
      </c>
      <c r="C232" s="322">
        <f t="shared" si="0"/>
        <v>4.5649999999999996E-3</v>
      </c>
      <c r="D232" s="322">
        <f t="shared" si="0"/>
        <v>4.555E-3</v>
      </c>
      <c r="E232" s="322">
        <f t="shared" si="0"/>
        <v>0.5</v>
      </c>
      <c r="F232">
        <f t="shared" si="1"/>
        <v>159252</v>
      </c>
      <c r="G232">
        <f t="shared" si="1"/>
        <v>725</v>
      </c>
      <c r="H232">
        <f t="shared" si="1"/>
        <v>158889</v>
      </c>
      <c r="I232">
        <f t="shared" si="1"/>
        <v>8367224</v>
      </c>
      <c r="J232" s="302">
        <f t="shared" si="2"/>
        <v>52.534999999999997</v>
      </c>
      <c r="K232">
        <v>77.42</v>
      </c>
    </row>
    <row r="233" spans="1:11">
      <c r="A233" s="321" t="s">
        <v>814</v>
      </c>
      <c r="B233" s="322">
        <v>7</v>
      </c>
      <c r="C233" s="322">
        <f t="shared" si="0"/>
        <v>4.1600000000000005E-3</v>
      </c>
      <c r="D233" s="322">
        <f t="shared" si="0"/>
        <v>4.1550000000000007E-3</v>
      </c>
      <c r="E233" s="322">
        <f t="shared" si="0"/>
        <v>0.5</v>
      </c>
      <c r="F233">
        <f t="shared" si="1"/>
        <v>158527</v>
      </c>
      <c r="G233">
        <f t="shared" si="1"/>
        <v>658</v>
      </c>
      <c r="H233">
        <f t="shared" si="1"/>
        <v>158197</v>
      </c>
      <c r="I233">
        <f t="shared" si="1"/>
        <v>8208335</v>
      </c>
      <c r="J233" s="302">
        <f t="shared" si="2"/>
        <v>51.775000000000006</v>
      </c>
      <c r="K233">
        <v>76.430000000000007</v>
      </c>
    </row>
    <row r="234" spans="1:11">
      <c r="A234" s="321" t="s">
        <v>814</v>
      </c>
      <c r="B234" s="322">
        <v>8</v>
      </c>
      <c r="C234" s="322">
        <f t="shared" si="0"/>
        <v>3.6150000000000002E-3</v>
      </c>
      <c r="D234" s="322">
        <f t="shared" si="0"/>
        <v>3.6049999999999997E-3</v>
      </c>
      <c r="E234" s="322">
        <f t="shared" si="0"/>
        <v>0.5</v>
      </c>
      <c r="F234">
        <f t="shared" si="1"/>
        <v>157869</v>
      </c>
      <c r="G234">
        <f t="shared" si="1"/>
        <v>569</v>
      </c>
      <c r="H234">
        <f t="shared" si="1"/>
        <v>157584</v>
      </c>
      <c r="I234">
        <f t="shared" si="1"/>
        <v>8050137</v>
      </c>
      <c r="J234" s="302">
        <f t="shared" si="2"/>
        <v>50.989999999999995</v>
      </c>
      <c r="K234">
        <v>75.44</v>
      </c>
    </row>
    <row r="235" spans="1:11">
      <c r="A235" s="321" t="s">
        <v>814</v>
      </c>
      <c r="B235" s="322">
        <v>9</v>
      </c>
      <c r="C235" s="322">
        <f t="shared" si="0"/>
        <v>3.1749999999999999E-3</v>
      </c>
      <c r="D235" s="322">
        <f t="shared" si="0"/>
        <v>3.1749999999999999E-3</v>
      </c>
      <c r="E235" s="322">
        <f t="shared" si="0"/>
        <v>0.5</v>
      </c>
      <c r="F235">
        <f t="shared" si="1"/>
        <v>157300</v>
      </c>
      <c r="G235">
        <f t="shared" si="1"/>
        <v>499</v>
      </c>
      <c r="H235">
        <f t="shared" si="1"/>
        <v>157051</v>
      </c>
      <c r="I235">
        <f t="shared" si="1"/>
        <v>7892552</v>
      </c>
      <c r="J235" s="302">
        <f t="shared" si="2"/>
        <v>50.17</v>
      </c>
      <c r="K235">
        <v>74.44</v>
      </c>
    </row>
    <row r="236" spans="1:11">
      <c r="A236" s="321" t="s">
        <v>814</v>
      </c>
      <c r="B236" s="322">
        <v>10</v>
      </c>
      <c r="C236" s="322">
        <f t="shared" si="0"/>
        <v>2.7899999999999999E-3</v>
      </c>
      <c r="D236" s="322">
        <f t="shared" si="0"/>
        <v>2.7899999999999999E-3</v>
      </c>
      <c r="E236" s="322">
        <f t="shared" si="0"/>
        <v>0.5</v>
      </c>
      <c r="F236">
        <f t="shared" si="1"/>
        <v>156801</v>
      </c>
      <c r="G236">
        <f t="shared" si="1"/>
        <v>437</v>
      </c>
      <c r="H236">
        <f t="shared" si="1"/>
        <v>156583</v>
      </c>
      <c r="I236">
        <f t="shared" si="1"/>
        <v>7735502</v>
      </c>
      <c r="J236" s="302">
        <f t="shared" si="2"/>
        <v>49.33</v>
      </c>
      <c r="K236">
        <v>73.45</v>
      </c>
    </row>
    <row r="237" spans="1:11">
      <c r="A237" s="321" t="s">
        <v>814</v>
      </c>
      <c r="B237" s="322">
        <v>11</v>
      </c>
      <c r="C237" s="322">
        <f t="shared" si="0"/>
        <v>2.7899999999999999E-3</v>
      </c>
      <c r="D237" s="322">
        <f t="shared" si="0"/>
        <v>2.7850000000000001E-3</v>
      </c>
      <c r="E237" s="322">
        <f t="shared" si="0"/>
        <v>0.5</v>
      </c>
      <c r="F237">
        <f t="shared" si="1"/>
        <v>156364</v>
      </c>
      <c r="G237">
        <f t="shared" si="1"/>
        <v>435</v>
      </c>
      <c r="H237">
        <f t="shared" si="1"/>
        <v>156146</v>
      </c>
      <c r="I237">
        <f t="shared" si="1"/>
        <v>7578920</v>
      </c>
      <c r="J237" s="302">
        <f t="shared" si="2"/>
        <v>48.465000000000003</v>
      </c>
      <c r="K237">
        <v>72.45</v>
      </c>
    </row>
    <row r="238" spans="1:11">
      <c r="A238" s="321" t="s">
        <v>814</v>
      </c>
      <c r="B238" s="322">
        <v>12</v>
      </c>
      <c r="C238" s="322">
        <f t="shared" si="0"/>
        <v>2.64E-3</v>
      </c>
      <c r="D238" s="322">
        <f t="shared" si="0"/>
        <v>2.64E-3</v>
      </c>
      <c r="E238" s="322">
        <f t="shared" si="0"/>
        <v>0.5</v>
      </c>
      <c r="F238">
        <f t="shared" si="1"/>
        <v>155929</v>
      </c>
      <c r="G238">
        <f t="shared" si="1"/>
        <v>411</v>
      </c>
      <c r="H238">
        <f t="shared" si="1"/>
        <v>155723</v>
      </c>
      <c r="I238">
        <f t="shared" si="1"/>
        <v>7422773</v>
      </c>
      <c r="J238" s="302">
        <f t="shared" si="2"/>
        <v>47.6</v>
      </c>
      <c r="K238">
        <v>71.45</v>
      </c>
    </row>
    <row r="239" spans="1:11">
      <c r="A239" s="321" t="s">
        <v>814</v>
      </c>
      <c r="B239" s="322">
        <v>13</v>
      </c>
      <c r="C239" s="322">
        <f t="shared" si="0"/>
        <v>2.735E-3</v>
      </c>
      <c r="D239" s="322">
        <f t="shared" si="0"/>
        <v>2.7299999999999998E-3</v>
      </c>
      <c r="E239" s="322">
        <f t="shared" si="0"/>
        <v>0.5</v>
      </c>
      <c r="F239">
        <f t="shared" si="1"/>
        <v>155518</v>
      </c>
      <c r="G239">
        <f t="shared" si="1"/>
        <v>425</v>
      </c>
      <c r="H239">
        <f t="shared" si="1"/>
        <v>155305</v>
      </c>
      <c r="I239">
        <f t="shared" si="1"/>
        <v>7267050</v>
      </c>
      <c r="J239" s="302">
        <f t="shared" si="2"/>
        <v>46.724999999999994</v>
      </c>
      <c r="K239">
        <v>70.459999999999994</v>
      </c>
    </row>
    <row r="240" spans="1:11">
      <c r="A240" s="321" t="s">
        <v>814</v>
      </c>
      <c r="B240" s="322">
        <v>14</v>
      </c>
      <c r="C240" s="322">
        <f t="shared" si="0"/>
        <v>2.9750000000000002E-3</v>
      </c>
      <c r="D240" s="322">
        <f t="shared" si="0"/>
        <v>2.9649999999999998E-3</v>
      </c>
      <c r="E240" s="322">
        <f t="shared" si="0"/>
        <v>0.5</v>
      </c>
      <c r="F240">
        <f t="shared" si="1"/>
        <v>155093</v>
      </c>
      <c r="G240">
        <f t="shared" si="1"/>
        <v>460</v>
      </c>
      <c r="H240">
        <f t="shared" si="1"/>
        <v>154863</v>
      </c>
      <c r="I240">
        <f t="shared" si="1"/>
        <v>7111744</v>
      </c>
      <c r="J240" s="302">
        <f t="shared" si="2"/>
        <v>45.85</v>
      </c>
      <c r="K240">
        <v>69.47</v>
      </c>
    </row>
    <row r="241" spans="1:11">
      <c r="A241" s="321" t="s">
        <v>814</v>
      </c>
      <c r="B241" s="322">
        <v>15</v>
      </c>
      <c r="C241" s="322">
        <f t="shared" si="0"/>
        <v>3.5149999999999999E-3</v>
      </c>
      <c r="D241" s="322">
        <f t="shared" si="0"/>
        <v>3.5100000000000001E-3</v>
      </c>
      <c r="E241" s="322">
        <f t="shared" si="0"/>
        <v>0.5</v>
      </c>
      <c r="F241">
        <f t="shared" si="1"/>
        <v>154633</v>
      </c>
      <c r="G241">
        <f t="shared" si="1"/>
        <v>543</v>
      </c>
      <c r="H241">
        <f t="shared" si="1"/>
        <v>154362</v>
      </c>
      <c r="I241">
        <f t="shared" si="1"/>
        <v>6956882</v>
      </c>
      <c r="J241" s="302">
        <f t="shared" si="2"/>
        <v>44.984999999999999</v>
      </c>
      <c r="K241">
        <v>68.48</v>
      </c>
    </row>
    <row r="242" spans="1:11">
      <c r="A242" s="321" t="s">
        <v>814</v>
      </c>
      <c r="B242" s="322">
        <v>16</v>
      </c>
      <c r="C242" s="322">
        <f t="shared" si="0"/>
        <v>4.5300000000000002E-3</v>
      </c>
      <c r="D242" s="322">
        <f t="shared" si="0"/>
        <v>4.5199999999999997E-3</v>
      </c>
      <c r="E242" s="322">
        <f t="shared" si="0"/>
        <v>0.5</v>
      </c>
      <c r="F242">
        <f t="shared" si="1"/>
        <v>154090</v>
      </c>
      <c r="G242">
        <f t="shared" si="1"/>
        <v>696</v>
      </c>
      <c r="H242">
        <f t="shared" si="1"/>
        <v>153742</v>
      </c>
      <c r="I242">
        <f t="shared" si="1"/>
        <v>6802520</v>
      </c>
      <c r="J242" s="302">
        <f t="shared" si="2"/>
        <v>44.144999999999996</v>
      </c>
      <c r="K242">
        <v>67.489999999999995</v>
      </c>
    </row>
    <row r="243" spans="1:11">
      <c r="A243" s="321" t="s">
        <v>814</v>
      </c>
      <c r="B243" s="322">
        <v>17</v>
      </c>
      <c r="C243" s="322">
        <f t="shared" ref="C243:E258" si="3">AVERAGE(C19,C131)</f>
        <v>4.8250000000000003E-3</v>
      </c>
      <c r="D243" s="322">
        <f t="shared" si="3"/>
        <v>4.81E-3</v>
      </c>
      <c r="E243" s="322">
        <f t="shared" si="3"/>
        <v>0.5</v>
      </c>
      <c r="F243">
        <f t="shared" ref="F243:I258" si="4">SUM(F19,F131)</f>
        <v>153394</v>
      </c>
      <c r="G243">
        <f t="shared" si="4"/>
        <v>737</v>
      </c>
      <c r="H243">
        <f t="shared" si="4"/>
        <v>153025</v>
      </c>
      <c r="I243">
        <f t="shared" si="4"/>
        <v>6648778</v>
      </c>
      <c r="J243" s="302">
        <f t="shared" si="2"/>
        <v>43.34</v>
      </c>
      <c r="K243">
        <v>66.5</v>
      </c>
    </row>
    <row r="244" spans="1:11">
      <c r="A244" s="321" t="s">
        <v>814</v>
      </c>
      <c r="B244" s="322">
        <v>18</v>
      </c>
      <c r="C244" s="322">
        <f t="shared" si="3"/>
        <v>5.2700000000000004E-3</v>
      </c>
      <c r="D244" s="322">
        <f t="shared" si="3"/>
        <v>5.2599999999999999E-3</v>
      </c>
      <c r="E244" s="322">
        <f t="shared" si="3"/>
        <v>0.5</v>
      </c>
      <c r="F244">
        <f t="shared" si="4"/>
        <v>152657</v>
      </c>
      <c r="G244">
        <f t="shared" si="4"/>
        <v>802</v>
      </c>
      <c r="H244">
        <f t="shared" si="4"/>
        <v>152255</v>
      </c>
      <c r="I244">
        <f t="shared" si="4"/>
        <v>6495753</v>
      </c>
      <c r="J244" s="302">
        <f t="shared" si="2"/>
        <v>42.55</v>
      </c>
      <c r="K244">
        <v>65.52</v>
      </c>
    </row>
    <row r="245" spans="1:11">
      <c r="A245" s="321" t="s">
        <v>814</v>
      </c>
      <c r="B245" s="322">
        <v>19</v>
      </c>
      <c r="C245" s="322">
        <f t="shared" si="3"/>
        <v>5.3950000000000005E-3</v>
      </c>
      <c r="D245" s="322">
        <f t="shared" si="3"/>
        <v>5.3749999999999996E-3</v>
      </c>
      <c r="E245" s="322">
        <f t="shared" si="3"/>
        <v>0.5</v>
      </c>
      <c r="F245">
        <f t="shared" si="4"/>
        <v>151854</v>
      </c>
      <c r="G245">
        <f t="shared" si="4"/>
        <v>816</v>
      </c>
      <c r="H245">
        <f t="shared" si="4"/>
        <v>151447</v>
      </c>
      <c r="I245">
        <f t="shared" si="4"/>
        <v>6343497</v>
      </c>
      <c r="J245" s="302">
        <f t="shared" si="2"/>
        <v>41.769999999999996</v>
      </c>
      <c r="K245">
        <v>64.540000000000006</v>
      </c>
    </row>
    <row r="246" spans="1:11">
      <c r="A246" s="321" t="s">
        <v>814</v>
      </c>
      <c r="B246" s="322">
        <v>20</v>
      </c>
      <c r="C246" s="322">
        <f t="shared" si="3"/>
        <v>5.8600000000000006E-3</v>
      </c>
      <c r="D246" s="322">
        <f t="shared" si="3"/>
        <v>5.8399999999999997E-3</v>
      </c>
      <c r="E246" s="322">
        <f t="shared" si="3"/>
        <v>0.5</v>
      </c>
      <c r="F246">
        <f t="shared" si="4"/>
        <v>151038</v>
      </c>
      <c r="G246">
        <f t="shared" si="4"/>
        <v>882</v>
      </c>
      <c r="H246">
        <f t="shared" si="4"/>
        <v>150597</v>
      </c>
      <c r="I246">
        <f t="shared" si="4"/>
        <v>6192051</v>
      </c>
      <c r="J246" s="302">
        <f t="shared" si="2"/>
        <v>40.99</v>
      </c>
      <c r="K246">
        <v>63.56</v>
      </c>
    </row>
    <row r="247" spans="1:11">
      <c r="A247" s="321" t="s">
        <v>814</v>
      </c>
      <c r="B247" s="322">
        <v>21</v>
      </c>
      <c r="C247" s="322">
        <f t="shared" si="3"/>
        <v>6.4399999999999995E-3</v>
      </c>
      <c r="D247" s="322">
        <f t="shared" si="3"/>
        <v>6.4250000000000002E-3</v>
      </c>
      <c r="E247" s="322">
        <f t="shared" si="3"/>
        <v>0.5</v>
      </c>
      <c r="F247">
        <f t="shared" si="4"/>
        <v>150156</v>
      </c>
      <c r="G247">
        <f t="shared" si="4"/>
        <v>964</v>
      </c>
      <c r="H247">
        <f t="shared" si="4"/>
        <v>149674</v>
      </c>
      <c r="I247">
        <f t="shared" si="4"/>
        <v>6041453</v>
      </c>
      <c r="J247" s="302">
        <f t="shared" si="2"/>
        <v>40.225000000000001</v>
      </c>
      <c r="K247">
        <v>62.58</v>
      </c>
    </row>
    <row r="248" spans="1:11">
      <c r="A248" s="321" t="s">
        <v>814</v>
      </c>
      <c r="B248" s="322">
        <v>22</v>
      </c>
      <c r="C248" s="322">
        <f t="shared" si="3"/>
        <v>6.4650000000000003E-3</v>
      </c>
      <c r="D248" s="322">
        <f t="shared" si="3"/>
        <v>6.45E-3</v>
      </c>
      <c r="E248" s="322">
        <f t="shared" si="3"/>
        <v>0.5</v>
      </c>
      <c r="F248">
        <f t="shared" si="4"/>
        <v>149192</v>
      </c>
      <c r="G248">
        <f t="shared" si="4"/>
        <v>961</v>
      </c>
      <c r="H248">
        <f t="shared" si="4"/>
        <v>148711</v>
      </c>
      <c r="I248">
        <f t="shared" si="4"/>
        <v>5891780</v>
      </c>
      <c r="J248" s="302">
        <f t="shared" si="2"/>
        <v>39.484999999999999</v>
      </c>
      <c r="K248">
        <v>61.6</v>
      </c>
    </row>
    <row r="249" spans="1:11">
      <c r="A249" s="321" t="s">
        <v>814</v>
      </c>
      <c r="B249" s="322">
        <v>23</v>
      </c>
      <c r="C249" s="322">
        <f t="shared" si="3"/>
        <v>6.7349999999999997E-3</v>
      </c>
      <c r="D249" s="322">
        <f t="shared" si="3"/>
        <v>6.7100000000000007E-3</v>
      </c>
      <c r="E249" s="322">
        <f t="shared" si="3"/>
        <v>0.5</v>
      </c>
      <c r="F249">
        <f t="shared" si="4"/>
        <v>148232</v>
      </c>
      <c r="G249">
        <f t="shared" si="4"/>
        <v>994</v>
      </c>
      <c r="H249">
        <f t="shared" si="4"/>
        <v>147735</v>
      </c>
      <c r="I249">
        <f t="shared" si="4"/>
        <v>5743068</v>
      </c>
      <c r="J249" s="302">
        <f t="shared" si="2"/>
        <v>38.74</v>
      </c>
      <c r="K249">
        <v>60.62</v>
      </c>
    </row>
    <row r="250" spans="1:11">
      <c r="A250" s="321" t="s">
        <v>814</v>
      </c>
      <c r="B250" s="322">
        <v>24</v>
      </c>
      <c r="C250" s="322">
        <f t="shared" si="3"/>
        <v>6.5599999999999999E-3</v>
      </c>
      <c r="D250" s="322">
        <f t="shared" si="3"/>
        <v>6.535E-3</v>
      </c>
      <c r="E250" s="322">
        <f t="shared" si="3"/>
        <v>0.5</v>
      </c>
      <c r="F250">
        <f t="shared" si="4"/>
        <v>147238</v>
      </c>
      <c r="G250">
        <f t="shared" si="4"/>
        <v>962</v>
      </c>
      <c r="H250">
        <f t="shared" si="4"/>
        <v>146757</v>
      </c>
      <c r="I250">
        <f t="shared" si="4"/>
        <v>5595334</v>
      </c>
      <c r="J250" s="302">
        <f t="shared" si="2"/>
        <v>37.994999999999997</v>
      </c>
      <c r="K250">
        <v>59.64</v>
      </c>
    </row>
    <row r="251" spans="1:11">
      <c r="A251" s="321" t="s">
        <v>814</v>
      </c>
      <c r="B251" s="322">
        <v>25</v>
      </c>
      <c r="C251" s="322">
        <f t="shared" si="3"/>
        <v>7.0399999999999994E-3</v>
      </c>
      <c r="D251" s="322">
        <f t="shared" si="3"/>
        <v>7.0150000000000004E-3</v>
      </c>
      <c r="E251" s="322">
        <f t="shared" si="3"/>
        <v>0.5</v>
      </c>
      <c r="F251">
        <f t="shared" si="4"/>
        <v>146276</v>
      </c>
      <c r="G251">
        <f t="shared" si="4"/>
        <v>1025</v>
      </c>
      <c r="H251">
        <f t="shared" si="4"/>
        <v>145764</v>
      </c>
      <c r="I251">
        <f t="shared" si="4"/>
        <v>5448577</v>
      </c>
      <c r="J251" s="302">
        <f t="shared" si="2"/>
        <v>37.245000000000005</v>
      </c>
      <c r="K251">
        <v>58.66</v>
      </c>
    </row>
    <row r="252" spans="1:11">
      <c r="A252" s="321" t="s">
        <v>814</v>
      </c>
      <c r="B252" s="322">
        <v>26</v>
      </c>
      <c r="C252" s="322">
        <f t="shared" si="3"/>
        <v>6.7949999999999998E-3</v>
      </c>
      <c r="D252" s="322">
        <f t="shared" si="3"/>
        <v>6.7749999999999998E-3</v>
      </c>
      <c r="E252" s="322">
        <f t="shared" si="3"/>
        <v>0.5</v>
      </c>
      <c r="F252">
        <f t="shared" si="4"/>
        <v>145251</v>
      </c>
      <c r="G252">
        <f t="shared" si="4"/>
        <v>984</v>
      </c>
      <c r="H252">
        <f t="shared" si="4"/>
        <v>144760</v>
      </c>
      <c r="I252">
        <f t="shared" si="4"/>
        <v>5302813</v>
      </c>
      <c r="J252" s="302">
        <f t="shared" si="2"/>
        <v>36.5</v>
      </c>
      <c r="K252">
        <v>57.68</v>
      </c>
    </row>
    <row r="253" spans="1:11">
      <c r="A253" s="321" t="s">
        <v>814</v>
      </c>
      <c r="B253" s="322">
        <v>27</v>
      </c>
      <c r="C253" s="322">
        <f t="shared" si="3"/>
        <v>7.0150000000000004E-3</v>
      </c>
      <c r="D253" s="322">
        <f t="shared" si="3"/>
        <v>6.9899999999999997E-3</v>
      </c>
      <c r="E253" s="322">
        <f t="shared" si="3"/>
        <v>0.5</v>
      </c>
      <c r="F253">
        <f t="shared" si="4"/>
        <v>144268</v>
      </c>
      <c r="G253">
        <f t="shared" si="4"/>
        <v>1007</v>
      </c>
      <c r="H253">
        <f t="shared" si="4"/>
        <v>143765</v>
      </c>
      <c r="I253">
        <f t="shared" si="4"/>
        <v>5158053</v>
      </c>
      <c r="J253" s="302">
        <f t="shared" si="2"/>
        <v>35.75</v>
      </c>
      <c r="K253">
        <v>56.69</v>
      </c>
    </row>
    <row r="254" spans="1:11">
      <c r="A254" s="321" t="s">
        <v>814</v>
      </c>
      <c r="B254" s="322">
        <v>28</v>
      </c>
      <c r="C254" s="322">
        <f t="shared" si="3"/>
        <v>6.77E-3</v>
      </c>
      <c r="D254" s="322">
        <f t="shared" si="3"/>
        <v>6.7499999999999999E-3</v>
      </c>
      <c r="E254" s="322">
        <f t="shared" si="3"/>
        <v>0.5</v>
      </c>
      <c r="F254">
        <f t="shared" si="4"/>
        <v>143261</v>
      </c>
      <c r="G254">
        <f t="shared" si="4"/>
        <v>966</v>
      </c>
      <c r="H254">
        <f t="shared" si="4"/>
        <v>142778</v>
      </c>
      <c r="I254">
        <f t="shared" si="4"/>
        <v>5014288</v>
      </c>
      <c r="J254" s="302">
        <f t="shared" si="2"/>
        <v>35</v>
      </c>
      <c r="K254">
        <v>55.71</v>
      </c>
    </row>
    <row r="255" spans="1:11">
      <c r="A255" s="321" t="s">
        <v>814</v>
      </c>
      <c r="B255" s="322">
        <v>29</v>
      </c>
      <c r="C255" s="322">
        <f t="shared" si="3"/>
        <v>7.6600000000000001E-3</v>
      </c>
      <c r="D255" s="322">
        <f t="shared" si="3"/>
        <v>7.6299999999999996E-3</v>
      </c>
      <c r="E255" s="322">
        <f t="shared" si="3"/>
        <v>0.5</v>
      </c>
      <c r="F255">
        <f t="shared" si="4"/>
        <v>142295</v>
      </c>
      <c r="G255">
        <f t="shared" si="4"/>
        <v>1083</v>
      </c>
      <c r="H255">
        <f t="shared" si="4"/>
        <v>141753</v>
      </c>
      <c r="I255">
        <f t="shared" si="4"/>
        <v>4871510</v>
      </c>
      <c r="J255" s="302">
        <f t="shared" si="2"/>
        <v>34.230000000000004</v>
      </c>
      <c r="K255">
        <v>54.73</v>
      </c>
    </row>
    <row r="256" spans="1:11">
      <c r="A256" s="321" t="s">
        <v>814</v>
      </c>
      <c r="B256" s="322">
        <v>30</v>
      </c>
      <c r="C256" s="322">
        <f t="shared" si="3"/>
        <v>7.365E-3</v>
      </c>
      <c r="D256" s="322">
        <f t="shared" si="3"/>
        <v>7.3349999999999995E-3</v>
      </c>
      <c r="E256" s="322">
        <f t="shared" si="3"/>
        <v>0.5</v>
      </c>
      <c r="F256">
        <f t="shared" si="4"/>
        <v>141211</v>
      </c>
      <c r="G256">
        <f t="shared" si="4"/>
        <v>1034</v>
      </c>
      <c r="H256">
        <f t="shared" si="4"/>
        <v>140695</v>
      </c>
      <c r="I256">
        <f t="shared" si="4"/>
        <v>4729757</v>
      </c>
      <c r="J256" s="302">
        <f t="shared" si="2"/>
        <v>33.484999999999999</v>
      </c>
      <c r="K256">
        <v>53.75</v>
      </c>
    </row>
    <row r="257" spans="1:11">
      <c r="A257" s="321" t="s">
        <v>814</v>
      </c>
      <c r="B257" s="322">
        <v>31</v>
      </c>
      <c r="C257" s="322">
        <f t="shared" si="3"/>
        <v>7.8000000000000005E-3</v>
      </c>
      <c r="D257" s="322">
        <f t="shared" si="3"/>
        <v>7.7700000000000009E-3</v>
      </c>
      <c r="E257" s="322">
        <f t="shared" si="3"/>
        <v>0.5</v>
      </c>
      <c r="F257">
        <f t="shared" si="4"/>
        <v>140178</v>
      </c>
      <c r="G257">
        <f t="shared" si="4"/>
        <v>1086</v>
      </c>
      <c r="H257">
        <f t="shared" si="4"/>
        <v>139634</v>
      </c>
      <c r="I257">
        <f t="shared" si="4"/>
        <v>4589063</v>
      </c>
      <c r="J257" s="302">
        <f t="shared" si="2"/>
        <v>32.729999999999997</v>
      </c>
      <c r="K257">
        <v>52.77</v>
      </c>
    </row>
    <row r="258" spans="1:11">
      <c r="A258" s="321" t="s">
        <v>814</v>
      </c>
      <c r="B258" s="322">
        <v>32</v>
      </c>
      <c r="C258" s="322">
        <f t="shared" si="3"/>
        <v>8.2449999999999989E-3</v>
      </c>
      <c r="D258" s="322">
        <f t="shared" si="3"/>
        <v>8.2100000000000003E-3</v>
      </c>
      <c r="E258" s="322">
        <f t="shared" si="3"/>
        <v>0.5</v>
      </c>
      <c r="F258">
        <f t="shared" si="4"/>
        <v>139091</v>
      </c>
      <c r="G258">
        <f t="shared" si="4"/>
        <v>1141</v>
      </c>
      <c r="H258">
        <f t="shared" si="4"/>
        <v>138521</v>
      </c>
      <c r="I258">
        <f t="shared" si="4"/>
        <v>4449429</v>
      </c>
      <c r="J258" s="302">
        <f t="shared" si="2"/>
        <v>31.984999999999999</v>
      </c>
      <c r="K258">
        <v>51.78</v>
      </c>
    </row>
    <row r="259" spans="1:11">
      <c r="A259" s="321" t="s">
        <v>814</v>
      </c>
      <c r="B259" s="322">
        <v>33</v>
      </c>
      <c r="C259" s="322">
        <f t="shared" ref="C259:E274" si="5">AVERAGE(C35,C147)</f>
        <v>8.3499999999999998E-3</v>
      </c>
      <c r="D259" s="322">
        <f t="shared" si="5"/>
        <v>8.3149999999999995E-3</v>
      </c>
      <c r="E259" s="322">
        <f t="shared" si="5"/>
        <v>0.5</v>
      </c>
      <c r="F259">
        <f t="shared" ref="F259:I274" si="6">SUM(F35,F147)</f>
        <v>137951</v>
      </c>
      <c r="G259">
        <f t="shared" si="6"/>
        <v>1146</v>
      </c>
      <c r="H259">
        <f t="shared" si="6"/>
        <v>137377</v>
      </c>
      <c r="I259">
        <f t="shared" si="6"/>
        <v>4310908</v>
      </c>
      <c r="J259" s="302">
        <f t="shared" si="2"/>
        <v>31.245000000000001</v>
      </c>
      <c r="K259">
        <v>50.8</v>
      </c>
    </row>
    <row r="260" spans="1:11">
      <c r="A260" s="321" t="s">
        <v>814</v>
      </c>
      <c r="B260" s="322">
        <v>34</v>
      </c>
      <c r="C260" s="322">
        <f t="shared" si="5"/>
        <v>8.5450000000000005E-3</v>
      </c>
      <c r="D260" s="322">
        <f t="shared" si="5"/>
        <v>8.5100000000000002E-3</v>
      </c>
      <c r="E260" s="322">
        <f t="shared" si="5"/>
        <v>0.5</v>
      </c>
      <c r="F260">
        <f t="shared" si="6"/>
        <v>136804</v>
      </c>
      <c r="G260">
        <f t="shared" si="6"/>
        <v>1163</v>
      </c>
      <c r="H260">
        <f t="shared" si="6"/>
        <v>136223</v>
      </c>
      <c r="I260">
        <f t="shared" si="6"/>
        <v>4173530</v>
      </c>
      <c r="J260" s="302">
        <f t="shared" si="2"/>
        <v>30.505000000000003</v>
      </c>
      <c r="K260">
        <v>49.82</v>
      </c>
    </row>
    <row r="261" spans="1:11">
      <c r="A261" s="321" t="s">
        <v>814</v>
      </c>
      <c r="B261" s="322">
        <v>35</v>
      </c>
      <c r="C261" s="322">
        <f t="shared" si="5"/>
        <v>9.6849999999999992E-3</v>
      </c>
      <c r="D261" s="322">
        <f t="shared" si="5"/>
        <v>9.6399999999999993E-3</v>
      </c>
      <c r="E261" s="322">
        <f t="shared" si="5"/>
        <v>0.5</v>
      </c>
      <c r="F261">
        <f t="shared" si="6"/>
        <v>135641</v>
      </c>
      <c r="G261">
        <f t="shared" si="6"/>
        <v>1306</v>
      </c>
      <c r="H261">
        <f t="shared" si="6"/>
        <v>134988</v>
      </c>
      <c r="I261">
        <f t="shared" si="6"/>
        <v>4037308</v>
      </c>
      <c r="J261" s="302">
        <f t="shared" si="2"/>
        <v>29.759999999999998</v>
      </c>
      <c r="K261">
        <v>48.83</v>
      </c>
    </row>
    <row r="262" spans="1:11">
      <c r="A262" s="321" t="s">
        <v>814</v>
      </c>
      <c r="B262" s="322">
        <v>36</v>
      </c>
      <c r="C262" s="322">
        <f t="shared" si="5"/>
        <v>9.6100000000000005E-3</v>
      </c>
      <c r="D262" s="322">
        <f t="shared" si="5"/>
        <v>9.5650000000000006E-3</v>
      </c>
      <c r="E262" s="322">
        <f t="shared" si="5"/>
        <v>0.5</v>
      </c>
      <c r="F262">
        <f t="shared" si="6"/>
        <v>134336</v>
      </c>
      <c r="G262">
        <f t="shared" si="6"/>
        <v>1283</v>
      </c>
      <c r="H262">
        <f t="shared" si="6"/>
        <v>133695</v>
      </c>
      <c r="I262">
        <f t="shared" si="6"/>
        <v>3902319</v>
      </c>
      <c r="J262" s="302">
        <f t="shared" si="2"/>
        <v>29.045000000000002</v>
      </c>
      <c r="K262">
        <v>47.85</v>
      </c>
    </row>
    <row r="263" spans="1:11">
      <c r="A263" s="321" t="s">
        <v>814</v>
      </c>
      <c r="B263" s="322">
        <v>37</v>
      </c>
      <c r="C263" s="322">
        <f t="shared" si="5"/>
        <v>9.6200000000000001E-3</v>
      </c>
      <c r="D263" s="322">
        <f t="shared" si="5"/>
        <v>9.5700000000000004E-3</v>
      </c>
      <c r="E263" s="322">
        <f t="shared" si="5"/>
        <v>0.5</v>
      </c>
      <c r="F263">
        <f t="shared" si="6"/>
        <v>133054</v>
      </c>
      <c r="G263">
        <f t="shared" si="6"/>
        <v>1273</v>
      </c>
      <c r="H263">
        <f t="shared" si="6"/>
        <v>132417</v>
      </c>
      <c r="I263">
        <f t="shared" si="6"/>
        <v>3768624</v>
      </c>
      <c r="J263" s="302">
        <f t="shared" si="2"/>
        <v>28.32</v>
      </c>
      <c r="K263">
        <v>46.88</v>
      </c>
    </row>
    <row r="264" spans="1:11">
      <c r="A264" s="321" t="s">
        <v>814</v>
      </c>
      <c r="B264" s="322">
        <v>38</v>
      </c>
      <c r="C264" s="322">
        <f t="shared" si="5"/>
        <v>1.0325000000000001E-2</v>
      </c>
      <c r="D264" s="322">
        <f t="shared" si="5"/>
        <v>1.0274999999999999E-2</v>
      </c>
      <c r="E264" s="322">
        <f t="shared" si="5"/>
        <v>0.5</v>
      </c>
      <c r="F264">
        <f t="shared" si="6"/>
        <v>131780</v>
      </c>
      <c r="G264">
        <f t="shared" si="6"/>
        <v>1351</v>
      </c>
      <c r="H264">
        <f t="shared" si="6"/>
        <v>131105</v>
      </c>
      <c r="I264">
        <f t="shared" si="6"/>
        <v>3636209</v>
      </c>
      <c r="J264" s="302">
        <f t="shared" si="2"/>
        <v>27.59</v>
      </c>
      <c r="K264">
        <v>45.91</v>
      </c>
    </row>
    <row r="265" spans="1:11">
      <c r="A265" s="321" t="s">
        <v>814</v>
      </c>
      <c r="B265" s="322">
        <v>39</v>
      </c>
      <c r="C265" s="322">
        <f t="shared" si="5"/>
        <v>1.0159999999999999E-2</v>
      </c>
      <c r="D265" s="322">
        <f t="shared" si="5"/>
        <v>1.0110000000000001E-2</v>
      </c>
      <c r="E265" s="322">
        <f t="shared" si="5"/>
        <v>0.5</v>
      </c>
      <c r="F265">
        <f t="shared" si="6"/>
        <v>130429</v>
      </c>
      <c r="G265">
        <f t="shared" si="6"/>
        <v>1317</v>
      </c>
      <c r="H265">
        <f t="shared" si="6"/>
        <v>129771</v>
      </c>
      <c r="I265">
        <f t="shared" si="6"/>
        <v>3505104</v>
      </c>
      <c r="J265" s="302">
        <f t="shared" si="2"/>
        <v>26.87</v>
      </c>
      <c r="K265">
        <v>44.93</v>
      </c>
    </row>
    <row r="266" spans="1:11">
      <c r="A266" s="321" t="s">
        <v>814</v>
      </c>
      <c r="B266" s="322">
        <v>40</v>
      </c>
      <c r="C266" s="322">
        <f t="shared" si="5"/>
        <v>1.055E-2</v>
      </c>
      <c r="D266" s="322">
        <f t="shared" si="5"/>
        <v>1.0495000000000001E-2</v>
      </c>
      <c r="E266" s="322">
        <f t="shared" si="5"/>
        <v>0.5</v>
      </c>
      <c r="F266">
        <f t="shared" si="6"/>
        <v>129112</v>
      </c>
      <c r="G266">
        <f t="shared" si="6"/>
        <v>1354</v>
      </c>
      <c r="H266">
        <f t="shared" si="6"/>
        <v>128436</v>
      </c>
      <c r="I266">
        <f t="shared" si="6"/>
        <v>3375332</v>
      </c>
      <c r="J266" s="302">
        <f t="shared" si="2"/>
        <v>26.14</v>
      </c>
      <c r="K266">
        <v>43.96</v>
      </c>
    </row>
    <row r="267" spans="1:11">
      <c r="A267" s="321" t="s">
        <v>814</v>
      </c>
      <c r="B267" s="322">
        <v>41</v>
      </c>
      <c r="C267" s="322">
        <f t="shared" si="5"/>
        <v>1.108E-2</v>
      </c>
      <c r="D267" s="322">
        <f t="shared" si="5"/>
        <v>1.102E-2</v>
      </c>
      <c r="E267" s="322">
        <f t="shared" si="5"/>
        <v>0.5</v>
      </c>
      <c r="F267">
        <f t="shared" si="6"/>
        <v>127759</v>
      </c>
      <c r="G267">
        <f t="shared" si="6"/>
        <v>1409</v>
      </c>
      <c r="H267">
        <f t="shared" si="6"/>
        <v>127055</v>
      </c>
      <c r="I267">
        <f t="shared" si="6"/>
        <v>3246896</v>
      </c>
      <c r="J267" s="302">
        <f t="shared" si="2"/>
        <v>25.414999999999999</v>
      </c>
      <c r="K267">
        <v>42.98</v>
      </c>
    </row>
    <row r="268" spans="1:11">
      <c r="A268" s="321" t="s">
        <v>814</v>
      </c>
      <c r="B268" s="322">
        <v>42</v>
      </c>
      <c r="C268" s="322">
        <f t="shared" si="5"/>
        <v>1.1730000000000001E-2</v>
      </c>
      <c r="D268" s="322">
        <f t="shared" si="5"/>
        <v>1.1665E-2</v>
      </c>
      <c r="E268" s="322">
        <f t="shared" si="5"/>
        <v>0.5</v>
      </c>
      <c r="F268">
        <f t="shared" si="6"/>
        <v>126350</v>
      </c>
      <c r="G268">
        <f t="shared" si="6"/>
        <v>1470</v>
      </c>
      <c r="H268">
        <f t="shared" si="6"/>
        <v>125615</v>
      </c>
      <c r="I268">
        <f t="shared" si="6"/>
        <v>3119842</v>
      </c>
      <c r="J268" s="302">
        <f t="shared" si="2"/>
        <v>24.684999999999999</v>
      </c>
      <c r="K268">
        <v>42</v>
      </c>
    </row>
    <row r="269" spans="1:11">
      <c r="A269" s="321" t="s">
        <v>814</v>
      </c>
      <c r="B269" s="322">
        <v>43</v>
      </c>
      <c r="C269" s="322">
        <f t="shared" si="5"/>
        <v>1.154E-2</v>
      </c>
      <c r="D269" s="322">
        <f t="shared" si="5"/>
        <v>1.1474999999999999E-2</v>
      </c>
      <c r="E269" s="322">
        <f t="shared" si="5"/>
        <v>0.5</v>
      </c>
      <c r="F269">
        <f t="shared" si="6"/>
        <v>124881</v>
      </c>
      <c r="G269">
        <f t="shared" si="6"/>
        <v>1432</v>
      </c>
      <c r="H269">
        <f t="shared" si="6"/>
        <v>124165</v>
      </c>
      <c r="I269">
        <f t="shared" si="6"/>
        <v>2994227</v>
      </c>
      <c r="J269" s="302">
        <f t="shared" si="2"/>
        <v>23.975000000000001</v>
      </c>
      <c r="K269">
        <v>41.03</v>
      </c>
    </row>
    <row r="270" spans="1:11">
      <c r="A270" s="321" t="s">
        <v>814</v>
      </c>
      <c r="B270" s="322">
        <v>44</v>
      </c>
      <c r="C270" s="322">
        <f t="shared" si="5"/>
        <v>1.171E-2</v>
      </c>
      <c r="D270" s="322">
        <f t="shared" si="5"/>
        <v>1.1644999999999999E-2</v>
      </c>
      <c r="E270" s="322">
        <f t="shared" si="5"/>
        <v>0.5</v>
      </c>
      <c r="F270">
        <f t="shared" si="6"/>
        <v>123449</v>
      </c>
      <c r="G270">
        <f t="shared" si="6"/>
        <v>1435</v>
      </c>
      <c r="H270">
        <f t="shared" si="6"/>
        <v>122731</v>
      </c>
      <c r="I270">
        <f t="shared" si="6"/>
        <v>2870063</v>
      </c>
      <c r="J270" s="302">
        <f t="shared" si="2"/>
        <v>23.245000000000001</v>
      </c>
      <c r="K270">
        <v>40.07</v>
      </c>
    </row>
    <row r="271" spans="1:11">
      <c r="A271" s="321" t="s">
        <v>814</v>
      </c>
      <c r="B271" s="322">
        <v>45</v>
      </c>
      <c r="C271" s="322">
        <f t="shared" si="5"/>
        <v>1.3035E-2</v>
      </c>
      <c r="D271" s="322">
        <f t="shared" si="5"/>
        <v>1.295E-2</v>
      </c>
      <c r="E271" s="322">
        <f t="shared" si="5"/>
        <v>0.5</v>
      </c>
      <c r="F271">
        <f t="shared" si="6"/>
        <v>122014</v>
      </c>
      <c r="G271">
        <f t="shared" si="6"/>
        <v>1580</v>
      </c>
      <c r="H271">
        <f t="shared" si="6"/>
        <v>121223</v>
      </c>
      <c r="I271">
        <f t="shared" si="6"/>
        <v>2747331</v>
      </c>
      <c r="J271" s="302">
        <f t="shared" si="2"/>
        <v>22.515000000000001</v>
      </c>
      <c r="K271">
        <v>39.1</v>
      </c>
    </row>
    <row r="272" spans="1:11">
      <c r="A272" s="321" t="s">
        <v>814</v>
      </c>
      <c r="B272" s="322">
        <v>46</v>
      </c>
      <c r="C272" s="322">
        <f t="shared" si="5"/>
        <v>1.3655E-2</v>
      </c>
      <c r="D272" s="322">
        <f t="shared" si="5"/>
        <v>1.3559999999999999E-2</v>
      </c>
      <c r="E272" s="322">
        <f t="shared" si="5"/>
        <v>0.5</v>
      </c>
      <c r="F272">
        <f t="shared" si="6"/>
        <v>120433</v>
      </c>
      <c r="G272">
        <f t="shared" si="6"/>
        <v>1629</v>
      </c>
      <c r="H272">
        <f t="shared" si="6"/>
        <v>119618</v>
      </c>
      <c r="I272">
        <f t="shared" si="6"/>
        <v>2626108</v>
      </c>
      <c r="J272" s="302">
        <f t="shared" si="2"/>
        <v>21.805</v>
      </c>
      <c r="K272">
        <v>38.15</v>
      </c>
    </row>
    <row r="273" spans="1:11">
      <c r="A273" s="321" t="s">
        <v>814</v>
      </c>
      <c r="B273" s="322">
        <v>47</v>
      </c>
      <c r="C273" s="322">
        <f t="shared" si="5"/>
        <v>1.404E-2</v>
      </c>
      <c r="D273" s="322">
        <f t="shared" si="5"/>
        <v>1.3944999999999999E-2</v>
      </c>
      <c r="E273" s="322">
        <f t="shared" si="5"/>
        <v>0.5</v>
      </c>
      <c r="F273">
        <f t="shared" si="6"/>
        <v>118804</v>
      </c>
      <c r="G273">
        <f t="shared" si="6"/>
        <v>1654</v>
      </c>
      <c r="H273">
        <f t="shared" si="6"/>
        <v>117977</v>
      </c>
      <c r="I273">
        <f t="shared" si="6"/>
        <v>2506490</v>
      </c>
      <c r="J273" s="302">
        <f t="shared" si="2"/>
        <v>21.094999999999999</v>
      </c>
      <c r="K273">
        <v>37.19</v>
      </c>
    </row>
    <row r="274" spans="1:11">
      <c r="A274" s="321" t="s">
        <v>814</v>
      </c>
      <c r="B274" s="322">
        <v>48</v>
      </c>
      <c r="C274" s="322">
        <f t="shared" si="5"/>
        <v>1.4605E-2</v>
      </c>
      <c r="D274" s="322">
        <f t="shared" si="5"/>
        <v>1.4499999999999999E-2</v>
      </c>
      <c r="E274" s="322">
        <f t="shared" si="5"/>
        <v>0.5</v>
      </c>
      <c r="F274">
        <f t="shared" si="6"/>
        <v>117150</v>
      </c>
      <c r="G274">
        <f t="shared" si="6"/>
        <v>1697</v>
      </c>
      <c r="H274">
        <f t="shared" si="6"/>
        <v>116301</v>
      </c>
      <c r="I274">
        <f t="shared" si="6"/>
        <v>2388513</v>
      </c>
      <c r="J274" s="302">
        <f t="shared" si="2"/>
        <v>20.39</v>
      </c>
      <c r="K274">
        <v>36.229999999999997</v>
      </c>
    </row>
    <row r="275" spans="1:11">
      <c r="A275" s="321" t="s">
        <v>814</v>
      </c>
      <c r="B275" s="322">
        <v>49</v>
      </c>
      <c r="C275" s="322">
        <f t="shared" ref="C275:E290" si="7">AVERAGE(C51,C163)</f>
        <v>1.5650000000000001E-2</v>
      </c>
      <c r="D275" s="322">
        <f t="shared" si="7"/>
        <v>1.5525000000000001E-2</v>
      </c>
      <c r="E275" s="322">
        <f t="shared" si="7"/>
        <v>0.5</v>
      </c>
      <c r="F275">
        <f t="shared" ref="F275:I290" si="8">SUM(F51,F163)</f>
        <v>115453</v>
      </c>
      <c r="G275">
        <f t="shared" si="8"/>
        <v>1791</v>
      </c>
      <c r="H275">
        <f t="shared" si="8"/>
        <v>114558</v>
      </c>
      <c r="I275">
        <f t="shared" si="8"/>
        <v>2272212</v>
      </c>
      <c r="J275" s="302">
        <f t="shared" si="2"/>
        <v>19.68</v>
      </c>
      <c r="K275">
        <v>35.29</v>
      </c>
    </row>
    <row r="276" spans="1:11">
      <c r="A276" s="321" t="s">
        <v>814</v>
      </c>
      <c r="B276" s="322">
        <v>50</v>
      </c>
      <c r="C276" s="322">
        <f t="shared" si="7"/>
        <v>1.6925000000000003E-2</v>
      </c>
      <c r="D276" s="322">
        <f t="shared" si="7"/>
        <v>1.6785000000000001E-2</v>
      </c>
      <c r="E276" s="322">
        <f t="shared" si="7"/>
        <v>0.5</v>
      </c>
      <c r="F276">
        <f t="shared" si="8"/>
        <v>113662</v>
      </c>
      <c r="G276">
        <f t="shared" si="8"/>
        <v>1906</v>
      </c>
      <c r="H276">
        <f t="shared" si="8"/>
        <v>112709</v>
      </c>
      <c r="I276">
        <f t="shared" si="8"/>
        <v>2157655</v>
      </c>
      <c r="J276" s="302">
        <f t="shared" si="2"/>
        <v>18.98</v>
      </c>
      <c r="K276">
        <v>34.340000000000003</v>
      </c>
    </row>
    <row r="277" spans="1:11">
      <c r="A277" s="321" t="s">
        <v>814</v>
      </c>
      <c r="B277" s="322">
        <v>51</v>
      </c>
      <c r="C277" s="322">
        <f t="shared" si="7"/>
        <v>1.8165000000000001E-2</v>
      </c>
      <c r="D277" s="322">
        <f t="shared" si="7"/>
        <v>1.8000000000000002E-2</v>
      </c>
      <c r="E277" s="322">
        <f t="shared" si="7"/>
        <v>0.5</v>
      </c>
      <c r="F277">
        <f t="shared" si="8"/>
        <v>111757</v>
      </c>
      <c r="G277">
        <f t="shared" si="8"/>
        <v>2010</v>
      </c>
      <c r="H277">
        <f t="shared" si="8"/>
        <v>110752</v>
      </c>
      <c r="I277">
        <f t="shared" si="8"/>
        <v>2044945</v>
      </c>
      <c r="J277" s="302">
        <f t="shared" si="2"/>
        <v>18.299999999999997</v>
      </c>
      <c r="K277">
        <v>33.39</v>
      </c>
    </row>
    <row r="278" spans="1:11">
      <c r="A278" s="321" t="s">
        <v>814</v>
      </c>
      <c r="B278" s="322">
        <v>52</v>
      </c>
      <c r="C278" s="322">
        <f t="shared" si="7"/>
        <v>1.9484999999999999E-2</v>
      </c>
      <c r="D278" s="322">
        <f t="shared" si="7"/>
        <v>1.9299999999999998E-2</v>
      </c>
      <c r="E278" s="322">
        <f t="shared" si="7"/>
        <v>0.5</v>
      </c>
      <c r="F278">
        <f t="shared" si="8"/>
        <v>109747</v>
      </c>
      <c r="G278">
        <f t="shared" si="8"/>
        <v>2116</v>
      </c>
      <c r="H278">
        <f t="shared" si="8"/>
        <v>108689</v>
      </c>
      <c r="I278">
        <f t="shared" si="8"/>
        <v>1934194</v>
      </c>
      <c r="J278" s="302">
        <f t="shared" si="2"/>
        <v>17.625</v>
      </c>
      <c r="K278">
        <v>32.450000000000003</v>
      </c>
    </row>
    <row r="279" spans="1:11">
      <c r="A279" s="321" t="s">
        <v>814</v>
      </c>
      <c r="B279" s="322">
        <v>53</v>
      </c>
      <c r="C279" s="322">
        <f t="shared" si="7"/>
        <v>2.0420000000000001E-2</v>
      </c>
      <c r="D279" s="322">
        <f t="shared" si="7"/>
        <v>2.0215E-2</v>
      </c>
      <c r="E279" s="322">
        <f t="shared" si="7"/>
        <v>0.5</v>
      </c>
      <c r="F279">
        <f t="shared" si="8"/>
        <v>107630</v>
      </c>
      <c r="G279">
        <f t="shared" si="8"/>
        <v>2175</v>
      </c>
      <c r="H279">
        <f t="shared" si="8"/>
        <v>106543</v>
      </c>
      <c r="I279">
        <f t="shared" si="8"/>
        <v>1825505</v>
      </c>
      <c r="J279" s="302">
        <f t="shared" si="2"/>
        <v>16.96</v>
      </c>
      <c r="K279">
        <v>31.53</v>
      </c>
    </row>
    <row r="280" spans="1:11">
      <c r="A280" s="321" t="s">
        <v>814</v>
      </c>
      <c r="B280" s="322">
        <v>54</v>
      </c>
      <c r="C280" s="322">
        <f t="shared" si="7"/>
        <v>2.2530000000000001E-2</v>
      </c>
      <c r="D280" s="322">
        <f t="shared" si="7"/>
        <v>2.2284999999999999E-2</v>
      </c>
      <c r="E280" s="322">
        <f t="shared" si="7"/>
        <v>0.5</v>
      </c>
      <c r="F280">
        <f t="shared" si="8"/>
        <v>105455</v>
      </c>
      <c r="G280">
        <f t="shared" si="8"/>
        <v>2349</v>
      </c>
      <c r="H280">
        <f t="shared" si="8"/>
        <v>104281</v>
      </c>
      <c r="I280">
        <f t="shared" si="8"/>
        <v>1718962</v>
      </c>
      <c r="J280" s="302">
        <f t="shared" si="2"/>
        <v>16.299999999999997</v>
      </c>
      <c r="K280">
        <v>30.6</v>
      </c>
    </row>
    <row r="281" spans="1:11">
      <c r="A281" s="321" t="s">
        <v>814</v>
      </c>
      <c r="B281" s="322">
        <v>55</v>
      </c>
      <c r="C281" s="322">
        <f t="shared" si="7"/>
        <v>2.2975000000000002E-2</v>
      </c>
      <c r="D281" s="322">
        <f t="shared" si="7"/>
        <v>2.2714999999999999E-2</v>
      </c>
      <c r="E281" s="322">
        <f t="shared" si="7"/>
        <v>0.5</v>
      </c>
      <c r="F281">
        <f t="shared" si="8"/>
        <v>103107</v>
      </c>
      <c r="G281">
        <f t="shared" si="8"/>
        <v>2344</v>
      </c>
      <c r="H281">
        <f t="shared" si="8"/>
        <v>101935</v>
      </c>
      <c r="I281">
        <f t="shared" si="8"/>
        <v>1614681</v>
      </c>
      <c r="J281" s="302">
        <f t="shared" si="2"/>
        <v>15.66</v>
      </c>
      <c r="K281">
        <v>29.67</v>
      </c>
    </row>
    <row r="282" spans="1:11">
      <c r="A282" s="321" t="s">
        <v>814</v>
      </c>
      <c r="B282" s="322">
        <v>56</v>
      </c>
      <c r="C282" s="322">
        <f t="shared" si="7"/>
        <v>2.529E-2</v>
      </c>
      <c r="D282" s="322">
        <f t="shared" si="7"/>
        <v>2.4975000000000001E-2</v>
      </c>
      <c r="E282" s="322">
        <f t="shared" si="7"/>
        <v>0.5</v>
      </c>
      <c r="F282">
        <f t="shared" si="8"/>
        <v>100762</v>
      </c>
      <c r="G282">
        <f t="shared" si="8"/>
        <v>2519</v>
      </c>
      <c r="H282">
        <f t="shared" si="8"/>
        <v>99504</v>
      </c>
      <c r="I282">
        <f t="shared" si="8"/>
        <v>1512746</v>
      </c>
      <c r="J282" s="302">
        <f t="shared" si="2"/>
        <v>15.015000000000001</v>
      </c>
      <c r="K282">
        <v>28.75</v>
      </c>
    </row>
    <row r="283" spans="1:11">
      <c r="A283" s="321" t="s">
        <v>814</v>
      </c>
      <c r="B283" s="322">
        <v>57</v>
      </c>
      <c r="C283" s="322">
        <f t="shared" si="7"/>
        <v>2.7994999999999999E-2</v>
      </c>
      <c r="D283" s="322">
        <f t="shared" si="7"/>
        <v>2.7610000000000003E-2</v>
      </c>
      <c r="E283" s="322">
        <f t="shared" si="7"/>
        <v>0.5</v>
      </c>
      <c r="F283">
        <f t="shared" si="8"/>
        <v>98244</v>
      </c>
      <c r="G283">
        <f t="shared" si="8"/>
        <v>2712</v>
      </c>
      <c r="H283">
        <f t="shared" si="8"/>
        <v>96888</v>
      </c>
      <c r="I283">
        <f t="shared" si="8"/>
        <v>1413243</v>
      </c>
      <c r="J283" s="302">
        <f t="shared" si="2"/>
        <v>14.385000000000002</v>
      </c>
      <c r="K283">
        <v>27.84</v>
      </c>
    </row>
    <row r="284" spans="1:11">
      <c r="A284" s="321" t="s">
        <v>814</v>
      </c>
      <c r="B284" s="322">
        <v>58</v>
      </c>
      <c r="C284" s="322">
        <f t="shared" si="7"/>
        <v>3.0460000000000001E-2</v>
      </c>
      <c r="D284" s="322">
        <f t="shared" si="7"/>
        <v>0.03</v>
      </c>
      <c r="E284" s="322">
        <f t="shared" si="7"/>
        <v>0.5</v>
      </c>
      <c r="F284">
        <f t="shared" si="8"/>
        <v>95532</v>
      </c>
      <c r="G284">
        <f t="shared" si="8"/>
        <v>2867</v>
      </c>
      <c r="H284">
        <f t="shared" si="8"/>
        <v>94099</v>
      </c>
      <c r="I284">
        <f t="shared" si="8"/>
        <v>1316355</v>
      </c>
      <c r="J284" s="302">
        <f t="shared" si="2"/>
        <v>13.78</v>
      </c>
      <c r="K284">
        <v>26.93</v>
      </c>
    </row>
    <row r="285" spans="1:11">
      <c r="A285" s="321" t="s">
        <v>814</v>
      </c>
      <c r="B285" s="322">
        <v>59</v>
      </c>
      <c r="C285" s="322">
        <f t="shared" si="7"/>
        <v>3.2100000000000004E-2</v>
      </c>
      <c r="D285" s="322">
        <f t="shared" si="7"/>
        <v>3.1594999999999998E-2</v>
      </c>
      <c r="E285" s="322">
        <f t="shared" si="7"/>
        <v>0.5</v>
      </c>
      <c r="F285">
        <f t="shared" si="8"/>
        <v>92665</v>
      </c>
      <c r="G285">
        <f t="shared" si="8"/>
        <v>2929</v>
      </c>
      <c r="H285">
        <f t="shared" si="8"/>
        <v>91201</v>
      </c>
      <c r="I285">
        <f t="shared" si="8"/>
        <v>1222256</v>
      </c>
      <c r="J285" s="302">
        <f t="shared" si="2"/>
        <v>13.19</v>
      </c>
      <c r="K285">
        <v>26.02</v>
      </c>
    </row>
    <row r="286" spans="1:11">
      <c r="A286" s="321" t="s">
        <v>814</v>
      </c>
      <c r="B286" s="322">
        <v>60</v>
      </c>
      <c r="C286" s="322">
        <f t="shared" si="7"/>
        <v>3.4784999999999996E-2</v>
      </c>
      <c r="D286" s="322">
        <f t="shared" si="7"/>
        <v>3.4185E-2</v>
      </c>
      <c r="E286" s="322">
        <f t="shared" si="7"/>
        <v>0.5</v>
      </c>
      <c r="F286">
        <f t="shared" si="8"/>
        <v>89737</v>
      </c>
      <c r="G286">
        <f t="shared" si="8"/>
        <v>3068</v>
      </c>
      <c r="H286">
        <f t="shared" si="8"/>
        <v>88203</v>
      </c>
      <c r="I286">
        <f t="shared" si="8"/>
        <v>1131055</v>
      </c>
      <c r="J286" s="302">
        <f t="shared" si="2"/>
        <v>12.605</v>
      </c>
      <c r="K286">
        <v>25.12</v>
      </c>
    </row>
    <row r="287" spans="1:11">
      <c r="A287" s="321" t="s">
        <v>814</v>
      </c>
      <c r="B287" s="322">
        <v>61</v>
      </c>
      <c r="C287" s="322">
        <f t="shared" si="7"/>
        <v>3.6900000000000002E-2</v>
      </c>
      <c r="D287" s="322">
        <f t="shared" si="7"/>
        <v>3.6229999999999998E-2</v>
      </c>
      <c r="E287" s="322">
        <f t="shared" si="7"/>
        <v>0.5</v>
      </c>
      <c r="F287">
        <f t="shared" si="8"/>
        <v>86670</v>
      </c>
      <c r="G287">
        <f t="shared" si="8"/>
        <v>3138</v>
      </c>
      <c r="H287">
        <f t="shared" si="8"/>
        <v>85101</v>
      </c>
      <c r="I287">
        <f t="shared" si="8"/>
        <v>1042852</v>
      </c>
      <c r="J287" s="302">
        <f t="shared" si="2"/>
        <v>12.035</v>
      </c>
      <c r="K287">
        <v>24.24</v>
      </c>
    </row>
    <row r="288" spans="1:11">
      <c r="A288" s="321" t="s">
        <v>814</v>
      </c>
      <c r="B288" s="322">
        <v>62</v>
      </c>
      <c r="C288" s="322">
        <f t="shared" si="7"/>
        <v>3.9495000000000002E-2</v>
      </c>
      <c r="D288" s="322">
        <f t="shared" si="7"/>
        <v>3.8730000000000001E-2</v>
      </c>
      <c r="E288" s="322">
        <f t="shared" si="7"/>
        <v>0.5</v>
      </c>
      <c r="F288">
        <f t="shared" si="8"/>
        <v>83531</v>
      </c>
      <c r="G288">
        <f t="shared" si="8"/>
        <v>3232</v>
      </c>
      <c r="H288">
        <f t="shared" si="8"/>
        <v>81916</v>
      </c>
      <c r="I288">
        <f t="shared" si="8"/>
        <v>957752</v>
      </c>
      <c r="J288" s="302">
        <f t="shared" si="2"/>
        <v>11.465</v>
      </c>
      <c r="K288">
        <v>23.36</v>
      </c>
    </row>
    <row r="289" spans="1:11">
      <c r="A289" s="321" t="s">
        <v>814</v>
      </c>
      <c r="B289" s="322">
        <v>63</v>
      </c>
      <c r="C289" s="322">
        <f t="shared" si="7"/>
        <v>4.274E-2</v>
      </c>
      <c r="D289" s="322">
        <f t="shared" si="7"/>
        <v>4.1840000000000002E-2</v>
      </c>
      <c r="E289" s="322">
        <f t="shared" si="7"/>
        <v>0.5</v>
      </c>
      <c r="F289">
        <f t="shared" si="8"/>
        <v>80300</v>
      </c>
      <c r="G289">
        <f t="shared" si="8"/>
        <v>3362</v>
      </c>
      <c r="H289">
        <f t="shared" si="8"/>
        <v>78618</v>
      </c>
      <c r="I289">
        <f t="shared" si="8"/>
        <v>875836</v>
      </c>
      <c r="J289" s="302">
        <f t="shared" si="2"/>
        <v>10.91</v>
      </c>
      <c r="K289">
        <v>22.49</v>
      </c>
    </row>
    <row r="290" spans="1:11">
      <c r="A290" s="321" t="s">
        <v>814</v>
      </c>
      <c r="B290" s="322">
        <v>64</v>
      </c>
      <c r="C290" s="322">
        <f t="shared" si="7"/>
        <v>4.7339999999999993E-2</v>
      </c>
      <c r="D290" s="322">
        <f t="shared" si="7"/>
        <v>4.6244999999999994E-2</v>
      </c>
      <c r="E290" s="322">
        <f t="shared" si="7"/>
        <v>0.5</v>
      </c>
      <c r="F290">
        <f t="shared" si="8"/>
        <v>76938</v>
      </c>
      <c r="G290">
        <f t="shared" si="8"/>
        <v>3555</v>
      </c>
      <c r="H290">
        <f t="shared" si="8"/>
        <v>75159</v>
      </c>
      <c r="I290">
        <f t="shared" si="8"/>
        <v>797218</v>
      </c>
      <c r="J290" s="302">
        <f t="shared" si="2"/>
        <v>10.36</v>
      </c>
      <c r="K290">
        <v>21.63</v>
      </c>
    </row>
    <row r="291" spans="1:11">
      <c r="A291" s="321" t="s">
        <v>814</v>
      </c>
      <c r="B291" s="322">
        <v>65</v>
      </c>
      <c r="C291" s="322">
        <f t="shared" ref="C291:E306" si="9">AVERAGE(C67,C179)</f>
        <v>5.2144999999999997E-2</v>
      </c>
      <c r="D291" s="322">
        <f t="shared" si="9"/>
        <v>5.0820000000000004E-2</v>
      </c>
      <c r="E291" s="322">
        <f t="shared" si="9"/>
        <v>0.5</v>
      </c>
      <c r="F291">
        <f t="shared" ref="F291:I306" si="10">SUM(F67,F179)</f>
        <v>73382</v>
      </c>
      <c r="G291">
        <f t="shared" si="10"/>
        <v>3730</v>
      </c>
      <c r="H291">
        <f t="shared" si="10"/>
        <v>71516</v>
      </c>
      <c r="I291">
        <f t="shared" si="10"/>
        <v>722058</v>
      </c>
      <c r="J291" s="302">
        <f t="shared" ref="J291:J335" si="11">AVERAGE(J67,J179)</f>
        <v>9.8449999999999989</v>
      </c>
      <c r="K291">
        <v>20.78</v>
      </c>
    </row>
    <row r="292" spans="1:11">
      <c r="A292" s="321" t="s">
        <v>814</v>
      </c>
      <c r="B292" s="322">
        <v>66</v>
      </c>
      <c r="C292" s="322">
        <f t="shared" si="9"/>
        <v>5.6884999999999998E-2</v>
      </c>
      <c r="D292" s="322">
        <f t="shared" si="9"/>
        <v>5.5315000000000003E-2</v>
      </c>
      <c r="E292" s="322">
        <f t="shared" si="9"/>
        <v>0.5</v>
      </c>
      <c r="F292">
        <f t="shared" si="10"/>
        <v>69651</v>
      </c>
      <c r="G292">
        <f t="shared" si="10"/>
        <v>3853</v>
      </c>
      <c r="H292">
        <f t="shared" si="10"/>
        <v>67725</v>
      </c>
      <c r="I292">
        <f t="shared" si="10"/>
        <v>650541</v>
      </c>
      <c r="J292" s="302">
        <f t="shared" si="11"/>
        <v>9.34</v>
      </c>
      <c r="K292">
        <v>19.940000000000001</v>
      </c>
    </row>
    <row r="293" spans="1:11">
      <c r="A293" s="321" t="s">
        <v>814</v>
      </c>
      <c r="B293" s="322">
        <v>67</v>
      </c>
      <c r="C293" s="322">
        <f t="shared" si="9"/>
        <v>6.1359999999999998E-2</v>
      </c>
      <c r="D293" s="322">
        <f t="shared" si="9"/>
        <v>5.9535000000000005E-2</v>
      </c>
      <c r="E293" s="322">
        <f t="shared" si="9"/>
        <v>0.5</v>
      </c>
      <c r="F293">
        <f t="shared" si="10"/>
        <v>65798</v>
      </c>
      <c r="G293">
        <f t="shared" si="10"/>
        <v>3915</v>
      </c>
      <c r="H293">
        <f t="shared" si="10"/>
        <v>63841</v>
      </c>
      <c r="I293">
        <f t="shared" si="10"/>
        <v>582817</v>
      </c>
      <c r="J293" s="302">
        <f t="shared" si="11"/>
        <v>8.86</v>
      </c>
      <c r="K293">
        <v>19.09</v>
      </c>
    </row>
    <row r="294" spans="1:11">
      <c r="A294" s="321" t="s">
        <v>814</v>
      </c>
      <c r="B294" s="322">
        <v>68</v>
      </c>
      <c r="C294" s="322">
        <f t="shared" si="9"/>
        <v>7.3220000000000007E-2</v>
      </c>
      <c r="D294" s="322">
        <f t="shared" si="9"/>
        <v>7.0624999999999993E-2</v>
      </c>
      <c r="E294" s="322">
        <f t="shared" si="9"/>
        <v>0.5</v>
      </c>
      <c r="F294">
        <f t="shared" si="10"/>
        <v>61883</v>
      </c>
      <c r="G294">
        <f t="shared" si="10"/>
        <v>4364</v>
      </c>
      <c r="H294">
        <f t="shared" si="10"/>
        <v>59701</v>
      </c>
      <c r="I294">
        <f t="shared" si="10"/>
        <v>518976</v>
      </c>
      <c r="J294" s="302">
        <f t="shared" si="11"/>
        <v>8.39</v>
      </c>
      <c r="K294">
        <v>18.28</v>
      </c>
    </row>
    <row r="295" spans="1:11">
      <c r="A295" s="321" t="s">
        <v>814</v>
      </c>
      <c r="B295" s="322">
        <v>69</v>
      </c>
      <c r="C295" s="322">
        <f t="shared" si="9"/>
        <v>7.5800000000000006E-2</v>
      </c>
      <c r="D295" s="322">
        <f t="shared" si="9"/>
        <v>7.3025000000000007E-2</v>
      </c>
      <c r="E295" s="322">
        <f t="shared" si="9"/>
        <v>0.5</v>
      </c>
      <c r="F295">
        <f t="shared" si="10"/>
        <v>57519</v>
      </c>
      <c r="G295">
        <f t="shared" si="10"/>
        <v>4199</v>
      </c>
      <c r="H295">
        <f t="shared" si="10"/>
        <v>55420</v>
      </c>
      <c r="I295">
        <f t="shared" si="10"/>
        <v>459275</v>
      </c>
      <c r="J295" s="302">
        <f t="shared" si="11"/>
        <v>7.9850000000000003</v>
      </c>
      <c r="K295">
        <v>17.46</v>
      </c>
    </row>
    <row r="296" spans="1:11">
      <c r="A296" s="321" t="s">
        <v>814</v>
      </c>
      <c r="B296" s="322">
        <v>70</v>
      </c>
      <c r="C296" s="322">
        <f t="shared" si="9"/>
        <v>6.7710000000000006E-2</v>
      </c>
      <c r="D296" s="322">
        <f t="shared" si="9"/>
        <v>6.5454999999999999E-2</v>
      </c>
      <c r="E296" s="322">
        <f t="shared" si="9"/>
        <v>0.5</v>
      </c>
      <c r="F296">
        <f t="shared" si="10"/>
        <v>53321</v>
      </c>
      <c r="G296">
        <f t="shared" si="10"/>
        <v>3507</v>
      </c>
      <c r="H296">
        <f t="shared" si="10"/>
        <v>51567</v>
      </c>
      <c r="I296">
        <f t="shared" si="10"/>
        <v>403854</v>
      </c>
      <c r="J296" s="302">
        <f t="shared" si="11"/>
        <v>7.5750000000000002</v>
      </c>
      <c r="K296">
        <v>16.66</v>
      </c>
    </row>
    <row r="297" spans="1:11">
      <c r="A297" s="321" t="s">
        <v>814</v>
      </c>
      <c r="B297" s="322">
        <v>71</v>
      </c>
      <c r="C297" s="322">
        <f t="shared" si="9"/>
        <v>8.6219999999999991E-2</v>
      </c>
      <c r="D297" s="322">
        <f t="shared" si="9"/>
        <v>8.2650000000000001E-2</v>
      </c>
      <c r="E297" s="322">
        <f t="shared" si="9"/>
        <v>0.5</v>
      </c>
      <c r="F297">
        <f t="shared" si="10"/>
        <v>49814</v>
      </c>
      <c r="G297">
        <f t="shared" si="10"/>
        <v>4121</v>
      </c>
      <c r="H297">
        <f t="shared" si="10"/>
        <v>47753</v>
      </c>
      <c r="I297">
        <f t="shared" si="10"/>
        <v>352287</v>
      </c>
      <c r="J297" s="302">
        <f t="shared" si="11"/>
        <v>7.07</v>
      </c>
      <c r="K297">
        <v>15.86</v>
      </c>
    </row>
    <row r="298" spans="1:11">
      <c r="A298" s="321" t="s">
        <v>814</v>
      </c>
      <c r="B298" s="322">
        <v>72</v>
      </c>
      <c r="C298" s="322">
        <f t="shared" si="9"/>
        <v>9.4189999999999996E-2</v>
      </c>
      <c r="D298" s="322">
        <f t="shared" si="9"/>
        <v>8.9939999999999992E-2</v>
      </c>
      <c r="E298" s="322">
        <f t="shared" si="9"/>
        <v>0.5</v>
      </c>
      <c r="F298">
        <f t="shared" si="10"/>
        <v>45693</v>
      </c>
      <c r="G298">
        <f t="shared" si="10"/>
        <v>4106</v>
      </c>
      <c r="H298">
        <f t="shared" si="10"/>
        <v>43640</v>
      </c>
      <c r="I298">
        <f t="shared" si="10"/>
        <v>304534</v>
      </c>
      <c r="J298" s="302">
        <f t="shared" si="11"/>
        <v>6.665</v>
      </c>
      <c r="K298">
        <v>15.09</v>
      </c>
    </row>
    <row r="299" spans="1:11">
      <c r="A299" s="321" t="s">
        <v>814</v>
      </c>
      <c r="B299" s="322">
        <v>73</v>
      </c>
      <c r="C299" s="322">
        <f t="shared" si="9"/>
        <v>0.10861</v>
      </c>
      <c r="D299" s="322">
        <f t="shared" si="9"/>
        <v>0.103015</v>
      </c>
      <c r="E299" s="322">
        <f t="shared" si="9"/>
        <v>0.5</v>
      </c>
      <c r="F299">
        <f t="shared" si="10"/>
        <v>41587</v>
      </c>
      <c r="G299">
        <f t="shared" si="10"/>
        <v>4285</v>
      </c>
      <c r="H299">
        <f t="shared" si="10"/>
        <v>39445</v>
      </c>
      <c r="I299">
        <f t="shared" si="10"/>
        <v>260894</v>
      </c>
      <c r="J299" s="302">
        <f t="shared" si="11"/>
        <v>6.2750000000000004</v>
      </c>
      <c r="K299">
        <v>14.32</v>
      </c>
    </row>
    <row r="300" spans="1:11">
      <c r="A300" s="321" t="s">
        <v>814</v>
      </c>
      <c r="B300" s="322">
        <v>74</v>
      </c>
      <c r="C300" s="322">
        <f t="shared" si="9"/>
        <v>0.11255</v>
      </c>
      <c r="D300" s="322">
        <f t="shared" si="9"/>
        <v>0.106545</v>
      </c>
      <c r="E300" s="322">
        <f t="shared" si="9"/>
        <v>0.5</v>
      </c>
      <c r="F300">
        <f t="shared" si="10"/>
        <v>37303</v>
      </c>
      <c r="G300">
        <f t="shared" si="10"/>
        <v>3979</v>
      </c>
      <c r="H300">
        <f t="shared" si="10"/>
        <v>35313</v>
      </c>
      <c r="I300">
        <f t="shared" si="10"/>
        <v>221449</v>
      </c>
      <c r="J300" s="302">
        <f t="shared" si="11"/>
        <v>5.9350000000000005</v>
      </c>
      <c r="K300">
        <v>13.56</v>
      </c>
    </row>
    <row r="301" spans="1:11">
      <c r="A301" s="321" t="s">
        <v>814</v>
      </c>
      <c r="B301" s="322">
        <v>75</v>
      </c>
      <c r="C301" s="322">
        <f t="shared" si="9"/>
        <v>0.12553500000000001</v>
      </c>
      <c r="D301" s="322">
        <f t="shared" si="9"/>
        <v>0.11812</v>
      </c>
      <c r="E301" s="322">
        <f t="shared" si="9"/>
        <v>0.5</v>
      </c>
      <c r="F301">
        <f t="shared" si="10"/>
        <v>33324</v>
      </c>
      <c r="G301">
        <f t="shared" si="10"/>
        <v>3936</v>
      </c>
      <c r="H301">
        <f t="shared" si="10"/>
        <v>31356</v>
      </c>
      <c r="I301">
        <f t="shared" si="10"/>
        <v>186135</v>
      </c>
      <c r="J301" s="302">
        <f t="shared" si="11"/>
        <v>5.585</v>
      </c>
      <c r="K301">
        <v>12.82</v>
      </c>
    </row>
    <row r="302" spans="1:11">
      <c r="A302" s="321" t="s">
        <v>814</v>
      </c>
      <c r="B302" s="322">
        <v>76</v>
      </c>
      <c r="C302" s="322">
        <f t="shared" si="9"/>
        <v>0.14418</v>
      </c>
      <c r="D302" s="322">
        <f t="shared" si="9"/>
        <v>0.13449</v>
      </c>
      <c r="E302" s="322">
        <f t="shared" si="9"/>
        <v>0.5</v>
      </c>
      <c r="F302">
        <f t="shared" si="10"/>
        <v>29388</v>
      </c>
      <c r="G302">
        <f t="shared" si="10"/>
        <v>3953</v>
      </c>
      <c r="H302">
        <f t="shared" si="10"/>
        <v>27412</v>
      </c>
      <c r="I302">
        <f t="shared" si="10"/>
        <v>154779</v>
      </c>
      <c r="J302" s="302">
        <f t="shared" si="11"/>
        <v>5.2649999999999997</v>
      </c>
      <c r="K302">
        <v>12.09</v>
      </c>
    </row>
    <row r="303" spans="1:11">
      <c r="A303" s="321" t="s">
        <v>814</v>
      </c>
      <c r="B303" s="322">
        <v>77</v>
      </c>
      <c r="C303" s="322">
        <f t="shared" si="9"/>
        <v>0.14271500000000001</v>
      </c>
      <c r="D303" s="322">
        <f t="shared" si="9"/>
        <v>0.133215</v>
      </c>
      <c r="E303" s="322">
        <f t="shared" si="9"/>
        <v>0.5</v>
      </c>
      <c r="F303">
        <f t="shared" si="10"/>
        <v>25435</v>
      </c>
      <c r="G303">
        <f t="shared" si="10"/>
        <v>3388</v>
      </c>
      <c r="H303">
        <f t="shared" si="10"/>
        <v>23742</v>
      </c>
      <c r="I303">
        <f t="shared" si="10"/>
        <v>127368</v>
      </c>
      <c r="J303" s="302">
        <f t="shared" si="11"/>
        <v>5.01</v>
      </c>
      <c r="K303">
        <v>11.37</v>
      </c>
    </row>
    <row r="304" spans="1:11">
      <c r="A304" s="321" t="s">
        <v>814</v>
      </c>
      <c r="B304" s="322">
        <v>78</v>
      </c>
      <c r="C304" s="322">
        <f t="shared" si="9"/>
        <v>0.15901999999999999</v>
      </c>
      <c r="D304" s="322">
        <f t="shared" si="9"/>
        <v>0.14730500000000002</v>
      </c>
      <c r="E304" s="322">
        <f t="shared" si="9"/>
        <v>0.5</v>
      </c>
      <c r="F304">
        <f t="shared" si="10"/>
        <v>22047</v>
      </c>
      <c r="G304">
        <f t="shared" si="10"/>
        <v>3247</v>
      </c>
      <c r="H304">
        <f t="shared" si="10"/>
        <v>20424</v>
      </c>
      <c r="I304">
        <f t="shared" si="10"/>
        <v>103626</v>
      </c>
      <c r="J304" s="302">
        <f t="shared" si="11"/>
        <v>4.7</v>
      </c>
      <c r="K304">
        <v>10.66</v>
      </c>
    </row>
    <row r="305" spans="1:11">
      <c r="A305" s="321" t="s">
        <v>814</v>
      </c>
      <c r="B305" s="322">
        <v>79</v>
      </c>
      <c r="C305" s="322">
        <f t="shared" si="9"/>
        <v>0.17770999999999998</v>
      </c>
      <c r="D305" s="322">
        <f t="shared" si="9"/>
        <v>0.16320499999999999</v>
      </c>
      <c r="E305" s="322">
        <f t="shared" si="9"/>
        <v>0.5</v>
      </c>
      <c r="F305">
        <f t="shared" si="10"/>
        <v>18801</v>
      </c>
      <c r="G305">
        <f t="shared" si="10"/>
        <v>3070</v>
      </c>
      <c r="H305">
        <f t="shared" si="10"/>
        <v>17267</v>
      </c>
      <c r="I305">
        <f t="shared" si="10"/>
        <v>83202</v>
      </c>
      <c r="J305" s="302">
        <f t="shared" si="11"/>
        <v>4.4249999999999998</v>
      </c>
      <c r="K305">
        <v>9.9700000000000006</v>
      </c>
    </row>
    <row r="306" spans="1:11">
      <c r="A306" s="321" t="s">
        <v>814</v>
      </c>
      <c r="B306" s="322">
        <v>80</v>
      </c>
      <c r="C306" s="322">
        <f t="shared" si="9"/>
        <v>0.19259500000000002</v>
      </c>
      <c r="D306" s="322">
        <f t="shared" si="9"/>
        <v>0.175675</v>
      </c>
      <c r="E306" s="322">
        <f t="shared" si="9"/>
        <v>0.5</v>
      </c>
      <c r="F306">
        <f t="shared" si="10"/>
        <v>15732</v>
      </c>
      <c r="G306">
        <f t="shared" si="10"/>
        <v>2763</v>
      </c>
      <c r="H306">
        <f t="shared" si="10"/>
        <v>14351</v>
      </c>
      <c r="I306">
        <f t="shared" si="10"/>
        <v>65935</v>
      </c>
      <c r="J306" s="302">
        <f t="shared" si="11"/>
        <v>4.1900000000000004</v>
      </c>
      <c r="K306">
        <v>9.3000000000000007</v>
      </c>
    </row>
    <row r="307" spans="1:11">
      <c r="A307" s="321" t="s">
        <v>814</v>
      </c>
      <c r="B307" s="322">
        <v>81</v>
      </c>
      <c r="C307" s="322">
        <f t="shared" ref="C307:E322" si="12">AVERAGE(C83,C195)</f>
        <v>0.19308500000000001</v>
      </c>
      <c r="D307" s="322">
        <f t="shared" si="12"/>
        <v>0.17607500000000001</v>
      </c>
      <c r="E307" s="322">
        <f t="shared" si="12"/>
        <v>0.5</v>
      </c>
      <c r="F307">
        <f t="shared" ref="F307:I322" si="13">SUM(F83,F195)</f>
        <v>12969</v>
      </c>
      <c r="G307">
        <f t="shared" si="13"/>
        <v>2282</v>
      </c>
      <c r="H307">
        <f t="shared" si="13"/>
        <v>11828</v>
      </c>
      <c r="I307">
        <f t="shared" si="13"/>
        <v>51585</v>
      </c>
      <c r="J307" s="302">
        <f t="shared" si="11"/>
        <v>3.9800000000000004</v>
      </c>
      <c r="K307">
        <v>8.66</v>
      </c>
    </row>
    <row r="308" spans="1:11">
      <c r="A308" s="321" t="s">
        <v>814</v>
      </c>
      <c r="B308" s="322">
        <v>82</v>
      </c>
      <c r="C308" s="322">
        <f t="shared" si="12"/>
        <v>0.20471</v>
      </c>
      <c r="D308" s="322">
        <f t="shared" si="12"/>
        <v>0.1857</v>
      </c>
      <c r="E308" s="322">
        <f t="shared" si="12"/>
        <v>0.5</v>
      </c>
      <c r="F308">
        <f>SUM(F84,F196)+F320</f>
        <v>10870</v>
      </c>
      <c r="G308">
        <f t="shared" si="13"/>
        <v>1984</v>
      </c>
      <c r="H308">
        <f t="shared" si="13"/>
        <v>9695</v>
      </c>
      <c r="I308">
        <f t="shared" si="13"/>
        <v>39757</v>
      </c>
      <c r="J308" s="302">
        <f t="shared" si="11"/>
        <v>3.7199999999999998</v>
      </c>
      <c r="K308">
        <v>8.0299999999999994</v>
      </c>
    </row>
    <row r="309" spans="1:11">
      <c r="A309" s="321" t="s">
        <v>814</v>
      </c>
      <c r="B309" s="322">
        <v>83</v>
      </c>
      <c r="C309" s="322">
        <f t="shared" si="12"/>
        <v>0.23512</v>
      </c>
      <c r="D309" s="322">
        <f t="shared" si="12"/>
        <v>0.21037500000000001</v>
      </c>
      <c r="E309" s="322">
        <f t="shared" si="12"/>
        <v>0.5</v>
      </c>
      <c r="F309">
        <f t="shared" si="13"/>
        <v>8703</v>
      </c>
      <c r="G309">
        <f t="shared" si="13"/>
        <v>1829</v>
      </c>
      <c r="H309">
        <f t="shared" si="13"/>
        <v>7787</v>
      </c>
      <c r="I309">
        <f t="shared" si="13"/>
        <v>30062</v>
      </c>
      <c r="J309" s="302">
        <f t="shared" si="11"/>
        <v>3.4550000000000001</v>
      </c>
      <c r="K309">
        <v>7.43</v>
      </c>
    </row>
    <row r="310" spans="1:11">
      <c r="A310" s="321" t="s">
        <v>814</v>
      </c>
      <c r="B310" s="322">
        <v>84</v>
      </c>
      <c r="C310" s="322">
        <f t="shared" si="12"/>
        <v>0.26697000000000004</v>
      </c>
      <c r="D310" s="322">
        <f t="shared" si="12"/>
        <v>0.23547499999999999</v>
      </c>
      <c r="E310" s="322">
        <f t="shared" si="12"/>
        <v>0.5</v>
      </c>
      <c r="F310">
        <f t="shared" si="13"/>
        <v>6872</v>
      </c>
      <c r="G310">
        <f t="shared" si="13"/>
        <v>1621</v>
      </c>
      <c r="H310">
        <f t="shared" si="13"/>
        <v>6062</v>
      </c>
      <c r="I310">
        <f t="shared" si="13"/>
        <v>22275</v>
      </c>
      <c r="J310" s="302">
        <f t="shared" si="11"/>
        <v>3.2450000000000001</v>
      </c>
      <c r="K310">
        <v>6.86</v>
      </c>
    </row>
    <row r="311" spans="1:11">
      <c r="A311" s="321" t="s">
        <v>814</v>
      </c>
      <c r="B311" s="322">
        <v>85</v>
      </c>
      <c r="C311" s="322">
        <f t="shared" si="12"/>
        <v>0.26797499999999996</v>
      </c>
      <c r="D311" s="322">
        <f t="shared" si="12"/>
        <v>0.23629499999999998</v>
      </c>
      <c r="E311" s="322">
        <f t="shared" si="12"/>
        <v>0.5</v>
      </c>
      <c r="F311">
        <f t="shared" si="13"/>
        <v>5252</v>
      </c>
      <c r="G311">
        <f t="shared" si="13"/>
        <v>1240</v>
      </c>
      <c r="H311">
        <f t="shared" si="13"/>
        <v>4632</v>
      </c>
      <c r="I311">
        <f t="shared" si="13"/>
        <v>16212</v>
      </c>
      <c r="J311" s="302">
        <f t="shared" si="11"/>
        <v>3.09</v>
      </c>
      <c r="K311">
        <v>6.33</v>
      </c>
    </row>
    <row r="312" spans="1:11">
      <c r="A312" s="321" t="s">
        <v>814</v>
      </c>
      <c r="B312" s="322">
        <v>86</v>
      </c>
      <c r="C312" s="322">
        <f t="shared" si="12"/>
        <v>0.29940500000000003</v>
      </c>
      <c r="D312" s="322">
        <f t="shared" si="12"/>
        <v>0.260405</v>
      </c>
      <c r="E312" s="322">
        <f t="shared" si="12"/>
        <v>0.5</v>
      </c>
      <c r="F312">
        <f t="shared" si="13"/>
        <v>4012</v>
      </c>
      <c r="G312">
        <f t="shared" si="13"/>
        <v>1046</v>
      </c>
      <c r="H312">
        <f t="shared" si="13"/>
        <v>3489</v>
      </c>
      <c r="I312">
        <f t="shared" si="13"/>
        <v>11581</v>
      </c>
      <c r="J312" s="302">
        <f t="shared" si="11"/>
        <v>2.8899999999999997</v>
      </c>
      <c r="K312">
        <v>5.83</v>
      </c>
    </row>
    <row r="313" spans="1:11">
      <c r="A313" s="321" t="s">
        <v>814</v>
      </c>
      <c r="B313" s="322">
        <v>87</v>
      </c>
      <c r="C313" s="322">
        <f t="shared" si="12"/>
        <v>0.32051000000000002</v>
      </c>
      <c r="D313" s="322">
        <f t="shared" si="12"/>
        <v>0.27620500000000003</v>
      </c>
      <c r="E313" s="322">
        <f t="shared" si="12"/>
        <v>0.5</v>
      </c>
      <c r="F313">
        <f t="shared" si="13"/>
        <v>2966</v>
      </c>
      <c r="G313">
        <f t="shared" si="13"/>
        <v>820</v>
      </c>
      <c r="H313">
        <f t="shared" si="13"/>
        <v>2556</v>
      </c>
      <c r="I313">
        <f t="shared" si="13"/>
        <v>8092</v>
      </c>
      <c r="J313" s="302">
        <f t="shared" si="11"/>
        <v>2.7349999999999999</v>
      </c>
      <c r="K313">
        <v>5.37</v>
      </c>
    </row>
    <row r="314" spans="1:11">
      <c r="A314" s="321" t="s">
        <v>814</v>
      </c>
      <c r="B314" s="322">
        <v>88</v>
      </c>
      <c r="C314" s="322">
        <f t="shared" si="12"/>
        <v>0.34387500000000004</v>
      </c>
      <c r="D314" s="322">
        <f t="shared" si="12"/>
        <v>0.29336499999999999</v>
      </c>
      <c r="E314" s="322">
        <f t="shared" si="12"/>
        <v>0.5</v>
      </c>
      <c r="F314">
        <f t="shared" si="13"/>
        <v>2147</v>
      </c>
      <c r="G314">
        <f t="shared" si="13"/>
        <v>630</v>
      </c>
      <c r="H314">
        <f t="shared" si="13"/>
        <v>1831</v>
      </c>
      <c r="I314">
        <f t="shared" si="13"/>
        <v>5535</v>
      </c>
      <c r="J314" s="302">
        <f t="shared" si="11"/>
        <v>2.58</v>
      </c>
      <c r="K314">
        <v>4.93</v>
      </c>
    </row>
    <row r="315" spans="1:11">
      <c r="A315" s="321" t="s">
        <v>814</v>
      </c>
      <c r="B315" s="322">
        <v>89</v>
      </c>
      <c r="C315" s="322">
        <f t="shared" si="12"/>
        <v>0.36794500000000002</v>
      </c>
      <c r="D315" s="322">
        <f t="shared" si="12"/>
        <v>0.31069000000000002</v>
      </c>
      <c r="E315" s="322">
        <f t="shared" si="12"/>
        <v>0.5</v>
      </c>
      <c r="F315">
        <f t="shared" si="13"/>
        <v>1516</v>
      </c>
      <c r="G315">
        <f t="shared" si="13"/>
        <v>471</v>
      </c>
      <c r="H315">
        <f t="shared" si="13"/>
        <v>1280</v>
      </c>
      <c r="I315">
        <f t="shared" si="13"/>
        <v>3704</v>
      </c>
      <c r="J315" s="302">
        <f t="shared" si="11"/>
        <v>2.4450000000000003</v>
      </c>
      <c r="K315">
        <v>4.5199999999999996</v>
      </c>
    </row>
    <row r="316" spans="1:11">
      <c r="A316" s="321" t="s">
        <v>814</v>
      </c>
      <c r="B316" s="322">
        <v>90</v>
      </c>
      <c r="C316" s="322">
        <f t="shared" si="12"/>
        <v>0.39260499999999998</v>
      </c>
      <c r="D316" s="322">
        <f t="shared" si="12"/>
        <v>0.32806999999999997</v>
      </c>
      <c r="E316" s="322">
        <f t="shared" si="12"/>
        <v>0.5</v>
      </c>
      <c r="F316">
        <f t="shared" si="13"/>
        <v>1045</v>
      </c>
      <c r="G316">
        <f t="shared" si="13"/>
        <v>343</v>
      </c>
      <c r="H316">
        <f t="shared" si="13"/>
        <v>874</v>
      </c>
      <c r="I316">
        <f t="shared" si="13"/>
        <v>2423</v>
      </c>
      <c r="J316" s="302">
        <f t="shared" si="11"/>
        <v>2.3200000000000003</v>
      </c>
      <c r="K316">
        <v>4.1399999999999997</v>
      </c>
    </row>
    <row r="317" spans="1:11">
      <c r="A317" s="321" t="s">
        <v>814</v>
      </c>
      <c r="B317" s="322">
        <v>91</v>
      </c>
      <c r="C317" s="322">
        <f t="shared" si="12"/>
        <v>0.41769999999999996</v>
      </c>
      <c r="D317" s="322">
        <f t="shared" si="12"/>
        <v>0.345385</v>
      </c>
      <c r="E317" s="322">
        <f t="shared" si="12"/>
        <v>0.5</v>
      </c>
      <c r="F317">
        <f t="shared" si="13"/>
        <v>703</v>
      </c>
      <c r="G317">
        <f t="shared" si="13"/>
        <v>242</v>
      </c>
      <c r="H317">
        <f t="shared" si="13"/>
        <v>582</v>
      </c>
      <c r="I317">
        <f t="shared" si="13"/>
        <v>1548</v>
      </c>
      <c r="J317" s="302">
        <f t="shared" si="11"/>
        <v>2.2000000000000002</v>
      </c>
      <c r="K317">
        <v>3.79</v>
      </c>
    </row>
    <row r="318" spans="1:11">
      <c r="A318" s="321" t="s">
        <v>814</v>
      </c>
      <c r="B318" s="322">
        <v>92</v>
      </c>
      <c r="C318" s="322">
        <f t="shared" si="12"/>
        <v>0.44309500000000002</v>
      </c>
      <c r="D318" s="322">
        <f t="shared" si="12"/>
        <v>0.36253999999999997</v>
      </c>
      <c r="E318" s="322">
        <f t="shared" si="12"/>
        <v>0.5</v>
      </c>
      <c r="F318">
        <f t="shared" si="13"/>
        <v>460</v>
      </c>
      <c r="G318">
        <f t="shared" si="13"/>
        <v>166</v>
      </c>
      <c r="H318">
        <f t="shared" si="13"/>
        <v>377</v>
      </c>
      <c r="I318">
        <f t="shared" si="13"/>
        <v>968</v>
      </c>
      <c r="J318" s="302">
        <f t="shared" si="11"/>
        <v>2.0950000000000002</v>
      </c>
      <c r="K318">
        <v>3.49</v>
      </c>
    </row>
    <row r="319" spans="1:11">
      <c r="A319" s="321" t="s">
        <v>814</v>
      </c>
      <c r="B319" s="322">
        <v>93</v>
      </c>
      <c r="C319" s="322">
        <f t="shared" si="12"/>
        <v>0.46862500000000001</v>
      </c>
      <c r="D319" s="322">
        <f t="shared" si="12"/>
        <v>0.37942999999999999</v>
      </c>
      <c r="E319" s="322">
        <f t="shared" si="12"/>
        <v>0.5</v>
      </c>
      <c r="F319">
        <f t="shared" si="13"/>
        <v>294</v>
      </c>
      <c r="G319">
        <f t="shared" si="13"/>
        <v>111</v>
      </c>
      <c r="H319">
        <f t="shared" si="13"/>
        <v>238</v>
      </c>
      <c r="I319">
        <f t="shared" si="13"/>
        <v>590</v>
      </c>
      <c r="J319" s="302">
        <f t="shared" si="11"/>
        <v>1.9950000000000001</v>
      </c>
      <c r="K319">
        <v>3.22</v>
      </c>
    </row>
    <row r="320" spans="1:11">
      <c r="A320" s="321" t="s">
        <v>814</v>
      </c>
      <c r="B320" s="322">
        <v>94</v>
      </c>
      <c r="C320" s="322">
        <f t="shared" si="12"/>
        <v>0.49413499999999999</v>
      </c>
      <c r="D320" s="322">
        <f t="shared" si="12"/>
        <v>0.39595999999999998</v>
      </c>
      <c r="E320" s="322">
        <f t="shared" si="12"/>
        <v>0.5</v>
      </c>
      <c r="F320">
        <f t="shared" si="13"/>
        <v>183</v>
      </c>
      <c r="G320">
        <f t="shared" si="13"/>
        <v>72</v>
      </c>
      <c r="H320">
        <f t="shared" si="13"/>
        <v>147</v>
      </c>
      <c r="I320">
        <f t="shared" si="13"/>
        <v>352</v>
      </c>
      <c r="J320" s="302">
        <f t="shared" si="11"/>
        <v>1.91</v>
      </c>
      <c r="K320">
        <v>2.96</v>
      </c>
    </row>
    <row r="321" spans="1:11">
      <c r="A321" s="321" t="s">
        <v>814</v>
      </c>
      <c r="B321" s="322">
        <v>95</v>
      </c>
      <c r="C321" s="322">
        <f t="shared" si="12"/>
        <v>0.51946999999999999</v>
      </c>
      <c r="D321" s="322">
        <f t="shared" si="12"/>
        <v>0.41204499999999999</v>
      </c>
      <c r="E321" s="322">
        <f t="shared" si="12"/>
        <v>0.5</v>
      </c>
      <c r="F321">
        <f t="shared" si="13"/>
        <v>111</v>
      </c>
      <c r="G321">
        <f t="shared" si="13"/>
        <v>45</v>
      </c>
      <c r="H321">
        <f t="shared" si="13"/>
        <v>88</v>
      </c>
      <c r="I321">
        <f t="shared" si="13"/>
        <v>205</v>
      </c>
      <c r="J321" s="302">
        <f t="shared" si="11"/>
        <v>1.83</v>
      </c>
      <c r="K321">
        <v>2.71</v>
      </c>
    </row>
    <row r="322" spans="1:11">
      <c r="A322" s="321" t="s">
        <v>814</v>
      </c>
      <c r="B322" s="322">
        <v>96</v>
      </c>
      <c r="C322" s="322">
        <f t="shared" si="12"/>
        <v>0.54447999999999996</v>
      </c>
      <c r="D322" s="322">
        <f t="shared" si="12"/>
        <v>0.42760500000000001</v>
      </c>
      <c r="E322" s="322">
        <f t="shared" si="12"/>
        <v>0.5</v>
      </c>
      <c r="F322">
        <f t="shared" si="13"/>
        <v>66</v>
      </c>
      <c r="G322">
        <f t="shared" si="13"/>
        <v>28</v>
      </c>
      <c r="H322">
        <f t="shared" si="13"/>
        <v>52</v>
      </c>
      <c r="I322">
        <f t="shared" si="13"/>
        <v>116</v>
      </c>
      <c r="J322" s="302">
        <f t="shared" si="11"/>
        <v>1.7599999999999998</v>
      </c>
      <c r="K322">
        <v>2.5</v>
      </c>
    </row>
    <row r="323" spans="1:11">
      <c r="A323" s="321" t="s">
        <v>814</v>
      </c>
      <c r="B323" s="322">
        <v>97</v>
      </c>
      <c r="C323" s="322">
        <f t="shared" ref="C323:E335" si="14">AVERAGE(C99,C211)</f>
        <v>0.56903999999999999</v>
      </c>
      <c r="D323" s="322">
        <f t="shared" si="14"/>
        <v>0.44259000000000004</v>
      </c>
      <c r="E323" s="322">
        <f t="shared" si="14"/>
        <v>0.5</v>
      </c>
      <c r="F323">
        <f t="shared" ref="F323:I335" si="15">SUM(F99,F211)</f>
        <v>38</v>
      </c>
      <c r="G323">
        <f t="shared" si="15"/>
        <v>17</v>
      </c>
      <c r="H323">
        <f t="shared" si="15"/>
        <v>29</v>
      </c>
      <c r="I323">
        <f t="shared" si="15"/>
        <v>65</v>
      </c>
      <c r="J323" s="302">
        <f t="shared" si="11"/>
        <v>1.69</v>
      </c>
      <c r="K323">
        <v>2.31</v>
      </c>
    </row>
    <row r="324" spans="1:11">
      <c r="A324" s="321" t="s">
        <v>814</v>
      </c>
      <c r="B324" s="322">
        <v>98</v>
      </c>
      <c r="C324" s="322">
        <f t="shared" si="14"/>
        <v>0.59301500000000007</v>
      </c>
      <c r="D324" s="322">
        <f t="shared" si="14"/>
        <v>0.45694499999999999</v>
      </c>
      <c r="E324" s="322">
        <f t="shared" si="14"/>
        <v>0.5</v>
      </c>
      <c r="F324">
        <f t="shared" si="15"/>
        <v>22</v>
      </c>
      <c r="G324">
        <f t="shared" si="15"/>
        <v>10</v>
      </c>
      <c r="H324">
        <f t="shared" si="15"/>
        <v>17</v>
      </c>
      <c r="I324">
        <f t="shared" si="15"/>
        <v>36</v>
      </c>
      <c r="J324" s="302">
        <f t="shared" si="11"/>
        <v>1.63</v>
      </c>
      <c r="K324">
        <v>2.14</v>
      </c>
    </row>
    <row r="325" spans="1:11">
      <c r="A325" s="321" t="s">
        <v>814</v>
      </c>
      <c r="B325" s="322">
        <v>99</v>
      </c>
      <c r="C325" s="322">
        <f t="shared" si="14"/>
        <v>0.61629500000000004</v>
      </c>
      <c r="D325" s="322">
        <f t="shared" si="14"/>
        <v>0.47064</v>
      </c>
      <c r="E325" s="322">
        <f t="shared" si="14"/>
        <v>0.5</v>
      </c>
      <c r="F325">
        <f t="shared" si="15"/>
        <v>12</v>
      </c>
      <c r="G325">
        <f t="shared" si="15"/>
        <v>5</v>
      </c>
      <c r="H325">
        <f t="shared" si="15"/>
        <v>9</v>
      </c>
      <c r="I325">
        <f t="shared" si="15"/>
        <v>19</v>
      </c>
      <c r="J325" s="302">
        <f t="shared" si="11"/>
        <v>1.575</v>
      </c>
      <c r="K325">
        <v>1.99</v>
      </c>
    </row>
    <row r="326" spans="1:11">
      <c r="A326" s="321" t="s">
        <v>814</v>
      </c>
      <c r="B326" s="322">
        <v>100</v>
      </c>
      <c r="C326" s="322">
        <f t="shared" si="14"/>
        <v>0.63880500000000007</v>
      </c>
      <c r="D326" s="322">
        <f t="shared" si="14"/>
        <v>0.48365000000000002</v>
      </c>
      <c r="E326" s="322">
        <f t="shared" si="14"/>
        <v>0.5</v>
      </c>
      <c r="F326">
        <f t="shared" si="15"/>
        <v>6</v>
      </c>
      <c r="G326">
        <f t="shared" si="15"/>
        <v>3</v>
      </c>
      <c r="H326">
        <f t="shared" si="15"/>
        <v>4</v>
      </c>
      <c r="I326">
        <f t="shared" si="15"/>
        <v>10</v>
      </c>
      <c r="J326" s="302">
        <f t="shared" si="11"/>
        <v>1.5249999999999999</v>
      </c>
      <c r="K326">
        <v>1.86</v>
      </c>
    </row>
    <row r="327" spans="1:11">
      <c r="A327" s="321" t="s">
        <v>814</v>
      </c>
      <c r="B327" s="322">
        <v>101</v>
      </c>
      <c r="C327" s="322">
        <f t="shared" si="14"/>
        <v>0.66046499999999997</v>
      </c>
      <c r="D327" s="322">
        <f t="shared" si="14"/>
        <v>0.49595999999999996</v>
      </c>
      <c r="E327" s="322">
        <f t="shared" si="14"/>
        <v>0.5</v>
      </c>
      <c r="F327">
        <f t="shared" si="15"/>
        <v>3</v>
      </c>
      <c r="G327">
        <f t="shared" si="15"/>
        <v>2</v>
      </c>
      <c r="H327">
        <f t="shared" si="15"/>
        <v>3</v>
      </c>
      <c r="I327">
        <f t="shared" si="15"/>
        <v>5</v>
      </c>
      <c r="J327" s="302">
        <f t="shared" si="11"/>
        <v>1.48</v>
      </c>
      <c r="K327">
        <v>1.74</v>
      </c>
    </row>
    <row r="328" spans="1:11">
      <c r="A328" s="321" t="s">
        <v>814</v>
      </c>
      <c r="B328" s="322">
        <v>102</v>
      </c>
      <c r="C328" s="322">
        <f t="shared" si="14"/>
        <v>0.6812149999999999</v>
      </c>
      <c r="D328" s="322">
        <f t="shared" si="14"/>
        <v>0.50758000000000003</v>
      </c>
      <c r="E328" s="322">
        <f t="shared" si="14"/>
        <v>0.5</v>
      </c>
      <c r="F328">
        <f t="shared" si="15"/>
        <v>1</v>
      </c>
      <c r="G328">
        <f t="shared" si="15"/>
        <v>1</v>
      </c>
      <c r="H328">
        <f t="shared" si="15"/>
        <v>1</v>
      </c>
      <c r="I328">
        <f t="shared" si="15"/>
        <v>3</v>
      </c>
      <c r="J328" s="302">
        <f t="shared" si="11"/>
        <v>1.44</v>
      </c>
      <c r="K328">
        <v>1.64</v>
      </c>
    </row>
    <row r="329" spans="1:11">
      <c r="A329" s="321" t="s">
        <v>814</v>
      </c>
      <c r="B329" s="322">
        <v>103</v>
      </c>
      <c r="C329" s="322">
        <f t="shared" si="14"/>
        <v>0.70103500000000007</v>
      </c>
      <c r="D329" s="322">
        <f t="shared" si="14"/>
        <v>0.51851000000000003</v>
      </c>
      <c r="E329" s="322">
        <f t="shared" si="14"/>
        <v>0.5</v>
      </c>
      <c r="F329">
        <f t="shared" si="15"/>
        <v>1</v>
      </c>
      <c r="G329">
        <f t="shared" si="15"/>
        <v>0</v>
      </c>
      <c r="H329">
        <f t="shared" si="15"/>
        <v>0</v>
      </c>
      <c r="I329">
        <f t="shared" si="15"/>
        <v>1</v>
      </c>
      <c r="J329" s="302">
        <f t="shared" si="11"/>
        <v>1.405</v>
      </c>
      <c r="K329">
        <v>1.55</v>
      </c>
    </row>
    <row r="330" spans="1:11">
      <c r="A330" s="321" t="s">
        <v>814</v>
      </c>
      <c r="B330" s="322">
        <v>104</v>
      </c>
      <c r="C330" s="322">
        <f t="shared" si="14"/>
        <v>0.71989499999999995</v>
      </c>
      <c r="D330" s="322">
        <f t="shared" si="14"/>
        <v>0.52876999999999996</v>
      </c>
      <c r="E330" s="322">
        <f t="shared" si="14"/>
        <v>0.5</v>
      </c>
      <c r="F330">
        <f t="shared" si="15"/>
        <v>0</v>
      </c>
      <c r="G330">
        <f t="shared" si="15"/>
        <v>0</v>
      </c>
      <c r="H330">
        <f t="shared" si="15"/>
        <v>0</v>
      </c>
      <c r="I330">
        <f t="shared" si="15"/>
        <v>0</v>
      </c>
      <c r="J330" s="302">
        <f t="shared" si="11"/>
        <v>1.37</v>
      </c>
      <c r="K330">
        <v>1.47</v>
      </c>
    </row>
    <row r="331" spans="1:11">
      <c r="A331" s="321" t="s">
        <v>814</v>
      </c>
      <c r="B331" s="322">
        <v>105</v>
      </c>
      <c r="C331" s="322">
        <f t="shared" si="14"/>
        <v>0.73780000000000001</v>
      </c>
      <c r="D331" s="322">
        <f t="shared" si="14"/>
        <v>0.53838000000000008</v>
      </c>
      <c r="E331" s="322">
        <f t="shared" si="14"/>
        <v>0.5</v>
      </c>
      <c r="F331">
        <f t="shared" si="15"/>
        <v>0</v>
      </c>
      <c r="G331">
        <f t="shared" si="15"/>
        <v>0</v>
      </c>
      <c r="H331">
        <f t="shared" si="15"/>
        <v>0</v>
      </c>
      <c r="I331">
        <f t="shared" si="15"/>
        <v>0</v>
      </c>
      <c r="J331" s="302">
        <f t="shared" si="11"/>
        <v>1.335</v>
      </c>
      <c r="K331">
        <v>1.4</v>
      </c>
    </row>
    <row r="332" spans="1:11">
      <c r="A332" s="321" t="s">
        <v>814</v>
      </c>
      <c r="B332" s="322">
        <v>106</v>
      </c>
      <c r="C332" s="322">
        <f t="shared" si="14"/>
        <v>0.75475500000000006</v>
      </c>
      <c r="D332" s="322">
        <f t="shared" si="14"/>
        <v>0.54737499999999994</v>
      </c>
      <c r="E332" s="322">
        <f t="shared" si="14"/>
        <v>0.5</v>
      </c>
      <c r="F332">
        <f t="shared" si="15"/>
        <v>0</v>
      </c>
      <c r="G332">
        <f t="shared" si="15"/>
        <v>0</v>
      </c>
      <c r="H332">
        <f t="shared" si="15"/>
        <v>0</v>
      </c>
      <c r="I332">
        <f t="shared" si="15"/>
        <v>0</v>
      </c>
      <c r="J332" s="302">
        <f t="shared" si="11"/>
        <v>1.31</v>
      </c>
      <c r="K332">
        <v>1.35</v>
      </c>
    </row>
    <row r="333" spans="1:11">
      <c r="A333" s="321" t="s">
        <v>814</v>
      </c>
      <c r="B333" s="322">
        <v>107</v>
      </c>
      <c r="C333" s="322">
        <f t="shared" si="14"/>
        <v>0.77077499999999999</v>
      </c>
      <c r="D333" s="322">
        <f t="shared" si="14"/>
        <v>0.55577499999999991</v>
      </c>
      <c r="E333" s="322">
        <f t="shared" si="14"/>
        <v>0.5</v>
      </c>
      <c r="F333">
        <f t="shared" si="15"/>
        <v>0</v>
      </c>
      <c r="G333">
        <f t="shared" si="15"/>
        <v>0</v>
      </c>
      <c r="H333">
        <f t="shared" si="15"/>
        <v>0</v>
      </c>
      <c r="I333">
        <f t="shared" si="15"/>
        <v>0</v>
      </c>
      <c r="J333" s="302">
        <f t="shared" si="11"/>
        <v>1.29</v>
      </c>
      <c r="K333">
        <v>1.3</v>
      </c>
    </row>
    <row r="334" spans="1:11">
      <c r="A334" s="321" t="s">
        <v>814</v>
      </c>
      <c r="B334" s="322">
        <v>108</v>
      </c>
      <c r="C334" s="322">
        <f t="shared" si="14"/>
        <v>0.78589500000000001</v>
      </c>
      <c r="D334" s="322">
        <f t="shared" si="14"/>
        <v>0.56362500000000004</v>
      </c>
      <c r="E334" s="322">
        <f t="shared" si="14"/>
        <v>0.5</v>
      </c>
      <c r="F334">
        <f t="shared" si="15"/>
        <v>0</v>
      </c>
      <c r="G334">
        <f t="shared" si="15"/>
        <v>0</v>
      </c>
      <c r="H334">
        <f t="shared" si="15"/>
        <v>0</v>
      </c>
      <c r="I334">
        <f t="shared" si="15"/>
        <v>0</v>
      </c>
      <c r="J334" s="302">
        <f t="shared" si="11"/>
        <v>1.2650000000000001</v>
      </c>
      <c r="K334">
        <v>1.26</v>
      </c>
    </row>
    <row r="335" spans="1:11">
      <c r="A335" s="321" t="s">
        <v>814</v>
      </c>
      <c r="B335" s="322">
        <v>109</v>
      </c>
      <c r="C335" s="322">
        <f t="shared" si="14"/>
        <v>0.80014000000000007</v>
      </c>
      <c r="D335" s="322">
        <f t="shared" si="14"/>
        <v>0.57094500000000004</v>
      </c>
      <c r="E335" s="322">
        <f t="shared" si="14"/>
        <v>0.5</v>
      </c>
      <c r="F335">
        <f t="shared" si="15"/>
        <v>0</v>
      </c>
      <c r="G335">
        <f t="shared" si="15"/>
        <v>0</v>
      </c>
      <c r="H335">
        <f t="shared" si="15"/>
        <v>0</v>
      </c>
      <c r="I335">
        <f t="shared" si="15"/>
        <v>0</v>
      </c>
      <c r="J335" s="302">
        <f t="shared" si="11"/>
        <v>1.2450000000000001</v>
      </c>
      <c r="K335">
        <v>1.22</v>
      </c>
    </row>
    <row r="336" spans="1:11">
      <c r="A336" s="321" t="s">
        <v>814</v>
      </c>
      <c r="B336" s="322">
        <v>110</v>
      </c>
      <c r="C336" s="322">
        <f>AVERAGE(C112,C224)</f>
        <v>0.81355</v>
      </c>
      <c r="D336" s="322">
        <f>AVERAGE(D112,D224)</f>
        <v>1</v>
      </c>
      <c r="E336" s="322">
        <f>AVERAGE(E112,E224)</f>
        <v>1.2349999999999999</v>
      </c>
      <c r="F336">
        <f>SUM(F112,F224)</f>
        <v>0</v>
      </c>
      <c r="G336">
        <f>SUM(F335)</f>
        <v>0</v>
      </c>
      <c r="H336">
        <f>SUM(H112,H224)</f>
        <v>0</v>
      </c>
      <c r="I336">
        <f>SUM(I112,I224)</f>
        <v>0</v>
      </c>
      <c r="J336" s="302">
        <f>AVERAGE(J112,J224)</f>
        <v>1.2349999999999999</v>
      </c>
      <c r="K336">
        <v>1.2</v>
      </c>
    </row>
    <row r="337" spans="1:11">
      <c r="A337" s="321"/>
      <c r="B337" s="322"/>
      <c r="C337" s="322"/>
      <c r="D337" s="322"/>
      <c r="E337" s="322"/>
    </row>
    <row r="338" spans="1:11">
      <c r="A338" s="321" t="s">
        <v>1198</v>
      </c>
      <c r="B338" s="322">
        <v>0</v>
      </c>
      <c r="C338" s="322">
        <v>0.18275</v>
      </c>
      <c r="D338">
        <v>0.16217999999999999</v>
      </c>
      <c r="E338">
        <v>0.31</v>
      </c>
      <c r="F338">
        <v>100000</v>
      </c>
      <c r="G338">
        <v>16218</v>
      </c>
      <c r="H338">
        <v>88741</v>
      </c>
      <c r="I338">
        <v>4505512</v>
      </c>
      <c r="J338">
        <v>45.06</v>
      </c>
      <c r="K338">
        <v>83.07</v>
      </c>
    </row>
    <row r="339" spans="1:11">
      <c r="A339" s="321" t="s">
        <v>1198</v>
      </c>
      <c r="B339" s="322">
        <v>1</v>
      </c>
      <c r="C339" s="322">
        <v>3.3079999999999998E-2</v>
      </c>
      <c r="D339">
        <v>3.2539999999999999E-2</v>
      </c>
      <c r="E339">
        <v>0.5</v>
      </c>
      <c r="F339">
        <v>83782</v>
      </c>
      <c r="G339">
        <v>2726</v>
      </c>
      <c r="H339">
        <v>82419</v>
      </c>
      <c r="I339">
        <v>4416771</v>
      </c>
      <c r="J339">
        <v>52.72</v>
      </c>
      <c r="K339">
        <v>82.37</v>
      </c>
    </row>
    <row r="340" spans="1:11">
      <c r="A340" s="321" t="s">
        <v>1198</v>
      </c>
      <c r="B340" s="322">
        <v>2</v>
      </c>
      <c r="C340" s="322">
        <v>1.5480000000000001E-2</v>
      </c>
      <c r="D340">
        <v>1.536E-2</v>
      </c>
      <c r="E340">
        <v>0.5</v>
      </c>
      <c r="F340">
        <v>81056</v>
      </c>
      <c r="G340">
        <v>1245</v>
      </c>
      <c r="H340">
        <v>80433</v>
      </c>
      <c r="I340">
        <v>4334352</v>
      </c>
      <c r="J340">
        <v>53.47</v>
      </c>
      <c r="K340">
        <v>81.39</v>
      </c>
    </row>
    <row r="341" spans="1:11">
      <c r="A341" s="321" t="s">
        <v>1198</v>
      </c>
      <c r="B341" s="322">
        <v>3</v>
      </c>
      <c r="C341" s="322">
        <v>1.1129999999999999E-2</v>
      </c>
      <c r="D341">
        <v>1.107E-2</v>
      </c>
      <c r="E341">
        <v>0.5</v>
      </c>
      <c r="F341">
        <v>79811</v>
      </c>
      <c r="G341">
        <v>883</v>
      </c>
      <c r="H341">
        <v>79369</v>
      </c>
      <c r="I341">
        <v>4253918</v>
      </c>
      <c r="J341">
        <v>53.3</v>
      </c>
      <c r="K341">
        <v>80.400000000000006</v>
      </c>
    </row>
    <row r="342" spans="1:11">
      <c r="A342" s="321" t="s">
        <v>1198</v>
      </c>
      <c r="B342" s="322">
        <v>4</v>
      </c>
      <c r="C342" s="322">
        <v>8.3499999999999998E-3</v>
      </c>
      <c r="D342">
        <v>8.3099999999999997E-3</v>
      </c>
      <c r="E342">
        <v>0.5</v>
      </c>
      <c r="F342">
        <v>78927</v>
      </c>
      <c r="G342">
        <v>656</v>
      </c>
      <c r="H342">
        <v>78600</v>
      </c>
      <c r="I342">
        <v>4174549</v>
      </c>
      <c r="J342">
        <v>52.89</v>
      </c>
      <c r="K342">
        <v>79.41</v>
      </c>
    </row>
    <row r="343" spans="1:11">
      <c r="A343" s="321" t="s">
        <v>1198</v>
      </c>
      <c r="B343" s="322">
        <v>5</v>
      </c>
      <c r="C343" s="322">
        <v>6.7299999999999999E-3</v>
      </c>
      <c r="D343">
        <v>6.7000000000000002E-3</v>
      </c>
      <c r="E343">
        <v>0.5</v>
      </c>
      <c r="F343">
        <v>78272</v>
      </c>
      <c r="G343">
        <v>525</v>
      </c>
      <c r="H343">
        <v>78009</v>
      </c>
      <c r="I343">
        <v>4095950</v>
      </c>
      <c r="J343">
        <v>52.33</v>
      </c>
      <c r="K343">
        <v>78.42</v>
      </c>
    </row>
    <row r="344" spans="1:11">
      <c r="A344" s="321" t="s">
        <v>1198</v>
      </c>
      <c r="B344" s="322">
        <v>6</v>
      </c>
      <c r="C344" s="322">
        <v>5.3899999999999998E-3</v>
      </c>
      <c r="D344">
        <v>5.3800000000000002E-3</v>
      </c>
      <c r="E344">
        <v>0.5</v>
      </c>
      <c r="F344">
        <v>77747</v>
      </c>
      <c r="G344">
        <v>418</v>
      </c>
      <c r="H344">
        <v>77538</v>
      </c>
      <c r="I344">
        <v>4017941</v>
      </c>
      <c r="J344">
        <v>51.68</v>
      </c>
      <c r="K344">
        <v>77.42</v>
      </c>
    </row>
    <row r="345" spans="1:11">
      <c r="A345" s="321" t="s">
        <v>1198</v>
      </c>
      <c r="B345" s="322">
        <v>7</v>
      </c>
      <c r="C345" s="322">
        <v>4.7699999999999999E-3</v>
      </c>
      <c r="D345">
        <v>4.7600000000000003E-3</v>
      </c>
      <c r="E345">
        <v>0.5</v>
      </c>
      <c r="F345">
        <v>77329</v>
      </c>
      <c r="G345">
        <v>368</v>
      </c>
      <c r="H345">
        <v>77144</v>
      </c>
      <c r="I345">
        <v>3940403</v>
      </c>
      <c r="J345">
        <v>50.96</v>
      </c>
      <c r="K345">
        <v>76.430000000000007</v>
      </c>
    </row>
    <row r="346" spans="1:11">
      <c r="A346" s="321" t="s">
        <v>1198</v>
      </c>
      <c r="B346" s="322">
        <v>8</v>
      </c>
      <c r="C346" s="322">
        <v>4.0200000000000001E-3</v>
      </c>
      <c r="D346">
        <v>4.0200000000000001E-3</v>
      </c>
      <c r="E346">
        <v>0.5</v>
      </c>
      <c r="F346">
        <v>76960</v>
      </c>
      <c r="G346">
        <v>309</v>
      </c>
      <c r="H346">
        <v>76806</v>
      </c>
      <c r="I346">
        <v>3863258</v>
      </c>
      <c r="J346">
        <v>50.2</v>
      </c>
      <c r="K346">
        <v>75.44</v>
      </c>
    </row>
    <row r="347" spans="1:11">
      <c r="A347" s="321" t="s">
        <v>1198</v>
      </c>
      <c r="B347" s="322">
        <v>9</v>
      </c>
      <c r="C347" s="322">
        <v>3.7100000000000002E-3</v>
      </c>
      <c r="D347">
        <v>3.7100000000000002E-3</v>
      </c>
      <c r="E347">
        <v>0.5</v>
      </c>
      <c r="F347">
        <v>76651</v>
      </c>
      <c r="G347">
        <v>284</v>
      </c>
      <c r="H347">
        <v>76509</v>
      </c>
      <c r="I347">
        <v>3786452</v>
      </c>
      <c r="J347">
        <v>49.4</v>
      </c>
      <c r="K347">
        <v>74.44</v>
      </c>
    </row>
    <row r="348" spans="1:11">
      <c r="A348" s="321" t="s">
        <v>1198</v>
      </c>
      <c r="B348" s="322">
        <v>10</v>
      </c>
      <c r="C348" s="322">
        <v>3.15E-3</v>
      </c>
      <c r="D348">
        <v>3.15E-3</v>
      </c>
      <c r="E348">
        <v>0.5</v>
      </c>
      <c r="F348">
        <v>76367</v>
      </c>
      <c r="G348">
        <v>241</v>
      </c>
      <c r="H348">
        <v>76247</v>
      </c>
      <c r="I348">
        <v>3709943</v>
      </c>
      <c r="J348">
        <v>48.58</v>
      </c>
      <c r="K348">
        <v>73.45</v>
      </c>
    </row>
    <row r="349" spans="1:11">
      <c r="A349" s="321" t="s">
        <v>1198</v>
      </c>
      <c r="B349" s="322">
        <v>11</v>
      </c>
      <c r="C349" s="322">
        <v>2.98E-3</v>
      </c>
      <c r="D349">
        <v>2.98E-3</v>
      </c>
      <c r="E349">
        <v>0.5</v>
      </c>
      <c r="F349">
        <v>76127</v>
      </c>
      <c r="G349">
        <v>227</v>
      </c>
      <c r="H349">
        <v>76013</v>
      </c>
      <c r="I349">
        <v>3633696</v>
      </c>
      <c r="J349">
        <v>47.73</v>
      </c>
      <c r="K349">
        <v>72.45</v>
      </c>
    </row>
    <row r="350" spans="1:11">
      <c r="A350" s="321" t="s">
        <v>1198</v>
      </c>
      <c r="B350" s="322">
        <v>12</v>
      </c>
      <c r="C350" s="322">
        <v>3.0200000000000001E-3</v>
      </c>
      <c r="D350">
        <v>3.0200000000000001E-3</v>
      </c>
      <c r="E350">
        <v>0.5</v>
      </c>
      <c r="F350">
        <v>75900</v>
      </c>
      <c r="G350">
        <v>229</v>
      </c>
      <c r="H350">
        <v>75785</v>
      </c>
      <c r="I350">
        <v>3557683</v>
      </c>
      <c r="J350">
        <v>46.87</v>
      </c>
      <c r="K350">
        <v>71.45</v>
      </c>
    </row>
    <row r="351" spans="1:11">
      <c r="A351" s="321" t="s">
        <v>1198</v>
      </c>
      <c r="B351" s="322">
        <v>13</v>
      </c>
      <c r="C351" s="322">
        <v>2.8999999999999998E-3</v>
      </c>
      <c r="D351">
        <v>2.8900000000000002E-3</v>
      </c>
      <c r="E351">
        <v>0.5</v>
      </c>
      <c r="F351">
        <v>75671</v>
      </c>
      <c r="G351">
        <v>219</v>
      </c>
      <c r="H351">
        <v>75562</v>
      </c>
      <c r="I351">
        <v>3481897</v>
      </c>
      <c r="J351">
        <v>46.01</v>
      </c>
      <c r="K351">
        <v>70.459999999999994</v>
      </c>
    </row>
    <row r="352" spans="1:11">
      <c r="A352" s="321" t="s">
        <v>1198</v>
      </c>
      <c r="B352" s="322">
        <v>14</v>
      </c>
      <c r="C352" s="322">
        <v>3.4199999999999999E-3</v>
      </c>
      <c r="D352">
        <v>3.4099999999999998E-3</v>
      </c>
      <c r="E352">
        <v>0.5</v>
      </c>
      <c r="F352">
        <v>75452</v>
      </c>
      <c r="G352">
        <v>257</v>
      </c>
      <c r="H352">
        <v>75323</v>
      </c>
      <c r="I352">
        <v>3406336</v>
      </c>
      <c r="J352">
        <v>45.15</v>
      </c>
      <c r="K352">
        <v>69.47</v>
      </c>
    </row>
    <row r="353" spans="1:11">
      <c r="A353" s="321" t="s">
        <v>1198</v>
      </c>
      <c r="B353" s="322">
        <v>15</v>
      </c>
      <c r="C353" s="322">
        <v>3.8600000000000001E-3</v>
      </c>
      <c r="D353">
        <v>3.8500000000000001E-3</v>
      </c>
      <c r="E353">
        <v>0.5</v>
      </c>
      <c r="F353">
        <v>75195</v>
      </c>
      <c r="G353">
        <v>290</v>
      </c>
      <c r="H353">
        <v>75050</v>
      </c>
      <c r="I353">
        <v>3331012</v>
      </c>
      <c r="J353">
        <v>44.3</v>
      </c>
      <c r="K353">
        <v>68.48</v>
      </c>
    </row>
    <row r="354" spans="1:11">
      <c r="A354" s="321" t="s">
        <v>1198</v>
      </c>
      <c r="B354" s="322">
        <v>16</v>
      </c>
      <c r="C354" s="322">
        <v>4.6100000000000004E-3</v>
      </c>
      <c r="D354">
        <v>4.5999999999999999E-3</v>
      </c>
      <c r="E354">
        <v>0.5</v>
      </c>
      <c r="F354">
        <v>74905</v>
      </c>
      <c r="G354">
        <v>345</v>
      </c>
      <c r="H354">
        <v>74733</v>
      </c>
      <c r="I354">
        <v>3255962</v>
      </c>
      <c r="J354">
        <v>43.47</v>
      </c>
      <c r="K354">
        <v>67.489999999999995</v>
      </c>
    </row>
    <row r="355" spans="1:11">
      <c r="A355" s="321" t="s">
        <v>1198</v>
      </c>
      <c r="B355" s="322">
        <v>17</v>
      </c>
      <c r="C355" s="322">
        <v>4.9300000000000004E-3</v>
      </c>
      <c r="D355">
        <v>4.9199999999999999E-3</v>
      </c>
      <c r="E355">
        <v>0.5</v>
      </c>
      <c r="F355">
        <v>74561</v>
      </c>
      <c r="G355">
        <v>367</v>
      </c>
      <c r="H355">
        <v>74377</v>
      </c>
      <c r="I355">
        <v>3181230</v>
      </c>
      <c r="J355">
        <v>42.67</v>
      </c>
      <c r="K355">
        <v>66.5</v>
      </c>
    </row>
    <row r="356" spans="1:11">
      <c r="A356" s="321" t="s">
        <v>1198</v>
      </c>
      <c r="B356" s="322">
        <v>18</v>
      </c>
      <c r="C356" s="322">
        <v>5.79E-3</v>
      </c>
      <c r="D356">
        <v>5.77E-3</v>
      </c>
      <c r="E356">
        <v>0.5</v>
      </c>
      <c r="F356">
        <v>74194</v>
      </c>
      <c r="G356">
        <v>428</v>
      </c>
      <c r="H356">
        <v>73980</v>
      </c>
      <c r="I356">
        <v>3106852</v>
      </c>
      <c r="J356">
        <v>41.87</v>
      </c>
      <c r="K356">
        <v>65.52</v>
      </c>
    </row>
    <row r="357" spans="1:11">
      <c r="A357" s="321" t="s">
        <v>1198</v>
      </c>
      <c r="B357" s="322">
        <v>19</v>
      </c>
      <c r="C357" s="322">
        <v>5.9899999999999997E-3</v>
      </c>
      <c r="D357">
        <v>5.9800000000000001E-3</v>
      </c>
      <c r="E357">
        <v>0.5</v>
      </c>
      <c r="F357">
        <v>73766</v>
      </c>
      <c r="G357">
        <v>441</v>
      </c>
      <c r="H357">
        <v>73545</v>
      </c>
      <c r="I357">
        <v>3032872</v>
      </c>
      <c r="J357">
        <v>41.11</v>
      </c>
      <c r="K357">
        <v>64.540000000000006</v>
      </c>
    </row>
    <row r="358" spans="1:11">
      <c r="A358" s="321" t="s">
        <v>1198</v>
      </c>
      <c r="B358" s="322">
        <v>20</v>
      </c>
      <c r="C358" s="322">
        <v>6.2199999999999998E-3</v>
      </c>
      <c r="D358">
        <v>6.1999999999999998E-3</v>
      </c>
      <c r="E358">
        <v>0.5</v>
      </c>
      <c r="F358">
        <v>73325</v>
      </c>
      <c r="G358">
        <v>455</v>
      </c>
      <c r="H358">
        <v>73097</v>
      </c>
      <c r="I358">
        <v>2959327</v>
      </c>
      <c r="J358">
        <v>40.36</v>
      </c>
      <c r="K358">
        <v>63.56</v>
      </c>
    </row>
    <row r="359" spans="1:11">
      <c r="A359" s="321" t="s">
        <v>1198</v>
      </c>
      <c r="B359" s="322">
        <v>21</v>
      </c>
      <c r="C359" s="322">
        <v>6.8300000000000001E-3</v>
      </c>
      <c r="D359">
        <v>6.8100000000000001E-3</v>
      </c>
      <c r="E359">
        <v>0.5</v>
      </c>
      <c r="F359">
        <v>72870</v>
      </c>
      <c r="G359">
        <v>496</v>
      </c>
      <c r="H359">
        <v>72622</v>
      </c>
      <c r="I359">
        <v>2886230</v>
      </c>
      <c r="J359">
        <v>39.61</v>
      </c>
      <c r="K359">
        <v>62.58</v>
      </c>
    </row>
    <row r="360" spans="1:11">
      <c r="A360" s="321" t="s">
        <v>1198</v>
      </c>
      <c r="B360" s="322">
        <v>22</v>
      </c>
      <c r="C360" s="322">
        <v>6.9300000000000004E-3</v>
      </c>
      <c r="D360">
        <v>6.8999999999999999E-3</v>
      </c>
      <c r="E360">
        <v>0.5</v>
      </c>
      <c r="F360">
        <v>72374</v>
      </c>
      <c r="G360">
        <v>500</v>
      </c>
      <c r="H360">
        <v>72124</v>
      </c>
      <c r="I360">
        <v>2813608</v>
      </c>
      <c r="J360">
        <v>38.880000000000003</v>
      </c>
      <c r="K360">
        <v>61.6</v>
      </c>
    </row>
    <row r="361" spans="1:11">
      <c r="A361" s="321" t="s">
        <v>1198</v>
      </c>
      <c r="B361" s="322">
        <v>23</v>
      </c>
      <c r="C361" s="322">
        <v>7.3899999999999999E-3</v>
      </c>
      <c r="D361">
        <v>7.3600000000000002E-3</v>
      </c>
      <c r="E361">
        <v>0.5</v>
      </c>
      <c r="F361">
        <v>71875</v>
      </c>
      <c r="G361">
        <v>529</v>
      </c>
      <c r="H361">
        <v>71610</v>
      </c>
      <c r="I361">
        <v>2741483</v>
      </c>
      <c r="J361">
        <v>38.14</v>
      </c>
      <c r="K361">
        <v>60.62</v>
      </c>
    </row>
    <row r="362" spans="1:11">
      <c r="A362" s="321" t="s">
        <v>1198</v>
      </c>
      <c r="B362" s="322">
        <v>24</v>
      </c>
      <c r="C362" s="322">
        <v>7.3099999999999997E-3</v>
      </c>
      <c r="D362">
        <v>7.28E-3</v>
      </c>
      <c r="E362">
        <v>0.5</v>
      </c>
      <c r="F362">
        <v>71345</v>
      </c>
      <c r="G362">
        <v>520</v>
      </c>
      <c r="H362">
        <v>71086</v>
      </c>
      <c r="I362">
        <v>2669873</v>
      </c>
      <c r="J362">
        <v>37.42</v>
      </c>
      <c r="K362">
        <v>59.64</v>
      </c>
    </row>
    <row r="363" spans="1:11">
      <c r="A363" s="321" t="s">
        <v>1198</v>
      </c>
      <c r="B363" s="322">
        <v>25</v>
      </c>
      <c r="C363" s="322">
        <v>7.5799999999999999E-3</v>
      </c>
      <c r="D363">
        <v>7.5500000000000003E-3</v>
      </c>
      <c r="E363">
        <v>0.5</v>
      </c>
      <c r="F363">
        <v>70826</v>
      </c>
      <c r="G363">
        <v>535</v>
      </c>
      <c r="H363">
        <v>70559</v>
      </c>
      <c r="I363">
        <v>2598788</v>
      </c>
      <c r="J363">
        <v>36.69</v>
      </c>
      <c r="K363">
        <v>58.66</v>
      </c>
    </row>
    <row r="364" spans="1:11">
      <c r="A364" s="321" t="s">
        <v>1198</v>
      </c>
      <c r="B364" s="322">
        <v>26</v>
      </c>
      <c r="C364" s="322">
        <v>7.4700000000000001E-3</v>
      </c>
      <c r="D364">
        <v>7.45E-3</v>
      </c>
      <c r="E364">
        <v>0.5</v>
      </c>
      <c r="F364">
        <v>70291</v>
      </c>
      <c r="G364">
        <v>523</v>
      </c>
      <c r="H364">
        <v>70030</v>
      </c>
      <c r="I364">
        <v>2528229</v>
      </c>
      <c r="J364">
        <v>35.97</v>
      </c>
      <c r="K364">
        <v>57.68</v>
      </c>
    </row>
    <row r="365" spans="1:11">
      <c r="A365" s="321" t="s">
        <v>1198</v>
      </c>
      <c r="B365" s="322">
        <v>27</v>
      </c>
      <c r="C365" s="322">
        <v>7.7799999999999996E-3</v>
      </c>
      <c r="D365">
        <v>7.7499999999999999E-3</v>
      </c>
      <c r="E365">
        <v>0.5</v>
      </c>
      <c r="F365">
        <v>69768</v>
      </c>
      <c r="G365">
        <v>541</v>
      </c>
      <c r="H365">
        <v>69498</v>
      </c>
      <c r="I365">
        <v>2458200</v>
      </c>
      <c r="J365">
        <v>35.229999999999997</v>
      </c>
      <c r="K365">
        <v>56.69</v>
      </c>
    </row>
    <row r="366" spans="1:11">
      <c r="A366" s="321" t="s">
        <v>1198</v>
      </c>
      <c r="B366" s="322">
        <v>28</v>
      </c>
      <c r="C366" s="322">
        <v>7.9699999999999997E-3</v>
      </c>
      <c r="D366">
        <v>7.9399999999999991E-3</v>
      </c>
      <c r="E366">
        <v>0.5</v>
      </c>
      <c r="F366">
        <v>69227</v>
      </c>
      <c r="G366">
        <v>550</v>
      </c>
      <c r="H366">
        <v>68952</v>
      </c>
      <c r="I366">
        <v>2388702</v>
      </c>
      <c r="J366">
        <v>34.51</v>
      </c>
      <c r="K366">
        <v>55.71</v>
      </c>
    </row>
    <row r="367" spans="1:11">
      <c r="A367" s="321" t="s">
        <v>1198</v>
      </c>
      <c r="B367" s="322">
        <v>29</v>
      </c>
      <c r="C367" s="322">
        <v>8.5199999999999998E-3</v>
      </c>
      <c r="D367">
        <v>8.4799999999999997E-3</v>
      </c>
      <c r="E367">
        <v>0.5</v>
      </c>
      <c r="F367">
        <v>68678</v>
      </c>
      <c r="G367">
        <v>583</v>
      </c>
      <c r="H367">
        <v>68386</v>
      </c>
      <c r="I367">
        <v>2319750</v>
      </c>
      <c r="J367">
        <v>33.78</v>
      </c>
      <c r="K367">
        <v>54.73</v>
      </c>
    </row>
    <row r="368" spans="1:11">
      <c r="A368" s="321" t="s">
        <v>1198</v>
      </c>
      <c r="B368" s="322">
        <v>30</v>
      </c>
      <c r="C368" s="322">
        <v>8.43E-3</v>
      </c>
      <c r="D368">
        <v>8.3899999999999999E-3</v>
      </c>
      <c r="E368">
        <v>0.5</v>
      </c>
      <c r="F368">
        <v>68095</v>
      </c>
      <c r="G368">
        <v>572</v>
      </c>
      <c r="H368">
        <v>67809</v>
      </c>
      <c r="I368">
        <v>2251363</v>
      </c>
      <c r="J368">
        <v>33.06</v>
      </c>
      <c r="K368">
        <v>53.75</v>
      </c>
    </row>
    <row r="369" spans="1:11">
      <c r="A369" s="321" t="s">
        <v>1198</v>
      </c>
      <c r="B369" s="322">
        <v>31</v>
      </c>
      <c r="C369" s="322">
        <v>8.5000000000000006E-3</v>
      </c>
      <c r="D369">
        <v>8.4700000000000001E-3</v>
      </c>
      <c r="E369">
        <v>0.5</v>
      </c>
      <c r="F369">
        <v>67523</v>
      </c>
      <c r="G369">
        <v>572</v>
      </c>
      <c r="H369">
        <v>67238</v>
      </c>
      <c r="I369">
        <v>2183554</v>
      </c>
      <c r="J369">
        <v>32.340000000000003</v>
      </c>
      <c r="K369">
        <v>52.77</v>
      </c>
    </row>
    <row r="370" spans="1:11">
      <c r="A370" s="321" t="s">
        <v>1198</v>
      </c>
      <c r="B370" s="322">
        <v>32</v>
      </c>
      <c r="C370" s="322">
        <v>9.0699999999999999E-3</v>
      </c>
      <c r="D370">
        <v>9.0299999999999998E-3</v>
      </c>
      <c r="E370">
        <v>0.5</v>
      </c>
      <c r="F370">
        <v>66952</v>
      </c>
      <c r="G370">
        <v>604</v>
      </c>
      <c r="H370">
        <v>66650</v>
      </c>
      <c r="I370">
        <v>2116317</v>
      </c>
      <c r="J370">
        <v>31.61</v>
      </c>
      <c r="K370">
        <v>51.78</v>
      </c>
    </row>
    <row r="371" spans="1:11">
      <c r="A371" s="321" t="s">
        <v>1198</v>
      </c>
      <c r="B371" s="322">
        <v>33</v>
      </c>
      <c r="C371" s="322">
        <v>8.94E-3</v>
      </c>
      <c r="D371">
        <v>8.8999999999999999E-3</v>
      </c>
      <c r="E371">
        <v>0.5</v>
      </c>
      <c r="F371">
        <v>66348</v>
      </c>
      <c r="G371">
        <v>590</v>
      </c>
      <c r="H371">
        <v>66052</v>
      </c>
      <c r="I371">
        <v>2049667</v>
      </c>
      <c r="J371">
        <v>30.89</v>
      </c>
      <c r="K371">
        <v>50.8</v>
      </c>
    </row>
    <row r="372" spans="1:11">
      <c r="A372" s="321" t="s">
        <v>1198</v>
      </c>
      <c r="B372" s="322">
        <v>34</v>
      </c>
      <c r="C372" s="322">
        <v>9.5600000000000008E-3</v>
      </c>
      <c r="D372">
        <v>9.5200000000000007E-3</v>
      </c>
      <c r="E372">
        <v>0.5</v>
      </c>
      <c r="F372">
        <v>65757</v>
      </c>
      <c r="G372">
        <v>626</v>
      </c>
      <c r="H372">
        <v>65444</v>
      </c>
      <c r="I372">
        <v>1983615</v>
      </c>
      <c r="J372">
        <v>30.17</v>
      </c>
      <c r="K372">
        <v>49.82</v>
      </c>
    </row>
    <row r="373" spans="1:11">
      <c r="A373" s="321" t="s">
        <v>1198</v>
      </c>
      <c r="B373" s="322">
        <v>35</v>
      </c>
      <c r="C373" s="322">
        <v>1.0240000000000001E-2</v>
      </c>
      <c r="D373">
        <v>1.0189999999999999E-2</v>
      </c>
      <c r="E373">
        <v>0.5</v>
      </c>
      <c r="F373">
        <v>65131</v>
      </c>
      <c r="G373">
        <v>664</v>
      </c>
      <c r="H373">
        <v>64799</v>
      </c>
      <c r="I373">
        <v>1918170</v>
      </c>
      <c r="J373">
        <v>29.45</v>
      </c>
      <c r="K373">
        <v>48.83</v>
      </c>
    </row>
    <row r="374" spans="1:11">
      <c r="A374" s="321" t="s">
        <v>1198</v>
      </c>
      <c r="B374" s="322">
        <v>36</v>
      </c>
      <c r="C374" s="322">
        <v>1.03E-2</v>
      </c>
      <c r="D374">
        <v>1.025E-2</v>
      </c>
      <c r="E374">
        <v>0.5</v>
      </c>
      <c r="F374">
        <v>64468</v>
      </c>
      <c r="G374">
        <v>661</v>
      </c>
      <c r="H374">
        <v>64137</v>
      </c>
      <c r="I374">
        <v>1853371</v>
      </c>
      <c r="J374">
        <v>28.75</v>
      </c>
      <c r="K374">
        <v>47.85</v>
      </c>
    </row>
    <row r="375" spans="1:11">
      <c r="A375" s="321" t="s">
        <v>1198</v>
      </c>
      <c r="B375" s="322">
        <v>37</v>
      </c>
      <c r="C375" s="322">
        <v>1.043E-2</v>
      </c>
      <c r="D375">
        <v>1.038E-2</v>
      </c>
      <c r="E375">
        <v>0.5</v>
      </c>
      <c r="F375">
        <v>63807</v>
      </c>
      <c r="G375">
        <v>662</v>
      </c>
      <c r="H375">
        <v>63476</v>
      </c>
      <c r="I375">
        <v>1789234</v>
      </c>
      <c r="J375">
        <v>28.04</v>
      </c>
      <c r="K375">
        <v>46.88</v>
      </c>
    </row>
    <row r="376" spans="1:11">
      <c r="A376" s="321" t="s">
        <v>1198</v>
      </c>
      <c r="B376" s="322">
        <v>38</v>
      </c>
      <c r="C376" s="322">
        <v>1.137E-2</v>
      </c>
      <c r="D376">
        <v>1.1299999999999999E-2</v>
      </c>
      <c r="E376">
        <v>0.5</v>
      </c>
      <c r="F376">
        <v>63145</v>
      </c>
      <c r="G376">
        <v>714</v>
      </c>
      <c r="H376">
        <v>62788</v>
      </c>
      <c r="I376">
        <v>1725758</v>
      </c>
      <c r="J376">
        <v>27.33</v>
      </c>
      <c r="K376">
        <v>45.91</v>
      </c>
    </row>
    <row r="377" spans="1:11">
      <c r="A377" s="321" t="s">
        <v>1198</v>
      </c>
      <c r="B377" s="322">
        <v>39</v>
      </c>
      <c r="C377" s="322">
        <v>1.0710000000000001E-2</v>
      </c>
      <c r="D377">
        <v>1.065E-2</v>
      </c>
      <c r="E377">
        <v>0.5</v>
      </c>
      <c r="F377">
        <v>62431</v>
      </c>
      <c r="G377">
        <v>665</v>
      </c>
      <c r="H377">
        <v>62099</v>
      </c>
      <c r="I377">
        <v>1662970</v>
      </c>
      <c r="J377">
        <v>26.64</v>
      </c>
      <c r="K377">
        <v>44.93</v>
      </c>
    </row>
    <row r="378" spans="1:11">
      <c r="A378" s="321" t="s">
        <v>1198</v>
      </c>
      <c r="B378" s="322">
        <v>40</v>
      </c>
      <c r="C378" s="322">
        <v>1.1679999999999999E-2</v>
      </c>
      <c r="D378">
        <v>1.162E-2</v>
      </c>
      <c r="E378">
        <v>0.5</v>
      </c>
      <c r="F378">
        <v>61766</v>
      </c>
      <c r="G378">
        <v>717</v>
      </c>
      <c r="H378">
        <v>61407</v>
      </c>
      <c r="I378">
        <v>1600871</v>
      </c>
      <c r="J378">
        <v>25.92</v>
      </c>
      <c r="K378">
        <v>43.96</v>
      </c>
    </row>
    <row r="379" spans="1:11">
      <c r="A379" s="321" t="s">
        <v>1198</v>
      </c>
      <c r="B379" s="322">
        <v>41</v>
      </c>
      <c r="C379" s="322">
        <v>1.192E-2</v>
      </c>
      <c r="D379">
        <v>1.1849999999999999E-2</v>
      </c>
      <c r="E379">
        <v>0.5</v>
      </c>
      <c r="F379">
        <v>61049</v>
      </c>
      <c r="G379">
        <v>723</v>
      </c>
      <c r="H379">
        <v>60687</v>
      </c>
      <c r="I379">
        <v>1539464</v>
      </c>
      <c r="J379">
        <v>25.22</v>
      </c>
      <c r="K379">
        <v>42.98</v>
      </c>
    </row>
    <row r="380" spans="1:11">
      <c r="A380" s="321" t="s">
        <v>1198</v>
      </c>
      <c r="B380" s="322">
        <v>42</v>
      </c>
      <c r="C380" s="322">
        <v>1.2659999999999999E-2</v>
      </c>
      <c r="D380">
        <v>1.2579999999999999E-2</v>
      </c>
      <c r="E380">
        <v>0.5</v>
      </c>
      <c r="F380">
        <v>60325</v>
      </c>
      <c r="G380">
        <v>759</v>
      </c>
      <c r="H380">
        <v>59946</v>
      </c>
      <c r="I380">
        <v>1478777</v>
      </c>
      <c r="J380">
        <v>24.51</v>
      </c>
      <c r="K380">
        <v>42</v>
      </c>
    </row>
    <row r="381" spans="1:11">
      <c r="A381" s="321" t="s">
        <v>1198</v>
      </c>
      <c r="B381" s="322">
        <v>43</v>
      </c>
      <c r="C381" s="322">
        <v>1.2710000000000001E-2</v>
      </c>
      <c r="D381">
        <v>1.2630000000000001E-2</v>
      </c>
      <c r="E381">
        <v>0.5</v>
      </c>
      <c r="F381">
        <v>59566</v>
      </c>
      <c r="G381">
        <v>752</v>
      </c>
      <c r="H381">
        <v>59190</v>
      </c>
      <c r="I381">
        <v>1418831</v>
      </c>
      <c r="J381">
        <v>23.82</v>
      </c>
      <c r="K381">
        <v>41.03</v>
      </c>
    </row>
    <row r="382" spans="1:11">
      <c r="A382" s="321" t="s">
        <v>1198</v>
      </c>
      <c r="B382" s="322">
        <v>44</v>
      </c>
      <c r="C382" s="322">
        <v>1.32E-2</v>
      </c>
      <c r="D382">
        <v>1.311E-2</v>
      </c>
      <c r="E382">
        <v>0.5</v>
      </c>
      <c r="F382">
        <v>58814</v>
      </c>
      <c r="G382">
        <v>771</v>
      </c>
      <c r="H382">
        <v>58429</v>
      </c>
      <c r="I382">
        <v>1359641</v>
      </c>
      <c r="J382">
        <v>23.12</v>
      </c>
      <c r="K382">
        <v>40.07</v>
      </c>
    </row>
    <row r="383" spans="1:11">
      <c r="A383" s="321" t="s">
        <v>1198</v>
      </c>
      <c r="B383" s="322">
        <v>45</v>
      </c>
      <c r="C383" s="322">
        <v>1.401E-2</v>
      </c>
      <c r="D383">
        <v>1.391E-2</v>
      </c>
      <c r="E383">
        <v>0.5</v>
      </c>
      <c r="F383">
        <v>58043</v>
      </c>
      <c r="G383">
        <v>808</v>
      </c>
      <c r="H383">
        <v>57640</v>
      </c>
      <c r="I383">
        <v>1301212</v>
      </c>
      <c r="J383">
        <v>22.42</v>
      </c>
      <c r="K383">
        <v>39.1</v>
      </c>
    </row>
    <row r="384" spans="1:11">
      <c r="A384" s="321" t="s">
        <v>1198</v>
      </c>
      <c r="B384" s="322">
        <v>46</v>
      </c>
      <c r="C384" s="322">
        <v>1.4120000000000001E-2</v>
      </c>
      <c r="D384">
        <v>1.4030000000000001E-2</v>
      </c>
      <c r="E384">
        <v>0.5</v>
      </c>
      <c r="F384">
        <v>57236</v>
      </c>
      <c r="G384">
        <v>803</v>
      </c>
      <c r="H384">
        <v>56834</v>
      </c>
      <c r="I384">
        <v>1243572</v>
      </c>
      <c r="J384">
        <v>21.73</v>
      </c>
      <c r="K384">
        <v>38.15</v>
      </c>
    </row>
    <row r="385" spans="1:11">
      <c r="A385" s="321" t="s">
        <v>1198</v>
      </c>
      <c r="B385" s="322">
        <v>47</v>
      </c>
      <c r="C385" s="322">
        <v>1.481E-2</v>
      </c>
      <c r="D385">
        <v>1.4710000000000001E-2</v>
      </c>
      <c r="E385">
        <v>0.5</v>
      </c>
      <c r="F385">
        <v>56433</v>
      </c>
      <c r="G385">
        <v>830</v>
      </c>
      <c r="H385">
        <v>56018</v>
      </c>
      <c r="I385">
        <v>1186738</v>
      </c>
      <c r="J385">
        <v>21.03</v>
      </c>
      <c r="K385">
        <v>37.19</v>
      </c>
    </row>
    <row r="386" spans="1:11">
      <c r="A386" s="321" t="s">
        <v>1198</v>
      </c>
      <c r="B386" s="322">
        <v>48</v>
      </c>
      <c r="C386" s="322">
        <v>1.537E-2</v>
      </c>
      <c r="D386">
        <v>1.525E-2</v>
      </c>
      <c r="E386">
        <v>0.5</v>
      </c>
      <c r="F386">
        <v>55603</v>
      </c>
      <c r="G386">
        <v>848</v>
      </c>
      <c r="H386">
        <v>55179</v>
      </c>
      <c r="I386">
        <v>1130720</v>
      </c>
      <c r="J386">
        <v>20.34</v>
      </c>
      <c r="K386">
        <v>36.229999999999997</v>
      </c>
    </row>
    <row r="387" spans="1:11">
      <c r="A387" s="321" t="s">
        <v>1198</v>
      </c>
      <c r="B387" s="322">
        <v>49</v>
      </c>
      <c r="C387" s="322">
        <v>1.6500000000000001E-2</v>
      </c>
      <c r="D387">
        <v>1.6369999999999999E-2</v>
      </c>
      <c r="E387">
        <v>0.5</v>
      </c>
      <c r="F387">
        <v>54755</v>
      </c>
      <c r="G387">
        <v>896</v>
      </c>
      <c r="H387">
        <v>54307</v>
      </c>
      <c r="I387">
        <v>1075541</v>
      </c>
      <c r="J387">
        <v>19.64</v>
      </c>
      <c r="K387">
        <v>35.29</v>
      </c>
    </row>
    <row r="388" spans="1:11">
      <c r="A388" s="321" t="s">
        <v>1198</v>
      </c>
      <c r="B388" s="322">
        <v>50</v>
      </c>
      <c r="C388" s="322">
        <v>1.7510000000000001E-2</v>
      </c>
      <c r="D388">
        <v>1.736E-2</v>
      </c>
      <c r="E388">
        <v>0.5</v>
      </c>
      <c r="F388">
        <v>53859</v>
      </c>
      <c r="G388">
        <v>935</v>
      </c>
      <c r="H388">
        <v>53391</v>
      </c>
      <c r="I388">
        <v>1021234</v>
      </c>
      <c r="J388">
        <v>18.96</v>
      </c>
      <c r="K388">
        <v>34.340000000000003</v>
      </c>
    </row>
    <row r="389" spans="1:11">
      <c r="A389" s="321" t="s">
        <v>1198</v>
      </c>
      <c r="B389" s="322">
        <v>51</v>
      </c>
      <c r="C389" s="322">
        <v>1.8409999999999999E-2</v>
      </c>
      <c r="D389">
        <v>1.8239999999999999E-2</v>
      </c>
      <c r="E389">
        <v>0.5</v>
      </c>
      <c r="F389">
        <v>52924</v>
      </c>
      <c r="G389">
        <v>965</v>
      </c>
      <c r="H389">
        <v>52441</v>
      </c>
      <c r="I389">
        <v>967842</v>
      </c>
      <c r="J389">
        <v>18.29</v>
      </c>
      <c r="K389">
        <v>33.39</v>
      </c>
    </row>
    <row r="390" spans="1:11">
      <c r="A390" s="321" t="s">
        <v>1198</v>
      </c>
      <c r="B390" s="322">
        <v>52</v>
      </c>
      <c r="C390" s="322">
        <v>1.934E-2</v>
      </c>
      <c r="D390">
        <v>1.915E-2</v>
      </c>
      <c r="E390">
        <v>0.5</v>
      </c>
      <c r="F390">
        <v>51958</v>
      </c>
      <c r="G390">
        <v>995</v>
      </c>
      <c r="H390">
        <v>51461</v>
      </c>
      <c r="I390">
        <v>915401</v>
      </c>
      <c r="J390">
        <v>17.62</v>
      </c>
      <c r="K390">
        <v>32.450000000000003</v>
      </c>
    </row>
    <row r="391" spans="1:11">
      <c r="A391" s="321" t="s">
        <v>1198</v>
      </c>
      <c r="B391" s="322">
        <v>53</v>
      </c>
      <c r="C391" s="322">
        <v>2.0549999999999999E-2</v>
      </c>
      <c r="D391">
        <v>2.034E-2</v>
      </c>
      <c r="E391">
        <v>0.5</v>
      </c>
      <c r="F391">
        <v>50963</v>
      </c>
      <c r="G391">
        <v>1037</v>
      </c>
      <c r="H391">
        <v>50445</v>
      </c>
      <c r="I391">
        <v>863940</v>
      </c>
      <c r="J391">
        <v>16.95</v>
      </c>
      <c r="K391">
        <v>31.53</v>
      </c>
    </row>
    <row r="392" spans="1:11">
      <c r="A392" s="321" t="s">
        <v>1198</v>
      </c>
      <c r="B392" s="322">
        <v>54</v>
      </c>
      <c r="C392" s="322">
        <v>2.2370000000000001E-2</v>
      </c>
      <c r="D392">
        <v>2.2120000000000001E-2</v>
      </c>
      <c r="E392">
        <v>0.5</v>
      </c>
      <c r="F392">
        <v>49926</v>
      </c>
      <c r="G392">
        <v>1104</v>
      </c>
      <c r="H392">
        <v>49374</v>
      </c>
      <c r="I392">
        <v>813496</v>
      </c>
      <c r="J392">
        <v>16.29</v>
      </c>
      <c r="K392">
        <v>30.6</v>
      </c>
    </row>
    <row r="393" spans="1:11">
      <c r="A393" s="321" t="s">
        <v>1198</v>
      </c>
      <c r="B393" s="322">
        <v>55</v>
      </c>
      <c r="C393" s="322">
        <v>2.3130000000000001E-2</v>
      </c>
      <c r="D393">
        <v>2.2870000000000001E-2</v>
      </c>
      <c r="E393">
        <v>0.5</v>
      </c>
      <c r="F393">
        <v>48822</v>
      </c>
      <c r="G393">
        <v>1116</v>
      </c>
      <c r="H393">
        <v>48264</v>
      </c>
      <c r="I393">
        <v>764121</v>
      </c>
      <c r="J393">
        <v>15.65</v>
      </c>
      <c r="K393">
        <v>29.67</v>
      </c>
    </row>
    <row r="394" spans="1:11">
      <c r="A394" s="321" t="s">
        <v>1198</v>
      </c>
      <c r="B394" s="322">
        <v>56</v>
      </c>
      <c r="C394" s="322">
        <v>2.5510000000000001E-2</v>
      </c>
      <c r="D394">
        <v>2.5190000000000001E-2</v>
      </c>
      <c r="E394">
        <v>0.5</v>
      </c>
      <c r="F394">
        <v>47706</v>
      </c>
      <c r="G394">
        <v>1202</v>
      </c>
      <c r="H394">
        <v>47105</v>
      </c>
      <c r="I394">
        <v>715857</v>
      </c>
      <c r="J394">
        <v>15.01</v>
      </c>
      <c r="K394">
        <v>28.75</v>
      </c>
    </row>
    <row r="395" spans="1:11">
      <c r="A395" s="321" t="s">
        <v>1198</v>
      </c>
      <c r="B395" s="322">
        <v>57</v>
      </c>
      <c r="C395" s="322">
        <v>2.7220000000000001E-2</v>
      </c>
      <c r="D395">
        <v>2.6849999999999999E-2</v>
      </c>
      <c r="E395">
        <v>0.5</v>
      </c>
      <c r="F395">
        <v>46504</v>
      </c>
      <c r="G395">
        <v>1249</v>
      </c>
      <c r="H395">
        <v>45880</v>
      </c>
      <c r="I395">
        <v>668753</v>
      </c>
      <c r="J395">
        <v>14.38</v>
      </c>
      <c r="K395">
        <v>27.84</v>
      </c>
    </row>
    <row r="396" spans="1:11">
      <c r="A396" s="321" t="s">
        <v>1198</v>
      </c>
      <c r="B396" s="322">
        <v>58</v>
      </c>
      <c r="C396" s="322">
        <v>2.9069999999999999E-2</v>
      </c>
      <c r="D396">
        <v>2.8649999999999998E-2</v>
      </c>
      <c r="E396">
        <v>0.5</v>
      </c>
      <c r="F396">
        <v>45255</v>
      </c>
      <c r="G396">
        <v>1297</v>
      </c>
      <c r="H396">
        <v>44607</v>
      </c>
      <c r="I396">
        <v>622873</v>
      </c>
      <c r="J396">
        <v>13.76</v>
      </c>
      <c r="K396">
        <v>26.93</v>
      </c>
    </row>
    <row r="397" spans="1:11">
      <c r="A397" s="321" t="s">
        <v>1198</v>
      </c>
      <c r="B397" s="322">
        <v>59</v>
      </c>
      <c r="C397" s="322">
        <v>3.218E-2</v>
      </c>
      <c r="D397">
        <v>3.1669999999999997E-2</v>
      </c>
      <c r="E397">
        <v>0.5</v>
      </c>
      <c r="F397">
        <v>43958</v>
      </c>
      <c r="G397">
        <v>1392</v>
      </c>
      <c r="H397">
        <v>43262</v>
      </c>
      <c r="I397">
        <v>578266</v>
      </c>
      <c r="J397">
        <v>13.15</v>
      </c>
      <c r="K397">
        <v>26.02</v>
      </c>
    </row>
    <row r="398" spans="1:11">
      <c r="A398" s="321" t="s">
        <v>1198</v>
      </c>
      <c r="B398" s="322">
        <v>60</v>
      </c>
      <c r="C398" s="322">
        <v>3.5729999999999998E-2</v>
      </c>
      <c r="D398">
        <v>3.5099999999999999E-2</v>
      </c>
      <c r="E398">
        <v>0.5</v>
      </c>
      <c r="F398">
        <v>42566</v>
      </c>
      <c r="G398">
        <v>1494</v>
      </c>
      <c r="H398">
        <v>41819</v>
      </c>
      <c r="I398">
        <v>535004</v>
      </c>
      <c r="J398">
        <v>12.57</v>
      </c>
      <c r="K398">
        <v>25.12</v>
      </c>
    </row>
    <row r="399" spans="1:11">
      <c r="A399" s="321" t="s">
        <v>1198</v>
      </c>
      <c r="B399" s="322">
        <v>61</v>
      </c>
      <c r="C399" s="322">
        <v>3.7409999999999999E-2</v>
      </c>
      <c r="D399">
        <v>3.6729999999999999E-2</v>
      </c>
      <c r="E399">
        <v>0.5</v>
      </c>
      <c r="F399">
        <v>41072</v>
      </c>
      <c r="G399">
        <v>1508</v>
      </c>
      <c r="H399">
        <v>40318</v>
      </c>
      <c r="I399">
        <v>493185</v>
      </c>
      <c r="J399">
        <v>12.01</v>
      </c>
      <c r="K399">
        <v>24.24</v>
      </c>
    </row>
    <row r="400" spans="1:11">
      <c r="A400" s="321" t="s">
        <v>1198</v>
      </c>
      <c r="B400" s="322">
        <v>62</v>
      </c>
      <c r="C400" s="322">
        <v>3.9980000000000002E-2</v>
      </c>
      <c r="D400">
        <v>3.9199999999999999E-2</v>
      </c>
      <c r="E400">
        <v>0.5</v>
      </c>
      <c r="F400">
        <v>39564</v>
      </c>
      <c r="G400">
        <v>1551</v>
      </c>
      <c r="H400">
        <v>38788</v>
      </c>
      <c r="I400">
        <v>452867</v>
      </c>
      <c r="J400">
        <v>11.45</v>
      </c>
      <c r="K400">
        <v>23.36</v>
      </c>
    </row>
    <row r="401" spans="1:11">
      <c r="A401" s="321" t="s">
        <v>1198</v>
      </c>
      <c r="B401" s="322">
        <v>63</v>
      </c>
      <c r="C401" s="322">
        <v>4.3520000000000003E-2</v>
      </c>
      <c r="D401">
        <v>4.2590000000000003E-2</v>
      </c>
      <c r="E401">
        <v>0.5</v>
      </c>
      <c r="F401">
        <v>38013</v>
      </c>
      <c r="G401">
        <v>1619</v>
      </c>
      <c r="H401">
        <v>37203</v>
      </c>
      <c r="I401">
        <v>414079</v>
      </c>
      <c r="J401">
        <v>10.89</v>
      </c>
      <c r="K401">
        <v>22.49</v>
      </c>
    </row>
    <row r="402" spans="1:11">
      <c r="A402" s="321" t="s">
        <v>1198</v>
      </c>
      <c r="B402" s="322">
        <v>64</v>
      </c>
      <c r="C402" s="322">
        <v>4.8919999999999998E-2</v>
      </c>
      <c r="D402">
        <v>4.7759999999999997E-2</v>
      </c>
      <c r="E402">
        <v>0.5</v>
      </c>
      <c r="F402">
        <v>36394</v>
      </c>
      <c r="G402">
        <v>1738</v>
      </c>
      <c r="H402">
        <v>35525</v>
      </c>
      <c r="I402">
        <v>376876</v>
      </c>
      <c r="J402">
        <v>10.36</v>
      </c>
      <c r="K402">
        <v>21.63</v>
      </c>
    </row>
    <row r="403" spans="1:11">
      <c r="A403" s="321" t="s">
        <v>1198</v>
      </c>
      <c r="B403" s="322">
        <v>65</v>
      </c>
      <c r="C403" s="322">
        <v>5.2850000000000001E-2</v>
      </c>
      <c r="D403">
        <v>5.1490000000000001E-2</v>
      </c>
      <c r="E403">
        <v>0.5</v>
      </c>
      <c r="F403">
        <v>34656</v>
      </c>
      <c r="G403">
        <v>1785</v>
      </c>
      <c r="H403">
        <v>33763</v>
      </c>
      <c r="I403">
        <v>341352</v>
      </c>
      <c r="J403">
        <v>9.85</v>
      </c>
      <c r="K403">
        <v>20.78</v>
      </c>
    </row>
    <row r="404" spans="1:11">
      <c r="A404" s="321" t="s">
        <v>1198</v>
      </c>
      <c r="B404" s="322">
        <v>66</v>
      </c>
      <c r="C404" s="322">
        <v>5.9270000000000003E-2</v>
      </c>
      <c r="D404">
        <v>5.756E-2</v>
      </c>
      <c r="E404">
        <v>0.5</v>
      </c>
      <c r="F404">
        <v>32871</v>
      </c>
      <c r="G404">
        <v>1892</v>
      </c>
      <c r="H404">
        <v>31925</v>
      </c>
      <c r="I404">
        <v>307588</v>
      </c>
      <c r="J404">
        <v>9.36</v>
      </c>
      <c r="K404">
        <v>19.940000000000001</v>
      </c>
    </row>
    <row r="405" spans="1:11">
      <c r="A405" s="321" t="s">
        <v>1198</v>
      </c>
      <c r="B405" s="322">
        <v>67</v>
      </c>
      <c r="C405" s="322">
        <v>6.0159999999999998E-2</v>
      </c>
      <c r="D405">
        <v>5.8400000000000001E-2</v>
      </c>
      <c r="E405">
        <v>0.5</v>
      </c>
      <c r="F405">
        <v>30979</v>
      </c>
      <c r="G405">
        <v>1809</v>
      </c>
      <c r="H405">
        <v>30074</v>
      </c>
      <c r="I405">
        <v>275663</v>
      </c>
      <c r="J405">
        <v>8.9</v>
      </c>
      <c r="K405">
        <v>19.09</v>
      </c>
    </row>
    <row r="406" spans="1:11">
      <c r="A406" s="321" t="s">
        <v>1198</v>
      </c>
      <c r="B406" s="322">
        <v>68</v>
      </c>
      <c r="C406" s="322">
        <v>6.5549999999999997E-2</v>
      </c>
      <c r="D406">
        <v>6.3469999999999999E-2</v>
      </c>
      <c r="E406">
        <v>0.5</v>
      </c>
      <c r="F406">
        <v>29170</v>
      </c>
      <c r="G406">
        <v>1851</v>
      </c>
      <c r="H406">
        <v>28244</v>
      </c>
      <c r="I406">
        <v>245589</v>
      </c>
      <c r="J406">
        <v>8.42</v>
      </c>
      <c r="K406">
        <v>18.28</v>
      </c>
    </row>
    <row r="407" spans="1:11">
      <c r="A407" s="321" t="s">
        <v>1198</v>
      </c>
      <c r="B407" s="322">
        <v>69</v>
      </c>
      <c r="C407" s="322">
        <v>7.1410000000000001E-2</v>
      </c>
      <c r="D407">
        <v>6.8949999999999997E-2</v>
      </c>
      <c r="E407">
        <v>0.5</v>
      </c>
      <c r="F407">
        <v>27318</v>
      </c>
      <c r="G407">
        <v>1884</v>
      </c>
      <c r="H407">
        <v>26377</v>
      </c>
      <c r="I407">
        <v>217345</v>
      </c>
      <c r="J407">
        <v>7.96</v>
      </c>
      <c r="K407">
        <v>17.46</v>
      </c>
    </row>
    <row r="408" spans="1:11">
      <c r="A408" s="321" t="s">
        <v>1198</v>
      </c>
      <c r="B408" s="322">
        <v>70</v>
      </c>
      <c r="C408" s="322">
        <v>7.5810000000000002E-2</v>
      </c>
      <c r="D408">
        <v>7.3039999999999994E-2</v>
      </c>
      <c r="E408">
        <v>0.5</v>
      </c>
      <c r="F408">
        <v>25435</v>
      </c>
      <c r="G408">
        <v>1858</v>
      </c>
      <c r="H408">
        <v>24506</v>
      </c>
      <c r="I408">
        <v>190969</v>
      </c>
      <c r="J408">
        <v>7.51</v>
      </c>
      <c r="K408">
        <v>16.66</v>
      </c>
    </row>
    <row r="409" spans="1:11">
      <c r="A409" s="321" t="s">
        <v>1198</v>
      </c>
      <c r="B409" s="322">
        <v>71</v>
      </c>
      <c r="C409" s="322">
        <v>8.4339999999999998E-2</v>
      </c>
      <c r="D409">
        <v>8.0930000000000002E-2</v>
      </c>
      <c r="E409">
        <v>0.5</v>
      </c>
      <c r="F409">
        <v>23577</v>
      </c>
      <c r="G409">
        <v>1908</v>
      </c>
      <c r="H409">
        <v>22623</v>
      </c>
      <c r="I409">
        <v>166463</v>
      </c>
      <c r="J409">
        <v>7.06</v>
      </c>
      <c r="K409">
        <v>15.86</v>
      </c>
    </row>
    <row r="410" spans="1:11">
      <c r="A410" s="321" t="s">
        <v>1198</v>
      </c>
      <c r="B410" s="322">
        <v>72</v>
      </c>
      <c r="C410" s="322">
        <v>9.3130000000000004E-2</v>
      </c>
      <c r="D410">
        <v>8.899E-2</v>
      </c>
      <c r="E410">
        <v>0.5</v>
      </c>
      <c r="F410">
        <v>21669</v>
      </c>
      <c r="G410">
        <v>1928</v>
      </c>
      <c r="H410">
        <v>20705</v>
      </c>
      <c r="I410">
        <v>143840</v>
      </c>
      <c r="J410">
        <v>6.64</v>
      </c>
      <c r="K410">
        <v>15.09</v>
      </c>
    </row>
    <row r="411" spans="1:11">
      <c r="A411" s="321" t="s">
        <v>1198</v>
      </c>
      <c r="B411" s="322">
        <v>73</v>
      </c>
      <c r="C411" s="322">
        <v>0.10739</v>
      </c>
      <c r="D411">
        <v>0.10192</v>
      </c>
      <c r="E411">
        <v>0.5</v>
      </c>
      <c r="F411">
        <v>19741</v>
      </c>
      <c r="G411">
        <v>2012</v>
      </c>
      <c r="H411">
        <v>18735</v>
      </c>
      <c r="I411">
        <v>123135</v>
      </c>
      <c r="J411">
        <v>6.24</v>
      </c>
      <c r="K411">
        <v>14.32</v>
      </c>
    </row>
    <row r="412" spans="1:11">
      <c r="A412" s="321" t="s">
        <v>1198</v>
      </c>
      <c r="B412" s="322">
        <v>74</v>
      </c>
      <c r="C412" s="322">
        <v>0.11469</v>
      </c>
      <c r="D412">
        <v>0.10847</v>
      </c>
      <c r="E412">
        <v>0.5</v>
      </c>
      <c r="F412">
        <v>17729</v>
      </c>
      <c r="G412">
        <v>1923</v>
      </c>
      <c r="H412">
        <v>16767</v>
      </c>
      <c r="I412">
        <v>104400</v>
      </c>
      <c r="J412">
        <v>5.89</v>
      </c>
      <c r="K412">
        <v>13.56</v>
      </c>
    </row>
    <row r="413" spans="1:11">
      <c r="A413" s="321" t="s">
        <v>1198</v>
      </c>
      <c r="B413" s="322">
        <v>75</v>
      </c>
      <c r="C413" s="322">
        <v>0.13099</v>
      </c>
      <c r="D413">
        <v>0.12293999999999999</v>
      </c>
      <c r="E413">
        <v>0.5</v>
      </c>
      <c r="F413">
        <v>15806</v>
      </c>
      <c r="G413">
        <v>1943</v>
      </c>
      <c r="H413">
        <v>14834</v>
      </c>
      <c r="I413">
        <v>87632</v>
      </c>
      <c r="J413">
        <v>5.54</v>
      </c>
      <c r="K413">
        <v>12.82</v>
      </c>
    </row>
    <row r="414" spans="1:11">
      <c r="A414" s="321" t="s">
        <v>1198</v>
      </c>
      <c r="B414" s="322">
        <v>76</v>
      </c>
      <c r="C414" s="322">
        <v>0.14071</v>
      </c>
      <c r="D414">
        <v>0.13145999999999999</v>
      </c>
      <c r="E414">
        <v>0.5</v>
      </c>
      <c r="F414">
        <v>13863</v>
      </c>
      <c r="G414">
        <v>1822</v>
      </c>
      <c r="H414">
        <v>12951</v>
      </c>
      <c r="I414">
        <v>72798</v>
      </c>
      <c r="J414">
        <v>5.25</v>
      </c>
      <c r="K414">
        <v>12.09</v>
      </c>
    </row>
    <row r="415" spans="1:11">
      <c r="A415" s="321" t="s">
        <v>1198</v>
      </c>
      <c r="B415" s="322">
        <v>77</v>
      </c>
      <c r="C415" s="322">
        <v>0.15065999999999999</v>
      </c>
      <c r="D415">
        <v>0.1401</v>
      </c>
      <c r="E415">
        <v>0.5</v>
      </c>
      <c r="F415">
        <v>12040</v>
      </c>
      <c r="G415">
        <v>1687</v>
      </c>
      <c r="H415">
        <v>11197</v>
      </c>
      <c r="I415">
        <v>59847</v>
      </c>
      <c r="J415">
        <v>4.97</v>
      </c>
      <c r="K415">
        <v>11.37</v>
      </c>
    </row>
    <row r="416" spans="1:11">
      <c r="A416" s="321" t="s">
        <v>1198</v>
      </c>
      <c r="B416" s="322">
        <v>78</v>
      </c>
      <c r="C416" s="322">
        <v>0.16119</v>
      </c>
      <c r="D416">
        <v>0.14917</v>
      </c>
      <c r="E416">
        <v>0.5</v>
      </c>
      <c r="F416">
        <v>10353</v>
      </c>
      <c r="G416">
        <v>1544</v>
      </c>
      <c r="H416">
        <v>9581</v>
      </c>
      <c r="I416">
        <v>48650</v>
      </c>
      <c r="J416">
        <v>4.7</v>
      </c>
      <c r="K416">
        <v>10.66</v>
      </c>
    </row>
    <row r="417" spans="1:11">
      <c r="A417" s="321" t="s">
        <v>1198</v>
      </c>
      <c r="B417" s="322">
        <v>79</v>
      </c>
      <c r="C417" s="322">
        <v>0.17916000000000001</v>
      </c>
      <c r="D417">
        <v>0.16442999999999999</v>
      </c>
      <c r="E417">
        <v>0.5</v>
      </c>
      <c r="F417">
        <v>8809</v>
      </c>
      <c r="G417">
        <v>1448</v>
      </c>
      <c r="H417">
        <v>8085</v>
      </c>
      <c r="I417">
        <v>39069</v>
      </c>
      <c r="J417">
        <v>4.4400000000000004</v>
      </c>
      <c r="K417">
        <v>9.9700000000000006</v>
      </c>
    </row>
    <row r="418" spans="1:11">
      <c r="A418" s="321" t="s">
        <v>1198</v>
      </c>
      <c r="B418" s="322">
        <v>80</v>
      </c>
      <c r="C418" s="322">
        <v>0.18648999999999999</v>
      </c>
      <c r="D418">
        <v>0.17058000000000001</v>
      </c>
      <c r="E418">
        <v>0.5</v>
      </c>
      <c r="F418">
        <v>7361</v>
      </c>
      <c r="G418">
        <v>1256</v>
      </c>
      <c r="H418">
        <v>6733</v>
      </c>
      <c r="I418">
        <v>30984</v>
      </c>
      <c r="J418">
        <v>4.21</v>
      </c>
      <c r="K418">
        <v>9.3000000000000007</v>
      </c>
    </row>
    <row r="419" spans="1:11">
      <c r="A419" s="321" t="s">
        <v>1198</v>
      </c>
      <c r="B419" s="322">
        <v>81</v>
      </c>
      <c r="C419" s="322">
        <v>0.20246</v>
      </c>
      <c r="D419">
        <v>0.18385000000000001</v>
      </c>
      <c r="E419">
        <v>0.5</v>
      </c>
      <c r="F419">
        <v>6105</v>
      </c>
      <c r="G419">
        <v>1122</v>
      </c>
      <c r="H419">
        <v>5544</v>
      </c>
      <c r="I419">
        <v>24251</v>
      </c>
      <c r="J419">
        <v>3.97</v>
      </c>
      <c r="K419">
        <v>8.66</v>
      </c>
    </row>
    <row r="420" spans="1:11">
      <c r="A420" s="321" t="s">
        <v>1198</v>
      </c>
      <c r="B420" s="322">
        <v>82</v>
      </c>
      <c r="C420" s="322">
        <v>0.21328</v>
      </c>
      <c r="D420">
        <v>0.19272</v>
      </c>
      <c r="E420">
        <v>0.5</v>
      </c>
      <c r="F420">
        <v>4983</v>
      </c>
      <c r="G420">
        <v>960</v>
      </c>
      <c r="H420">
        <v>4502</v>
      </c>
      <c r="I420">
        <v>18708</v>
      </c>
      <c r="J420">
        <v>3.75</v>
      </c>
      <c r="K420">
        <v>8.0299999999999994</v>
      </c>
    </row>
    <row r="421" spans="1:11">
      <c r="A421" s="321" t="s">
        <v>1198</v>
      </c>
      <c r="B421" s="322">
        <v>83</v>
      </c>
      <c r="C421" s="322">
        <v>0.23572000000000001</v>
      </c>
      <c r="D421">
        <v>0.21087</v>
      </c>
      <c r="E421">
        <v>0.5</v>
      </c>
      <c r="F421">
        <v>4022</v>
      </c>
      <c r="G421">
        <v>848</v>
      </c>
      <c r="H421">
        <v>3598</v>
      </c>
      <c r="I421">
        <v>14205</v>
      </c>
      <c r="J421">
        <v>3.53</v>
      </c>
      <c r="K421">
        <v>7.43</v>
      </c>
    </row>
    <row r="422" spans="1:11">
      <c r="A422" s="321" t="s">
        <v>1198</v>
      </c>
      <c r="B422" s="322">
        <v>84</v>
      </c>
      <c r="C422" s="322">
        <v>0.24775</v>
      </c>
      <c r="D422">
        <v>0.22044</v>
      </c>
      <c r="E422">
        <v>0.5</v>
      </c>
      <c r="F422">
        <v>3174</v>
      </c>
      <c r="G422">
        <v>700</v>
      </c>
      <c r="H422">
        <v>2824</v>
      </c>
      <c r="I422">
        <v>10607</v>
      </c>
      <c r="J422">
        <v>3.34</v>
      </c>
      <c r="K422">
        <v>6.86</v>
      </c>
    </row>
    <row r="423" spans="1:11">
      <c r="A423" s="321" t="s">
        <v>1198</v>
      </c>
      <c r="B423" s="322">
        <v>85</v>
      </c>
      <c r="C423" s="322">
        <v>0.26524999999999999</v>
      </c>
      <c r="D423">
        <v>0.23419000000000001</v>
      </c>
      <c r="E423">
        <v>0.5</v>
      </c>
      <c r="F423">
        <v>2474</v>
      </c>
      <c r="G423">
        <v>579</v>
      </c>
      <c r="H423">
        <v>2185</v>
      </c>
      <c r="I423">
        <v>7783</v>
      </c>
      <c r="J423">
        <v>3.15</v>
      </c>
      <c r="K423">
        <v>6.33</v>
      </c>
    </row>
    <row r="424" spans="1:11">
      <c r="A424" s="321" t="s">
        <v>1198</v>
      </c>
      <c r="B424" s="322">
        <v>86</v>
      </c>
      <c r="C424" s="322">
        <v>0.29311999999999999</v>
      </c>
      <c r="D424">
        <v>0.25564999999999999</v>
      </c>
      <c r="E424">
        <v>0.5</v>
      </c>
      <c r="F424">
        <v>1895</v>
      </c>
      <c r="G424">
        <v>484</v>
      </c>
      <c r="H424">
        <v>1653</v>
      </c>
      <c r="I424">
        <v>5598</v>
      </c>
      <c r="J424">
        <v>2.95</v>
      </c>
      <c r="K424">
        <v>5.83</v>
      </c>
    </row>
    <row r="425" spans="1:11">
      <c r="A425" s="321" t="s">
        <v>1198</v>
      </c>
      <c r="B425" s="322">
        <v>87</v>
      </c>
      <c r="C425" s="322">
        <v>0.30740000000000001</v>
      </c>
      <c r="D425">
        <v>0.26645000000000002</v>
      </c>
      <c r="E425">
        <v>0.5</v>
      </c>
      <c r="F425">
        <v>1410</v>
      </c>
      <c r="G425">
        <v>376</v>
      </c>
      <c r="H425">
        <v>1223</v>
      </c>
      <c r="I425">
        <v>3945</v>
      </c>
      <c r="J425">
        <v>2.8</v>
      </c>
      <c r="K425">
        <v>5.37</v>
      </c>
    </row>
    <row r="426" spans="1:11">
      <c r="A426" s="321" t="s">
        <v>1198</v>
      </c>
      <c r="B426" s="322">
        <v>88</v>
      </c>
      <c r="C426" s="322">
        <v>0.35028999999999999</v>
      </c>
      <c r="D426">
        <v>0.29808000000000001</v>
      </c>
      <c r="E426">
        <v>0.5</v>
      </c>
      <c r="F426">
        <v>1035</v>
      </c>
      <c r="G426">
        <v>308</v>
      </c>
      <c r="H426">
        <v>880</v>
      </c>
      <c r="I426">
        <v>2723</v>
      </c>
      <c r="J426">
        <v>2.63</v>
      </c>
      <c r="K426">
        <v>4.93</v>
      </c>
    </row>
    <row r="427" spans="1:11">
      <c r="A427" s="321" t="s">
        <v>1198</v>
      </c>
      <c r="B427" s="322">
        <v>89</v>
      </c>
      <c r="C427" s="322">
        <v>0.34394999999999998</v>
      </c>
      <c r="D427">
        <v>0.29348000000000002</v>
      </c>
      <c r="E427">
        <v>0.5</v>
      </c>
      <c r="F427">
        <v>726</v>
      </c>
      <c r="G427">
        <v>213</v>
      </c>
      <c r="H427">
        <v>620</v>
      </c>
      <c r="I427">
        <v>1842</v>
      </c>
      <c r="J427">
        <v>2.54</v>
      </c>
      <c r="K427">
        <v>4.5199999999999996</v>
      </c>
    </row>
    <row r="428" spans="1:11">
      <c r="A428" s="321" t="s">
        <v>1198</v>
      </c>
      <c r="B428" s="322">
        <v>90</v>
      </c>
      <c r="C428" s="322">
        <v>0.38102999999999998</v>
      </c>
      <c r="D428">
        <v>0.32005</v>
      </c>
      <c r="E428">
        <v>0.5</v>
      </c>
      <c r="F428">
        <v>513</v>
      </c>
      <c r="G428">
        <v>164</v>
      </c>
      <c r="H428">
        <v>431</v>
      </c>
      <c r="I428">
        <v>1223</v>
      </c>
      <c r="J428">
        <v>2.38</v>
      </c>
      <c r="K428">
        <v>4.1399999999999997</v>
      </c>
    </row>
    <row r="429" spans="1:11">
      <c r="A429" s="321" t="s">
        <v>1198</v>
      </c>
      <c r="B429" s="322">
        <v>91</v>
      </c>
      <c r="C429" s="322">
        <v>0.40293000000000001</v>
      </c>
      <c r="D429">
        <v>0.33537</v>
      </c>
      <c r="E429">
        <v>0.5</v>
      </c>
      <c r="F429">
        <v>349</v>
      </c>
      <c r="G429">
        <v>117</v>
      </c>
      <c r="H429">
        <v>290</v>
      </c>
      <c r="I429">
        <v>792</v>
      </c>
      <c r="J429">
        <v>2.27</v>
      </c>
      <c r="K429">
        <v>3.79</v>
      </c>
    </row>
    <row r="430" spans="1:11">
      <c r="A430" s="321" t="s">
        <v>1198</v>
      </c>
      <c r="B430" s="322">
        <v>92</v>
      </c>
      <c r="C430" s="322">
        <v>0.42674000000000001</v>
      </c>
      <c r="D430">
        <v>0.35170000000000001</v>
      </c>
      <c r="E430">
        <v>0.5</v>
      </c>
      <c r="F430">
        <v>232</v>
      </c>
      <c r="G430">
        <v>82</v>
      </c>
      <c r="H430">
        <v>191</v>
      </c>
      <c r="I430">
        <v>501</v>
      </c>
      <c r="J430">
        <v>2.16</v>
      </c>
      <c r="K430">
        <v>3.49</v>
      </c>
    </row>
    <row r="431" spans="1:11">
      <c r="A431" s="321" t="s">
        <v>1198</v>
      </c>
      <c r="B431" s="322">
        <v>93</v>
      </c>
      <c r="C431" s="322">
        <v>0.45079000000000002</v>
      </c>
      <c r="D431">
        <v>0.36786999999999997</v>
      </c>
      <c r="E431">
        <v>0.5</v>
      </c>
      <c r="F431">
        <v>150</v>
      </c>
      <c r="G431">
        <v>55</v>
      </c>
      <c r="H431">
        <v>123</v>
      </c>
      <c r="I431">
        <v>310</v>
      </c>
      <c r="J431">
        <v>2.06</v>
      </c>
      <c r="K431">
        <v>3.22</v>
      </c>
    </row>
    <row r="432" spans="1:11">
      <c r="A432" s="321" t="s">
        <v>1198</v>
      </c>
      <c r="B432" s="322">
        <v>94</v>
      </c>
      <c r="C432" s="322">
        <v>0.47494999999999998</v>
      </c>
      <c r="D432">
        <v>0.38380999999999998</v>
      </c>
      <c r="E432">
        <v>0.5</v>
      </c>
      <c r="F432">
        <v>95</v>
      </c>
      <c r="G432">
        <v>36</v>
      </c>
      <c r="H432">
        <v>77</v>
      </c>
      <c r="I432">
        <v>187</v>
      </c>
      <c r="J432">
        <v>1.97</v>
      </c>
      <c r="K432">
        <v>2.96</v>
      </c>
    </row>
    <row r="433" spans="1:11">
      <c r="A433" s="321" t="s">
        <v>1198</v>
      </c>
      <c r="B433" s="322">
        <v>95</v>
      </c>
      <c r="C433" s="322">
        <v>0.49911</v>
      </c>
      <c r="D433">
        <v>0.39943000000000001</v>
      </c>
      <c r="E433">
        <v>0.5</v>
      </c>
      <c r="F433">
        <v>59</v>
      </c>
      <c r="G433">
        <v>23</v>
      </c>
      <c r="H433">
        <v>47</v>
      </c>
      <c r="I433">
        <v>111</v>
      </c>
      <c r="J433">
        <v>1.89</v>
      </c>
      <c r="K433">
        <v>2.71</v>
      </c>
    </row>
    <row r="434" spans="1:11">
      <c r="A434" s="321" t="s">
        <v>1198</v>
      </c>
      <c r="B434" s="322">
        <v>96</v>
      </c>
      <c r="C434" s="322">
        <v>0.52312999999999998</v>
      </c>
      <c r="D434">
        <v>0.41466999999999998</v>
      </c>
      <c r="E434">
        <v>0.5</v>
      </c>
      <c r="F434">
        <v>35</v>
      </c>
      <c r="G434">
        <v>15</v>
      </c>
      <c r="H434">
        <v>28</v>
      </c>
      <c r="I434">
        <v>64</v>
      </c>
      <c r="J434">
        <v>1.81</v>
      </c>
      <c r="K434">
        <v>2.5</v>
      </c>
    </row>
    <row r="435" spans="1:11">
      <c r="A435" s="321" t="s">
        <v>1198</v>
      </c>
      <c r="B435" s="322">
        <v>97</v>
      </c>
      <c r="C435" s="322">
        <v>0.54690000000000005</v>
      </c>
      <c r="D435">
        <v>0.42946000000000001</v>
      </c>
      <c r="E435">
        <v>0.5</v>
      </c>
      <c r="F435">
        <v>21</v>
      </c>
      <c r="G435">
        <v>9</v>
      </c>
      <c r="H435">
        <v>16</v>
      </c>
      <c r="I435">
        <v>36</v>
      </c>
      <c r="J435">
        <v>1.74</v>
      </c>
      <c r="K435">
        <v>2.31</v>
      </c>
    </row>
    <row r="436" spans="1:11">
      <c r="A436" s="321" t="s">
        <v>1198</v>
      </c>
      <c r="B436" s="322">
        <v>98</v>
      </c>
      <c r="C436" s="322">
        <v>0.57030000000000003</v>
      </c>
      <c r="D436">
        <v>0.44375999999999999</v>
      </c>
      <c r="E436">
        <v>0.5</v>
      </c>
      <c r="F436">
        <v>12</v>
      </c>
      <c r="G436">
        <v>5</v>
      </c>
      <c r="H436">
        <v>9</v>
      </c>
      <c r="I436">
        <v>20</v>
      </c>
      <c r="J436">
        <v>1.68</v>
      </c>
      <c r="K436">
        <v>2.14</v>
      </c>
    </row>
    <row r="437" spans="1:11">
      <c r="A437" s="321" t="s">
        <v>1198</v>
      </c>
      <c r="B437" s="322">
        <v>99</v>
      </c>
      <c r="C437" s="322">
        <v>0.59323000000000004</v>
      </c>
      <c r="D437">
        <v>0.45751999999999998</v>
      </c>
      <c r="E437">
        <v>0.5</v>
      </c>
      <c r="F437">
        <v>7</v>
      </c>
      <c r="G437">
        <v>3</v>
      </c>
      <c r="H437">
        <v>5</v>
      </c>
      <c r="I437">
        <v>11</v>
      </c>
      <c r="J437">
        <v>1.62</v>
      </c>
      <c r="K437">
        <v>1.99</v>
      </c>
    </row>
    <row r="438" spans="1:11">
      <c r="A438" s="321" t="s">
        <v>1198</v>
      </c>
      <c r="B438" s="322">
        <v>100</v>
      </c>
      <c r="C438" s="322">
        <v>0.61560000000000004</v>
      </c>
      <c r="D438">
        <v>0.47071000000000002</v>
      </c>
      <c r="E438">
        <v>0.5</v>
      </c>
      <c r="F438">
        <v>4</v>
      </c>
      <c r="G438">
        <v>2</v>
      </c>
      <c r="H438">
        <v>3</v>
      </c>
      <c r="I438">
        <v>6</v>
      </c>
      <c r="J438">
        <v>1.57</v>
      </c>
      <c r="K438">
        <v>1.86</v>
      </c>
    </row>
    <row r="439" spans="1:11">
      <c r="A439" s="321" t="s">
        <v>1198</v>
      </c>
      <c r="B439" s="322">
        <v>101</v>
      </c>
      <c r="C439" s="322">
        <v>0.63732</v>
      </c>
      <c r="D439">
        <v>0.48331000000000002</v>
      </c>
      <c r="E439">
        <v>0.5</v>
      </c>
      <c r="F439">
        <v>2</v>
      </c>
      <c r="G439">
        <v>1</v>
      </c>
      <c r="H439">
        <v>1</v>
      </c>
      <c r="I439">
        <v>3</v>
      </c>
      <c r="J439">
        <v>1.52</v>
      </c>
      <c r="K439">
        <v>1.74</v>
      </c>
    </row>
    <row r="440" spans="1:11">
      <c r="A440" s="321" t="s">
        <v>1198</v>
      </c>
      <c r="B440" s="322">
        <v>102</v>
      </c>
      <c r="C440" s="322">
        <v>0.65832999999999997</v>
      </c>
      <c r="D440">
        <v>0.49530000000000002</v>
      </c>
      <c r="E440">
        <v>0.5</v>
      </c>
      <c r="F440">
        <v>1</v>
      </c>
      <c r="G440">
        <v>0</v>
      </c>
      <c r="H440">
        <v>1</v>
      </c>
      <c r="I440">
        <v>1</v>
      </c>
      <c r="J440">
        <v>1.48</v>
      </c>
      <c r="K440">
        <v>1.64</v>
      </c>
    </row>
    <row r="441" spans="1:11">
      <c r="A441" s="321" t="s">
        <v>1198</v>
      </c>
      <c r="B441" s="322">
        <v>103</v>
      </c>
      <c r="C441" s="322">
        <v>0.67859000000000003</v>
      </c>
      <c r="D441">
        <v>0.50666999999999995</v>
      </c>
      <c r="E441">
        <v>0.5</v>
      </c>
      <c r="F441">
        <v>0</v>
      </c>
      <c r="G441">
        <v>0</v>
      </c>
      <c r="H441">
        <v>0</v>
      </c>
      <c r="I441">
        <v>1</v>
      </c>
      <c r="J441">
        <v>1.44</v>
      </c>
      <c r="K441">
        <v>1.55</v>
      </c>
    </row>
    <row r="442" spans="1:11">
      <c r="A442" s="321" t="s">
        <v>1198</v>
      </c>
      <c r="B442" s="322">
        <v>104</v>
      </c>
      <c r="C442" s="322">
        <v>0.69803000000000004</v>
      </c>
      <c r="D442">
        <v>0.51744000000000001</v>
      </c>
      <c r="E442">
        <v>0.5</v>
      </c>
      <c r="F442">
        <v>0</v>
      </c>
      <c r="G442">
        <v>0</v>
      </c>
      <c r="H442">
        <v>0</v>
      </c>
      <c r="I442">
        <v>0</v>
      </c>
      <c r="J442">
        <v>1.4</v>
      </c>
      <c r="K442">
        <v>1.47</v>
      </c>
    </row>
    <row r="443" spans="1:11">
      <c r="A443" s="321" t="s">
        <v>1198</v>
      </c>
      <c r="B443" s="322">
        <v>105</v>
      </c>
      <c r="C443" s="322">
        <v>0.71665000000000001</v>
      </c>
      <c r="D443">
        <v>0.52759999999999996</v>
      </c>
      <c r="E443">
        <v>0.5</v>
      </c>
      <c r="F443">
        <v>0</v>
      </c>
      <c r="G443">
        <v>0</v>
      </c>
      <c r="H443">
        <v>0</v>
      </c>
      <c r="I443">
        <v>0</v>
      </c>
      <c r="J443">
        <v>1.37</v>
      </c>
      <c r="K443">
        <v>1.4</v>
      </c>
    </row>
    <row r="444" spans="1:11">
      <c r="A444" s="321" t="s">
        <v>1198</v>
      </c>
      <c r="B444" s="322">
        <v>106</v>
      </c>
      <c r="C444" s="322">
        <v>0.73441999999999996</v>
      </c>
      <c r="D444">
        <v>0.53717000000000004</v>
      </c>
      <c r="E444">
        <v>0.5</v>
      </c>
      <c r="F444">
        <v>0</v>
      </c>
      <c r="G444">
        <v>0</v>
      </c>
      <c r="H444">
        <v>0</v>
      </c>
      <c r="I444">
        <v>0</v>
      </c>
      <c r="J444">
        <v>1.34</v>
      </c>
      <c r="K444">
        <v>1.35</v>
      </c>
    </row>
    <row r="445" spans="1:11">
      <c r="A445" s="321" t="s">
        <v>1198</v>
      </c>
      <c r="B445" s="322">
        <v>107</v>
      </c>
      <c r="C445" s="322">
        <v>0.75133000000000005</v>
      </c>
      <c r="D445">
        <v>0.54615999999999998</v>
      </c>
      <c r="E445">
        <v>0.5</v>
      </c>
      <c r="F445">
        <v>0</v>
      </c>
      <c r="G445">
        <v>0</v>
      </c>
      <c r="H445">
        <v>0</v>
      </c>
      <c r="I445">
        <v>0</v>
      </c>
      <c r="J445">
        <v>1.31</v>
      </c>
      <c r="K445">
        <v>1.3</v>
      </c>
    </row>
    <row r="446" spans="1:11">
      <c r="A446" s="321" t="s">
        <v>1198</v>
      </c>
      <c r="B446" s="322">
        <v>108</v>
      </c>
      <c r="C446" s="322">
        <v>0.76739999999999997</v>
      </c>
      <c r="D446">
        <v>0.55459999999999998</v>
      </c>
      <c r="E446">
        <v>0.5</v>
      </c>
      <c r="F446">
        <v>0</v>
      </c>
      <c r="G446">
        <v>0</v>
      </c>
      <c r="H446">
        <v>0</v>
      </c>
      <c r="I446">
        <v>0</v>
      </c>
      <c r="J446">
        <v>1.29</v>
      </c>
      <c r="K446">
        <v>1.26</v>
      </c>
    </row>
    <row r="447" spans="1:11">
      <c r="A447" s="321" t="s">
        <v>1198</v>
      </c>
      <c r="B447" s="322">
        <v>109</v>
      </c>
      <c r="C447" s="322">
        <v>0.78263000000000005</v>
      </c>
      <c r="D447">
        <v>0.56250999999999995</v>
      </c>
      <c r="E447">
        <v>0.5</v>
      </c>
      <c r="F447">
        <v>0</v>
      </c>
      <c r="G447">
        <v>0</v>
      </c>
      <c r="H447">
        <v>0</v>
      </c>
      <c r="I447">
        <v>0</v>
      </c>
      <c r="J447">
        <v>1.27</v>
      </c>
      <c r="K447">
        <v>1.22</v>
      </c>
    </row>
    <row r="448" spans="1:11">
      <c r="A448" s="321" t="s">
        <v>1198</v>
      </c>
      <c r="B448" s="322">
        <v>110</v>
      </c>
      <c r="C448" s="322">
        <v>0.79703000000000002</v>
      </c>
      <c r="D448">
        <v>1</v>
      </c>
      <c r="E448">
        <v>1.25</v>
      </c>
      <c r="F448">
        <v>0</v>
      </c>
      <c r="G448">
        <v>0</v>
      </c>
      <c r="H448">
        <v>0</v>
      </c>
      <c r="I448">
        <v>0</v>
      </c>
      <c r="J448">
        <v>1.25</v>
      </c>
      <c r="K448">
        <v>1.2</v>
      </c>
    </row>
    <row r="450" spans="1:11">
      <c r="A450" s="321" t="s">
        <v>1199</v>
      </c>
      <c r="B450" s="322">
        <v>0</v>
      </c>
      <c r="C450" s="322">
        <v>0.15215000000000001</v>
      </c>
      <c r="D450">
        <v>0.13761000000000001</v>
      </c>
      <c r="E450">
        <v>0.31</v>
      </c>
      <c r="F450">
        <v>100000</v>
      </c>
      <c r="G450">
        <v>13761</v>
      </c>
      <c r="H450">
        <v>90446</v>
      </c>
      <c r="I450">
        <v>4925819</v>
      </c>
      <c r="J450">
        <v>49.26</v>
      </c>
      <c r="K450">
        <v>83.07</v>
      </c>
    </row>
    <row r="451" spans="1:11">
      <c r="A451" s="321" t="s">
        <v>1199</v>
      </c>
      <c r="B451" s="322">
        <v>1</v>
      </c>
      <c r="C451" s="322">
        <v>2.5350000000000001E-2</v>
      </c>
      <c r="D451">
        <v>2.504E-2</v>
      </c>
      <c r="E451">
        <v>0.5</v>
      </c>
      <c r="F451">
        <v>86239</v>
      </c>
      <c r="G451">
        <v>2159</v>
      </c>
      <c r="H451">
        <v>85159</v>
      </c>
      <c r="I451">
        <v>4835373</v>
      </c>
      <c r="J451">
        <v>56.07</v>
      </c>
      <c r="K451">
        <v>82.37</v>
      </c>
    </row>
    <row r="452" spans="1:11">
      <c r="A452" s="321" t="s">
        <v>1199</v>
      </c>
      <c r="B452" s="322">
        <v>2</v>
      </c>
      <c r="C452" s="322">
        <v>1.1089999999999999E-2</v>
      </c>
      <c r="D452">
        <v>1.103E-2</v>
      </c>
      <c r="E452">
        <v>0.5</v>
      </c>
      <c r="F452">
        <v>84080</v>
      </c>
      <c r="G452">
        <v>927</v>
      </c>
      <c r="H452">
        <v>83616</v>
      </c>
      <c r="I452">
        <v>4750214</v>
      </c>
      <c r="J452">
        <v>56.5</v>
      </c>
      <c r="K452">
        <v>81.39</v>
      </c>
    </row>
    <row r="453" spans="1:11">
      <c r="A453" s="321" t="s">
        <v>1199</v>
      </c>
      <c r="B453" s="322">
        <v>3</v>
      </c>
      <c r="C453" s="322">
        <v>7.3499999999999998E-3</v>
      </c>
      <c r="D453">
        <v>7.3200000000000001E-3</v>
      </c>
      <c r="E453">
        <v>0.5</v>
      </c>
      <c r="F453">
        <v>83152</v>
      </c>
      <c r="G453">
        <v>609</v>
      </c>
      <c r="H453">
        <v>82848</v>
      </c>
      <c r="I453">
        <v>4666598</v>
      </c>
      <c r="J453">
        <v>56.12</v>
      </c>
      <c r="K453">
        <v>80.400000000000006</v>
      </c>
    </row>
    <row r="454" spans="1:11">
      <c r="A454" s="321" t="s">
        <v>1199</v>
      </c>
      <c r="B454" s="322">
        <v>4</v>
      </c>
      <c r="C454" s="322">
        <v>5.4000000000000003E-3</v>
      </c>
      <c r="D454">
        <v>5.3800000000000002E-3</v>
      </c>
      <c r="E454">
        <v>0.5</v>
      </c>
      <c r="F454">
        <v>82543</v>
      </c>
      <c r="G454">
        <v>444</v>
      </c>
      <c r="H454">
        <v>82321</v>
      </c>
      <c r="I454">
        <v>4583750</v>
      </c>
      <c r="J454">
        <v>55.53</v>
      </c>
      <c r="K454">
        <v>79.41</v>
      </c>
    </row>
    <row r="455" spans="1:11">
      <c r="A455" s="321" t="s">
        <v>1199</v>
      </c>
      <c r="B455" s="322">
        <v>5</v>
      </c>
      <c r="C455" s="322">
        <v>4.7000000000000002E-3</v>
      </c>
      <c r="D455">
        <v>4.6899999999999997E-3</v>
      </c>
      <c r="E455">
        <v>0.5</v>
      </c>
      <c r="F455">
        <v>82099</v>
      </c>
      <c r="G455">
        <v>385</v>
      </c>
      <c r="H455">
        <v>81907</v>
      </c>
      <c r="I455">
        <v>4501429</v>
      </c>
      <c r="J455">
        <v>54.83</v>
      </c>
      <c r="K455">
        <v>78.42</v>
      </c>
    </row>
    <row r="456" spans="1:11">
      <c r="A456" s="321" t="s">
        <v>1199</v>
      </c>
      <c r="B456" s="322">
        <v>6</v>
      </c>
      <c r="C456" s="322">
        <v>3.6900000000000001E-3</v>
      </c>
      <c r="D456">
        <v>3.6800000000000001E-3</v>
      </c>
      <c r="E456">
        <v>0.5</v>
      </c>
      <c r="F456">
        <v>81714</v>
      </c>
      <c r="G456">
        <v>301</v>
      </c>
      <c r="H456">
        <v>81564</v>
      </c>
      <c r="I456">
        <v>4419522</v>
      </c>
      <c r="J456">
        <v>54.08</v>
      </c>
      <c r="K456">
        <v>77.42</v>
      </c>
    </row>
    <row r="457" spans="1:11">
      <c r="A457" s="321" t="s">
        <v>1199</v>
      </c>
      <c r="B457" s="322">
        <v>7</v>
      </c>
      <c r="C457" s="322">
        <v>3.5300000000000002E-3</v>
      </c>
      <c r="D457">
        <v>3.5200000000000001E-3</v>
      </c>
      <c r="E457">
        <v>0.5</v>
      </c>
      <c r="F457">
        <v>81414</v>
      </c>
      <c r="G457">
        <v>287</v>
      </c>
      <c r="H457">
        <v>81270</v>
      </c>
      <c r="I457">
        <v>4337958</v>
      </c>
      <c r="J457">
        <v>53.28</v>
      </c>
      <c r="K457">
        <v>76.430000000000007</v>
      </c>
    </row>
    <row r="458" spans="1:11">
      <c r="A458" s="321" t="s">
        <v>1199</v>
      </c>
      <c r="B458" s="322">
        <v>8</v>
      </c>
      <c r="C458" s="322">
        <v>3.0599999999999998E-3</v>
      </c>
      <c r="D458">
        <v>3.0500000000000002E-3</v>
      </c>
      <c r="E458">
        <v>0.5</v>
      </c>
      <c r="F458">
        <v>81127</v>
      </c>
      <c r="G458">
        <v>248</v>
      </c>
      <c r="H458">
        <v>81003</v>
      </c>
      <c r="I458">
        <v>4256688</v>
      </c>
      <c r="J458">
        <v>52.47</v>
      </c>
      <c r="K458">
        <v>75.44</v>
      </c>
    </row>
    <row r="459" spans="1:11">
      <c r="A459" s="321" t="s">
        <v>1199</v>
      </c>
      <c r="B459" s="322">
        <v>9</v>
      </c>
      <c r="C459" s="322">
        <v>2.7799999999999999E-3</v>
      </c>
      <c r="D459">
        <v>2.7799999999999999E-3</v>
      </c>
      <c r="E459">
        <v>0.5</v>
      </c>
      <c r="F459">
        <v>80879</v>
      </c>
      <c r="G459">
        <v>225</v>
      </c>
      <c r="H459">
        <v>80767</v>
      </c>
      <c r="I459">
        <v>4175685</v>
      </c>
      <c r="J459">
        <v>51.63</v>
      </c>
      <c r="K459">
        <v>74.44</v>
      </c>
    </row>
    <row r="460" spans="1:11">
      <c r="A460" s="321" t="s">
        <v>1199</v>
      </c>
      <c r="B460" s="322">
        <v>10</v>
      </c>
      <c r="C460" s="322">
        <v>2.4199999999999998E-3</v>
      </c>
      <c r="D460">
        <v>2.4099999999999998E-3</v>
      </c>
      <c r="E460">
        <v>0.5</v>
      </c>
      <c r="F460">
        <v>80655</v>
      </c>
      <c r="G460">
        <v>195</v>
      </c>
      <c r="H460">
        <v>80557</v>
      </c>
      <c r="I460">
        <v>4094918</v>
      </c>
      <c r="J460">
        <v>50.77</v>
      </c>
      <c r="K460">
        <v>73.45</v>
      </c>
    </row>
    <row r="461" spans="1:11">
      <c r="A461" s="321" t="s">
        <v>1199</v>
      </c>
      <c r="B461" s="322">
        <v>11</v>
      </c>
      <c r="C461" s="322">
        <v>2.47E-3</v>
      </c>
      <c r="D461">
        <v>2.4599999999999999E-3</v>
      </c>
      <c r="E461">
        <v>0.5</v>
      </c>
      <c r="F461">
        <v>80460</v>
      </c>
      <c r="G461">
        <v>198</v>
      </c>
      <c r="H461">
        <v>80361</v>
      </c>
      <c r="I461">
        <v>4014361</v>
      </c>
      <c r="J461">
        <v>49.89</v>
      </c>
      <c r="K461">
        <v>72.45</v>
      </c>
    </row>
    <row r="462" spans="1:11">
      <c r="A462" s="321" t="s">
        <v>1199</v>
      </c>
      <c r="B462" s="322">
        <v>12</v>
      </c>
      <c r="C462" s="322">
        <v>2.3700000000000001E-3</v>
      </c>
      <c r="D462">
        <v>2.3700000000000001E-3</v>
      </c>
      <c r="E462">
        <v>0.5</v>
      </c>
      <c r="F462">
        <v>80262</v>
      </c>
      <c r="G462">
        <v>190</v>
      </c>
      <c r="H462">
        <v>80167</v>
      </c>
      <c r="I462">
        <v>3934000</v>
      </c>
      <c r="J462">
        <v>49.01</v>
      </c>
      <c r="K462">
        <v>71.45</v>
      </c>
    </row>
    <row r="463" spans="1:11">
      <c r="A463" s="321" t="s">
        <v>1199</v>
      </c>
      <c r="B463" s="322">
        <v>13</v>
      </c>
      <c r="C463" s="322">
        <v>2.5699999999999998E-3</v>
      </c>
      <c r="D463">
        <v>2.5699999999999998E-3</v>
      </c>
      <c r="E463">
        <v>0.5</v>
      </c>
      <c r="F463">
        <v>80072</v>
      </c>
      <c r="G463">
        <v>206</v>
      </c>
      <c r="H463">
        <v>79969</v>
      </c>
      <c r="I463">
        <v>3853833</v>
      </c>
      <c r="J463">
        <v>48.13</v>
      </c>
      <c r="K463">
        <v>70.459999999999994</v>
      </c>
    </row>
    <row r="464" spans="1:11">
      <c r="A464" s="321" t="s">
        <v>1199</v>
      </c>
      <c r="B464" s="322">
        <v>14</v>
      </c>
      <c r="C464" s="322">
        <v>2.81E-3</v>
      </c>
      <c r="D464">
        <v>2.81E-3</v>
      </c>
      <c r="E464">
        <v>0.5</v>
      </c>
      <c r="F464">
        <v>79866</v>
      </c>
      <c r="G464">
        <v>224</v>
      </c>
      <c r="H464">
        <v>79754</v>
      </c>
      <c r="I464">
        <v>3773864</v>
      </c>
      <c r="J464">
        <v>47.25</v>
      </c>
      <c r="K464">
        <v>69.47</v>
      </c>
    </row>
    <row r="465" spans="1:11">
      <c r="A465" s="321" t="s">
        <v>1199</v>
      </c>
      <c r="B465" s="322">
        <v>15</v>
      </c>
      <c r="C465" s="322">
        <v>3.32E-3</v>
      </c>
      <c r="D465">
        <v>3.31E-3</v>
      </c>
      <c r="E465">
        <v>0.5</v>
      </c>
      <c r="F465">
        <v>79642</v>
      </c>
      <c r="G465">
        <v>264</v>
      </c>
      <c r="H465">
        <v>79510</v>
      </c>
      <c r="I465">
        <v>3694111</v>
      </c>
      <c r="J465">
        <v>46.38</v>
      </c>
      <c r="K465">
        <v>68.48</v>
      </c>
    </row>
    <row r="466" spans="1:11">
      <c r="A466" s="321" t="s">
        <v>1199</v>
      </c>
      <c r="B466" s="322">
        <v>16</v>
      </c>
      <c r="C466" s="322">
        <v>3.96E-3</v>
      </c>
      <c r="D466">
        <v>3.9500000000000004E-3</v>
      </c>
      <c r="E466">
        <v>0.5</v>
      </c>
      <c r="F466">
        <v>79378</v>
      </c>
      <c r="G466">
        <v>313</v>
      </c>
      <c r="H466">
        <v>79221</v>
      </c>
      <c r="I466">
        <v>3614601</v>
      </c>
      <c r="J466">
        <v>45.54</v>
      </c>
      <c r="K466">
        <v>67.489999999999995</v>
      </c>
    </row>
    <row r="467" spans="1:11">
      <c r="A467" s="321" t="s">
        <v>1199</v>
      </c>
      <c r="B467" s="322">
        <v>17</v>
      </c>
      <c r="C467" s="322">
        <v>4.7200000000000002E-3</v>
      </c>
      <c r="D467">
        <v>4.7099999999999998E-3</v>
      </c>
      <c r="E467">
        <v>0.5</v>
      </c>
      <c r="F467">
        <v>79065</v>
      </c>
      <c r="G467">
        <v>372</v>
      </c>
      <c r="H467">
        <v>78879</v>
      </c>
      <c r="I467">
        <v>3535379</v>
      </c>
      <c r="J467">
        <v>44.71</v>
      </c>
      <c r="K467">
        <v>66.5</v>
      </c>
    </row>
    <row r="468" spans="1:11">
      <c r="A468" s="321" t="s">
        <v>1199</v>
      </c>
      <c r="B468" s="322">
        <v>18</v>
      </c>
      <c r="C468" s="322">
        <v>4.8300000000000001E-3</v>
      </c>
      <c r="D468">
        <v>4.8199999999999996E-3</v>
      </c>
      <c r="E468">
        <v>0.5</v>
      </c>
      <c r="F468">
        <v>78692</v>
      </c>
      <c r="G468">
        <v>379</v>
      </c>
      <c r="H468">
        <v>78503</v>
      </c>
      <c r="I468">
        <v>3456501</v>
      </c>
      <c r="J468">
        <v>43.92</v>
      </c>
      <c r="K468">
        <v>65.52</v>
      </c>
    </row>
    <row r="469" spans="1:11">
      <c r="A469" s="321" t="s">
        <v>1199</v>
      </c>
      <c r="B469" s="322">
        <v>19</v>
      </c>
      <c r="C469" s="322">
        <v>5.3E-3</v>
      </c>
      <c r="D469">
        <v>5.2900000000000004E-3</v>
      </c>
      <c r="E469">
        <v>0.5</v>
      </c>
      <c r="F469">
        <v>78313</v>
      </c>
      <c r="G469">
        <v>414</v>
      </c>
      <c r="H469">
        <v>78106</v>
      </c>
      <c r="I469">
        <v>3377998</v>
      </c>
      <c r="J469">
        <v>43.13</v>
      </c>
      <c r="K469">
        <v>64.540000000000006</v>
      </c>
    </row>
    <row r="470" spans="1:11">
      <c r="A470" s="321" t="s">
        <v>1199</v>
      </c>
      <c r="B470" s="322">
        <v>20</v>
      </c>
      <c r="C470" s="322">
        <v>5.4000000000000003E-3</v>
      </c>
      <c r="D470">
        <v>5.3800000000000002E-3</v>
      </c>
      <c r="E470">
        <v>0.5</v>
      </c>
      <c r="F470">
        <v>77899</v>
      </c>
      <c r="G470">
        <v>419</v>
      </c>
      <c r="H470">
        <v>77689</v>
      </c>
      <c r="I470">
        <v>3299892</v>
      </c>
      <c r="J470">
        <v>42.36</v>
      </c>
      <c r="K470">
        <v>63.56</v>
      </c>
    </row>
    <row r="471" spans="1:11">
      <c r="A471" s="321" t="s">
        <v>1199</v>
      </c>
      <c r="B471" s="322">
        <v>21</v>
      </c>
      <c r="C471" s="322">
        <v>5.5599999999999998E-3</v>
      </c>
      <c r="D471">
        <v>5.5500000000000002E-3</v>
      </c>
      <c r="E471">
        <v>0.5</v>
      </c>
      <c r="F471">
        <v>77480</v>
      </c>
      <c r="G471">
        <v>430</v>
      </c>
      <c r="H471">
        <v>77265</v>
      </c>
      <c r="I471">
        <v>3222203</v>
      </c>
      <c r="J471">
        <v>41.59</v>
      </c>
      <c r="K471">
        <v>62.58</v>
      </c>
    </row>
    <row r="472" spans="1:11">
      <c r="A472" s="321" t="s">
        <v>1199</v>
      </c>
      <c r="B472" s="322">
        <v>22</v>
      </c>
      <c r="C472" s="322">
        <v>5.7299999999999999E-3</v>
      </c>
      <c r="D472">
        <v>5.7200000000000003E-3</v>
      </c>
      <c r="E472">
        <v>0.5</v>
      </c>
      <c r="F472">
        <v>77050</v>
      </c>
      <c r="G472">
        <v>441</v>
      </c>
      <c r="H472">
        <v>76829</v>
      </c>
      <c r="I472">
        <v>3144938</v>
      </c>
      <c r="J472">
        <v>40.82</v>
      </c>
      <c r="K472">
        <v>61.6</v>
      </c>
    </row>
    <row r="473" spans="1:11">
      <c r="A473" s="321" t="s">
        <v>1199</v>
      </c>
      <c r="B473" s="322">
        <v>23</v>
      </c>
      <c r="C473" s="322">
        <v>5.8100000000000001E-3</v>
      </c>
      <c r="D473">
        <v>5.79E-3</v>
      </c>
      <c r="E473">
        <v>0.5</v>
      </c>
      <c r="F473">
        <v>76609</v>
      </c>
      <c r="G473">
        <v>444</v>
      </c>
      <c r="H473">
        <v>76387</v>
      </c>
      <c r="I473">
        <v>3068109</v>
      </c>
      <c r="J473">
        <v>40.049999999999997</v>
      </c>
      <c r="K473">
        <v>60.62</v>
      </c>
    </row>
    <row r="474" spans="1:11">
      <c r="A474" s="321" t="s">
        <v>1199</v>
      </c>
      <c r="B474" s="322">
        <v>24</v>
      </c>
      <c r="C474" s="322">
        <v>5.79E-3</v>
      </c>
      <c r="D474">
        <v>5.7800000000000004E-3</v>
      </c>
      <c r="E474">
        <v>0.5</v>
      </c>
      <c r="F474">
        <v>76165</v>
      </c>
      <c r="G474">
        <v>440</v>
      </c>
      <c r="H474">
        <v>75945</v>
      </c>
      <c r="I474">
        <v>2991722</v>
      </c>
      <c r="J474">
        <v>39.28</v>
      </c>
      <c r="K474">
        <v>59.64</v>
      </c>
    </row>
    <row r="475" spans="1:11">
      <c r="A475" s="321" t="s">
        <v>1199</v>
      </c>
      <c r="B475" s="322">
        <v>25</v>
      </c>
      <c r="C475" s="322">
        <v>5.8999999999999999E-3</v>
      </c>
      <c r="D475">
        <v>5.8900000000000003E-3</v>
      </c>
      <c r="E475">
        <v>0.5</v>
      </c>
      <c r="F475">
        <v>75725</v>
      </c>
      <c r="G475">
        <v>446</v>
      </c>
      <c r="H475">
        <v>75502</v>
      </c>
      <c r="I475">
        <v>2915776</v>
      </c>
      <c r="J475">
        <v>38.5</v>
      </c>
      <c r="K475">
        <v>58.66</v>
      </c>
    </row>
    <row r="476" spans="1:11">
      <c r="A476" s="321" t="s">
        <v>1199</v>
      </c>
      <c r="B476" s="322">
        <v>26</v>
      </c>
      <c r="C476" s="322">
        <v>6.28E-3</v>
      </c>
      <c r="D476">
        <v>6.2599999999999999E-3</v>
      </c>
      <c r="E476">
        <v>0.5</v>
      </c>
      <c r="F476">
        <v>75280</v>
      </c>
      <c r="G476">
        <v>471</v>
      </c>
      <c r="H476">
        <v>75044</v>
      </c>
      <c r="I476">
        <v>2840274</v>
      </c>
      <c r="J476">
        <v>37.729999999999997</v>
      </c>
      <c r="K476">
        <v>57.68</v>
      </c>
    </row>
    <row r="477" spans="1:11">
      <c r="A477" s="321" t="s">
        <v>1199</v>
      </c>
      <c r="B477" s="322">
        <v>27</v>
      </c>
      <c r="C477" s="322">
        <v>6.2100000000000002E-3</v>
      </c>
      <c r="D477">
        <v>6.1900000000000002E-3</v>
      </c>
      <c r="E477">
        <v>0.5</v>
      </c>
      <c r="F477">
        <v>74809</v>
      </c>
      <c r="G477">
        <v>463</v>
      </c>
      <c r="H477">
        <v>74577</v>
      </c>
      <c r="I477">
        <v>2765230</v>
      </c>
      <c r="J477">
        <v>36.96</v>
      </c>
      <c r="K477">
        <v>56.69</v>
      </c>
    </row>
    <row r="478" spans="1:11">
      <c r="A478" s="321" t="s">
        <v>1199</v>
      </c>
      <c r="B478" s="322">
        <v>28</v>
      </c>
      <c r="C478" s="322">
        <v>6.3400000000000001E-3</v>
      </c>
      <c r="D478">
        <v>6.3200000000000001E-3</v>
      </c>
      <c r="E478">
        <v>0.5</v>
      </c>
      <c r="F478">
        <v>74345</v>
      </c>
      <c r="G478">
        <v>470</v>
      </c>
      <c r="H478">
        <v>74110</v>
      </c>
      <c r="I478">
        <v>2690653</v>
      </c>
      <c r="J478">
        <v>36.19</v>
      </c>
      <c r="K478">
        <v>55.71</v>
      </c>
    </row>
    <row r="479" spans="1:11">
      <c r="A479" s="321" t="s">
        <v>1199</v>
      </c>
      <c r="B479" s="322">
        <v>29</v>
      </c>
      <c r="C479" s="322">
        <v>6.4799999999999996E-3</v>
      </c>
      <c r="D479">
        <v>6.4599999999999996E-3</v>
      </c>
      <c r="E479">
        <v>0.5</v>
      </c>
      <c r="F479">
        <v>73876</v>
      </c>
      <c r="G479">
        <v>477</v>
      </c>
      <c r="H479">
        <v>73637</v>
      </c>
      <c r="I479">
        <v>2616542</v>
      </c>
      <c r="J479">
        <v>35.42</v>
      </c>
      <c r="K479">
        <v>54.73</v>
      </c>
    </row>
    <row r="480" spans="1:11">
      <c r="A480" s="321" t="s">
        <v>1199</v>
      </c>
      <c r="B480" s="322">
        <v>30</v>
      </c>
      <c r="C480" s="322">
        <v>6.6800000000000002E-3</v>
      </c>
      <c r="D480">
        <v>6.6600000000000001E-3</v>
      </c>
      <c r="E480">
        <v>0.5</v>
      </c>
      <c r="F480">
        <v>73398</v>
      </c>
      <c r="G480">
        <v>489</v>
      </c>
      <c r="H480">
        <v>73154</v>
      </c>
      <c r="I480">
        <v>2542906</v>
      </c>
      <c r="J480">
        <v>34.65</v>
      </c>
      <c r="K480">
        <v>53.75</v>
      </c>
    </row>
    <row r="481" spans="1:11">
      <c r="A481" s="321" t="s">
        <v>1199</v>
      </c>
      <c r="B481" s="322">
        <v>31</v>
      </c>
      <c r="C481" s="322">
        <v>6.7400000000000003E-3</v>
      </c>
      <c r="D481">
        <v>6.7200000000000003E-3</v>
      </c>
      <c r="E481">
        <v>0.5</v>
      </c>
      <c r="F481">
        <v>72910</v>
      </c>
      <c r="G481">
        <v>490</v>
      </c>
      <c r="H481">
        <v>72665</v>
      </c>
      <c r="I481">
        <v>2469752</v>
      </c>
      <c r="J481">
        <v>33.869999999999997</v>
      </c>
      <c r="K481">
        <v>52.77</v>
      </c>
    </row>
    <row r="482" spans="1:11">
      <c r="A482" s="321" t="s">
        <v>1199</v>
      </c>
      <c r="B482" s="322">
        <v>32</v>
      </c>
      <c r="C482" s="322">
        <v>6.7999999999999996E-3</v>
      </c>
      <c r="D482">
        <v>6.7799999999999996E-3</v>
      </c>
      <c r="E482">
        <v>0.5</v>
      </c>
      <c r="F482">
        <v>72420</v>
      </c>
      <c r="G482">
        <v>491</v>
      </c>
      <c r="H482">
        <v>72174</v>
      </c>
      <c r="I482">
        <v>2397087</v>
      </c>
      <c r="J482">
        <v>33.1</v>
      </c>
      <c r="K482">
        <v>51.78</v>
      </c>
    </row>
    <row r="483" spans="1:11">
      <c r="A483" s="321" t="s">
        <v>1199</v>
      </c>
      <c r="B483" s="322">
        <v>33</v>
      </c>
      <c r="C483" s="322">
        <v>7.4000000000000003E-3</v>
      </c>
      <c r="D483">
        <v>7.3699999999999998E-3</v>
      </c>
      <c r="E483">
        <v>0.5</v>
      </c>
      <c r="F483">
        <v>71929</v>
      </c>
      <c r="G483">
        <v>530</v>
      </c>
      <c r="H483">
        <v>71664</v>
      </c>
      <c r="I483">
        <v>2324913</v>
      </c>
      <c r="J483">
        <v>32.32</v>
      </c>
      <c r="K483">
        <v>50.8</v>
      </c>
    </row>
    <row r="484" spans="1:11">
      <c r="A484" s="321" t="s">
        <v>1199</v>
      </c>
      <c r="B484" s="322">
        <v>34</v>
      </c>
      <c r="C484" s="322">
        <v>7.3600000000000002E-3</v>
      </c>
      <c r="D484">
        <v>7.3400000000000002E-3</v>
      </c>
      <c r="E484">
        <v>0.5</v>
      </c>
      <c r="F484">
        <v>71399</v>
      </c>
      <c r="G484">
        <v>524</v>
      </c>
      <c r="H484">
        <v>71137</v>
      </c>
      <c r="I484">
        <v>2253249</v>
      </c>
      <c r="J484">
        <v>31.56</v>
      </c>
      <c r="K484">
        <v>49.82</v>
      </c>
    </row>
    <row r="485" spans="1:11">
      <c r="A485" s="321" t="s">
        <v>1199</v>
      </c>
      <c r="B485" s="322">
        <v>35</v>
      </c>
      <c r="C485" s="322">
        <v>8.0499999999999999E-3</v>
      </c>
      <c r="D485">
        <v>8.0199999999999994E-3</v>
      </c>
      <c r="E485">
        <v>0.5</v>
      </c>
      <c r="F485">
        <v>70875</v>
      </c>
      <c r="G485">
        <v>569</v>
      </c>
      <c r="H485">
        <v>70591</v>
      </c>
      <c r="I485">
        <v>2182112</v>
      </c>
      <c r="J485">
        <v>30.79</v>
      </c>
      <c r="K485">
        <v>48.83</v>
      </c>
    </row>
    <row r="486" spans="1:11">
      <c r="A486" s="321" t="s">
        <v>1199</v>
      </c>
      <c r="B486" s="322">
        <v>36</v>
      </c>
      <c r="C486" s="322">
        <v>7.9399999999999991E-3</v>
      </c>
      <c r="D486">
        <v>7.9100000000000004E-3</v>
      </c>
      <c r="E486">
        <v>0.5</v>
      </c>
      <c r="F486">
        <v>70306</v>
      </c>
      <c r="G486">
        <v>556</v>
      </c>
      <c r="H486">
        <v>70028</v>
      </c>
      <c r="I486">
        <v>2111521</v>
      </c>
      <c r="J486">
        <v>30.03</v>
      </c>
      <c r="K486">
        <v>47.85</v>
      </c>
    </row>
    <row r="487" spans="1:11">
      <c r="A487" s="321" t="s">
        <v>1199</v>
      </c>
      <c r="B487" s="322">
        <v>37</v>
      </c>
      <c r="C487" s="322">
        <v>8.3599999999999994E-3</v>
      </c>
      <c r="D487">
        <v>8.3199999999999993E-3</v>
      </c>
      <c r="E487">
        <v>0.5</v>
      </c>
      <c r="F487">
        <v>69751</v>
      </c>
      <c r="G487">
        <v>580</v>
      </c>
      <c r="H487">
        <v>69460</v>
      </c>
      <c r="I487">
        <v>2041493</v>
      </c>
      <c r="J487">
        <v>29.27</v>
      </c>
      <c r="K487">
        <v>46.88</v>
      </c>
    </row>
    <row r="488" spans="1:11">
      <c r="A488" s="321" t="s">
        <v>1199</v>
      </c>
      <c r="B488" s="322">
        <v>38</v>
      </c>
      <c r="C488" s="322">
        <v>8.8900000000000003E-3</v>
      </c>
      <c r="D488">
        <v>8.8500000000000002E-3</v>
      </c>
      <c r="E488">
        <v>0.5</v>
      </c>
      <c r="F488">
        <v>69170</v>
      </c>
      <c r="G488">
        <v>612</v>
      </c>
      <c r="H488">
        <v>68864</v>
      </c>
      <c r="I488">
        <v>1972032</v>
      </c>
      <c r="J488">
        <v>28.51</v>
      </c>
      <c r="K488">
        <v>45.91</v>
      </c>
    </row>
    <row r="489" spans="1:11">
      <c r="A489" s="321" t="s">
        <v>1199</v>
      </c>
      <c r="B489" s="322">
        <v>39</v>
      </c>
      <c r="C489" s="322">
        <v>8.9899999999999997E-3</v>
      </c>
      <c r="D489">
        <v>8.9499999999999996E-3</v>
      </c>
      <c r="E489">
        <v>0.5</v>
      </c>
      <c r="F489">
        <v>68558</v>
      </c>
      <c r="G489">
        <v>614</v>
      </c>
      <c r="H489">
        <v>68251</v>
      </c>
      <c r="I489">
        <v>1903168</v>
      </c>
      <c r="J489">
        <v>27.76</v>
      </c>
      <c r="K489">
        <v>44.93</v>
      </c>
    </row>
    <row r="490" spans="1:11">
      <c r="A490" s="321" t="s">
        <v>1199</v>
      </c>
      <c r="B490" s="322">
        <v>40</v>
      </c>
      <c r="C490" s="322">
        <v>9.4699999999999993E-3</v>
      </c>
      <c r="D490">
        <v>9.4199999999999996E-3</v>
      </c>
      <c r="E490">
        <v>0.5</v>
      </c>
      <c r="F490">
        <v>67944</v>
      </c>
      <c r="G490">
        <v>640</v>
      </c>
      <c r="H490">
        <v>67624</v>
      </c>
      <c r="I490">
        <v>1834917</v>
      </c>
      <c r="J490">
        <v>27.01</v>
      </c>
      <c r="K490">
        <v>43.96</v>
      </c>
    </row>
    <row r="491" spans="1:11">
      <c r="A491" s="321" t="s">
        <v>1199</v>
      </c>
      <c r="B491" s="322">
        <v>41</v>
      </c>
      <c r="C491" s="322">
        <v>1.018E-2</v>
      </c>
      <c r="D491">
        <v>1.013E-2</v>
      </c>
      <c r="E491">
        <v>0.5</v>
      </c>
      <c r="F491">
        <v>67304</v>
      </c>
      <c r="G491">
        <v>682</v>
      </c>
      <c r="H491">
        <v>66963</v>
      </c>
      <c r="I491">
        <v>1767293</v>
      </c>
      <c r="J491">
        <v>26.26</v>
      </c>
      <c r="K491">
        <v>42.98</v>
      </c>
    </row>
    <row r="492" spans="1:11">
      <c r="A492" s="321" t="s">
        <v>1199</v>
      </c>
      <c r="B492" s="322">
        <v>42</v>
      </c>
      <c r="C492" s="322">
        <v>1.004E-2</v>
      </c>
      <c r="D492">
        <v>9.9900000000000006E-3</v>
      </c>
      <c r="E492">
        <v>0.5</v>
      </c>
      <c r="F492">
        <v>66622</v>
      </c>
      <c r="G492">
        <v>665</v>
      </c>
      <c r="H492">
        <v>66289</v>
      </c>
      <c r="I492">
        <v>1700330</v>
      </c>
      <c r="J492">
        <v>25.52</v>
      </c>
      <c r="K492">
        <v>42</v>
      </c>
    </row>
    <row r="493" spans="1:11">
      <c r="A493" s="321" t="s">
        <v>1199</v>
      </c>
      <c r="B493" s="322">
        <v>43</v>
      </c>
      <c r="C493" s="322">
        <v>1.0410000000000001E-2</v>
      </c>
      <c r="D493">
        <v>1.0359999999999999E-2</v>
      </c>
      <c r="E493">
        <v>0.5</v>
      </c>
      <c r="F493">
        <v>65956</v>
      </c>
      <c r="G493">
        <v>683</v>
      </c>
      <c r="H493">
        <v>65615</v>
      </c>
      <c r="I493">
        <v>1634041</v>
      </c>
      <c r="J493">
        <v>24.77</v>
      </c>
      <c r="K493">
        <v>41.03</v>
      </c>
    </row>
    <row r="494" spans="1:11">
      <c r="A494" s="321" t="s">
        <v>1199</v>
      </c>
      <c r="B494" s="322">
        <v>44</v>
      </c>
      <c r="C494" s="322">
        <v>1.085E-2</v>
      </c>
      <c r="D494">
        <v>1.0789999999999999E-2</v>
      </c>
      <c r="E494">
        <v>0.5</v>
      </c>
      <c r="F494">
        <v>65273</v>
      </c>
      <c r="G494">
        <v>704</v>
      </c>
      <c r="H494">
        <v>64921</v>
      </c>
      <c r="I494">
        <v>1568426</v>
      </c>
      <c r="J494">
        <v>24.03</v>
      </c>
      <c r="K494">
        <v>40.07</v>
      </c>
    </row>
    <row r="495" spans="1:11">
      <c r="A495" s="321" t="s">
        <v>1199</v>
      </c>
      <c r="B495" s="322">
        <v>45</v>
      </c>
      <c r="C495" s="322">
        <v>1.1350000000000001E-2</v>
      </c>
      <c r="D495">
        <v>1.129E-2</v>
      </c>
      <c r="E495">
        <v>0.5</v>
      </c>
      <c r="F495">
        <v>64569</v>
      </c>
      <c r="G495">
        <v>729</v>
      </c>
      <c r="H495">
        <v>64205</v>
      </c>
      <c r="I495">
        <v>1503505</v>
      </c>
      <c r="J495">
        <v>23.29</v>
      </c>
      <c r="K495">
        <v>39.1</v>
      </c>
    </row>
    <row r="496" spans="1:11">
      <c r="A496" s="321" t="s">
        <v>1199</v>
      </c>
      <c r="B496" s="322">
        <v>46</v>
      </c>
      <c r="C496" s="322">
        <v>1.2109999999999999E-2</v>
      </c>
      <c r="D496">
        <v>1.2030000000000001E-2</v>
      </c>
      <c r="E496">
        <v>0.5</v>
      </c>
      <c r="F496">
        <v>63840</v>
      </c>
      <c r="G496">
        <v>768</v>
      </c>
      <c r="H496">
        <v>63456</v>
      </c>
      <c r="I496">
        <v>1439300</v>
      </c>
      <c r="J496">
        <v>22.55</v>
      </c>
      <c r="K496">
        <v>38.15</v>
      </c>
    </row>
    <row r="497" spans="1:11">
      <c r="A497" s="321" t="s">
        <v>1199</v>
      </c>
      <c r="B497" s="322">
        <v>47</v>
      </c>
      <c r="C497" s="322">
        <v>1.2449999999999999E-2</v>
      </c>
      <c r="D497">
        <v>1.2370000000000001E-2</v>
      </c>
      <c r="E497">
        <v>0.5</v>
      </c>
      <c r="F497">
        <v>63072</v>
      </c>
      <c r="G497">
        <v>780</v>
      </c>
      <c r="H497">
        <v>62682</v>
      </c>
      <c r="I497">
        <v>1375844</v>
      </c>
      <c r="J497">
        <v>21.81</v>
      </c>
      <c r="K497">
        <v>37.19</v>
      </c>
    </row>
    <row r="498" spans="1:11">
      <c r="A498" s="321" t="s">
        <v>1199</v>
      </c>
      <c r="B498" s="322">
        <v>48</v>
      </c>
      <c r="C498" s="322">
        <v>1.2999999999999999E-2</v>
      </c>
      <c r="D498">
        <v>1.291E-2</v>
      </c>
      <c r="E498">
        <v>0.5</v>
      </c>
      <c r="F498">
        <v>62292</v>
      </c>
      <c r="G498">
        <v>804</v>
      </c>
      <c r="H498">
        <v>61889</v>
      </c>
      <c r="I498">
        <v>1313163</v>
      </c>
      <c r="J498">
        <v>21.08</v>
      </c>
      <c r="K498">
        <v>36.229999999999997</v>
      </c>
    </row>
    <row r="499" spans="1:11">
      <c r="A499" s="321" t="s">
        <v>1199</v>
      </c>
      <c r="B499" s="322">
        <v>49</v>
      </c>
      <c r="C499" s="322">
        <v>1.392E-2</v>
      </c>
      <c r="D499">
        <v>1.383E-2</v>
      </c>
      <c r="E499">
        <v>0.5</v>
      </c>
      <c r="F499">
        <v>61487</v>
      </c>
      <c r="G499">
        <v>850</v>
      </c>
      <c r="H499">
        <v>61062</v>
      </c>
      <c r="I499">
        <v>1251273</v>
      </c>
      <c r="J499">
        <v>20.350000000000001</v>
      </c>
      <c r="K499">
        <v>35.29</v>
      </c>
    </row>
    <row r="500" spans="1:11">
      <c r="A500" s="321" t="s">
        <v>1199</v>
      </c>
      <c r="B500" s="322">
        <v>50</v>
      </c>
      <c r="C500" s="322">
        <v>1.6129999999999999E-2</v>
      </c>
      <c r="D500">
        <v>1.6E-2</v>
      </c>
      <c r="E500">
        <v>0.5</v>
      </c>
      <c r="F500">
        <v>60637</v>
      </c>
      <c r="G500">
        <v>970</v>
      </c>
      <c r="H500">
        <v>60152</v>
      </c>
      <c r="I500">
        <v>1190211</v>
      </c>
      <c r="J500">
        <v>19.63</v>
      </c>
      <c r="K500">
        <v>34.340000000000003</v>
      </c>
    </row>
    <row r="501" spans="1:11">
      <c r="A501" s="321" t="s">
        <v>1199</v>
      </c>
      <c r="B501" s="322">
        <v>51</v>
      </c>
      <c r="C501" s="322">
        <v>1.6760000000000001E-2</v>
      </c>
      <c r="D501">
        <v>1.6619999999999999E-2</v>
      </c>
      <c r="E501">
        <v>0.5</v>
      </c>
      <c r="F501">
        <v>59667</v>
      </c>
      <c r="G501">
        <v>991</v>
      </c>
      <c r="H501">
        <v>59171</v>
      </c>
      <c r="I501">
        <v>1130059</v>
      </c>
      <c r="J501">
        <v>18.940000000000001</v>
      </c>
      <c r="K501">
        <v>33.39</v>
      </c>
    </row>
    <row r="502" spans="1:11">
      <c r="A502" s="321" t="s">
        <v>1199</v>
      </c>
      <c r="B502" s="322">
        <v>52</v>
      </c>
      <c r="C502" s="322">
        <v>1.8280000000000001E-2</v>
      </c>
      <c r="D502">
        <v>1.8120000000000001E-2</v>
      </c>
      <c r="E502">
        <v>0.5</v>
      </c>
      <c r="F502">
        <v>58675</v>
      </c>
      <c r="G502">
        <v>1063</v>
      </c>
      <c r="H502">
        <v>58144</v>
      </c>
      <c r="I502">
        <v>1070888</v>
      </c>
      <c r="J502">
        <v>18.25</v>
      </c>
      <c r="K502">
        <v>32.450000000000003</v>
      </c>
    </row>
    <row r="503" spans="1:11">
      <c r="A503" s="321" t="s">
        <v>1199</v>
      </c>
      <c r="B503" s="322">
        <v>53</v>
      </c>
      <c r="C503" s="322">
        <v>1.9060000000000001E-2</v>
      </c>
      <c r="D503">
        <v>1.8880000000000001E-2</v>
      </c>
      <c r="E503">
        <v>0.5</v>
      </c>
      <c r="F503">
        <v>57612</v>
      </c>
      <c r="G503">
        <v>1087</v>
      </c>
      <c r="H503">
        <v>57069</v>
      </c>
      <c r="I503">
        <v>1012744</v>
      </c>
      <c r="J503">
        <v>17.579999999999998</v>
      </c>
      <c r="K503">
        <v>31.53</v>
      </c>
    </row>
    <row r="504" spans="1:11">
      <c r="A504" s="321" t="s">
        <v>1199</v>
      </c>
      <c r="B504" s="322">
        <v>54</v>
      </c>
      <c r="C504" s="322">
        <v>2.053E-2</v>
      </c>
      <c r="D504">
        <v>2.0320000000000001E-2</v>
      </c>
      <c r="E504">
        <v>0.5</v>
      </c>
      <c r="F504">
        <v>56525</v>
      </c>
      <c r="G504">
        <v>1149</v>
      </c>
      <c r="H504">
        <v>55951</v>
      </c>
      <c r="I504">
        <v>955675</v>
      </c>
      <c r="J504">
        <v>16.91</v>
      </c>
      <c r="K504">
        <v>30.6</v>
      </c>
    </row>
    <row r="505" spans="1:11">
      <c r="A505" s="321" t="s">
        <v>1199</v>
      </c>
      <c r="B505" s="322">
        <v>55</v>
      </c>
      <c r="C505" s="322">
        <v>2.147E-2</v>
      </c>
      <c r="D505">
        <v>2.1239999999999998E-2</v>
      </c>
      <c r="E505">
        <v>0.5</v>
      </c>
      <c r="F505">
        <v>55376</v>
      </c>
      <c r="G505">
        <v>1176</v>
      </c>
      <c r="H505">
        <v>54788</v>
      </c>
      <c r="I505">
        <v>899725</v>
      </c>
      <c r="J505">
        <v>16.25</v>
      </c>
      <c r="K505">
        <v>29.67</v>
      </c>
    </row>
    <row r="506" spans="1:11">
      <c r="A506" s="321" t="s">
        <v>1199</v>
      </c>
      <c r="B506" s="322">
        <v>56</v>
      </c>
      <c r="C506" s="322">
        <v>2.2839999999999999E-2</v>
      </c>
      <c r="D506">
        <v>2.2579999999999999E-2</v>
      </c>
      <c r="E506">
        <v>0.5</v>
      </c>
      <c r="F506">
        <v>54200</v>
      </c>
      <c r="G506">
        <v>1224</v>
      </c>
      <c r="H506">
        <v>53588</v>
      </c>
      <c r="I506">
        <v>844936</v>
      </c>
      <c r="J506">
        <v>15.59</v>
      </c>
      <c r="K506">
        <v>28.75</v>
      </c>
    </row>
    <row r="507" spans="1:11">
      <c r="A507" s="321" t="s">
        <v>1199</v>
      </c>
      <c r="B507" s="322">
        <v>57</v>
      </c>
      <c r="C507" s="322">
        <v>2.5739999999999999E-2</v>
      </c>
      <c r="D507">
        <v>2.5409999999999999E-2</v>
      </c>
      <c r="E507">
        <v>0.5</v>
      </c>
      <c r="F507">
        <v>52976</v>
      </c>
      <c r="G507">
        <v>1346</v>
      </c>
      <c r="H507">
        <v>52303</v>
      </c>
      <c r="I507">
        <v>791348</v>
      </c>
      <c r="J507">
        <v>14.94</v>
      </c>
      <c r="K507">
        <v>27.84</v>
      </c>
    </row>
    <row r="508" spans="1:11">
      <c r="A508" s="321" t="s">
        <v>1199</v>
      </c>
      <c r="B508" s="322">
        <v>58</v>
      </c>
      <c r="C508" s="322">
        <v>2.7890000000000002E-2</v>
      </c>
      <c r="D508">
        <v>2.75E-2</v>
      </c>
      <c r="E508">
        <v>0.5</v>
      </c>
      <c r="F508">
        <v>51630</v>
      </c>
      <c r="G508">
        <v>1420</v>
      </c>
      <c r="H508">
        <v>50920</v>
      </c>
      <c r="I508">
        <v>739045</v>
      </c>
      <c r="J508">
        <v>14.31</v>
      </c>
      <c r="K508">
        <v>26.93</v>
      </c>
    </row>
    <row r="509" spans="1:11">
      <c r="A509" s="321" t="s">
        <v>1199</v>
      </c>
      <c r="B509" s="322">
        <v>59</v>
      </c>
      <c r="C509" s="322">
        <v>3.014E-2</v>
      </c>
      <c r="D509">
        <v>2.9690000000000001E-2</v>
      </c>
      <c r="E509">
        <v>0.5</v>
      </c>
      <c r="F509">
        <v>50210</v>
      </c>
      <c r="G509">
        <v>1491</v>
      </c>
      <c r="H509">
        <v>49464</v>
      </c>
      <c r="I509">
        <v>688126</v>
      </c>
      <c r="J509">
        <v>13.71</v>
      </c>
      <c r="K509">
        <v>26.02</v>
      </c>
    </row>
    <row r="510" spans="1:11">
      <c r="A510" s="321" t="s">
        <v>1199</v>
      </c>
      <c r="B510" s="322">
        <v>60</v>
      </c>
      <c r="C510" s="322">
        <v>3.3189999999999997E-2</v>
      </c>
      <c r="D510">
        <v>3.2649999999999998E-2</v>
      </c>
      <c r="E510">
        <v>0.5</v>
      </c>
      <c r="F510">
        <v>48719</v>
      </c>
      <c r="G510">
        <v>1590</v>
      </c>
      <c r="H510">
        <v>47924</v>
      </c>
      <c r="I510">
        <v>638661</v>
      </c>
      <c r="J510">
        <v>13.11</v>
      </c>
      <c r="K510">
        <v>25.12</v>
      </c>
    </row>
    <row r="511" spans="1:11">
      <c r="A511" s="321" t="s">
        <v>1199</v>
      </c>
      <c r="B511" s="322">
        <v>61</v>
      </c>
      <c r="C511" s="322">
        <v>3.5180000000000003E-2</v>
      </c>
      <c r="D511">
        <v>3.4569999999999997E-2</v>
      </c>
      <c r="E511">
        <v>0.5</v>
      </c>
      <c r="F511">
        <v>47129</v>
      </c>
      <c r="G511">
        <v>1629</v>
      </c>
      <c r="H511">
        <v>46314</v>
      </c>
      <c r="I511">
        <v>590738</v>
      </c>
      <c r="J511">
        <v>12.53</v>
      </c>
      <c r="K511">
        <v>24.24</v>
      </c>
    </row>
    <row r="512" spans="1:11">
      <c r="A512" s="321" t="s">
        <v>1199</v>
      </c>
      <c r="B512" s="322">
        <v>62</v>
      </c>
      <c r="C512" s="322">
        <v>3.746E-2</v>
      </c>
      <c r="D512">
        <v>3.6769999999999997E-2</v>
      </c>
      <c r="E512">
        <v>0.5</v>
      </c>
      <c r="F512">
        <v>45499</v>
      </c>
      <c r="G512">
        <v>1673</v>
      </c>
      <c r="H512">
        <v>44663</v>
      </c>
      <c r="I512">
        <v>544424</v>
      </c>
      <c r="J512">
        <v>11.97</v>
      </c>
      <c r="K512">
        <v>23.36</v>
      </c>
    </row>
    <row r="513" spans="1:11">
      <c r="A513" s="321" t="s">
        <v>1199</v>
      </c>
      <c r="B513" s="322">
        <v>63</v>
      </c>
      <c r="C513" s="322">
        <v>4.1579999999999999E-2</v>
      </c>
      <c r="D513">
        <v>4.0739999999999998E-2</v>
      </c>
      <c r="E513">
        <v>0.5</v>
      </c>
      <c r="F513">
        <v>43826</v>
      </c>
      <c r="G513">
        <v>1785</v>
      </c>
      <c r="H513">
        <v>42933</v>
      </c>
      <c r="I513">
        <v>499761</v>
      </c>
      <c r="J513">
        <v>11.4</v>
      </c>
      <c r="K513">
        <v>22.49</v>
      </c>
    </row>
    <row r="514" spans="1:11">
      <c r="A514" s="321" t="s">
        <v>1199</v>
      </c>
      <c r="B514" s="322">
        <v>64</v>
      </c>
      <c r="C514" s="322">
        <v>4.3479999999999998E-2</v>
      </c>
      <c r="D514">
        <v>4.2549999999999998E-2</v>
      </c>
      <c r="E514">
        <v>0.5</v>
      </c>
      <c r="F514">
        <v>42041</v>
      </c>
      <c r="G514">
        <v>1789</v>
      </c>
      <c r="H514">
        <v>41146</v>
      </c>
      <c r="I514">
        <v>456828</v>
      </c>
      <c r="J514">
        <v>10.87</v>
      </c>
      <c r="K514">
        <v>21.63</v>
      </c>
    </row>
    <row r="515" spans="1:11">
      <c r="A515" s="321" t="s">
        <v>1199</v>
      </c>
      <c r="B515" s="322">
        <v>65</v>
      </c>
      <c r="C515" s="322">
        <v>4.8009999999999997E-2</v>
      </c>
      <c r="D515">
        <v>4.6890000000000001E-2</v>
      </c>
      <c r="E515">
        <v>0.5</v>
      </c>
      <c r="F515">
        <v>40252</v>
      </c>
      <c r="G515">
        <v>1887</v>
      </c>
      <c r="H515">
        <v>39308</v>
      </c>
      <c r="I515">
        <v>415681</v>
      </c>
      <c r="J515">
        <v>10.33</v>
      </c>
      <c r="K515">
        <v>20.78</v>
      </c>
    </row>
    <row r="516" spans="1:11">
      <c r="A516" s="321" t="s">
        <v>1199</v>
      </c>
      <c r="B516" s="322">
        <v>66</v>
      </c>
      <c r="C516" s="322">
        <v>5.2850000000000001E-2</v>
      </c>
      <c r="D516">
        <v>5.1490000000000001E-2</v>
      </c>
      <c r="E516">
        <v>0.5</v>
      </c>
      <c r="F516">
        <v>38365</v>
      </c>
      <c r="G516">
        <v>1976</v>
      </c>
      <c r="H516">
        <v>37377</v>
      </c>
      <c r="I516">
        <v>376373</v>
      </c>
      <c r="J516">
        <v>9.81</v>
      </c>
      <c r="K516">
        <v>19.940000000000001</v>
      </c>
    </row>
    <row r="517" spans="1:11">
      <c r="A517" s="321" t="s">
        <v>1199</v>
      </c>
      <c r="B517" s="322">
        <v>67</v>
      </c>
      <c r="C517" s="322">
        <v>5.7889999999999997E-2</v>
      </c>
      <c r="D517">
        <v>5.6259999999999998E-2</v>
      </c>
      <c r="E517">
        <v>0.5</v>
      </c>
      <c r="F517">
        <v>36389</v>
      </c>
      <c r="G517">
        <v>2047</v>
      </c>
      <c r="H517">
        <v>35365</v>
      </c>
      <c r="I517">
        <v>338996</v>
      </c>
      <c r="J517">
        <v>9.32</v>
      </c>
      <c r="K517">
        <v>19.09</v>
      </c>
    </row>
    <row r="518" spans="1:11">
      <c r="A518" s="321" t="s">
        <v>1199</v>
      </c>
      <c r="B518" s="322">
        <v>68</v>
      </c>
      <c r="C518" s="322">
        <v>6.2619999999999995E-2</v>
      </c>
      <c r="D518">
        <v>6.0720000000000003E-2</v>
      </c>
      <c r="E518">
        <v>0.5</v>
      </c>
      <c r="F518">
        <v>34342</v>
      </c>
      <c r="G518">
        <v>2085</v>
      </c>
      <c r="H518">
        <v>33299</v>
      </c>
      <c r="I518">
        <v>303631</v>
      </c>
      <c r="J518">
        <v>8.84</v>
      </c>
      <c r="K518">
        <v>18.28</v>
      </c>
    </row>
    <row r="519" spans="1:11">
      <c r="A519" s="321" t="s">
        <v>1199</v>
      </c>
      <c r="B519" s="322">
        <v>69</v>
      </c>
      <c r="C519" s="322">
        <v>6.8089999999999998E-2</v>
      </c>
      <c r="D519">
        <v>6.5839999999999996E-2</v>
      </c>
      <c r="E519">
        <v>0.5</v>
      </c>
      <c r="F519">
        <v>32257</v>
      </c>
      <c r="G519">
        <v>2124</v>
      </c>
      <c r="H519">
        <v>31195</v>
      </c>
      <c r="I519">
        <v>270331</v>
      </c>
      <c r="J519">
        <v>8.3800000000000008</v>
      </c>
      <c r="K519">
        <v>17.46</v>
      </c>
    </row>
    <row r="520" spans="1:11">
      <c r="A520" s="321" t="s">
        <v>1199</v>
      </c>
      <c r="B520" s="322">
        <v>70</v>
      </c>
      <c r="C520" s="322">
        <v>7.238E-2</v>
      </c>
      <c r="D520">
        <v>6.9849999999999995E-2</v>
      </c>
      <c r="E520">
        <v>0.5</v>
      </c>
      <c r="F520">
        <v>30133</v>
      </c>
      <c r="G520">
        <v>2105</v>
      </c>
      <c r="H520">
        <v>29080</v>
      </c>
      <c r="I520">
        <v>239137</v>
      </c>
      <c r="J520">
        <v>7.94</v>
      </c>
      <c r="K520">
        <v>16.66</v>
      </c>
    </row>
    <row r="521" spans="1:11">
      <c r="A521" s="321" t="s">
        <v>1199</v>
      </c>
      <c r="B521" s="322">
        <v>71</v>
      </c>
      <c r="C521" s="322">
        <v>8.1710000000000005E-2</v>
      </c>
      <c r="D521">
        <v>7.85E-2</v>
      </c>
      <c r="E521">
        <v>0.5</v>
      </c>
      <c r="F521">
        <v>28028</v>
      </c>
      <c r="G521">
        <v>2200</v>
      </c>
      <c r="H521">
        <v>26928</v>
      </c>
      <c r="I521">
        <v>210056</v>
      </c>
      <c r="J521">
        <v>7.49</v>
      </c>
      <c r="K521">
        <v>15.86</v>
      </c>
    </row>
    <row r="522" spans="1:11">
      <c r="A522" s="321" t="s">
        <v>1199</v>
      </c>
      <c r="B522" s="322">
        <v>72</v>
      </c>
      <c r="C522" s="322">
        <v>8.5550000000000001E-2</v>
      </c>
      <c r="D522">
        <v>8.2040000000000002E-2</v>
      </c>
      <c r="E522">
        <v>0.5</v>
      </c>
      <c r="F522">
        <v>25828</v>
      </c>
      <c r="G522">
        <v>2119</v>
      </c>
      <c r="H522">
        <v>24768</v>
      </c>
      <c r="I522">
        <v>183128</v>
      </c>
      <c r="J522">
        <v>7.09</v>
      </c>
      <c r="K522">
        <v>15.09</v>
      </c>
    </row>
    <row r="523" spans="1:11">
      <c r="A523" s="321" t="s">
        <v>1199</v>
      </c>
      <c r="B523" s="322">
        <v>73</v>
      </c>
      <c r="C523" s="322">
        <v>9.5149999999999998E-2</v>
      </c>
      <c r="D523">
        <v>9.0829999999999994E-2</v>
      </c>
      <c r="E523">
        <v>0.5</v>
      </c>
      <c r="F523">
        <v>23709</v>
      </c>
      <c r="G523">
        <v>2153</v>
      </c>
      <c r="H523">
        <v>22632</v>
      </c>
      <c r="I523">
        <v>158360</v>
      </c>
      <c r="J523">
        <v>6.68</v>
      </c>
      <c r="K523">
        <v>14.32</v>
      </c>
    </row>
    <row r="524" spans="1:11">
      <c r="A524" s="321" t="s">
        <v>1199</v>
      </c>
      <c r="B524" s="322">
        <v>74</v>
      </c>
      <c r="C524" s="322">
        <v>0.10538</v>
      </c>
      <c r="D524">
        <v>0.10011</v>
      </c>
      <c r="E524">
        <v>0.5</v>
      </c>
      <c r="F524">
        <v>21555</v>
      </c>
      <c r="G524">
        <v>2158</v>
      </c>
      <c r="H524">
        <v>20477</v>
      </c>
      <c r="I524">
        <v>135728</v>
      </c>
      <c r="J524">
        <v>6.3</v>
      </c>
      <c r="K524">
        <v>13.56</v>
      </c>
    </row>
    <row r="525" spans="1:11">
      <c r="A525" s="321" t="s">
        <v>1199</v>
      </c>
      <c r="B525" s="322">
        <v>75</v>
      </c>
      <c r="C525" s="322">
        <v>0.11244999999999999</v>
      </c>
      <c r="D525">
        <v>0.10647</v>
      </c>
      <c r="E525">
        <v>0.5</v>
      </c>
      <c r="F525">
        <v>19398</v>
      </c>
      <c r="G525">
        <v>2065</v>
      </c>
      <c r="H525">
        <v>18365</v>
      </c>
      <c r="I525">
        <v>115251</v>
      </c>
      <c r="J525">
        <v>5.94</v>
      </c>
      <c r="K525">
        <v>12.82</v>
      </c>
    </row>
    <row r="526" spans="1:11">
      <c r="A526" s="321" t="s">
        <v>1199</v>
      </c>
      <c r="B526" s="322">
        <v>76</v>
      </c>
      <c r="C526" s="322">
        <v>0.12864</v>
      </c>
      <c r="D526">
        <v>0.12087000000000001</v>
      </c>
      <c r="E526">
        <v>0.5</v>
      </c>
      <c r="F526">
        <v>17332</v>
      </c>
      <c r="G526">
        <v>2095</v>
      </c>
      <c r="H526">
        <v>16285</v>
      </c>
      <c r="I526">
        <v>96886</v>
      </c>
      <c r="J526">
        <v>5.59</v>
      </c>
      <c r="K526">
        <v>12.09</v>
      </c>
    </row>
    <row r="527" spans="1:11">
      <c r="A527" s="321" t="s">
        <v>1199</v>
      </c>
      <c r="B527" s="322">
        <v>77</v>
      </c>
      <c r="C527" s="322">
        <v>0.13472999999999999</v>
      </c>
      <c r="D527">
        <v>0.12622</v>
      </c>
      <c r="E527">
        <v>0.5</v>
      </c>
      <c r="F527">
        <v>15238</v>
      </c>
      <c r="G527">
        <v>1923</v>
      </c>
      <c r="H527">
        <v>14276</v>
      </c>
      <c r="I527">
        <v>80601</v>
      </c>
      <c r="J527">
        <v>5.29</v>
      </c>
      <c r="K527">
        <v>11.37</v>
      </c>
    </row>
    <row r="528" spans="1:11">
      <c r="A528" s="321" t="s">
        <v>1199</v>
      </c>
      <c r="B528" s="322">
        <v>78</v>
      </c>
      <c r="C528" s="322">
        <v>0.14688000000000001</v>
      </c>
      <c r="D528">
        <v>0.13683000000000001</v>
      </c>
      <c r="E528">
        <v>0.5</v>
      </c>
      <c r="F528">
        <v>13314</v>
      </c>
      <c r="G528">
        <v>1822</v>
      </c>
      <c r="H528">
        <v>12403</v>
      </c>
      <c r="I528">
        <v>66325</v>
      </c>
      <c r="J528">
        <v>4.9800000000000004</v>
      </c>
      <c r="K528">
        <v>10.66</v>
      </c>
    </row>
    <row r="529" spans="1:11">
      <c r="A529" s="321" t="s">
        <v>1199</v>
      </c>
      <c r="B529" s="322">
        <v>79</v>
      </c>
      <c r="C529" s="322">
        <v>0.16417000000000001</v>
      </c>
      <c r="D529">
        <v>0.15171999999999999</v>
      </c>
      <c r="E529">
        <v>0.5</v>
      </c>
      <c r="F529">
        <v>11492</v>
      </c>
      <c r="G529">
        <v>1744</v>
      </c>
      <c r="H529">
        <v>10621</v>
      </c>
      <c r="I529">
        <v>53922</v>
      </c>
      <c r="J529">
        <v>4.6900000000000004</v>
      </c>
      <c r="K529">
        <v>9.9700000000000006</v>
      </c>
    </row>
    <row r="530" spans="1:11">
      <c r="A530" s="321" t="s">
        <v>1199</v>
      </c>
      <c r="B530" s="322">
        <v>80</v>
      </c>
      <c r="C530" s="322">
        <v>0.17410999999999999</v>
      </c>
      <c r="D530">
        <v>0.16017000000000001</v>
      </c>
      <c r="E530">
        <v>0.5</v>
      </c>
      <c r="F530">
        <v>9749</v>
      </c>
      <c r="G530">
        <v>1561</v>
      </c>
      <c r="H530">
        <v>8968</v>
      </c>
      <c r="I530">
        <v>43302</v>
      </c>
      <c r="J530">
        <v>4.4400000000000004</v>
      </c>
      <c r="K530">
        <v>9.3000000000000007</v>
      </c>
    </row>
    <row r="531" spans="1:11">
      <c r="A531" s="321" t="s">
        <v>1199</v>
      </c>
      <c r="B531" s="322">
        <v>81</v>
      </c>
      <c r="C531" s="322">
        <v>0.1837</v>
      </c>
      <c r="D531">
        <v>0.16824</v>
      </c>
      <c r="E531">
        <v>0.5</v>
      </c>
      <c r="F531">
        <v>8187</v>
      </c>
      <c r="G531">
        <v>1377</v>
      </c>
      <c r="H531">
        <v>7499</v>
      </c>
      <c r="I531">
        <v>34333</v>
      </c>
      <c r="J531">
        <v>4.1900000000000004</v>
      </c>
      <c r="K531">
        <v>8.66</v>
      </c>
    </row>
    <row r="532" spans="1:11">
      <c r="A532" s="321" t="s">
        <v>1199</v>
      </c>
      <c r="B532" s="322">
        <v>82</v>
      </c>
      <c r="C532" s="322">
        <v>0.20024</v>
      </c>
      <c r="D532">
        <v>0.18201999999999999</v>
      </c>
      <c r="E532">
        <v>0.5</v>
      </c>
      <c r="F532">
        <v>6810</v>
      </c>
      <c r="G532">
        <v>1240</v>
      </c>
      <c r="H532">
        <v>6190</v>
      </c>
      <c r="I532">
        <v>26835</v>
      </c>
      <c r="J532">
        <v>3.94</v>
      </c>
      <c r="K532">
        <v>8.0299999999999994</v>
      </c>
    </row>
    <row r="533" spans="1:11">
      <c r="A533" s="321" t="s">
        <v>1199</v>
      </c>
      <c r="B533" s="322">
        <v>83</v>
      </c>
      <c r="C533" s="322">
        <v>0.20924000000000001</v>
      </c>
      <c r="D533">
        <v>0.18942999999999999</v>
      </c>
      <c r="E533">
        <v>0.5</v>
      </c>
      <c r="F533">
        <v>5570</v>
      </c>
      <c r="G533">
        <v>1055</v>
      </c>
      <c r="H533">
        <v>5043</v>
      </c>
      <c r="I533">
        <v>20645</v>
      </c>
      <c r="J533">
        <v>3.71</v>
      </c>
      <c r="K533">
        <v>7.43</v>
      </c>
    </row>
    <row r="534" spans="1:11">
      <c r="A534" s="321" t="s">
        <v>1199</v>
      </c>
      <c r="B534" s="322">
        <v>84</v>
      </c>
      <c r="C534" s="322">
        <v>0.24343000000000001</v>
      </c>
      <c r="D534">
        <v>0.21701000000000001</v>
      </c>
      <c r="E534">
        <v>0.5</v>
      </c>
      <c r="F534">
        <v>4515</v>
      </c>
      <c r="G534">
        <v>980</v>
      </c>
      <c r="H534">
        <v>4025</v>
      </c>
      <c r="I534">
        <v>15602</v>
      </c>
      <c r="J534">
        <v>3.46</v>
      </c>
      <c r="K534">
        <v>6.86</v>
      </c>
    </row>
    <row r="535" spans="1:11">
      <c r="A535" s="321" t="s">
        <v>1199</v>
      </c>
      <c r="B535" s="322">
        <v>85</v>
      </c>
      <c r="C535" s="322">
        <v>0.25130999999999998</v>
      </c>
      <c r="D535">
        <v>0.22325999999999999</v>
      </c>
      <c r="E535">
        <v>0.5</v>
      </c>
      <c r="F535">
        <v>3535</v>
      </c>
      <c r="G535">
        <v>789</v>
      </c>
      <c r="H535">
        <v>3141</v>
      </c>
      <c r="I535">
        <v>11577</v>
      </c>
      <c r="J535">
        <v>3.27</v>
      </c>
      <c r="K535">
        <v>6.33</v>
      </c>
    </row>
    <row r="536" spans="1:11">
      <c r="A536" s="321" t="s">
        <v>1199</v>
      </c>
      <c r="B536" s="322">
        <v>86</v>
      </c>
      <c r="C536" s="322">
        <v>0.26822000000000001</v>
      </c>
      <c r="D536">
        <v>0.23649999999999999</v>
      </c>
      <c r="E536">
        <v>0.5</v>
      </c>
      <c r="F536">
        <v>2746</v>
      </c>
      <c r="G536">
        <v>649</v>
      </c>
      <c r="H536">
        <v>2421</v>
      </c>
      <c r="I536">
        <v>8436</v>
      </c>
      <c r="J536">
        <v>3.07</v>
      </c>
      <c r="K536">
        <v>5.83</v>
      </c>
    </row>
    <row r="537" spans="1:11">
      <c r="A537" s="321" t="s">
        <v>1199</v>
      </c>
      <c r="B537" s="322">
        <v>87</v>
      </c>
      <c r="C537" s="322">
        <v>0.28808</v>
      </c>
      <c r="D537">
        <v>0.25180999999999998</v>
      </c>
      <c r="E537">
        <v>0.5</v>
      </c>
      <c r="F537">
        <v>2097</v>
      </c>
      <c r="G537">
        <v>528</v>
      </c>
      <c r="H537">
        <v>1833</v>
      </c>
      <c r="I537">
        <v>6015</v>
      </c>
      <c r="J537">
        <v>2.87</v>
      </c>
      <c r="K537">
        <v>5.37</v>
      </c>
    </row>
    <row r="538" spans="1:11">
      <c r="A538" s="321" t="s">
        <v>1199</v>
      </c>
      <c r="B538" s="322">
        <v>88</v>
      </c>
      <c r="C538" s="322">
        <v>0.32038</v>
      </c>
      <c r="D538">
        <v>0.27615000000000001</v>
      </c>
      <c r="E538">
        <v>0.5</v>
      </c>
      <c r="F538">
        <v>1569</v>
      </c>
      <c r="G538">
        <v>433</v>
      </c>
      <c r="H538">
        <v>1352</v>
      </c>
      <c r="I538">
        <v>4182</v>
      </c>
      <c r="J538">
        <v>2.67</v>
      </c>
      <c r="K538">
        <v>4.93</v>
      </c>
    </row>
    <row r="539" spans="1:11">
      <c r="A539" s="321" t="s">
        <v>1199</v>
      </c>
      <c r="B539" s="322">
        <v>89</v>
      </c>
      <c r="C539" s="322">
        <v>0.34622000000000003</v>
      </c>
      <c r="D539">
        <v>0.29513</v>
      </c>
      <c r="E539">
        <v>0.5</v>
      </c>
      <c r="F539">
        <v>1135</v>
      </c>
      <c r="G539">
        <v>335</v>
      </c>
      <c r="H539">
        <v>968</v>
      </c>
      <c r="I539">
        <v>2830</v>
      </c>
      <c r="J539">
        <v>2.4900000000000002</v>
      </c>
      <c r="K539">
        <v>4.5199999999999996</v>
      </c>
    </row>
    <row r="540" spans="1:11">
      <c r="A540" s="321" t="s">
        <v>1199</v>
      </c>
      <c r="B540" s="322">
        <v>90</v>
      </c>
      <c r="C540" s="322">
        <v>0.40316000000000002</v>
      </c>
      <c r="D540">
        <v>0.33552999999999999</v>
      </c>
      <c r="E540">
        <v>0.5</v>
      </c>
      <c r="F540">
        <v>800</v>
      </c>
      <c r="G540">
        <v>269</v>
      </c>
      <c r="H540">
        <v>666</v>
      </c>
      <c r="I540">
        <v>1862</v>
      </c>
      <c r="J540">
        <v>2.33</v>
      </c>
      <c r="K540">
        <v>4.1399999999999997</v>
      </c>
    </row>
    <row r="541" spans="1:11">
      <c r="A541" s="321" t="s">
        <v>1199</v>
      </c>
      <c r="B541" s="322">
        <v>91</v>
      </c>
      <c r="C541" s="322">
        <v>0.42360999999999999</v>
      </c>
      <c r="D541">
        <v>0.34956999999999999</v>
      </c>
      <c r="E541">
        <v>0.5</v>
      </c>
      <c r="F541">
        <v>532</v>
      </c>
      <c r="G541">
        <v>186</v>
      </c>
      <c r="H541">
        <v>439</v>
      </c>
      <c r="I541">
        <v>1196</v>
      </c>
      <c r="J541">
        <v>2.25</v>
      </c>
      <c r="K541">
        <v>3.79</v>
      </c>
    </row>
    <row r="542" spans="1:11">
      <c r="A542" s="321" t="s">
        <v>1199</v>
      </c>
      <c r="B542" s="322">
        <v>92</v>
      </c>
      <c r="C542" s="322">
        <v>0.41810999999999998</v>
      </c>
      <c r="D542">
        <v>0.34582000000000002</v>
      </c>
      <c r="E542">
        <v>0.5</v>
      </c>
      <c r="F542">
        <v>346</v>
      </c>
      <c r="G542">
        <v>120</v>
      </c>
      <c r="H542">
        <v>286</v>
      </c>
      <c r="I542">
        <v>757</v>
      </c>
      <c r="J542">
        <v>2.19</v>
      </c>
      <c r="K542">
        <v>3.49</v>
      </c>
    </row>
    <row r="543" spans="1:11">
      <c r="A543" s="321" t="s">
        <v>1199</v>
      </c>
      <c r="B543" s="322">
        <v>93</v>
      </c>
      <c r="C543" s="322">
        <v>0.44374000000000002</v>
      </c>
      <c r="D543">
        <v>0.36316999999999999</v>
      </c>
      <c r="E543">
        <v>0.5</v>
      </c>
      <c r="F543">
        <v>226</v>
      </c>
      <c r="G543">
        <v>82</v>
      </c>
      <c r="H543">
        <v>185</v>
      </c>
      <c r="I543">
        <v>471</v>
      </c>
      <c r="J543">
        <v>2.08</v>
      </c>
      <c r="K543">
        <v>3.22</v>
      </c>
    </row>
    <row r="544" spans="1:11">
      <c r="A544" s="321" t="s">
        <v>1199</v>
      </c>
      <c r="B544" s="322">
        <v>94</v>
      </c>
      <c r="C544" s="322">
        <v>0.46966000000000002</v>
      </c>
      <c r="D544">
        <v>0.38034000000000001</v>
      </c>
      <c r="E544">
        <v>0.5</v>
      </c>
      <c r="F544">
        <v>144</v>
      </c>
      <c r="G544">
        <v>55</v>
      </c>
      <c r="H544">
        <v>117</v>
      </c>
      <c r="I544">
        <v>286</v>
      </c>
      <c r="J544">
        <v>1.98</v>
      </c>
      <c r="K544">
        <v>2.96</v>
      </c>
    </row>
    <row r="545" spans="1:11">
      <c r="A545" s="321" t="s">
        <v>1199</v>
      </c>
      <c r="B545" s="322">
        <v>95</v>
      </c>
      <c r="C545" s="322">
        <v>0.49570999999999998</v>
      </c>
      <c r="D545">
        <v>0.39724999999999999</v>
      </c>
      <c r="E545">
        <v>0.5</v>
      </c>
      <c r="F545">
        <v>89</v>
      </c>
      <c r="G545">
        <v>35</v>
      </c>
      <c r="H545">
        <v>72</v>
      </c>
      <c r="I545">
        <v>169</v>
      </c>
      <c r="J545">
        <v>1.89</v>
      </c>
      <c r="K545">
        <v>2.71</v>
      </c>
    </row>
    <row r="546" spans="1:11">
      <c r="A546" s="321" t="s">
        <v>1199</v>
      </c>
      <c r="B546" s="322">
        <v>96</v>
      </c>
      <c r="C546" s="322">
        <v>0.52176999999999996</v>
      </c>
      <c r="D546">
        <v>0.41381000000000001</v>
      </c>
      <c r="E546">
        <v>0.5</v>
      </c>
      <c r="F546">
        <v>54</v>
      </c>
      <c r="G546">
        <v>22</v>
      </c>
      <c r="H546">
        <v>43</v>
      </c>
      <c r="I546">
        <v>97</v>
      </c>
      <c r="J546">
        <v>1.81</v>
      </c>
      <c r="K546">
        <v>2.5</v>
      </c>
    </row>
    <row r="547" spans="1:11">
      <c r="A547" s="321" t="s">
        <v>1199</v>
      </c>
      <c r="B547" s="322">
        <v>97</v>
      </c>
      <c r="C547" s="322">
        <v>0.54767999999999994</v>
      </c>
      <c r="D547">
        <v>0.42993999999999999</v>
      </c>
      <c r="E547">
        <v>0.5</v>
      </c>
      <c r="F547">
        <v>32</v>
      </c>
      <c r="G547">
        <v>14</v>
      </c>
      <c r="H547">
        <v>25</v>
      </c>
      <c r="I547">
        <v>55</v>
      </c>
      <c r="J547">
        <v>1.74</v>
      </c>
      <c r="K547">
        <v>2.31</v>
      </c>
    </row>
    <row r="548" spans="1:11">
      <c r="A548" s="321" t="s">
        <v>1199</v>
      </c>
      <c r="B548" s="322">
        <v>98</v>
      </c>
      <c r="C548" s="322">
        <v>0.57330999999999999</v>
      </c>
      <c r="D548">
        <v>0.44557999999999998</v>
      </c>
      <c r="E548">
        <v>0.5</v>
      </c>
      <c r="F548">
        <v>18</v>
      </c>
      <c r="G548">
        <v>8</v>
      </c>
      <c r="H548">
        <v>14</v>
      </c>
      <c r="I548">
        <v>30</v>
      </c>
      <c r="J548">
        <v>1.67</v>
      </c>
      <c r="K548">
        <v>2.14</v>
      </c>
    </row>
    <row r="549" spans="1:11">
      <c r="A549" s="321" t="s">
        <v>1199</v>
      </c>
      <c r="B549" s="322">
        <v>99</v>
      </c>
      <c r="C549" s="322">
        <v>0.59853000000000001</v>
      </c>
      <c r="D549">
        <v>0.46067000000000002</v>
      </c>
      <c r="E549">
        <v>0.5</v>
      </c>
      <c r="F549">
        <v>10</v>
      </c>
      <c r="G549">
        <v>5</v>
      </c>
      <c r="H549">
        <v>8</v>
      </c>
      <c r="I549">
        <v>16</v>
      </c>
      <c r="J549">
        <v>1.6</v>
      </c>
      <c r="K549">
        <v>1.99</v>
      </c>
    </row>
    <row r="550" spans="1:11">
      <c r="A550" s="321" t="s">
        <v>1199</v>
      </c>
      <c r="B550" s="322">
        <v>100</v>
      </c>
      <c r="C550" s="322">
        <v>0.62321000000000004</v>
      </c>
      <c r="D550">
        <v>0.47515000000000002</v>
      </c>
      <c r="E550">
        <v>0.5</v>
      </c>
      <c r="F550">
        <v>5</v>
      </c>
      <c r="G550">
        <v>3</v>
      </c>
      <c r="H550">
        <v>4</v>
      </c>
      <c r="I550">
        <v>8</v>
      </c>
      <c r="J550">
        <v>1.55</v>
      </c>
      <c r="K550">
        <v>1.86</v>
      </c>
    </row>
    <row r="551" spans="1:11">
      <c r="A551" s="321" t="s">
        <v>1199</v>
      </c>
      <c r="B551" s="322">
        <v>101</v>
      </c>
      <c r="C551" s="322">
        <v>0.64724999999999999</v>
      </c>
      <c r="D551">
        <v>0.48899999999999999</v>
      </c>
      <c r="E551">
        <v>0.5</v>
      </c>
      <c r="F551">
        <v>3</v>
      </c>
      <c r="G551">
        <v>1</v>
      </c>
      <c r="H551">
        <v>2</v>
      </c>
      <c r="I551">
        <v>4</v>
      </c>
      <c r="J551">
        <v>1.5</v>
      </c>
      <c r="K551">
        <v>1.74</v>
      </c>
    </row>
    <row r="552" spans="1:11">
      <c r="A552" s="321" t="s">
        <v>1199</v>
      </c>
      <c r="B552" s="322">
        <v>102</v>
      </c>
      <c r="C552" s="322">
        <v>0.67054000000000002</v>
      </c>
      <c r="D552">
        <v>0.50217999999999996</v>
      </c>
      <c r="E552">
        <v>0.5</v>
      </c>
      <c r="F552">
        <v>1</v>
      </c>
      <c r="G552">
        <v>1</v>
      </c>
      <c r="H552">
        <v>1</v>
      </c>
      <c r="I552">
        <v>2</v>
      </c>
      <c r="J552">
        <v>1.45</v>
      </c>
      <c r="K552">
        <v>1.64</v>
      </c>
    </row>
    <row r="553" spans="1:11">
      <c r="A553" s="321" t="s">
        <v>1199</v>
      </c>
      <c r="B553" s="322">
        <v>103</v>
      </c>
      <c r="C553" s="322">
        <v>0.69301000000000001</v>
      </c>
      <c r="D553">
        <v>0.51466999999999996</v>
      </c>
      <c r="E553">
        <v>0.5</v>
      </c>
      <c r="F553">
        <v>1</v>
      </c>
      <c r="G553">
        <v>0</v>
      </c>
      <c r="H553">
        <v>1</v>
      </c>
      <c r="I553">
        <v>1</v>
      </c>
      <c r="J553">
        <v>1.41</v>
      </c>
      <c r="K553">
        <v>1.55</v>
      </c>
    </row>
    <row r="554" spans="1:11">
      <c r="A554" s="321" t="s">
        <v>1199</v>
      </c>
      <c r="B554" s="322">
        <v>104</v>
      </c>
      <c r="C554" s="322">
        <v>0.71457000000000004</v>
      </c>
      <c r="D554">
        <v>0.52646999999999999</v>
      </c>
      <c r="E554">
        <v>0.5</v>
      </c>
      <c r="F554">
        <v>0</v>
      </c>
      <c r="G554">
        <v>0</v>
      </c>
      <c r="H554">
        <v>0</v>
      </c>
      <c r="I554">
        <v>0</v>
      </c>
      <c r="J554">
        <v>1.37</v>
      </c>
      <c r="K554">
        <v>1.47</v>
      </c>
    </row>
    <row r="555" spans="1:11">
      <c r="A555" s="321" t="s">
        <v>1199</v>
      </c>
      <c r="B555" s="322">
        <v>105</v>
      </c>
      <c r="C555" s="322">
        <v>0.73517999999999994</v>
      </c>
      <c r="D555">
        <v>0.53756999999999999</v>
      </c>
      <c r="E555">
        <v>0.5</v>
      </c>
      <c r="F555">
        <v>0</v>
      </c>
      <c r="G555">
        <v>0</v>
      </c>
      <c r="H555">
        <v>0</v>
      </c>
      <c r="I555">
        <v>0</v>
      </c>
      <c r="J555">
        <v>1.33</v>
      </c>
      <c r="K555">
        <v>1.4</v>
      </c>
    </row>
    <row r="556" spans="1:11">
      <c r="A556" s="321" t="s">
        <v>1199</v>
      </c>
      <c r="B556" s="322">
        <v>106</v>
      </c>
      <c r="C556" s="322">
        <v>0.75478999999999996</v>
      </c>
      <c r="D556">
        <v>0.54798000000000002</v>
      </c>
      <c r="E556">
        <v>0.5</v>
      </c>
      <c r="F556">
        <v>0</v>
      </c>
      <c r="G556">
        <v>0</v>
      </c>
      <c r="H556">
        <v>0</v>
      </c>
      <c r="I556">
        <v>0</v>
      </c>
      <c r="J556">
        <v>1.3</v>
      </c>
      <c r="K556">
        <v>1.35</v>
      </c>
    </row>
    <row r="557" spans="1:11">
      <c r="A557" s="321" t="s">
        <v>1199</v>
      </c>
      <c r="B557" s="322">
        <v>107</v>
      </c>
      <c r="C557" s="322">
        <v>0.77337999999999996</v>
      </c>
      <c r="D557">
        <v>0.55771999999999999</v>
      </c>
      <c r="E557">
        <v>0.5</v>
      </c>
      <c r="F557">
        <v>0</v>
      </c>
      <c r="G557">
        <v>0</v>
      </c>
      <c r="H557">
        <v>0</v>
      </c>
      <c r="I557">
        <v>0</v>
      </c>
      <c r="J557">
        <v>1.27</v>
      </c>
      <c r="K557">
        <v>1.3</v>
      </c>
    </row>
    <row r="558" spans="1:11">
      <c r="A558" s="321" t="s">
        <v>1199</v>
      </c>
      <c r="B558" s="322">
        <v>108</v>
      </c>
      <c r="C558" s="322">
        <v>0.79093999999999998</v>
      </c>
      <c r="D558">
        <v>0.56679000000000002</v>
      </c>
      <c r="E558">
        <v>0.5</v>
      </c>
      <c r="F558">
        <v>0</v>
      </c>
      <c r="G558">
        <v>0</v>
      </c>
      <c r="H558">
        <v>0</v>
      </c>
      <c r="I558">
        <v>0</v>
      </c>
      <c r="J558">
        <v>1.25</v>
      </c>
      <c r="K558">
        <v>1.26</v>
      </c>
    </row>
    <row r="559" spans="1:11">
      <c r="A559" s="321" t="s">
        <v>1199</v>
      </c>
      <c r="B559" s="322">
        <v>109</v>
      </c>
      <c r="C559" s="322">
        <v>0.80747000000000002</v>
      </c>
      <c r="D559">
        <v>0.57523000000000002</v>
      </c>
      <c r="E559">
        <v>0.5</v>
      </c>
      <c r="F559">
        <v>0</v>
      </c>
      <c r="G559">
        <v>0</v>
      </c>
      <c r="H559">
        <v>0</v>
      </c>
      <c r="I559">
        <v>0</v>
      </c>
      <c r="J559">
        <v>1.23</v>
      </c>
      <c r="K559">
        <v>1.22</v>
      </c>
    </row>
    <row r="560" spans="1:11">
      <c r="A560" s="321" t="s">
        <v>1199</v>
      </c>
      <c r="B560" s="322">
        <v>110</v>
      </c>
      <c r="C560" s="322">
        <v>0.82296999999999998</v>
      </c>
      <c r="D560">
        <v>1</v>
      </c>
      <c r="E560">
        <v>1.22</v>
      </c>
      <c r="F560">
        <v>0</v>
      </c>
      <c r="G560">
        <v>0</v>
      </c>
      <c r="H560">
        <v>0</v>
      </c>
      <c r="I560">
        <v>0</v>
      </c>
      <c r="J560">
        <v>1.22</v>
      </c>
      <c r="K560">
        <v>1.2</v>
      </c>
    </row>
    <row r="561" spans="1:11">
      <c r="A561" s="321"/>
      <c r="B561" s="322"/>
      <c r="C561" s="322"/>
    </row>
    <row r="562" spans="1:11">
      <c r="A562" s="321" t="s">
        <v>1201</v>
      </c>
      <c r="B562" s="322">
        <v>0</v>
      </c>
      <c r="C562" s="322">
        <f>AVERAGE(C338,C450)</f>
        <v>0.16744999999999999</v>
      </c>
      <c r="D562">
        <f>AVERAGE(D338,D450)</f>
        <v>0.149895</v>
      </c>
      <c r="E562">
        <f>AVERAGE(E338,E450)</f>
        <v>0.31</v>
      </c>
      <c r="F562">
        <f>SUM(F338,F450)</f>
        <v>200000</v>
      </c>
      <c r="G562">
        <f>SUM(G338,G450)</f>
        <v>29979</v>
      </c>
      <c r="H562">
        <f>SUM(H338,H450)</f>
        <v>179187</v>
      </c>
      <c r="I562">
        <f>SUM(I338,I450)</f>
        <v>9431331</v>
      </c>
      <c r="J562">
        <f>AVERAGE(J338,J450)</f>
        <v>47.16</v>
      </c>
      <c r="K562">
        <v>83.07</v>
      </c>
    </row>
    <row r="563" spans="1:11">
      <c r="A563" s="321" t="s">
        <v>1201</v>
      </c>
      <c r="B563" s="322">
        <v>1</v>
      </c>
      <c r="C563" s="322">
        <f t="shared" ref="C563:E626" si="16">AVERAGE(C339,C451)</f>
        <v>2.9214999999999998E-2</v>
      </c>
      <c r="D563">
        <f t="shared" si="16"/>
        <v>2.879E-2</v>
      </c>
      <c r="E563">
        <f t="shared" si="16"/>
        <v>0.5</v>
      </c>
      <c r="F563">
        <f t="shared" ref="F563:I626" si="17">SUM(F339,F451)</f>
        <v>170021</v>
      </c>
      <c r="G563">
        <f t="shared" si="17"/>
        <v>4885</v>
      </c>
      <c r="H563">
        <f t="shared" si="17"/>
        <v>167578</v>
      </c>
      <c r="I563">
        <f t="shared" si="17"/>
        <v>9252144</v>
      </c>
      <c r="J563">
        <f t="shared" ref="J563:J626" si="18">AVERAGE(J339,J451)</f>
        <v>54.394999999999996</v>
      </c>
      <c r="K563">
        <v>82.37</v>
      </c>
    </row>
    <row r="564" spans="1:11">
      <c r="A564" s="321" t="s">
        <v>1201</v>
      </c>
      <c r="B564" s="322">
        <v>2</v>
      </c>
      <c r="C564" s="322">
        <f t="shared" si="16"/>
        <v>1.3285E-2</v>
      </c>
      <c r="D564">
        <f t="shared" si="16"/>
        <v>1.3195E-2</v>
      </c>
      <c r="E564">
        <f t="shared" si="16"/>
        <v>0.5</v>
      </c>
      <c r="F564">
        <f t="shared" si="17"/>
        <v>165136</v>
      </c>
      <c r="G564">
        <f t="shared" si="17"/>
        <v>2172</v>
      </c>
      <c r="H564">
        <f t="shared" si="17"/>
        <v>164049</v>
      </c>
      <c r="I564">
        <f t="shared" si="17"/>
        <v>9084566</v>
      </c>
      <c r="J564">
        <f t="shared" si="18"/>
        <v>54.984999999999999</v>
      </c>
      <c r="K564">
        <v>81.39</v>
      </c>
    </row>
    <row r="565" spans="1:11">
      <c r="A565" s="321" t="s">
        <v>1201</v>
      </c>
      <c r="B565" s="322">
        <v>3</v>
      </c>
      <c r="C565" s="322">
        <f t="shared" si="16"/>
        <v>9.2399999999999999E-3</v>
      </c>
      <c r="D565">
        <f t="shared" si="16"/>
        <v>9.195E-3</v>
      </c>
      <c r="E565">
        <f t="shared" si="16"/>
        <v>0.5</v>
      </c>
      <c r="F565">
        <f t="shared" si="17"/>
        <v>162963</v>
      </c>
      <c r="G565">
        <f t="shared" si="17"/>
        <v>1492</v>
      </c>
      <c r="H565">
        <f t="shared" si="17"/>
        <v>162217</v>
      </c>
      <c r="I565">
        <f t="shared" si="17"/>
        <v>8920516</v>
      </c>
      <c r="J565">
        <f t="shared" si="18"/>
        <v>54.709999999999994</v>
      </c>
      <c r="K565">
        <v>80.400000000000006</v>
      </c>
    </row>
    <row r="566" spans="1:11">
      <c r="A566" s="321" t="s">
        <v>1201</v>
      </c>
      <c r="B566" s="322">
        <v>4</v>
      </c>
      <c r="C566" s="322">
        <f t="shared" si="16"/>
        <v>6.875E-3</v>
      </c>
      <c r="D566">
        <f t="shared" si="16"/>
        <v>6.8450000000000004E-3</v>
      </c>
      <c r="E566">
        <f t="shared" si="16"/>
        <v>0.5</v>
      </c>
      <c r="F566">
        <f t="shared" si="17"/>
        <v>161470</v>
      </c>
      <c r="G566">
        <f t="shared" si="17"/>
        <v>1100</v>
      </c>
      <c r="H566">
        <f t="shared" si="17"/>
        <v>160921</v>
      </c>
      <c r="I566">
        <f t="shared" si="17"/>
        <v>8758299</v>
      </c>
      <c r="J566">
        <f t="shared" si="18"/>
        <v>54.21</v>
      </c>
      <c r="K566">
        <v>79.41</v>
      </c>
    </row>
    <row r="567" spans="1:11">
      <c r="A567" s="321" t="s">
        <v>1201</v>
      </c>
      <c r="B567" s="322">
        <v>5</v>
      </c>
      <c r="C567" s="322">
        <f t="shared" si="16"/>
        <v>5.7149999999999996E-3</v>
      </c>
      <c r="D567">
        <f t="shared" si="16"/>
        <v>5.6950000000000004E-3</v>
      </c>
      <c r="E567">
        <f t="shared" si="16"/>
        <v>0.5</v>
      </c>
      <c r="F567">
        <f t="shared" si="17"/>
        <v>160371</v>
      </c>
      <c r="G567">
        <f t="shared" si="17"/>
        <v>910</v>
      </c>
      <c r="H567">
        <f t="shared" si="17"/>
        <v>159916</v>
      </c>
      <c r="I567">
        <f t="shared" si="17"/>
        <v>8597379</v>
      </c>
      <c r="J567">
        <f t="shared" si="18"/>
        <v>53.58</v>
      </c>
      <c r="K567">
        <v>78.42</v>
      </c>
    </row>
    <row r="568" spans="1:11">
      <c r="A568" s="321" t="s">
        <v>1201</v>
      </c>
      <c r="B568" s="322">
        <v>6</v>
      </c>
      <c r="C568" s="322">
        <f t="shared" si="16"/>
        <v>4.5399999999999998E-3</v>
      </c>
      <c r="D568">
        <f t="shared" si="16"/>
        <v>4.5300000000000002E-3</v>
      </c>
      <c r="E568">
        <f t="shared" si="16"/>
        <v>0.5</v>
      </c>
      <c r="F568">
        <f t="shared" si="17"/>
        <v>159461</v>
      </c>
      <c r="G568">
        <f t="shared" si="17"/>
        <v>719</v>
      </c>
      <c r="H568">
        <f t="shared" si="17"/>
        <v>159102</v>
      </c>
      <c r="I568">
        <f t="shared" si="17"/>
        <v>8437463</v>
      </c>
      <c r="J568">
        <f t="shared" si="18"/>
        <v>52.879999999999995</v>
      </c>
      <c r="K568">
        <v>77.42</v>
      </c>
    </row>
    <row r="569" spans="1:11">
      <c r="A569" s="321" t="s">
        <v>1201</v>
      </c>
      <c r="B569" s="322">
        <v>7</v>
      </c>
      <c r="C569" s="322">
        <f t="shared" si="16"/>
        <v>4.15E-3</v>
      </c>
      <c r="D569">
        <f t="shared" si="16"/>
        <v>4.1400000000000005E-3</v>
      </c>
      <c r="E569">
        <f t="shared" si="16"/>
        <v>0.5</v>
      </c>
      <c r="F569">
        <f t="shared" si="17"/>
        <v>158743</v>
      </c>
      <c r="G569">
        <f t="shared" si="17"/>
        <v>655</v>
      </c>
      <c r="H569">
        <f t="shared" si="17"/>
        <v>158414</v>
      </c>
      <c r="I569">
        <f t="shared" si="17"/>
        <v>8278361</v>
      </c>
      <c r="J569">
        <f t="shared" si="18"/>
        <v>52.120000000000005</v>
      </c>
      <c r="K569">
        <v>76.430000000000007</v>
      </c>
    </row>
    <row r="570" spans="1:11">
      <c r="A570" s="321" t="s">
        <v>1201</v>
      </c>
      <c r="B570" s="322">
        <v>8</v>
      </c>
      <c r="C570" s="322">
        <f t="shared" si="16"/>
        <v>3.5399999999999997E-3</v>
      </c>
      <c r="D570">
        <f t="shared" si="16"/>
        <v>3.5349999999999999E-3</v>
      </c>
      <c r="E570">
        <f t="shared" si="16"/>
        <v>0.5</v>
      </c>
      <c r="F570">
        <f t="shared" si="17"/>
        <v>158087</v>
      </c>
      <c r="G570">
        <f t="shared" si="17"/>
        <v>557</v>
      </c>
      <c r="H570">
        <f t="shared" si="17"/>
        <v>157809</v>
      </c>
      <c r="I570">
        <f t="shared" si="17"/>
        <v>8119946</v>
      </c>
      <c r="J570">
        <f t="shared" si="18"/>
        <v>51.335000000000001</v>
      </c>
      <c r="K570">
        <v>75.44</v>
      </c>
    </row>
    <row r="571" spans="1:11">
      <c r="A571" s="321" t="s">
        <v>1201</v>
      </c>
      <c r="B571" s="322">
        <v>9</v>
      </c>
      <c r="C571" s="322">
        <f t="shared" si="16"/>
        <v>3.2450000000000001E-3</v>
      </c>
      <c r="D571">
        <f t="shared" si="16"/>
        <v>3.2450000000000001E-3</v>
      </c>
      <c r="E571">
        <f t="shared" si="16"/>
        <v>0.5</v>
      </c>
      <c r="F571">
        <f t="shared" si="17"/>
        <v>157530</v>
      </c>
      <c r="G571">
        <f t="shared" si="17"/>
        <v>509</v>
      </c>
      <c r="H571">
        <f t="shared" si="17"/>
        <v>157276</v>
      </c>
      <c r="I571">
        <f t="shared" si="17"/>
        <v>7962137</v>
      </c>
      <c r="J571">
        <f t="shared" si="18"/>
        <v>50.515000000000001</v>
      </c>
      <c r="K571">
        <v>74.44</v>
      </c>
    </row>
    <row r="572" spans="1:11">
      <c r="A572" s="321" t="s">
        <v>1201</v>
      </c>
      <c r="B572" s="322">
        <v>10</v>
      </c>
      <c r="C572" s="322">
        <f t="shared" si="16"/>
        <v>2.7850000000000001E-3</v>
      </c>
      <c r="D572">
        <f t="shared" si="16"/>
        <v>2.7799999999999999E-3</v>
      </c>
      <c r="E572">
        <f t="shared" si="16"/>
        <v>0.5</v>
      </c>
      <c r="F572">
        <f t="shared" si="17"/>
        <v>157022</v>
      </c>
      <c r="G572">
        <f t="shared" si="17"/>
        <v>436</v>
      </c>
      <c r="H572">
        <f t="shared" si="17"/>
        <v>156804</v>
      </c>
      <c r="I572">
        <f t="shared" si="17"/>
        <v>7804861</v>
      </c>
      <c r="J572">
        <f t="shared" si="18"/>
        <v>49.674999999999997</v>
      </c>
      <c r="K572">
        <v>73.45</v>
      </c>
    </row>
    <row r="573" spans="1:11">
      <c r="A573" s="321" t="s">
        <v>1201</v>
      </c>
      <c r="B573" s="322">
        <v>11</v>
      </c>
      <c r="C573" s="322">
        <f t="shared" si="16"/>
        <v>2.725E-3</v>
      </c>
      <c r="D573">
        <f t="shared" si="16"/>
        <v>2.7200000000000002E-3</v>
      </c>
      <c r="E573">
        <f t="shared" si="16"/>
        <v>0.5</v>
      </c>
      <c r="F573">
        <f t="shared" si="17"/>
        <v>156587</v>
      </c>
      <c r="G573">
        <f t="shared" si="17"/>
        <v>425</v>
      </c>
      <c r="H573">
        <f t="shared" si="17"/>
        <v>156374</v>
      </c>
      <c r="I573">
        <f t="shared" si="17"/>
        <v>7648057</v>
      </c>
      <c r="J573">
        <f t="shared" si="18"/>
        <v>48.81</v>
      </c>
      <c r="K573">
        <v>72.45</v>
      </c>
    </row>
    <row r="574" spans="1:11">
      <c r="A574" s="321" t="s">
        <v>1201</v>
      </c>
      <c r="B574" s="322">
        <v>12</v>
      </c>
      <c r="C574" s="322">
        <f t="shared" si="16"/>
        <v>2.6950000000000003E-3</v>
      </c>
      <c r="D574">
        <f t="shared" si="16"/>
        <v>2.6950000000000003E-3</v>
      </c>
      <c r="E574">
        <f t="shared" si="16"/>
        <v>0.5</v>
      </c>
      <c r="F574">
        <f t="shared" si="17"/>
        <v>156162</v>
      </c>
      <c r="G574">
        <f t="shared" si="17"/>
        <v>419</v>
      </c>
      <c r="H574">
        <f t="shared" si="17"/>
        <v>155952</v>
      </c>
      <c r="I574">
        <f t="shared" si="17"/>
        <v>7491683</v>
      </c>
      <c r="J574">
        <f t="shared" si="18"/>
        <v>47.94</v>
      </c>
      <c r="K574">
        <v>71.45</v>
      </c>
    </row>
    <row r="575" spans="1:11">
      <c r="A575" s="321" t="s">
        <v>1201</v>
      </c>
      <c r="B575" s="322">
        <v>13</v>
      </c>
      <c r="C575" s="322">
        <f t="shared" si="16"/>
        <v>2.7349999999999996E-3</v>
      </c>
      <c r="D575">
        <f t="shared" si="16"/>
        <v>2.7299999999999998E-3</v>
      </c>
      <c r="E575">
        <f t="shared" si="16"/>
        <v>0.5</v>
      </c>
      <c r="F575">
        <f t="shared" si="17"/>
        <v>155743</v>
      </c>
      <c r="G575">
        <f t="shared" si="17"/>
        <v>425</v>
      </c>
      <c r="H575">
        <f t="shared" si="17"/>
        <v>155531</v>
      </c>
      <c r="I575">
        <f t="shared" si="17"/>
        <v>7335730</v>
      </c>
      <c r="J575">
        <f t="shared" si="18"/>
        <v>47.07</v>
      </c>
      <c r="K575">
        <v>70.459999999999994</v>
      </c>
    </row>
    <row r="576" spans="1:11">
      <c r="A576" s="321" t="s">
        <v>1201</v>
      </c>
      <c r="B576" s="322">
        <v>14</v>
      </c>
      <c r="C576" s="322">
        <f t="shared" si="16"/>
        <v>3.1149999999999997E-3</v>
      </c>
      <c r="D576">
        <f t="shared" si="16"/>
        <v>3.1099999999999999E-3</v>
      </c>
      <c r="E576">
        <f t="shared" si="16"/>
        <v>0.5</v>
      </c>
      <c r="F576">
        <f t="shared" si="17"/>
        <v>155318</v>
      </c>
      <c r="G576">
        <f t="shared" si="17"/>
        <v>481</v>
      </c>
      <c r="H576">
        <f t="shared" si="17"/>
        <v>155077</v>
      </c>
      <c r="I576">
        <f t="shared" si="17"/>
        <v>7180200</v>
      </c>
      <c r="J576">
        <f t="shared" si="18"/>
        <v>46.2</v>
      </c>
      <c r="K576">
        <v>69.47</v>
      </c>
    </row>
    <row r="577" spans="1:11">
      <c r="A577" s="321" t="s">
        <v>1201</v>
      </c>
      <c r="B577" s="322">
        <v>15</v>
      </c>
      <c r="C577" s="322">
        <f t="shared" si="16"/>
        <v>3.5900000000000003E-3</v>
      </c>
      <c r="D577">
        <f t="shared" si="16"/>
        <v>3.5799999999999998E-3</v>
      </c>
      <c r="E577">
        <f t="shared" si="16"/>
        <v>0.5</v>
      </c>
      <c r="F577">
        <f t="shared" si="17"/>
        <v>154837</v>
      </c>
      <c r="G577">
        <f t="shared" si="17"/>
        <v>554</v>
      </c>
      <c r="H577">
        <f t="shared" si="17"/>
        <v>154560</v>
      </c>
      <c r="I577">
        <f t="shared" si="17"/>
        <v>7025123</v>
      </c>
      <c r="J577">
        <f t="shared" si="18"/>
        <v>45.34</v>
      </c>
      <c r="K577">
        <v>68.48</v>
      </c>
    </row>
    <row r="578" spans="1:11">
      <c r="A578" s="321" t="s">
        <v>1201</v>
      </c>
      <c r="B578" s="322">
        <v>16</v>
      </c>
      <c r="C578" s="322">
        <f t="shared" si="16"/>
        <v>4.2850000000000006E-3</v>
      </c>
      <c r="D578">
        <f t="shared" si="16"/>
        <v>4.2750000000000002E-3</v>
      </c>
      <c r="E578">
        <f t="shared" si="16"/>
        <v>0.5</v>
      </c>
      <c r="F578">
        <f t="shared" si="17"/>
        <v>154283</v>
      </c>
      <c r="G578">
        <f t="shared" si="17"/>
        <v>658</v>
      </c>
      <c r="H578">
        <f t="shared" si="17"/>
        <v>153954</v>
      </c>
      <c r="I578">
        <f t="shared" si="17"/>
        <v>6870563</v>
      </c>
      <c r="J578">
        <f t="shared" si="18"/>
        <v>44.504999999999995</v>
      </c>
      <c r="K578">
        <v>67.489999999999995</v>
      </c>
    </row>
    <row r="579" spans="1:11">
      <c r="A579" s="321" t="s">
        <v>1201</v>
      </c>
      <c r="B579" s="322">
        <v>17</v>
      </c>
      <c r="C579" s="322">
        <f t="shared" si="16"/>
        <v>4.8250000000000003E-3</v>
      </c>
      <c r="D579">
        <f t="shared" si="16"/>
        <v>4.8149999999999998E-3</v>
      </c>
      <c r="E579">
        <f t="shared" si="16"/>
        <v>0.5</v>
      </c>
      <c r="F579">
        <f t="shared" si="17"/>
        <v>153626</v>
      </c>
      <c r="G579">
        <f t="shared" si="17"/>
        <v>739</v>
      </c>
      <c r="H579">
        <f t="shared" si="17"/>
        <v>153256</v>
      </c>
      <c r="I579">
        <f t="shared" si="17"/>
        <v>6716609</v>
      </c>
      <c r="J579">
        <f t="shared" si="18"/>
        <v>43.69</v>
      </c>
      <c r="K579">
        <v>66.5</v>
      </c>
    </row>
    <row r="580" spans="1:11">
      <c r="A580" s="321" t="s">
        <v>1201</v>
      </c>
      <c r="B580" s="322">
        <v>18</v>
      </c>
      <c r="C580" s="322">
        <f t="shared" si="16"/>
        <v>5.3100000000000005E-3</v>
      </c>
      <c r="D580">
        <f t="shared" si="16"/>
        <v>5.2949999999999994E-3</v>
      </c>
      <c r="E580">
        <f t="shared" si="16"/>
        <v>0.5</v>
      </c>
      <c r="F580">
        <f t="shared" si="17"/>
        <v>152886</v>
      </c>
      <c r="G580">
        <f t="shared" si="17"/>
        <v>807</v>
      </c>
      <c r="H580">
        <f t="shared" si="17"/>
        <v>152483</v>
      </c>
      <c r="I580">
        <f t="shared" si="17"/>
        <v>6563353</v>
      </c>
      <c r="J580">
        <f t="shared" si="18"/>
        <v>42.894999999999996</v>
      </c>
      <c r="K580">
        <v>65.52</v>
      </c>
    </row>
    <row r="581" spans="1:11">
      <c r="A581" s="321" t="s">
        <v>1201</v>
      </c>
      <c r="B581" s="322">
        <v>19</v>
      </c>
      <c r="C581" s="322">
        <f t="shared" si="16"/>
        <v>5.6449999999999998E-3</v>
      </c>
      <c r="D581">
        <f t="shared" si="16"/>
        <v>5.6350000000000003E-3</v>
      </c>
      <c r="E581">
        <f t="shared" si="16"/>
        <v>0.5</v>
      </c>
      <c r="F581">
        <f t="shared" si="17"/>
        <v>152079</v>
      </c>
      <c r="G581">
        <f t="shared" si="17"/>
        <v>855</v>
      </c>
      <c r="H581">
        <f t="shared" si="17"/>
        <v>151651</v>
      </c>
      <c r="I581">
        <f t="shared" si="17"/>
        <v>6410870</v>
      </c>
      <c r="J581">
        <f t="shared" si="18"/>
        <v>42.120000000000005</v>
      </c>
      <c r="K581">
        <v>64.540000000000006</v>
      </c>
    </row>
    <row r="582" spans="1:11">
      <c r="A582" s="321" t="s">
        <v>1201</v>
      </c>
      <c r="B582" s="322">
        <v>20</v>
      </c>
      <c r="C582" s="322">
        <f t="shared" si="16"/>
        <v>5.8100000000000001E-3</v>
      </c>
      <c r="D582">
        <f t="shared" si="16"/>
        <v>5.79E-3</v>
      </c>
      <c r="E582">
        <f t="shared" si="16"/>
        <v>0.5</v>
      </c>
      <c r="F582">
        <f t="shared" si="17"/>
        <v>151224</v>
      </c>
      <c r="G582">
        <f t="shared" si="17"/>
        <v>874</v>
      </c>
      <c r="H582">
        <f t="shared" si="17"/>
        <v>150786</v>
      </c>
      <c r="I582">
        <f t="shared" si="17"/>
        <v>6259219</v>
      </c>
      <c r="J582">
        <f t="shared" si="18"/>
        <v>41.36</v>
      </c>
      <c r="K582">
        <v>63.56</v>
      </c>
    </row>
    <row r="583" spans="1:11">
      <c r="A583" s="321" t="s">
        <v>1201</v>
      </c>
      <c r="B583" s="322">
        <v>21</v>
      </c>
      <c r="C583" s="322">
        <f t="shared" si="16"/>
        <v>6.195E-3</v>
      </c>
      <c r="D583">
        <f t="shared" si="16"/>
        <v>6.1799999999999997E-3</v>
      </c>
      <c r="E583">
        <f t="shared" si="16"/>
        <v>0.5</v>
      </c>
      <c r="F583">
        <f t="shared" si="17"/>
        <v>150350</v>
      </c>
      <c r="G583">
        <f t="shared" si="17"/>
        <v>926</v>
      </c>
      <c r="H583">
        <f t="shared" si="17"/>
        <v>149887</v>
      </c>
      <c r="I583">
        <f t="shared" si="17"/>
        <v>6108433</v>
      </c>
      <c r="J583">
        <f t="shared" si="18"/>
        <v>40.6</v>
      </c>
      <c r="K583">
        <v>62.58</v>
      </c>
    </row>
    <row r="584" spans="1:11">
      <c r="A584" s="321" t="s">
        <v>1201</v>
      </c>
      <c r="B584" s="322">
        <v>22</v>
      </c>
      <c r="C584" s="322">
        <f t="shared" si="16"/>
        <v>6.3300000000000006E-3</v>
      </c>
      <c r="D584">
        <f t="shared" si="16"/>
        <v>6.3099999999999996E-3</v>
      </c>
      <c r="E584">
        <f t="shared" si="16"/>
        <v>0.5</v>
      </c>
      <c r="F584">
        <f t="shared" si="17"/>
        <v>149424</v>
      </c>
      <c r="G584">
        <f t="shared" si="17"/>
        <v>941</v>
      </c>
      <c r="H584">
        <f t="shared" si="17"/>
        <v>148953</v>
      </c>
      <c r="I584">
        <f t="shared" si="17"/>
        <v>5958546</v>
      </c>
      <c r="J584">
        <f t="shared" si="18"/>
        <v>39.85</v>
      </c>
      <c r="K584">
        <v>61.6</v>
      </c>
    </row>
    <row r="585" spans="1:11">
      <c r="A585" s="321" t="s">
        <v>1201</v>
      </c>
      <c r="B585" s="322">
        <v>23</v>
      </c>
      <c r="C585" s="322">
        <f t="shared" si="16"/>
        <v>6.6E-3</v>
      </c>
      <c r="D585">
        <f t="shared" si="16"/>
        <v>6.5750000000000001E-3</v>
      </c>
      <c r="E585">
        <f t="shared" si="16"/>
        <v>0.5</v>
      </c>
      <c r="F585">
        <f t="shared" si="17"/>
        <v>148484</v>
      </c>
      <c r="G585">
        <f t="shared" si="17"/>
        <v>973</v>
      </c>
      <c r="H585">
        <f t="shared" si="17"/>
        <v>147997</v>
      </c>
      <c r="I585">
        <f t="shared" si="17"/>
        <v>5809592</v>
      </c>
      <c r="J585">
        <f t="shared" si="18"/>
        <v>39.094999999999999</v>
      </c>
      <c r="K585">
        <v>60.62</v>
      </c>
    </row>
    <row r="586" spans="1:11">
      <c r="A586" s="321" t="s">
        <v>1201</v>
      </c>
      <c r="B586" s="322">
        <v>24</v>
      </c>
      <c r="C586" s="322">
        <f t="shared" si="16"/>
        <v>6.5500000000000003E-3</v>
      </c>
      <c r="D586">
        <f t="shared" si="16"/>
        <v>6.5300000000000002E-3</v>
      </c>
      <c r="E586">
        <f t="shared" si="16"/>
        <v>0.5</v>
      </c>
      <c r="F586">
        <f t="shared" si="17"/>
        <v>147510</v>
      </c>
      <c r="G586">
        <f t="shared" si="17"/>
        <v>960</v>
      </c>
      <c r="H586">
        <f t="shared" si="17"/>
        <v>147031</v>
      </c>
      <c r="I586">
        <f t="shared" si="17"/>
        <v>5661595</v>
      </c>
      <c r="J586">
        <f t="shared" si="18"/>
        <v>38.35</v>
      </c>
      <c r="K586">
        <v>59.64</v>
      </c>
    </row>
    <row r="587" spans="1:11">
      <c r="A587" s="321" t="s">
        <v>1201</v>
      </c>
      <c r="B587" s="322">
        <v>25</v>
      </c>
      <c r="C587" s="322">
        <f t="shared" si="16"/>
        <v>6.7399999999999995E-3</v>
      </c>
      <c r="D587">
        <f t="shared" si="16"/>
        <v>6.7200000000000003E-3</v>
      </c>
      <c r="E587">
        <f t="shared" si="16"/>
        <v>0.5</v>
      </c>
      <c r="F587">
        <f t="shared" si="17"/>
        <v>146551</v>
      </c>
      <c r="G587">
        <f t="shared" si="17"/>
        <v>981</v>
      </c>
      <c r="H587">
        <f t="shared" si="17"/>
        <v>146061</v>
      </c>
      <c r="I587">
        <f t="shared" si="17"/>
        <v>5514564</v>
      </c>
      <c r="J587">
        <f t="shared" si="18"/>
        <v>37.594999999999999</v>
      </c>
      <c r="K587">
        <v>58.66</v>
      </c>
    </row>
    <row r="588" spans="1:11">
      <c r="A588" s="321" t="s">
        <v>1201</v>
      </c>
      <c r="B588" s="322">
        <v>26</v>
      </c>
      <c r="C588" s="322">
        <f t="shared" si="16"/>
        <v>6.875E-3</v>
      </c>
      <c r="D588">
        <f t="shared" si="16"/>
        <v>6.855E-3</v>
      </c>
      <c r="E588">
        <f t="shared" si="16"/>
        <v>0.5</v>
      </c>
      <c r="F588">
        <f t="shared" si="17"/>
        <v>145571</v>
      </c>
      <c r="G588">
        <f t="shared" si="17"/>
        <v>994</v>
      </c>
      <c r="H588">
        <f t="shared" si="17"/>
        <v>145074</v>
      </c>
      <c r="I588">
        <f t="shared" si="17"/>
        <v>5368503</v>
      </c>
      <c r="J588">
        <f t="shared" si="18"/>
        <v>36.849999999999994</v>
      </c>
      <c r="K588">
        <v>57.68</v>
      </c>
    </row>
    <row r="589" spans="1:11">
      <c r="A589" s="321" t="s">
        <v>1201</v>
      </c>
      <c r="B589" s="322">
        <v>27</v>
      </c>
      <c r="C589" s="322">
        <f t="shared" si="16"/>
        <v>6.9949999999999995E-3</v>
      </c>
      <c r="D589">
        <f t="shared" si="16"/>
        <v>6.9700000000000005E-3</v>
      </c>
      <c r="E589">
        <f t="shared" si="16"/>
        <v>0.5</v>
      </c>
      <c r="F589">
        <f t="shared" si="17"/>
        <v>144577</v>
      </c>
      <c r="G589">
        <f t="shared" si="17"/>
        <v>1004</v>
      </c>
      <c r="H589">
        <f t="shared" si="17"/>
        <v>144075</v>
      </c>
      <c r="I589">
        <f t="shared" si="17"/>
        <v>5223430</v>
      </c>
      <c r="J589">
        <f t="shared" si="18"/>
        <v>36.094999999999999</v>
      </c>
      <c r="K589">
        <v>56.69</v>
      </c>
    </row>
    <row r="590" spans="1:11">
      <c r="A590" s="321" t="s">
        <v>1201</v>
      </c>
      <c r="B590" s="322">
        <v>28</v>
      </c>
      <c r="C590" s="322">
        <f t="shared" si="16"/>
        <v>7.1549999999999999E-3</v>
      </c>
      <c r="D590">
        <f t="shared" si="16"/>
        <v>7.1299999999999992E-3</v>
      </c>
      <c r="E590">
        <f t="shared" si="16"/>
        <v>0.5</v>
      </c>
      <c r="F590">
        <f t="shared" si="17"/>
        <v>143572</v>
      </c>
      <c r="G590">
        <f t="shared" si="17"/>
        <v>1020</v>
      </c>
      <c r="H590">
        <f t="shared" si="17"/>
        <v>143062</v>
      </c>
      <c r="I590">
        <f t="shared" si="17"/>
        <v>5079355</v>
      </c>
      <c r="J590">
        <f t="shared" si="18"/>
        <v>35.349999999999994</v>
      </c>
      <c r="K590">
        <v>55.71</v>
      </c>
    </row>
    <row r="591" spans="1:11">
      <c r="A591" s="321" t="s">
        <v>1201</v>
      </c>
      <c r="B591" s="322">
        <v>29</v>
      </c>
      <c r="C591" s="322">
        <f t="shared" si="16"/>
        <v>7.4999999999999997E-3</v>
      </c>
      <c r="D591">
        <f t="shared" si="16"/>
        <v>7.4699999999999992E-3</v>
      </c>
      <c r="E591">
        <f t="shared" si="16"/>
        <v>0.5</v>
      </c>
      <c r="F591">
        <f t="shared" si="17"/>
        <v>142554</v>
      </c>
      <c r="G591">
        <f t="shared" si="17"/>
        <v>1060</v>
      </c>
      <c r="H591">
        <f t="shared" si="17"/>
        <v>142023</v>
      </c>
      <c r="I591">
        <f t="shared" si="17"/>
        <v>4936292</v>
      </c>
      <c r="J591">
        <f t="shared" si="18"/>
        <v>34.6</v>
      </c>
      <c r="K591">
        <v>54.73</v>
      </c>
    </row>
    <row r="592" spans="1:11">
      <c r="A592" s="321" t="s">
        <v>1201</v>
      </c>
      <c r="B592" s="322">
        <v>30</v>
      </c>
      <c r="C592" s="322">
        <f t="shared" si="16"/>
        <v>7.5550000000000001E-3</v>
      </c>
      <c r="D592">
        <f t="shared" si="16"/>
        <v>7.5250000000000004E-3</v>
      </c>
      <c r="E592">
        <f t="shared" si="16"/>
        <v>0.5</v>
      </c>
      <c r="F592">
        <f t="shared" si="17"/>
        <v>141493</v>
      </c>
      <c r="G592">
        <f t="shared" si="17"/>
        <v>1061</v>
      </c>
      <c r="H592">
        <f t="shared" si="17"/>
        <v>140963</v>
      </c>
      <c r="I592">
        <f t="shared" si="17"/>
        <v>4794269</v>
      </c>
      <c r="J592">
        <f t="shared" si="18"/>
        <v>33.855000000000004</v>
      </c>
      <c r="K592">
        <v>53.75</v>
      </c>
    </row>
    <row r="593" spans="1:11">
      <c r="A593" s="321" t="s">
        <v>1201</v>
      </c>
      <c r="B593" s="322">
        <v>31</v>
      </c>
      <c r="C593" s="322">
        <f t="shared" si="16"/>
        <v>7.62E-3</v>
      </c>
      <c r="D593">
        <f t="shared" si="16"/>
        <v>7.5950000000000002E-3</v>
      </c>
      <c r="E593">
        <f t="shared" si="16"/>
        <v>0.5</v>
      </c>
      <c r="F593">
        <f t="shared" si="17"/>
        <v>140433</v>
      </c>
      <c r="G593">
        <f t="shared" si="17"/>
        <v>1062</v>
      </c>
      <c r="H593">
        <f t="shared" si="17"/>
        <v>139903</v>
      </c>
      <c r="I593">
        <f t="shared" si="17"/>
        <v>4653306</v>
      </c>
      <c r="J593">
        <f t="shared" si="18"/>
        <v>33.105000000000004</v>
      </c>
      <c r="K593">
        <v>52.77</v>
      </c>
    </row>
    <row r="594" spans="1:11">
      <c r="A594" s="321" t="s">
        <v>1201</v>
      </c>
      <c r="B594" s="322">
        <v>32</v>
      </c>
      <c r="C594" s="322">
        <f t="shared" si="16"/>
        <v>7.9349999999999993E-3</v>
      </c>
      <c r="D594">
        <f t="shared" si="16"/>
        <v>7.9049999999999988E-3</v>
      </c>
      <c r="E594">
        <f t="shared" si="16"/>
        <v>0.5</v>
      </c>
      <c r="F594">
        <f t="shared" si="17"/>
        <v>139372</v>
      </c>
      <c r="G594">
        <f t="shared" si="17"/>
        <v>1095</v>
      </c>
      <c r="H594">
        <f t="shared" si="17"/>
        <v>138824</v>
      </c>
      <c r="I594">
        <f t="shared" si="17"/>
        <v>4513404</v>
      </c>
      <c r="J594">
        <f t="shared" si="18"/>
        <v>32.355000000000004</v>
      </c>
      <c r="K594">
        <v>51.78</v>
      </c>
    </row>
    <row r="595" spans="1:11">
      <c r="A595" s="321" t="s">
        <v>1201</v>
      </c>
      <c r="B595" s="322">
        <v>33</v>
      </c>
      <c r="C595" s="322">
        <f t="shared" si="16"/>
        <v>8.1700000000000002E-3</v>
      </c>
      <c r="D595">
        <f t="shared" si="16"/>
        <v>8.1349999999999999E-3</v>
      </c>
      <c r="E595">
        <f t="shared" si="16"/>
        <v>0.5</v>
      </c>
      <c r="F595">
        <f t="shared" si="17"/>
        <v>138277</v>
      </c>
      <c r="G595">
        <f t="shared" si="17"/>
        <v>1120</v>
      </c>
      <c r="H595">
        <f t="shared" si="17"/>
        <v>137716</v>
      </c>
      <c r="I595">
        <f t="shared" si="17"/>
        <v>4374580</v>
      </c>
      <c r="J595">
        <f t="shared" si="18"/>
        <v>31.605</v>
      </c>
      <c r="K595">
        <v>50.8</v>
      </c>
    </row>
    <row r="596" spans="1:11">
      <c r="A596" s="321" t="s">
        <v>1201</v>
      </c>
      <c r="B596" s="322">
        <v>34</v>
      </c>
      <c r="C596" s="322">
        <f t="shared" si="16"/>
        <v>8.4600000000000005E-3</v>
      </c>
      <c r="D596">
        <f t="shared" si="16"/>
        <v>8.43E-3</v>
      </c>
      <c r="E596">
        <f t="shared" si="16"/>
        <v>0.5</v>
      </c>
      <c r="F596">
        <f t="shared" si="17"/>
        <v>137156</v>
      </c>
      <c r="G596">
        <f t="shared" si="17"/>
        <v>1150</v>
      </c>
      <c r="H596">
        <f t="shared" si="17"/>
        <v>136581</v>
      </c>
      <c r="I596">
        <f t="shared" si="17"/>
        <v>4236864</v>
      </c>
      <c r="J596">
        <f t="shared" si="18"/>
        <v>30.865000000000002</v>
      </c>
      <c r="K596">
        <v>49.82</v>
      </c>
    </row>
    <row r="597" spans="1:11">
      <c r="A597" s="321" t="s">
        <v>1201</v>
      </c>
      <c r="B597" s="322">
        <v>35</v>
      </c>
      <c r="C597" s="322">
        <f t="shared" si="16"/>
        <v>9.1450000000000004E-3</v>
      </c>
      <c r="D597">
        <f t="shared" si="16"/>
        <v>9.1049999999999985E-3</v>
      </c>
      <c r="E597">
        <f t="shared" si="16"/>
        <v>0.5</v>
      </c>
      <c r="F597">
        <f t="shared" si="17"/>
        <v>136006</v>
      </c>
      <c r="G597">
        <f t="shared" si="17"/>
        <v>1233</v>
      </c>
      <c r="H597">
        <f t="shared" si="17"/>
        <v>135390</v>
      </c>
      <c r="I597">
        <f t="shared" si="17"/>
        <v>4100282</v>
      </c>
      <c r="J597">
        <f t="shared" si="18"/>
        <v>30.119999999999997</v>
      </c>
      <c r="K597">
        <v>48.83</v>
      </c>
    </row>
    <row r="598" spans="1:11">
      <c r="A598" s="321" t="s">
        <v>1201</v>
      </c>
      <c r="B598" s="322">
        <v>36</v>
      </c>
      <c r="C598" s="322">
        <f t="shared" si="16"/>
        <v>9.1199999999999996E-3</v>
      </c>
      <c r="D598">
        <f t="shared" si="16"/>
        <v>9.0800000000000013E-3</v>
      </c>
      <c r="E598">
        <f t="shared" si="16"/>
        <v>0.5</v>
      </c>
      <c r="F598">
        <f t="shared" si="17"/>
        <v>134774</v>
      </c>
      <c r="G598">
        <f t="shared" si="17"/>
        <v>1217</v>
      </c>
      <c r="H598">
        <f t="shared" si="17"/>
        <v>134165</v>
      </c>
      <c r="I598">
        <f t="shared" si="17"/>
        <v>3964892</v>
      </c>
      <c r="J598">
        <f t="shared" si="18"/>
        <v>29.39</v>
      </c>
      <c r="K598">
        <v>47.85</v>
      </c>
    </row>
    <row r="599" spans="1:11">
      <c r="A599" s="321" t="s">
        <v>1201</v>
      </c>
      <c r="B599" s="322">
        <v>37</v>
      </c>
      <c r="C599" s="322">
        <f t="shared" si="16"/>
        <v>9.3950000000000006E-3</v>
      </c>
      <c r="D599">
        <f t="shared" si="16"/>
        <v>9.3500000000000007E-3</v>
      </c>
      <c r="E599">
        <f t="shared" si="16"/>
        <v>0.5</v>
      </c>
      <c r="F599">
        <f t="shared" si="17"/>
        <v>133558</v>
      </c>
      <c r="G599">
        <f t="shared" si="17"/>
        <v>1242</v>
      </c>
      <c r="H599">
        <f t="shared" si="17"/>
        <v>132936</v>
      </c>
      <c r="I599">
        <f t="shared" si="17"/>
        <v>3830727</v>
      </c>
      <c r="J599">
        <f t="shared" si="18"/>
        <v>28.655000000000001</v>
      </c>
      <c r="K599">
        <v>46.88</v>
      </c>
    </row>
    <row r="600" spans="1:11">
      <c r="A600" s="321" t="s">
        <v>1201</v>
      </c>
      <c r="B600" s="322">
        <v>38</v>
      </c>
      <c r="C600" s="322">
        <f t="shared" si="16"/>
        <v>1.013E-2</v>
      </c>
      <c r="D600">
        <f t="shared" si="16"/>
        <v>1.0075000000000001E-2</v>
      </c>
      <c r="E600">
        <f t="shared" si="16"/>
        <v>0.5</v>
      </c>
      <c r="F600">
        <f t="shared" si="17"/>
        <v>132315</v>
      </c>
      <c r="G600">
        <f t="shared" si="17"/>
        <v>1326</v>
      </c>
      <c r="H600">
        <f t="shared" si="17"/>
        <v>131652</v>
      </c>
      <c r="I600">
        <f t="shared" si="17"/>
        <v>3697790</v>
      </c>
      <c r="J600">
        <f t="shared" si="18"/>
        <v>27.92</v>
      </c>
      <c r="K600">
        <v>45.91</v>
      </c>
    </row>
    <row r="601" spans="1:11">
      <c r="A601" s="321" t="s">
        <v>1201</v>
      </c>
      <c r="B601" s="322">
        <v>39</v>
      </c>
      <c r="C601" s="322">
        <f t="shared" si="16"/>
        <v>9.8500000000000011E-3</v>
      </c>
      <c r="D601">
        <f t="shared" si="16"/>
        <v>9.7999999999999997E-3</v>
      </c>
      <c r="E601">
        <f t="shared" si="16"/>
        <v>0.5</v>
      </c>
      <c r="F601">
        <f t="shared" si="17"/>
        <v>130989</v>
      </c>
      <c r="G601">
        <f t="shared" si="17"/>
        <v>1279</v>
      </c>
      <c r="H601">
        <f t="shared" si="17"/>
        <v>130350</v>
      </c>
      <c r="I601">
        <f t="shared" si="17"/>
        <v>3566138</v>
      </c>
      <c r="J601">
        <f t="shared" si="18"/>
        <v>27.200000000000003</v>
      </c>
      <c r="K601">
        <v>44.93</v>
      </c>
    </row>
    <row r="602" spans="1:11">
      <c r="A602" s="321" t="s">
        <v>1201</v>
      </c>
      <c r="B602" s="322">
        <v>40</v>
      </c>
      <c r="C602" s="322">
        <f t="shared" si="16"/>
        <v>1.0574999999999999E-2</v>
      </c>
      <c r="D602">
        <f t="shared" si="16"/>
        <v>1.052E-2</v>
      </c>
      <c r="E602">
        <f t="shared" si="16"/>
        <v>0.5</v>
      </c>
      <c r="F602">
        <f t="shared" si="17"/>
        <v>129710</v>
      </c>
      <c r="G602">
        <f t="shared" si="17"/>
        <v>1357</v>
      </c>
      <c r="H602">
        <f t="shared" si="17"/>
        <v>129031</v>
      </c>
      <c r="I602">
        <f t="shared" si="17"/>
        <v>3435788</v>
      </c>
      <c r="J602">
        <f t="shared" si="18"/>
        <v>26.465000000000003</v>
      </c>
      <c r="K602">
        <v>43.96</v>
      </c>
    </row>
    <row r="603" spans="1:11">
      <c r="A603" s="321" t="s">
        <v>1201</v>
      </c>
      <c r="B603" s="322">
        <v>41</v>
      </c>
      <c r="C603" s="322">
        <f t="shared" si="16"/>
        <v>1.1050000000000001E-2</v>
      </c>
      <c r="D603">
        <f t="shared" si="16"/>
        <v>1.099E-2</v>
      </c>
      <c r="E603">
        <f t="shared" si="16"/>
        <v>0.5</v>
      </c>
      <c r="F603">
        <f t="shared" si="17"/>
        <v>128353</v>
      </c>
      <c r="G603">
        <f t="shared" si="17"/>
        <v>1405</v>
      </c>
      <c r="H603">
        <f t="shared" si="17"/>
        <v>127650</v>
      </c>
      <c r="I603">
        <f t="shared" si="17"/>
        <v>3306757</v>
      </c>
      <c r="J603">
        <f t="shared" si="18"/>
        <v>25.740000000000002</v>
      </c>
      <c r="K603">
        <v>42.98</v>
      </c>
    </row>
    <row r="604" spans="1:11">
      <c r="A604" s="321" t="s">
        <v>1201</v>
      </c>
      <c r="B604" s="322">
        <v>42</v>
      </c>
      <c r="C604" s="322">
        <f t="shared" si="16"/>
        <v>1.1349999999999999E-2</v>
      </c>
      <c r="D604">
        <f t="shared" si="16"/>
        <v>1.1285E-2</v>
      </c>
      <c r="E604">
        <f t="shared" si="16"/>
        <v>0.5</v>
      </c>
      <c r="F604">
        <f t="shared" si="17"/>
        <v>126947</v>
      </c>
      <c r="G604">
        <f t="shared" si="17"/>
        <v>1424</v>
      </c>
      <c r="H604">
        <f t="shared" si="17"/>
        <v>126235</v>
      </c>
      <c r="I604">
        <f t="shared" si="17"/>
        <v>3179107</v>
      </c>
      <c r="J604">
        <f t="shared" si="18"/>
        <v>25.015000000000001</v>
      </c>
      <c r="K604">
        <v>42</v>
      </c>
    </row>
    <row r="605" spans="1:11">
      <c r="A605" s="321" t="s">
        <v>1201</v>
      </c>
      <c r="B605" s="322">
        <v>43</v>
      </c>
      <c r="C605" s="322">
        <f t="shared" si="16"/>
        <v>1.1560000000000001E-2</v>
      </c>
      <c r="D605">
        <f t="shared" si="16"/>
        <v>1.1495E-2</v>
      </c>
      <c r="E605">
        <f t="shared" si="16"/>
        <v>0.5</v>
      </c>
      <c r="F605">
        <f t="shared" si="17"/>
        <v>125522</v>
      </c>
      <c r="G605">
        <f t="shared" si="17"/>
        <v>1435</v>
      </c>
      <c r="H605">
        <f t="shared" si="17"/>
        <v>124805</v>
      </c>
      <c r="I605">
        <f t="shared" si="17"/>
        <v>3052872</v>
      </c>
      <c r="J605">
        <f t="shared" si="18"/>
        <v>24.295000000000002</v>
      </c>
      <c r="K605">
        <v>41.03</v>
      </c>
    </row>
    <row r="606" spans="1:11">
      <c r="A606" s="321" t="s">
        <v>1201</v>
      </c>
      <c r="B606" s="322">
        <v>44</v>
      </c>
      <c r="C606" s="322">
        <f t="shared" si="16"/>
        <v>1.2025000000000001E-2</v>
      </c>
      <c r="D606">
        <f t="shared" si="16"/>
        <v>1.1949999999999999E-2</v>
      </c>
      <c r="E606">
        <f t="shared" si="16"/>
        <v>0.5</v>
      </c>
      <c r="F606">
        <f t="shared" si="17"/>
        <v>124087</v>
      </c>
      <c r="G606">
        <f t="shared" si="17"/>
        <v>1475</v>
      </c>
      <c r="H606">
        <f t="shared" si="17"/>
        <v>123350</v>
      </c>
      <c r="I606">
        <f t="shared" si="17"/>
        <v>2928067</v>
      </c>
      <c r="J606">
        <f t="shared" si="18"/>
        <v>23.575000000000003</v>
      </c>
      <c r="K606">
        <v>40.07</v>
      </c>
    </row>
    <row r="607" spans="1:11">
      <c r="A607" s="321" t="s">
        <v>1201</v>
      </c>
      <c r="B607" s="322">
        <v>45</v>
      </c>
      <c r="C607" s="322">
        <f t="shared" si="16"/>
        <v>1.268E-2</v>
      </c>
      <c r="D607">
        <f t="shared" si="16"/>
        <v>1.26E-2</v>
      </c>
      <c r="E607">
        <f t="shared" si="16"/>
        <v>0.5</v>
      </c>
      <c r="F607">
        <f t="shared" si="17"/>
        <v>122612</v>
      </c>
      <c r="G607">
        <f t="shared" si="17"/>
        <v>1537</v>
      </c>
      <c r="H607">
        <f t="shared" si="17"/>
        <v>121845</v>
      </c>
      <c r="I607">
        <f t="shared" si="17"/>
        <v>2804717</v>
      </c>
      <c r="J607">
        <f t="shared" si="18"/>
        <v>22.855</v>
      </c>
      <c r="K607">
        <v>39.1</v>
      </c>
    </row>
    <row r="608" spans="1:11">
      <c r="A608" s="321" t="s">
        <v>1201</v>
      </c>
      <c r="B608" s="322">
        <v>46</v>
      </c>
      <c r="C608" s="322">
        <f t="shared" si="16"/>
        <v>1.3115E-2</v>
      </c>
      <c r="D608">
        <f t="shared" si="16"/>
        <v>1.303E-2</v>
      </c>
      <c r="E608">
        <f t="shared" si="16"/>
        <v>0.5</v>
      </c>
      <c r="F608">
        <f t="shared" si="17"/>
        <v>121076</v>
      </c>
      <c r="G608">
        <f t="shared" si="17"/>
        <v>1571</v>
      </c>
      <c r="H608">
        <f t="shared" si="17"/>
        <v>120290</v>
      </c>
      <c r="I608">
        <f t="shared" si="17"/>
        <v>2682872</v>
      </c>
      <c r="J608">
        <f t="shared" si="18"/>
        <v>22.14</v>
      </c>
      <c r="K608">
        <v>38.15</v>
      </c>
    </row>
    <row r="609" spans="1:11">
      <c r="A609" s="321" t="s">
        <v>1201</v>
      </c>
      <c r="B609" s="322">
        <v>47</v>
      </c>
      <c r="C609" s="322">
        <f t="shared" si="16"/>
        <v>1.363E-2</v>
      </c>
      <c r="D609">
        <f t="shared" si="16"/>
        <v>1.354E-2</v>
      </c>
      <c r="E609">
        <f t="shared" si="16"/>
        <v>0.5</v>
      </c>
      <c r="F609">
        <f t="shared" si="17"/>
        <v>119505</v>
      </c>
      <c r="G609">
        <f t="shared" si="17"/>
        <v>1610</v>
      </c>
      <c r="H609">
        <f t="shared" si="17"/>
        <v>118700</v>
      </c>
      <c r="I609">
        <f t="shared" si="17"/>
        <v>2562582</v>
      </c>
      <c r="J609">
        <f t="shared" si="18"/>
        <v>21.42</v>
      </c>
      <c r="K609">
        <v>37.19</v>
      </c>
    </row>
    <row r="610" spans="1:11">
      <c r="A610" s="321" t="s">
        <v>1201</v>
      </c>
      <c r="B610" s="322">
        <v>48</v>
      </c>
      <c r="C610" s="322">
        <f t="shared" si="16"/>
        <v>1.4185E-2</v>
      </c>
      <c r="D610">
        <f t="shared" si="16"/>
        <v>1.4079999999999999E-2</v>
      </c>
      <c r="E610">
        <f t="shared" si="16"/>
        <v>0.5</v>
      </c>
      <c r="F610">
        <f t="shared" si="17"/>
        <v>117895</v>
      </c>
      <c r="G610">
        <f t="shared" si="17"/>
        <v>1652</v>
      </c>
      <c r="H610">
        <f t="shared" si="17"/>
        <v>117068</v>
      </c>
      <c r="I610">
        <f t="shared" si="17"/>
        <v>2443883</v>
      </c>
      <c r="J610">
        <f t="shared" si="18"/>
        <v>20.71</v>
      </c>
      <c r="K610">
        <v>36.229999999999997</v>
      </c>
    </row>
    <row r="611" spans="1:11">
      <c r="A611" s="321" t="s">
        <v>1201</v>
      </c>
      <c r="B611" s="322">
        <v>49</v>
      </c>
      <c r="C611" s="322">
        <f t="shared" si="16"/>
        <v>1.5210000000000001E-2</v>
      </c>
      <c r="D611">
        <f t="shared" si="16"/>
        <v>1.5099999999999999E-2</v>
      </c>
      <c r="E611">
        <f t="shared" si="16"/>
        <v>0.5</v>
      </c>
      <c r="F611">
        <f t="shared" si="17"/>
        <v>116242</v>
      </c>
      <c r="G611">
        <f t="shared" si="17"/>
        <v>1746</v>
      </c>
      <c r="H611">
        <f t="shared" si="17"/>
        <v>115369</v>
      </c>
      <c r="I611">
        <f t="shared" si="17"/>
        <v>2326814</v>
      </c>
      <c r="J611">
        <f t="shared" si="18"/>
        <v>19.995000000000001</v>
      </c>
      <c r="K611">
        <v>35.29</v>
      </c>
    </row>
    <row r="612" spans="1:11">
      <c r="A612" s="321" t="s">
        <v>1201</v>
      </c>
      <c r="B612" s="322">
        <v>50</v>
      </c>
      <c r="C612" s="322">
        <f t="shared" si="16"/>
        <v>1.6820000000000002E-2</v>
      </c>
      <c r="D612">
        <f t="shared" si="16"/>
        <v>1.668E-2</v>
      </c>
      <c r="E612">
        <f t="shared" si="16"/>
        <v>0.5</v>
      </c>
      <c r="F612">
        <f t="shared" si="17"/>
        <v>114496</v>
      </c>
      <c r="G612">
        <f t="shared" si="17"/>
        <v>1905</v>
      </c>
      <c r="H612">
        <f t="shared" si="17"/>
        <v>113543</v>
      </c>
      <c r="I612">
        <f t="shared" si="17"/>
        <v>2211445</v>
      </c>
      <c r="J612">
        <f t="shared" si="18"/>
        <v>19.295000000000002</v>
      </c>
      <c r="K612">
        <v>34.340000000000003</v>
      </c>
    </row>
    <row r="613" spans="1:11">
      <c r="A613" s="321" t="s">
        <v>1201</v>
      </c>
      <c r="B613" s="322">
        <v>51</v>
      </c>
      <c r="C613" s="322">
        <f t="shared" si="16"/>
        <v>1.7585E-2</v>
      </c>
      <c r="D613">
        <f t="shared" si="16"/>
        <v>1.7430000000000001E-2</v>
      </c>
      <c r="E613">
        <f t="shared" si="16"/>
        <v>0.5</v>
      </c>
      <c r="F613">
        <f t="shared" si="17"/>
        <v>112591</v>
      </c>
      <c r="G613">
        <f t="shared" si="17"/>
        <v>1956</v>
      </c>
      <c r="H613">
        <f t="shared" si="17"/>
        <v>111612</v>
      </c>
      <c r="I613">
        <f t="shared" si="17"/>
        <v>2097901</v>
      </c>
      <c r="J613">
        <f t="shared" si="18"/>
        <v>18.615000000000002</v>
      </c>
      <c r="K613">
        <v>33.39</v>
      </c>
    </row>
    <row r="614" spans="1:11">
      <c r="A614" s="321" t="s">
        <v>1201</v>
      </c>
      <c r="B614" s="322">
        <v>52</v>
      </c>
      <c r="C614" s="322">
        <f t="shared" si="16"/>
        <v>1.881E-2</v>
      </c>
      <c r="D614">
        <f t="shared" si="16"/>
        <v>1.8634999999999999E-2</v>
      </c>
      <c r="E614">
        <f t="shared" si="16"/>
        <v>0.5</v>
      </c>
      <c r="F614">
        <f t="shared" si="17"/>
        <v>110633</v>
      </c>
      <c r="G614">
        <f t="shared" si="17"/>
        <v>2058</v>
      </c>
      <c r="H614">
        <f t="shared" si="17"/>
        <v>109605</v>
      </c>
      <c r="I614">
        <f t="shared" si="17"/>
        <v>1986289</v>
      </c>
      <c r="J614">
        <f t="shared" si="18"/>
        <v>17.935000000000002</v>
      </c>
      <c r="K614">
        <v>32.450000000000003</v>
      </c>
    </row>
    <row r="615" spans="1:11">
      <c r="A615" s="321" t="s">
        <v>1201</v>
      </c>
      <c r="B615" s="322">
        <v>53</v>
      </c>
      <c r="C615" s="322">
        <f t="shared" si="16"/>
        <v>1.9805E-2</v>
      </c>
      <c r="D615">
        <f t="shared" si="16"/>
        <v>1.9610000000000002E-2</v>
      </c>
      <c r="E615">
        <f t="shared" si="16"/>
        <v>0.5</v>
      </c>
      <c r="F615">
        <f t="shared" si="17"/>
        <v>108575</v>
      </c>
      <c r="G615">
        <f t="shared" si="17"/>
        <v>2124</v>
      </c>
      <c r="H615">
        <f t="shared" si="17"/>
        <v>107514</v>
      </c>
      <c r="I615">
        <f t="shared" si="17"/>
        <v>1876684</v>
      </c>
      <c r="J615">
        <f t="shared" si="18"/>
        <v>17.265000000000001</v>
      </c>
      <c r="K615">
        <v>31.53</v>
      </c>
    </row>
    <row r="616" spans="1:11">
      <c r="A616" s="321" t="s">
        <v>1201</v>
      </c>
      <c r="B616" s="322">
        <v>54</v>
      </c>
      <c r="C616" s="322">
        <f t="shared" si="16"/>
        <v>2.145E-2</v>
      </c>
      <c r="D616">
        <f t="shared" si="16"/>
        <v>2.1220000000000003E-2</v>
      </c>
      <c r="E616">
        <f t="shared" si="16"/>
        <v>0.5</v>
      </c>
      <c r="F616">
        <f t="shared" si="17"/>
        <v>106451</v>
      </c>
      <c r="G616">
        <f t="shared" si="17"/>
        <v>2253</v>
      </c>
      <c r="H616">
        <f t="shared" si="17"/>
        <v>105325</v>
      </c>
      <c r="I616">
        <f t="shared" si="17"/>
        <v>1769171</v>
      </c>
      <c r="J616">
        <f t="shared" si="18"/>
        <v>16.600000000000001</v>
      </c>
      <c r="K616">
        <v>30.6</v>
      </c>
    </row>
    <row r="617" spans="1:11">
      <c r="A617" s="321" t="s">
        <v>1201</v>
      </c>
      <c r="B617" s="322">
        <v>55</v>
      </c>
      <c r="C617" s="322">
        <f t="shared" si="16"/>
        <v>2.23E-2</v>
      </c>
      <c r="D617">
        <f t="shared" si="16"/>
        <v>2.2054999999999998E-2</v>
      </c>
      <c r="E617">
        <f t="shared" si="16"/>
        <v>0.5</v>
      </c>
      <c r="F617">
        <f t="shared" si="17"/>
        <v>104198</v>
      </c>
      <c r="G617">
        <f t="shared" si="17"/>
        <v>2292</v>
      </c>
      <c r="H617">
        <f t="shared" si="17"/>
        <v>103052</v>
      </c>
      <c r="I617">
        <f t="shared" si="17"/>
        <v>1663846</v>
      </c>
      <c r="J617">
        <f t="shared" si="18"/>
        <v>15.95</v>
      </c>
      <c r="K617">
        <v>29.67</v>
      </c>
    </row>
    <row r="618" spans="1:11">
      <c r="A618" s="321" t="s">
        <v>1201</v>
      </c>
      <c r="B618" s="322">
        <v>56</v>
      </c>
      <c r="C618" s="322">
        <f t="shared" si="16"/>
        <v>2.4175000000000002E-2</v>
      </c>
      <c r="D618">
        <f t="shared" si="16"/>
        <v>2.3885E-2</v>
      </c>
      <c r="E618">
        <f t="shared" si="16"/>
        <v>0.5</v>
      </c>
      <c r="F618">
        <f t="shared" si="17"/>
        <v>101906</v>
      </c>
      <c r="G618">
        <f t="shared" si="17"/>
        <v>2426</v>
      </c>
      <c r="H618">
        <f t="shared" si="17"/>
        <v>100693</v>
      </c>
      <c r="I618">
        <f t="shared" si="17"/>
        <v>1560793</v>
      </c>
      <c r="J618">
        <f t="shared" si="18"/>
        <v>15.3</v>
      </c>
      <c r="K618">
        <v>28.75</v>
      </c>
    </row>
    <row r="619" spans="1:11">
      <c r="A619" s="321" t="s">
        <v>1201</v>
      </c>
      <c r="B619" s="322">
        <v>57</v>
      </c>
      <c r="C619" s="322">
        <f t="shared" si="16"/>
        <v>2.648E-2</v>
      </c>
      <c r="D619">
        <f t="shared" si="16"/>
        <v>2.613E-2</v>
      </c>
      <c r="E619">
        <f t="shared" si="16"/>
        <v>0.5</v>
      </c>
      <c r="F619">
        <f t="shared" si="17"/>
        <v>99480</v>
      </c>
      <c r="G619">
        <f t="shared" si="17"/>
        <v>2595</v>
      </c>
      <c r="H619">
        <f t="shared" si="17"/>
        <v>98183</v>
      </c>
      <c r="I619">
        <f t="shared" si="17"/>
        <v>1460101</v>
      </c>
      <c r="J619">
        <f t="shared" si="18"/>
        <v>14.66</v>
      </c>
      <c r="K619">
        <v>27.84</v>
      </c>
    </row>
    <row r="620" spans="1:11">
      <c r="A620" s="321" t="s">
        <v>1201</v>
      </c>
      <c r="B620" s="322">
        <v>58</v>
      </c>
      <c r="C620" s="322">
        <f t="shared" si="16"/>
        <v>2.8479999999999998E-2</v>
      </c>
      <c r="D620">
        <f t="shared" si="16"/>
        <v>2.8074999999999999E-2</v>
      </c>
      <c r="E620">
        <f t="shared" si="16"/>
        <v>0.5</v>
      </c>
      <c r="F620">
        <f t="shared" si="17"/>
        <v>96885</v>
      </c>
      <c r="G620">
        <f t="shared" si="17"/>
        <v>2717</v>
      </c>
      <c r="H620">
        <f t="shared" si="17"/>
        <v>95527</v>
      </c>
      <c r="I620">
        <f t="shared" si="17"/>
        <v>1361918</v>
      </c>
      <c r="J620">
        <f t="shared" si="18"/>
        <v>14.035</v>
      </c>
      <c r="K620">
        <v>26.93</v>
      </c>
    </row>
    <row r="621" spans="1:11">
      <c r="A621" s="321" t="s">
        <v>1201</v>
      </c>
      <c r="B621" s="322">
        <v>59</v>
      </c>
      <c r="C621" s="322">
        <f t="shared" si="16"/>
        <v>3.116E-2</v>
      </c>
      <c r="D621">
        <f t="shared" si="16"/>
        <v>3.0679999999999999E-2</v>
      </c>
      <c r="E621">
        <f t="shared" si="16"/>
        <v>0.5</v>
      </c>
      <c r="F621">
        <f t="shared" si="17"/>
        <v>94168</v>
      </c>
      <c r="G621">
        <f t="shared" si="17"/>
        <v>2883</v>
      </c>
      <c r="H621">
        <f t="shared" si="17"/>
        <v>92726</v>
      </c>
      <c r="I621">
        <f t="shared" si="17"/>
        <v>1266392</v>
      </c>
      <c r="J621">
        <f t="shared" si="18"/>
        <v>13.43</v>
      </c>
      <c r="K621">
        <v>26.02</v>
      </c>
    </row>
    <row r="622" spans="1:11">
      <c r="A622" s="321" t="s">
        <v>1201</v>
      </c>
      <c r="B622" s="322">
        <v>60</v>
      </c>
      <c r="C622" s="322">
        <f t="shared" si="16"/>
        <v>3.4459999999999998E-2</v>
      </c>
      <c r="D622">
        <f t="shared" si="16"/>
        <v>3.3875000000000002E-2</v>
      </c>
      <c r="E622">
        <f t="shared" si="16"/>
        <v>0.5</v>
      </c>
      <c r="F622">
        <f t="shared" si="17"/>
        <v>91285</v>
      </c>
      <c r="G622">
        <f t="shared" si="17"/>
        <v>3084</v>
      </c>
      <c r="H622">
        <f t="shared" si="17"/>
        <v>89743</v>
      </c>
      <c r="I622">
        <f t="shared" si="17"/>
        <v>1173665</v>
      </c>
      <c r="J622">
        <f t="shared" si="18"/>
        <v>12.84</v>
      </c>
      <c r="K622">
        <v>25.12</v>
      </c>
    </row>
    <row r="623" spans="1:11">
      <c r="A623" s="321" t="s">
        <v>1201</v>
      </c>
      <c r="B623" s="322">
        <v>61</v>
      </c>
      <c r="C623" s="322">
        <f t="shared" si="16"/>
        <v>3.6295000000000001E-2</v>
      </c>
      <c r="D623">
        <f t="shared" si="16"/>
        <v>3.5650000000000001E-2</v>
      </c>
      <c r="E623">
        <f t="shared" si="16"/>
        <v>0.5</v>
      </c>
      <c r="F623">
        <f t="shared" si="17"/>
        <v>88201</v>
      </c>
      <c r="G623">
        <f t="shared" si="17"/>
        <v>3137</v>
      </c>
      <c r="H623">
        <f t="shared" si="17"/>
        <v>86632</v>
      </c>
      <c r="I623">
        <f t="shared" si="17"/>
        <v>1083923</v>
      </c>
      <c r="J623">
        <f t="shared" si="18"/>
        <v>12.27</v>
      </c>
      <c r="K623">
        <v>24.24</v>
      </c>
    </row>
    <row r="624" spans="1:11">
      <c r="A624" s="321" t="s">
        <v>1201</v>
      </c>
      <c r="B624" s="322">
        <v>62</v>
      </c>
      <c r="C624" s="322">
        <f t="shared" si="16"/>
        <v>3.8720000000000004E-2</v>
      </c>
      <c r="D624">
        <f t="shared" si="16"/>
        <v>3.7984999999999998E-2</v>
      </c>
      <c r="E624">
        <f t="shared" si="16"/>
        <v>0.5</v>
      </c>
      <c r="F624">
        <f t="shared" si="17"/>
        <v>85063</v>
      </c>
      <c r="G624">
        <f t="shared" si="17"/>
        <v>3224</v>
      </c>
      <c r="H624">
        <f t="shared" si="17"/>
        <v>83451</v>
      </c>
      <c r="I624">
        <f t="shared" si="17"/>
        <v>997291</v>
      </c>
      <c r="J624">
        <f t="shared" si="18"/>
        <v>11.71</v>
      </c>
      <c r="K624">
        <v>23.36</v>
      </c>
    </row>
    <row r="625" spans="1:11">
      <c r="A625" s="321" t="s">
        <v>1201</v>
      </c>
      <c r="B625" s="322">
        <v>63</v>
      </c>
      <c r="C625" s="322">
        <f t="shared" si="16"/>
        <v>4.2550000000000004E-2</v>
      </c>
      <c r="D625">
        <f t="shared" si="16"/>
        <v>4.1665000000000001E-2</v>
      </c>
      <c r="E625">
        <f t="shared" si="16"/>
        <v>0.5</v>
      </c>
      <c r="F625">
        <f t="shared" si="17"/>
        <v>81839</v>
      </c>
      <c r="G625">
        <f t="shared" si="17"/>
        <v>3404</v>
      </c>
      <c r="H625">
        <f t="shared" si="17"/>
        <v>80136</v>
      </c>
      <c r="I625">
        <f t="shared" si="17"/>
        <v>913840</v>
      </c>
      <c r="J625">
        <f t="shared" si="18"/>
        <v>11.145</v>
      </c>
      <c r="K625">
        <v>22.49</v>
      </c>
    </row>
    <row r="626" spans="1:11">
      <c r="A626" s="321" t="s">
        <v>1201</v>
      </c>
      <c r="B626" s="322">
        <v>64</v>
      </c>
      <c r="C626" s="322">
        <f t="shared" si="16"/>
        <v>4.6199999999999998E-2</v>
      </c>
      <c r="D626">
        <f t="shared" si="16"/>
        <v>4.5155000000000001E-2</v>
      </c>
      <c r="E626">
        <f t="shared" si="16"/>
        <v>0.5</v>
      </c>
      <c r="F626">
        <f t="shared" si="17"/>
        <v>78435</v>
      </c>
      <c r="G626">
        <f t="shared" si="17"/>
        <v>3527</v>
      </c>
      <c r="H626">
        <f t="shared" si="17"/>
        <v>76671</v>
      </c>
      <c r="I626">
        <f t="shared" ref="I626:I672" si="19">SUM(I402,I514)</f>
        <v>833704</v>
      </c>
      <c r="J626">
        <f t="shared" si="18"/>
        <v>10.614999999999998</v>
      </c>
      <c r="K626">
        <v>21.63</v>
      </c>
    </row>
    <row r="627" spans="1:11">
      <c r="A627" s="321" t="s">
        <v>1201</v>
      </c>
      <c r="B627" s="322">
        <v>65</v>
      </c>
      <c r="C627" s="322">
        <f t="shared" ref="C627:E671" si="20">AVERAGE(C403,C515)</f>
        <v>5.0430000000000003E-2</v>
      </c>
      <c r="D627">
        <f t="shared" si="20"/>
        <v>4.9189999999999998E-2</v>
      </c>
      <c r="E627">
        <f t="shared" si="20"/>
        <v>0.5</v>
      </c>
      <c r="F627">
        <f t="shared" ref="F627:H672" si="21">SUM(F403,F515)</f>
        <v>74908</v>
      </c>
      <c r="G627">
        <f t="shared" si="21"/>
        <v>3672</v>
      </c>
      <c r="H627">
        <f t="shared" si="21"/>
        <v>73071</v>
      </c>
      <c r="I627">
        <f t="shared" si="19"/>
        <v>757033</v>
      </c>
      <c r="J627">
        <f t="shared" ref="J627:J672" si="22">AVERAGE(J403,J515)</f>
        <v>10.09</v>
      </c>
      <c r="K627">
        <v>20.78</v>
      </c>
    </row>
    <row r="628" spans="1:11">
      <c r="A628" s="321" t="s">
        <v>1201</v>
      </c>
      <c r="B628" s="322">
        <v>66</v>
      </c>
      <c r="C628" s="322">
        <f t="shared" si="20"/>
        <v>5.6059999999999999E-2</v>
      </c>
      <c r="D628">
        <f t="shared" si="20"/>
        <v>5.4525000000000004E-2</v>
      </c>
      <c r="E628">
        <f t="shared" si="20"/>
        <v>0.5</v>
      </c>
      <c r="F628">
        <f t="shared" si="21"/>
        <v>71236</v>
      </c>
      <c r="G628">
        <f t="shared" si="21"/>
        <v>3868</v>
      </c>
      <c r="H628">
        <f t="shared" si="21"/>
        <v>69302</v>
      </c>
      <c r="I628">
        <f t="shared" si="19"/>
        <v>683961</v>
      </c>
      <c r="J628">
        <f t="shared" si="22"/>
        <v>9.5850000000000009</v>
      </c>
      <c r="K628">
        <v>19.940000000000001</v>
      </c>
    </row>
    <row r="629" spans="1:11">
      <c r="A629" s="321" t="s">
        <v>1201</v>
      </c>
      <c r="B629" s="322">
        <v>67</v>
      </c>
      <c r="C629" s="322">
        <f t="shared" si="20"/>
        <v>5.9024999999999994E-2</v>
      </c>
      <c r="D629">
        <f t="shared" si="20"/>
        <v>5.7329999999999999E-2</v>
      </c>
      <c r="E629">
        <f t="shared" si="20"/>
        <v>0.5</v>
      </c>
      <c r="F629">
        <f t="shared" si="21"/>
        <v>67368</v>
      </c>
      <c r="G629">
        <f t="shared" si="21"/>
        <v>3856</v>
      </c>
      <c r="H629">
        <f t="shared" si="21"/>
        <v>65439</v>
      </c>
      <c r="I629">
        <f t="shared" si="19"/>
        <v>614659</v>
      </c>
      <c r="J629">
        <f t="shared" si="22"/>
        <v>9.11</v>
      </c>
      <c r="K629">
        <v>19.09</v>
      </c>
    </row>
    <row r="630" spans="1:11">
      <c r="A630" s="321" t="s">
        <v>1201</v>
      </c>
      <c r="B630" s="322">
        <v>68</v>
      </c>
      <c r="C630" s="322">
        <f t="shared" si="20"/>
        <v>6.4085000000000003E-2</v>
      </c>
      <c r="D630">
        <f t="shared" si="20"/>
        <v>6.2094999999999997E-2</v>
      </c>
      <c r="E630">
        <f t="shared" si="20"/>
        <v>0.5</v>
      </c>
      <c r="F630">
        <f t="shared" si="21"/>
        <v>63512</v>
      </c>
      <c r="G630">
        <f t="shared" si="21"/>
        <v>3936</v>
      </c>
      <c r="H630">
        <f t="shared" si="21"/>
        <v>61543</v>
      </c>
      <c r="I630">
        <f t="shared" si="19"/>
        <v>549220</v>
      </c>
      <c r="J630">
        <f t="shared" si="22"/>
        <v>8.629999999999999</v>
      </c>
      <c r="K630">
        <v>18.28</v>
      </c>
    </row>
    <row r="631" spans="1:11">
      <c r="A631" s="321" t="s">
        <v>1201</v>
      </c>
      <c r="B631" s="322">
        <v>69</v>
      </c>
      <c r="C631" s="322">
        <f t="shared" si="20"/>
        <v>6.9750000000000006E-2</v>
      </c>
      <c r="D631">
        <f t="shared" si="20"/>
        <v>6.7394999999999997E-2</v>
      </c>
      <c r="E631">
        <f t="shared" si="20"/>
        <v>0.5</v>
      </c>
      <c r="F631">
        <f t="shared" si="21"/>
        <v>59575</v>
      </c>
      <c r="G631">
        <f t="shared" si="21"/>
        <v>4008</v>
      </c>
      <c r="H631">
        <f t="shared" si="21"/>
        <v>57572</v>
      </c>
      <c r="I631">
        <f t="shared" si="19"/>
        <v>487676</v>
      </c>
      <c r="J631">
        <f t="shared" si="22"/>
        <v>8.17</v>
      </c>
      <c r="K631">
        <v>17.46</v>
      </c>
    </row>
    <row r="632" spans="1:11">
      <c r="A632" s="321" t="s">
        <v>1201</v>
      </c>
      <c r="B632" s="322">
        <v>70</v>
      </c>
      <c r="C632" s="322">
        <f t="shared" si="20"/>
        <v>7.4094999999999994E-2</v>
      </c>
      <c r="D632">
        <f t="shared" si="20"/>
        <v>7.1444999999999995E-2</v>
      </c>
      <c r="E632">
        <f t="shared" si="20"/>
        <v>0.5</v>
      </c>
      <c r="F632">
        <f t="shared" si="21"/>
        <v>55568</v>
      </c>
      <c r="G632">
        <f t="shared" si="21"/>
        <v>3963</v>
      </c>
      <c r="H632">
        <f t="shared" si="21"/>
        <v>53586</v>
      </c>
      <c r="I632">
        <f t="shared" si="19"/>
        <v>430106</v>
      </c>
      <c r="J632">
        <f t="shared" si="22"/>
        <v>7.7249999999999996</v>
      </c>
      <c r="K632">
        <v>16.66</v>
      </c>
    </row>
    <row r="633" spans="1:11">
      <c r="A633" s="321" t="s">
        <v>1201</v>
      </c>
      <c r="B633" s="322">
        <v>71</v>
      </c>
      <c r="C633" s="322">
        <f t="shared" si="20"/>
        <v>8.3025000000000002E-2</v>
      </c>
      <c r="D633">
        <f t="shared" si="20"/>
        <v>7.9715000000000008E-2</v>
      </c>
      <c r="E633">
        <f t="shared" si="20"/>
        <v>0.5</v>
      </c>
      <c r="F633">
        <f t="shared" si="21"/>
        <v>51605</v>
      </c>
      <c r="G633">
        <f t="shared" si="21"/>
        <v>4108</v>
      </c>
      <c r="H633">
        <f t="shared" si="21"/>
        <v>49551</v>
      </c>
      <c r="I633">
        <f t="shared" si="19"/>
        <v>376519</v>
      </c>
      <c r="J633">
        <f t="shared" si="22"/>
        <v>7.2750000000000004</v>
      </c>
      <c r="K633">
        <v>15.86</v>
      </c>
    </row>
    <row r="634" spans="1:11">
      <c r="A634" s="321" t="s">
        <v>1201</v>
      </c>
      <c r="B634" s="322">
        <v>72</v>
      </c>
      <c r="C634" s="322">
        <f t="shared" si="20"/>
        <v>8.9340000000000003E-2</v>
      </c>
      <c r="D634">
        <f t="shared" si="20"/>
        <v>8.5515000000000008E-2</v>
      </c>
      <c r="E634">
        <f t="shared" si="20"/>
        <v>0.5</v>
      </c>
      <c r="F634">
        <f t="shared" si="21"/>
        <v>47497</v>
      </c>
      <c r="G634">
        <f t="shared" si="21"/>
        <v>4047</v>
      </c>
      <c r="H634">
        <f t="shared" si="21"/>
        <v>45473</v>
      </c>
      <c r="I634">
        <f t="shared" si="19"/>
        <v>326968</v>
      </c>
      <c r="J634">
        <f t="shared" si="22"/>
        <v>6.8650000000000002</v>
      </c>
      <c r="K634">
        <v>15.09</v>
      </c>
    </row>
    <row r="635" spans="1:11">
      <c r="A635" s="321" t="s">
        <v>1201</v>
      </c>
      <c r="B635" s="322">
        <v>73</v>
      </c>
      <c r="C635" s="322">
        <f t="shared" si="20"/>
        <v>0.10127</v>
      </c>
      <c r="D635">
        <f t="shared" si="20"/>
        <v>9.6374999999999988E-2</v>
      </c>
      <c r="E635">
        <f t="shared" si="20"/>
        <v>0.5</v>
      </c>
      <c r="F635">
        <f t="shared" si="21"/>
        <v>43450</v>
      </c>
      <c r="G635">
        <f t="shared" si="21"/>
        <v>4165</v>
      </c>
      <c r="H635">
        <f t="shared" si="21"/>
        <v>41367</v>
      </c>
      <c r="I635">
        <f t="shared" si="19"/>
        <v>281495</v>
      </c>
      <c r="J635">
        <f t="shared" si="22"/>
        <v>6.46</v>
      </c>
      <c r="K635">
        <v>14.32</v>
      </c>
    </row>
    <row r="636" spans="1:11">
      <c r="A636" s="321" t="s">
        <v>1201</v>
      </c>
      <c r="B636" s="322">
        <v>74</v>
      </c>
      <c r="C636" s="322">
        <f t="shared" si="20"/>
        <v>0.11003499999999999</v>
      </c>
      <c r="D636">
        <f t="shared" si="20"/>
        <v>0.10428999999999999</v>
      </c>
      <c r="E636">
        <f t="shared" si="20"/>
        <v>0.5</v>
      </c>
      <c r="F636">
        <f t="shared" si="21"/>
        <v>39284</v>
      </c>
      <c r="G636">
        <f t="shared" si="21"/>
        <v>4081</v>
      </c>
      <c r="H636">
        <f t="shared" si="21"/>
        <v>37244</v>
      </c>
      <c r="I636">
        <f t="shared" si="19"/>
        <v>240128</v>
      </c>
      <c r="J636">
        <f t="shared" si="22"/>
        <v>6.0949999999999998</v>
      </c>
      <c r="K636">
        <v>13.56</v>
      </c>
    </row>
    <row r="637" spans="1:11">
      <c r="A637" s="321" t="s">
        <v>1201</v>
      </c>
      <c r="B637" s="322">
        <v>75</v>
      </c>
      <c r="C637" s="322">
        <f t="shared" si="20"/>
        <v>0.12171999999999999</v>
      </c>
      <c r="D637">
        <f t="shared" si="20"/>
        <v>0.114705</v>
      </c>
      <c r="E637">
        <f t="shared" si="20"/>
        <v>0.5</v>
      </c>
      <c r="F637">
        <f t="shared" si="21"/>
        <v>35204</v>
      </c>
      <c r="G637">
        <f t="shared" si="21"/>
        <v>4008</v>
      </c>
      <c r="H637">
        <f t="shared" si="21"/>
        <v>33199</v>
      </c>
      <c r="I637">
        <f t="shared" si="19"/>
        <v>202883</v>
      </c>
      <c r="J637">
        <f t="shared" si="22"/>
        <v>5.74</v>
      </c>
      <c r="K637">
        <v>12.82</v>
      </c>
    </row>
    <row r="638" spans="1:11">
      <c r="A638" s="321" t="s">
        <v>1201</v>
      </c>
      <c r="B638" s="322">
        <v>76</v>
      </c>
      <c r="C638" s="322">
        <f t="shared" si="20"/>
        <v>0.13467499999999999</v>
      </c>
      <c r="D638">
        <f t="shared" si="20"/>
        <v>0.126165</v>
      </c>
      <c r="E638">
        <f t="shared" si="20"/>
        <v>0.5</v>
      </c>
      <c r="F638">
        <f t="shared" si="21"/>
        <v>31195</v>
      </c>
      <c r="G638">
        <f t="shared" si="21"/>
        <v>3917</v>
      </c>
      <c r="H638">
        <f t="shared" si="21"/>
        <v>29236</v>
      </c>
      <c r="I638">
        <f t="shared" si="19"/>
        <v>169684</v>
      </c>
      <c r="J638">
        <f t="shared" si="22"/>
        <v>5.42</v>
      </c>
      <c r="K638">
        <v>12.09</v>
      </c>
    </row>
    <row r="639" spans="1:11">
      <c r="A639" s="321" t="s">
        <v>1201</v>
      </c>
      <c r="B639" s="322">
        <v>77</v>
      </c>
      <c r="C639" s="322">
        <f t="shared" si="20"/>
        <v>0.14269499999999999</v>
      </c>
      <c r="D639">
        <f t="shared" si="20"/>
        <v>0.13316</v>
      </c>
      <c r="E639">
        <f t="shared" si="20"/>
        <v>0.5</v>
      </c>
      <c r="F639">
        <f t="shared" si="21"/>
        <v>27278</v>
      </c>
      <c r="G639">
        <f t="shared" si="21"/>
        <v>3610</v>
      </c>
      <c r="H639">
        <f t="shared" si="21"/>
        <v>25473</v>
      </c>
      <c r="I639">
        <f t="shared" si="19"/>
        <v>140448</v>
      </c>
      <c r="J639">
        <f t="shared" si="22"/>
        <v>5.13</v>
      </c>
      <c r="K639">
        <v>11.37</v>
      </c>
    </row>
    <row r="640" spans="1:11">
      <c r="A640" s="321" t="s">
        <v>1201</v>
      </c>
      <c r="B640" s="322">
        <v>78</v>
      </c>
      <c r="C640" s="322">
        <f t="shared" si="20"/>
        <v>0.15403500000000001</v>
      </c>
      <c r="D640">
        <f t="shared" si="20"/>
        <v>0.14300000000000002</v>
      </c>
      <c r="E640">
        <f t="shared" si="20"/>
        <v>0.5</v>
      </c>
      <c r="F640">
        <f t="shared" si="21"/>
        <v>23667</v>
      </c>
      <c r="G640">
        <f t="shared" si="21"/>
        <v>3366</v>
      </c>
      <c r="H640">
        <f t="shared" si="21"/>
        <v>21984</v>
      </c>
      <c r="I640">
        <f t="shared" si="19"/>
        <v>114975</v>
      </c>
      <c r="J640">
        <f t="shared" si="22"/>
        <v>4.84</v>
      </c>
      <c r="K640">
        <v>10.66</v>
      </c>
    </row>
    <row r="641" spans="1:11">
      <c r="A641" s="321" t="s">
        <v>1201</v>
      </c>
      <c r="B641" s="322">
        <v>79</v>
      </c>
      <c r="C641" s="322">
        <f t="shared" si="20"/>
        <v>0.17166500000000001</v>
      </c>
      <c r="D641">
        <f t="shared" si="20"/>
        <v>0.15807499999999999</v>
      </c>
      <c r="E641">
        <f t="shared" si="20"/>
        <v>0.5</v>
      </c>
      <c r="F641">
        <f t="shared" si="21"/>
        <v>20301</v>
      </c>
      <c r="G641">
        <f t="shared" si="21"/>
        <v>3192</v>
      </c>
      <c r="H641">
        <f t="shared" si="21"/>
        <v>18706</v>
      </c>
      <c r="I641">
        <f t="shared" si="19"/>
        <v>92991</v>
      </c>
      <c r="J641">
        <f t="shared" si="22"/>
        <v>4.5650000000000004</v>
      </c>
      <c r="K641">
        <v>9.9700000000000006</v>
      </c>
    </row>
    <row r="642" spans="1:11">
      <c r="A642" s="321" t="s">
        <v>1201</v>
      </c>
      <c r="B642" s="322">
        <v>80</v>
      </c>
      <c r="C642" s="322">
        <f t="shared" si="20"/>
        <v>0.18029999999999999</v>
      </c>
      <c r="D642">
        <f t="shared" si="20"/>
        <v>0.16537499999999999</v>
      </c>
      <c r="E642">
        <f t="shared" si="20"/>
        <v>0.5</v>
      </c>
      <c r="F642">
        <f t="shared" si="21"/>
        <v>17110</v>
      </c>
      <c r="G642">
        <f t="shared" si="21"/>
        <v>2817</v>
      </c>
      <c r="H642">
        <f t="shared" si="21"/>
        <v>15701</v>
      </c>
      <c r="I642">
        <f t="shared" si="19"/>
        <v>74286</v>
      </c>
      <c r="J642">
        <f t="shared" si="22"/>
        <v>4.3250000000000002</v>
      </c>
      <c r="K642">
        <v>9.3000000000000007</v>
      </c>
    </row>
    <row r="643" spans="1:11">
      <c r="A643" s="321" t="s">
        <v>1201</v>
      </c>
      <c r="B643" s="322">
        <v>81</v>
      </c>
      <c r="C643" s="322">
        <f t="shared" si="20"/>
        <v>0.19308</v>
      </c>
      <c r="D643">
        <f t="shared" si="20"/>
        <v>0.17604500000000001</v>
      </c>
      <c r="E643">
        <f t="shared" si="20"/>
        <v>0.5</v>
      </c>
      <c r="F643">
        <f t="shared" si="21"/>
        <v>14292</v>
      </c>
      <c r="G643">
        <f t="shared" si="21"/>
        <v>2499</v>
      </c>
      <c r="H643">
        <f t="shared" si="21"/>
        <v>13043</v>
      </c>
      <c r="I643">
        <f t="shared" si="19"/>
        <v>58584</v>
      </c>
      <c r="J643">
        <f t="shared" si="22"/>
        <v>4.08</v>
      </c>
      <c r="K643">
        <v>8.66</v>
      </c>
    </row>
    <row r="644" spans="1:11">
      <c r="A644" s="321" t="s">
        <v>1201</v>
      </c>
      <c r="B644" s="322">
        <v>82</v>
      </c>
      <c r="C644" s="322">
        <f t="shared" si="20"/>
        <v>0.20676</v>
      </c>
      <c r="D644">
        <f t="shared" si="20"/>
        <v>0.18736999999999998</v>
      </c>
      <c r="E644">
        <f t="shared" si="20"/>
        <v>0.5</v>
      </c>
      <c r="F644">
        <f t="shared" si="21"/>
        <v>11793</v>
      </c>
      <c r="G644">
        <f t="shared" si="21"/>
        <v>2200</v>
      </c>
      <c r="H644">
        <f t="shared" si="21"/>
        <v>10692</v>
      </c>
      <c r="I644">
        <f t="shared" si="19"/>
        <v>45543</v>
      </c>
      <c r="J644">
        <f t="shared" si="22"/>
        <v>3.8449999999999998</v>
      </c>
      <c r="K644">
        <v>8.0299999999999994</v>
      </c>
    </row>
    <row r="645" spans="1:11">
      <c r="A645" s="321" t="s">
        <v>1201</v>
      </c>
      <c r="B645" s="322">
        <v>83</v>
      </c>
      <c r="C645" s="322">
        <f t="shared" si="20"/>
        <v>0.22248000000000001</v>
      </c>
      <c r="D645">
        <f t="shared" si="20"/>
        <v>0.20014999999999999</v>
      </c>
      <c r="E645">
        <f t="shared" si="20"/>
        <v>0.5</v>
      </c>
      <c r="F645">
        <f t="shared" si="21"/>
        <v>9592</v>
      </c>
      <c r="G645">
        <f t="shared" si="21"/>
        <v>1903</v>
      </c>
      <c r="H645">
        <f t="shared" si="21"/>
        <v>8641</v>
      </c>
      <c r="I645">
        <f t="shared" si="19"/>
        <v>34850</v>
      </c>
      <c r="J645">
        <f t="shared" si="22"/>
        <v>3.62</v>
      </c>
      <c r="K645">
        <v>7.43</v>
      </c>
    </row>
    <row r="646" spans="1:11">
      <c r="A646" s="321" t="s">
        <v>1201</v>
      </c>
      <c r="B646" s="322">
        <v>84</v>
      </c>
      <c r="C646" s="322">
        <f t="shared" si="20"/>
        <v>0.24559</v>
      </c>
      <c r="D646">
        <f t="shared" si="20"/>
        <v>0.218725</v>
      </c>
      <c r="E646">
        <f t="shared" si="20"/>
        <v>0.5</v>
      </c>
      <c r="F646">
        <f t="shared" si="21"/>
        <v>7689</v>
      </c>
      <c r="G646">
        <f t="shared" si="21"/>
        <v>1680</v>
      </c>
      <c r="H646">
        <f t="shared" si="21"/>
        <v>6849</v>
      </c>
      <c r="I646">
        <f t="shared" si="19"/>
        <v>26209</v>
      </c>
      <c r="J646">
        <f t="shared" si="22"/>
        <v>3.4</v>
      </c>
      <c r="K646">
        <v>6.86</v>
      </c>
    </row>
    <row r="647" spans="1:11">
      <c r="A647" s="321" t="s">
        <v>1201</v>
      </c>
      <c r="B647" s="322">
        <v>85</v>
      </c>
      <c r="C647" s="322">
        <f t="shared" si="20"/>
        <v>0.25827999999999995</v>
      </c>
      <c r="D647">
        <f t="shared" si="20"/>
        <v>0.22872500000000001</v>
      </c>
      <c r="E647">
        <f t="shared" si="20"/>
        <v>0.5</v>
      </c>
      <c r="F647">
        <f t="shared" si="21"/>
        <v>6009</v>
      </c>
      <c r="G647">
        <f t="shared" si="21"/>
        <v>1368</v>
      </c>
      <c r="H647">
        <f t="shared" si="21"/>
        <v>5326</v>
      </c>
      <c r="I647">
        <f t="shared" si="19"/>
        <v>19360</v>
      </c>
      <c r="J647">
        <f t="shared" si="22"/>
        <v>3.21</v>
      </c>
      <c r="K647">
        <v>6.33</v>
      </c>
    </row>
    <row r="648" spans="1:11">
      <c r="A648" s="321" t="s">
        <v>1201</v>
      </c>
      <c r="B648" s="322">
        <v>86</v>
      </c>
      <c r="C648" s="322">
        <f t="shared" si="20"/>
        <v>0.28066999999999998</v>
      </c>
      <c r="D648">
        <f t="shared" si="20"/>
        <v>0.24607499999999999</v>
      </c>
      <c r="E648">
        <f t="shared" si="20"/>
        <v>0.5</v>
      </c>
      <c r="F648">
        <f t="shared" si="21"/>
        <v>4641</v>
      </c>
      <c r="G648">
        <f t="shared" si="21"/>
        <v>1133</v>
      </c>
      <c r="H648">
        <f t="shared" si="21"/>
        <v>4074</v>
      </c>
      <c r="I648">
        <f t="shared" si="19"/>
        <v>14034</v>
      </c>
      <c r="J648">
        <f t="shared" si="22"/>
        <v>3.01</v>
      </c>
      <c r="K648">
        <v>5.83</v>
      </c>
    </row>
    <row r="649" spans="1:11">
      <c r="A649" s="321" t="s">
        <v>1201</v>
      </c>
      <c r="B649" s="322">
        <v>87</v>
      </c>
      <c r="C649" s="322">
        <f t="shared" si="20"/>
        <v>0.29774</v>
      </c>
      <c r="D649">
        <f t="shared" si="20"/>
        <v>0.25912999999999997</v>
      </c>
      <c r="E649">
        <f t="shared" si="20"/>
        <v>0.5</v>
      </c>
      <c r="F649">
        <f t="shared" si="21"/>
        <v>3507</v>
      </c>
      <c r="G649">
        <f t="shared" si="21"/>
        <v>904</v>
      </c>
      <c r="H649">
        <f t="shared" si="21"/>
        <v>3056</v>
      </c>
      <c r="I649">
        <f t="shared" si="19"/>
        <v>9960</v>
      </c>
      <c r="J649">
        <f t="shared" si="22"/>
        <v>2.835</v>
      </c>
      <c r="K649">
        <v>5.37</v>
      </c>
    </row>
    <row r="650" spans="1:11">
      <c r="A650" s="321" t="s">
        <v>1201</v>
      </c>
      <c r="B650" s="322">
        <v>88</v>
      </c>
      <c r="C650" s="322">
        <f t="shared" si="20"/>
        <v>0.33533499999999999</v>
      </c>
      <c r="D650">
        <f t="shared" si="20"/>
        <v>0.28711500000000001</v>
      </c>
      <c r="E650">
        <f t="shared" si="20"/>
        <v>0.5</v>
      </c>
      <c r="F650">
        <f t="shared" si="21"/>
        <v>2604</v>
      </c>
      <c r="G650">
        <f t="shared" si="21"/>
        <v>741</v>
      </c>
      <c r="H650">
        <f t="shared" si="21"/>
        <v>2232</v>
      </c>
      <c r="I650">
        <f t="shared" si="19"/>
        <v>6905</v>
      </c>
      <c r="J650">
        <f t="shared" si="22"/>
        <v>2.65</v>
      </c>
      <c r="K650">
        <v>4.93</v>
      </c>
    </row>
    <row r="651" spans="1:11">
      <c r="A651" s="321" t="s">
        <v>1201</v>
      </c>
      <c r="B651" s="322">
        <v>89</v>
      </c>
      <c r="C651" s="322">
        <f t="shared" si="20"/>
        <v>0.34508499999999998</v>
      </c>
      <c r="D651">
        <f t="shared" si="20"/>
        <v>0.29430500000000004</v>
      </c>
      <c r="E651">
        <f t="shared" si="20"/>
        <v>0.5</v>
      </c>
      <c r="F651">
        <f t="shared" si="21"/>
        <v>1861</v>
      </c>
      <c r="G651">
        <f t="shared" si="21"/>
        <v>548</v>
      </c>
      <c r="H651">
        <f t="shared" si="21"/>
        <v>1588</v>
      </c>
      <c r="I651">
        <f t="shared" si="19"/>
        <v>4672</v>
      </c>
      <c r="J651">
        <f t="shared" si="22"/>
        <v>2.5150000000000001</v>
      </c>
      <c r="K651">
        <v>4.5199999999999996</v>
      </c>
    </row>
    <row r="652" spans="1:11">
      <c r="A652" s="321" t="s">
        <v>1201</v>
      </c>
      <c r="B652" s="322">
        <v>90</v>
      </c>
      <c r="C652" s="322">
        <f t="shared" si="20"/>
        <v>0.39209499999999997</v>
      </c>
      <c r="D652">
        <f t="shared" si="20"/>
        <v>0.32779000000000003</v>
      </c>
      <c r="E652">
        <f t="shared" si="20"/>
        <v>0.5</v>
      </c>
      <c r="F652">
        <f t="shared" si="21"/>
        <v>1313</v>
      </c>
      <c r="G652">
        <f t="shared" si="21"/>
        <v>433</v>
      </c>
      <c r="H652">
        <f t="shared" si="21"/>
        <v>1097</v>
      </c>
      <c r="I652">
        <f t="shared" si="19"/>
        <v>3085</v>
      </c>
      <c r="J652">
        <f t="shared" si="22"/>
        <v>2.355</v>
      </c>
      <c r="K652">
        <v>4.1399999999999997</v>
      </c>
    </row>
    <row r="653" spans="1:11">
      <c r="A653" s="321" t="s">
        <v>1201</v>
      </c>
      <c r="B653" s="322">
        <v>91</v>
      </c>
      <c r="C653" s="322">
        <f t="shared" si="20"/>
        <v>0.41327000000000003</v>
      </c>
      <c r="D653">
        <f t="shared" si="20"/>
        <v>0.34247</v>
      </c>
      <c r="E653">
        <f t="shared" si="20"/>
        <v>0.5</v>
      </c>
      <c r="F653">
        <f t="shared" si="21"/>
        <v>881</v>
      </c>
      <c r="G653">
        <f t="shared" si="21"/>
        <v>303</v>
      </c>
      <c r="H653">
        <f t="shared" si="21"/>
        <v>729</v>
      </c>
      <c r="I653">
        <f t="shared" si="19"/>
        <v>1988</v>
      </c>
      <c r="J653">
        <f t="shared" si="22"/>
        <v>2.2599999999999998</v>
      </c>
      <c r="K653">
        <v>3.79</v>
      </c>
    </row>
    <row r="654" spans="1:11">
      <c r="A654" s="321" t="s">
        <v>1201</v>
      </c>
      <c r="B654" s="322">
        <v>92</v>
      </c>
      <c r="C654" s="322">
        <f t="shared" si="20"/>
        <v>0.42242499999999999</v>
      </c>
      <c r="D654">
        <f t="shared" si="20"/>
        <v>0.34876000000000001</v>
      </c>
      <c r="E654">
        <f t="shared" si="20"/>
        <v>0.5</v>
      </c>
      <c r="F654">
        <f t="shared" si="21"/>
        <v>578</v>
      </c>
      <c r="G654">
        <f t="shared" si="21"/>
        <v>202</v>
      </c>
      <c r="H654">
        <f t="shared" si="21"/>
        <v>477</v>
      </c>
      <c r="I654">
        <f t="shared" si="19"/>
        <v>1258</v>
      </c>
      <c r="J654">
        <f t="shared" si="22"/>
        <v>2.1749999999999998</v>
      </c>
      <c r="K654">
        <v>3.49</v>
      </c>
    </row>
    <row r="655" spans="1:11">
      <c r="A655" s="321" t="s">
        <v>1201</v>
      </c>
      <c r="B655" s="322">
        <v>93</v>
      </c>
      <c r="C655" s="322">
        <f t="shared" si="20"/>
        <v>0.44726500000000002</v>
      </c>
      <c r="D655">
        <f t="shared" si="20"/>
        <v>0.36551999999999996</v>
      </c>
      <c r="E655">
        <f t="shared" si="20"/>
        <v>0.5</v>
      </c>
      <c r="F655">
        <f t="shared" si="21"/>
        <v>376</v>
      </c>
      <c r="G655">
        <f t="shared" si="21"/>
        <v>137</v>
      </c>
      <c r="H655">
        <f t="shared" si="21"/>
        <v>308</v>
      </c>
      <c r="I655">
        <f t="shared" si="19"/>
        <v>781</v>
      </c>
      <c r="J655">
        <f t="shared" si="22"/>
        <v>2.0700000000000003</v>
      </c>
      <c r="K655">
        <v>3.22</v>
      </c>
    </row>
    <row r="656" spans="1:11">
      <c r="A656" s="321" t="s">
        <v>1201</v>
      </c>
      <c r="B656" s="322">
        <v>94</v>
      </c>
      <c r="C656" s="322">
        <f t="shared" si="20"/>
        <v>0.47230499999999997</v>
      </c>
      <c r="D656">
        <f t="shared" si="20"/>
        <v>0.382075</v>
      </c>
      <c r="E656">
        <f t="shared" si="20"/>
        <v>0.5</v>
      </c>
      <c r="F656">
        <f t="shared" si="21"/>
        <v>239</v>
      </c>
      <c r="G656">
        <f t="shared" si="21"/>
        <v>91</v>
      </c>
      <c r="H656">
        <f t="shared" si="21"/>
        <v>194</v>
      </c>
      <c r="I656">
        <f t="shared" si="19"/>
        <v>473</v>
      </c>
      <c r="J656">
        <f t="shared" si="22"/>
        <v>1.9750000000000001</v>
      </c>
      <c r="K656">
        <v>2.96</v>
      </c>
    </row>
    <row r="657" spans="1:11">
      <c r="A657" s="321" t="s">
        <v>1201</v>
      </c>
      <c r="B657" s="322">
        <v>95</v>
      </c>
      <c r="C657" s="322">
        <f t="shared" si="20"/>
        <v>0.49741000000000002</v>
      </c>
      <c r="D657">
        <f t="shared" si="20"/>
        <v>0.39834000000000003</v>
      </c>
      <c r="E657">
        <f t="shared" si="20"/>
        <v>0.5</v>
      </c>
      <c r="F657">
        <f t="shared" si="21"/>
        <v>148</v>
      </c>
      <c r="G657">
        <f t="shared" si="21"/>
        <v>58</v>
      </c>
      <c r="H657">
        <f t="shared" si="21"/>
        <v>119</v>
      </c>
      <c r="I657">
        <f t="shared" si="19"/>
        <v>280</v>
      </c>
      <c r="J657">
        <f t="shared" si="22"/>
        <v>1.89</v>
      </c>
      <c r="K657">
        <v>2.71</v>
      </c>
    </row>
    <row r="658" spans="1:11">
      <c r="A658" s="321" t="s">
        <v>1201</v>
      </c>
      <c r="B658" s="322">
        <v>96</v>
      </c>
      <c r="C658" s="322">
        <f t="shared" si="20"/>
        <v>0.52244999999999997</v>
      </c>
      <c r="D658">
        <f t="shared" si="20"/>
        <v>0.41424</v>
      </c>
      <c r="E658">
        <f t="shared" si="20"/>
        <v>0.5</v>
      </c>
      <c r="F658">
        <f t="shared" si="21"/>
        <v>89</v>
      </c>
      <c r="G658">
        <f t="shared" si="21"/>
        <v>37</v>
      </c>
      <c r="H658">
        <f t="shared" si="21"/>
        <v>71</v>
      </c>
      <c r="I658">
        <f t="shared" si="19"/>
        <v>161</v>
      </c>
      <c r="J658">
        <f t="shared" si="22"/>
        <v>1.81</v>
      </c>
      <c r="K658">
        <v>2.5</v>
      </c>
    </row>
    <row r="659" spans="1:11">
      <c r="A659" s="321" t="s">
        <v>1201</v>
      </c>
      <c r="B659" s="322">
        <v>97</v>
      </c>
      <c r="C659" s="322">
        <f t="shared" si="20"/>
        <v>0.54729000000000005</v>
      </c>
      <c r="D659">
        <f t="shared" si="20"/>
        <v>0.42969999999999997</v>
      </c>
      <c r="E659">
        <f t="shared" si="20"/>
        <v>0.5</v>
      </c>
      <c r="F659">
        <f t="shared" si="21"/>
        <v>53</v>
      </c>
      <c r="G659">
        <f t="shared" si="21"/>
        <v>23</v>
      </c>
      <c r="H659">
        <f t="shared" si="21"/>
        <v>41</v>
      </c>
      <c r="I659">
        <f t="shared" si="19"/>
        <v>91</v>
      </c>
      <c r="J659">
        <f t="shared" si="22"/>
        <v>1.74</v>
      </c>
      <c r="K659">
        <v>2.31</v>
      </c>
    </row>
    <row r="660" spans="1:11">
      <c r="A660" s="321" t="s">
        <v>1201</v>
      </c>
      <c r="B660" s="322">
        <v>98</v>
      </c>
      <c r="C660" s="322">
        <f t="shared" si="20"/>
        <v>0.57180500000000001</v>
      </c>
      <c r="D660">
        <f t="shared" si="20"/>
        <v>0.44467000000000001</v>
      </c>
      <c r="E660">
        <f t="shared" si="20"/>
        <v>0.5</v>
      </c>
      <c r="F660">
        <f t="shared" si="21"/>
        <v>30</v>
      </c>
      <c r="G660">
        <f t="shared" si="21"/>
        <v>13</v>
      </c>
      <c r="H660">
        <f t="shared" si="21"/>
        <v>23</v>
      </c>
      <c r="I660">
        <f t="shared" si="19"/>
        <v>50</v>
      </c>
      <c r="J660">
        <f t="shared" si="22"/>
        <v>1.6749999999999998</v>
      </c>
      <c r="K660">
        <v>2.14</v>
      </c>
    </row>
    <row r="661" spans="1:11">
      <c r="A661" s="321" t="s">
        <v>1201</v>
      </c>
      <c r="B661" s="322">
        <v>99</v>
      </c>
      <c r="C661" s="322">
        <f t="shared" si="20"/>
        <v>0.59587999999999997</v>
      </c>
      <c r="D661">
        <f t="shared" si="20"/>
        <v>0.45909500000000003</v>
      </c>
      <c r="E661">
        <f t="shared" si="20"/>
        <v>0.5</v>
      </c>
      <c r="F661">
        <f t="shared" si="21"/>
        <v>17</v>
      </c>
      <c r="G661">
        <f t="shared" si="21"/>
        <v>8</v>
      </c>
      <c r="H661">
        <f t="shared" si="21"/>
        <v>13</v>
      </c>
      <c r="I661">
        <f t="shared" si="19"/>
        <v>27</v>
      </c>
      <c r="J661">
        <f t="shared" si="22"/>
        <v>1.61</v>
      </c>
      <c r="K661">
        <v>1.99</v>
      </c>
    </row>
    <row r="662" spans="1:11">
      <c r="A662" s="321" t="s">
        <v>1201</v>
      </c>
      <c r="B662" s="322">
        <v>100</v>
      </c>
      <c r="C662" s="322">
        <f t="shared" si="20"/>
        <v>0.61940499999999998</v>
      </c>
      <c r="D662">
        <f t="shared" si="20"/>
        <v>0.47293000000000002</v>
      </c>
      <c r="E662">
        <f t="shared" si="20"/>
        <v>0.5</v>
      </c>
      <c r="F662">
        <f t="shared" si="21"/>
        <v>9</v>
      </c>
      <c r="G662">
        <f t="shared" si="21"/>
        <v>5</v>
      </c>
      <c r="H662">
        <f t="shared" si="21"/>
        <v>7</v>
      </c>
      <c r="I662">
        <f t="shared" si="19"/>
        <v>14</v>
      </c>
      <c r="J662">
        <f t="shared" si="22"/>
        <v>1.56</v>
      </c>
      <c r="K662">
        <v>1.86</v>
      </c>
    </row>
    <row r="663" spans="1:11">
      <c r="A663" s="321" t="s">
        <v>1201</v>
      </c>
      <c r="B663" s="322">
        <v>101</v>
      </c>
      <c r="C663" s="322">
        <f t="shared" si="20"/>
        <v>0.64228499999999999</v>
      </c>
      <c r="D663">
        <f t="shared" si="20"/>
        <v>0.486155</v>
      </c>
      <c r="E663">
        <f t="shared" si="20"/>
        <v>0.5</v>
      </c>
      <c r="F663">
        <f t="shared" si="21"/>
        <v>5</v>
      </c>
      <c r="G663">
        <f t="shared" si="21"/>
        <v>2</v>
      </c>
      <c r="H663">
        <f t="shared" si="21"/>
        <v>3</v>
      </c>
      <c r="I663">
        <f t="shared" si="19"/>
        <v>7</v>
      </c>
      <c r="J663">
        <f t="shared" si="22"/>
        <v>1.51</v>
      </c>
      <c r="K663">
        <v>1.74</v>
      </c>
    </row>
    <row r="664" spans="1:11">
      <c r="A664" s="321" t="s">
        <v>1201</v>
      </c>
      <c r="B664" s="322">
        <v>102</v>
      </c>
      <c r="C664" s="322">
        <f t="shared" si="20"/>
        <v>0.664435</v>
      </c>
      <c r="D664">
        <f t="shared" si="20"/>
        <v>0.49873999999999996</v>
      </c>
      <c r="E664">
        <f t="shared" si="20"/>
        <v>0.5</v>
      </c>
      <c r="F664">
        <f t="shared" si="21"/>
        <v>2</v>
      </c>
      <c r="G664">
        <f t="shared" si="21"/>
        <v>1</v>
      </c>
      <c r="H664">
        <f t="shared" si="21"/>
        <v>2</v>
      </c>
      <c r="I664">
        <f t="shared" si="19"/>
        <v>3</v>
      </c>
      <c r="J664">
        <f t="shared" si="22"/>
        <v>1.4649999999999999</v>
      </c>
      <c r="K664">
        <v>1.64</v>
      </c>
    </row>
    <row r="665" spans="1:11">
      <c r="A665" s="321" t="s">
        <v>1201</v>
      </c>
      <c r="B665" s="322">
        <v>103</v>
      </c>
      <c r="C665" s="322">
        <f t="shared" si="20"/>
        <v>0.68579999999999997</v>
      </c>
      <c r="D665">
        <f t="shared" si="20"/>
        <v>0.51066999999999996</v>
      </c>
      <c r="E665">
        <f t="shared" si="20"/>
        <v>0.5</v>
      </c>
      <c r="F665">
        <f t="shared" si="21"/>
        <v>1</v>
      </c>
      <c r="G665">
        <f t="shared" si="21"/>
        <v>0</v>
      </c>
      <c r="H665">
        <f t="shared" si="21"/>
        <v>1</v>
      </c>
      <c r="I665">
        <f t="shared" si="19"/>
        <v>2</v>
      </c>
      <c r="J665">
        <f t="shared" si="22"/>
        <v>1.4249999999999998</v>
      </c>
      <c r="K665">
        <v>1.55</v>
      </c>
    </row>
    <row r="666" spans="1:11">
      <c r="A666" s="321" t="s">
        <v>1201</v>
      </c>
      <c r="B666" s="322">
        <v>104</v>
      </c>
      <c r="C666" s="322">
        <f t="shared" si="20"/>
        <v>0.70630000000000004</v>
      </c>
      <c r="D666">
        <f t="shared" si="20"/>
        <v>0.52195499999999995</v>
      </c>
      <c r="E666">
        <f t="shared" si="20"/>
        <v>0.5</v>
      </c>
      <c r="F666">
        <f t="shared" si="21"/>
        <v>0</v>
      </c>
      <c r="G666">
        <f t="shared" si="21"/>
        <v>0</v>
      </c>
      <c r="H666">
        <f t="shared" si="21"/>
        <v>0</v>
      </c>
      <c r="I666">
        <f t="shared" si="19"/>
        <v>0</v>
      </c>
      <c r="J666">
        <f t="shared" si="22"/>
        <v>1.385</v>
      </c>
      <c r="K666">
        <v>1.47</v>
      </c>
    </row>
    <row r="667" spans="1:11">
      <c r="A667" s="321" t="s">
        <v>1201</v>
      </c>
      <c r="B667" s="322">
        <v>105</v>
      </c>
      <c r="C667" s="322">
        <f t="shared" si="20"/>
        <v>0.72591499999999998</v>
      </c>
      <c r="D667">
        <f t="shared" si="20"/>
        <v>0.53258499999999998</v>
      </c>
      <c r="E667">
        <f t="shared" si="20"/>
        <v>0.5</v>
      </c>
      <c r="F667">
        <f t="shared" si="21"/>
        <v>0</v>
      </c>
      <c r="G667">
        <f t="shared" si="21"/>
        <v>0</v>
      </c>
      <c r="H667">
        <f t="shared" si="21"/>
        <v>0</v>
      </c>
      <c r="I667">
        <f t="shared" si="19"/>
        <v>0</v>
      </c>
      <c r="J667">
        <f t="shared" si="22"/>
        <v>1.35</v>
      </c>
      <c r="K667">
        <v>1.4</v>
      </c>
    </row>
    <row r="668" spans="1:11">
      <c r="A668" s="321" t="s">
        <v>1201</v>
      </c>
      <c r="B668" s="322">
        <v>106</v>
      </c>
      <c r="C668" s="322">
        <f t="shared" si="20"/>
        <v>0.74460499999999996</v>
      </c>
      <c r="D668">
        <f t="shared" si="20"/>
        <v>0.54257500000000003</v>
      </c>
      <c r="E668">
        <f t="shared" si="20"/>
        <v>0.5</v>
      </c>
      <c r="F668">
        <f t="shared" si="21"/>
        <v>0</v>
      </c>
      <c r="G668">
        <f t="shared" si="21"/>
        <v>0</v>
      </c>
      <c r="H668">
        <f t="shared" si="21"/>
        <v>0</v>
      </c>
      <c r="I668">
        <f t="shared" si="19"/>
        <v>0</v>
      </c>
      <c r="J668">
        <f t="shared" si="22"/>
        <v>1.32</v>
      </c>
      <c r="K668">
        <v>1.35</v>
      </c>
    </row>
    <row r="669" spans="1:11">
      <c r="A669" s="321" t="s">
        <v>1201</v>
      </c>
      <c r="B669" s="322">
        <v>107</v>
      </c>
      <c r="C669" s="322">
        <f t="shared" si="20"/>
        <v>0.762355</v>
      </c>
      <c r="D669">
        <f t="shared" si="20"/>
        <v>0.55193999999999999</v>
      </c>
      <c r="E669">
        <f t="shared" si="20"/>
        <v>0.5</v>
      </c>
      <c r="F669">
        <f t="shared" si="21"/>
        <v>0</v>
      </c>
      <c r="G669">
        <f t="shared" si="21"/>
        <v>0</v>
      </c>
      <c r="H669">
        <f t="shared" si="21"/>
        <v>0</v>
      </c>
      <c r="I669">
        <f t="shared" si="19"/>
        <v>0</v>
      </c>
      <c r="J669">
        <f t="shared" si="22"/>
        <v>1.29</v>
      </c>
      <c r="K669">
        <v>1.3</v>
      </c>
    </row>
    <row r="670" spans="1:11">
      <c r="A670" s="321" t="s">
        <v>1201</v>
      </c>
      <c r="B670" s="322">
        <v>108</v>
      </c>
      <c r="C670" s="322">
        <f t="shared" si="20"/>
        <v>0.77916999999999992</v>
      </c>
      <c r="D670">
        <f t="shared" si="20"/>
        <v>0.56069499999999994</v>
      </c>
      <c r="E670">
        <f t="shared" si="20"/>
        <v>0.5</v>
      </c>
      <c r="F670">
        <f t="shared" si="21"/>
        <v>0</v>
      </c>
      <c r="G670">
        <f t="shared" si="21"/>
        <v>0</v>
      </c>
      <c r="H670">
        <f t="shared" si="21"/>
        <v>0</v>
      </c>
      <c r="I670">
        <f t="shared" si="19"/>
        <v>0</v>
      </c>
      <c r="J670">
        <f t="shared" si="22"/>
        <v>1.27</v>
      </c>
      <c r="K670">
        <v>1.26</v>
      </c>
    </row>
    <row r="671" spans="1:11">
      <c r="A671" s="321" t="s">
        <v>1201</v>
      </c>
      <c r="B671" s="322">
        <v>109</v>
      </c>
      <c r="C671" s="322">
        <f t="shared" si="20"/>
        <v>0.79505000000000003</v>
      </c>
      <c r="D671">
        <f t="shared" si="20"/>
        <v>0.56886999999999999</v>
      </c>
      <c r="E671">
        <f t="shared" si="20"/>
        <v>0.5</v>
      </c>
      <c r="F671">
        <f t="shared" si="21"/>
        <v>0</v>
      </c>
      <c r="G671">
        <f t="shared" si="21"/>
        <v>0</v>
      </c>
      <c r="H671">
        <f t="shared" si="21"/>
        <v>0</v>
      </c>
      <c r="I671">
        <f t="shared" si="19"/>
        <v>0</v>
      </c>
      <c r="J671">
        <f t="shared" si="22"/>
        <v>1.25</v>
      </c>
      <c r="K671">
        <v>1.22</v>
      </c>
    </row>
    <row r="672" spans="1:11">
      <c r="A672" s="321" t="s">
        <v>1201</v>
      </c>
      <c r="B672" s="322">
        <v>110</v>
      </c>
      <c r="C672" s="322">
        <f>AVERAGE(C448,C560)</f>
        <v>0.81</v>
      </c>
      <c r="D672">
        <f>AVERAGE(D448,D560)</f>
        <v>1</v>
      </c>
      <c r="E672">
        <f>AVERAGE(E448,E560)</f>
        <v>1.2349999999999999</v>
      </c>
      <c r="F672">
        <f t="shared" si="21"/>
        <v>0</v>
      </c>
      <c r="G672">
        <f>SUM(G448,G560)</f>
        <v>0</v>
      </c>
      <c r="H672">
        <f t="shared" ref="H672" si="23">SUM(H448,H560)</f>
        <v>0</v>
      </c>
      <c r="I672">
        <f t="shared" si="19"/>
        <v>0</v>
      </c>
      <c r="J672">
        <f t="shared" si="22"/>
        <v>1.2349999999999999</v>
      </c>
      <c r="K672">
        <v>1.2</v>
      </c>
    </row>
    <row r="673" spans="1:3">
      <c r="A673" s="321"/>
      <c r="B673" s="322"/>
      <c r="C673" s="322"/>
    </row>
    <row r="674" spans="1:3">
      <c r="A674" s="321"/>
      <c r="B674" s="322"/>
      <c r="C674" s="322"/>
    </row>
    <row r="675" spans="1:3">
      <c r="A675" s="324" t="s">
        <v>1202</v>
      </c>
      <c r="B675" s="322"/>
      <c r="C675" s="322"/>
    </row>
    <row r="676" spans="1:3">
      <c r="A676" s="321"/>
      <c r="B676" s="322"/>
      <c r="C676" s="322"/>
    </row>
    <row r="677" spans="1:3">
      <c r="A677" s="321"/>
      <c r="B677" s="322"/>
      <c r="C677" s="322"/>
    </row>
    <row r="678" spans="1:3">
      <c r="A678" s="321"/>
      <c r="B678" s="322"/>
      <c r="C678" s="322"/>
    </row>
    <row r="679" spans="1:3">
      <c r="A679" s="321"/>
      <c r="B679" s="322"/>
      <c r="C679" s="322"/>
    </row>
    <row r="680" spans="1:3">
      <c r="A680" s="321"/>
      <c r="B680" s="322"/>
      <c r="C680" s="322"/>
    </row>
    <row r="681" spans="1:3">
      <c r="A681" s="321"/>
      <c r="B681" s="322"/>
      <c r="C681" s="322"/>
    </row>
    <row r="682" spans="1:3">
      <c r="A682" s="321"/>
      <c r="B682" s="322"/>
      <c r="C682" s="322"/>
    </row>
    <row r="683" spans="1:3">
      <c r="A683" s="321"/>
      <c r="B683" s="322"/>
      <c r="C683" s="322"/>
    </row>
    <row r="684" spans="1:3">
      <c r="A684" s="321"/>
      <c r="B684" s="322"/>
      <c r="C684" s="322"/>
    </row>
    <row r="685" spans="1:3">
      <c r="A685" s="321"/>
      <c r="B685" s="322"/>
      <c r="C685" s="322"/>
    </row>
    <row r="686" spans="1:3">
      <c r="A686" s="321"/>
      <c r="B686" s="322"/>
      <c r="C686" s="322"/>
    </row>
    <row r="687" spans="1:3">
      <c r="A687" s="321"/>
      <c r="B687" s="322"/>
      <c r="C687" s="322"/>
    </row>
    <row r="688" spans="1:3">
      <c r="A688" s="321"/>
      <c r="B688" s="322"/>
      <c r="C688" s="322"/>
    </row>
    <row r="689" spans="1:3">
      <c r="A689" s="321"/>
      <c r="B689" s="322"/>
      <c r="C689" s="322"/>
    </row>
    <row r="690" spans="1:3">
      <c r="A690" s="321"/>
      <c r="B690" s="322"/>
      <c r="C690" s="322"/>
    </row>
    <row r="691" spans="1:3">
      <c r="A691" s="321"/>
      <c r="B691" s="322"/>
      <c r="C691" s="322"/>
    </row>
    <row r="692" spans="1:3">
      <c r="A692" s="321"/>
      <c r="B692" s="322"/>
      <c r="C692" s="322"/>
    </row>
    <row r="693" spans="1:3">
      <c r="A693" s="321"/>
      <c r="B693" s="322"/>
      <c r="C693" s="322"/>
    </row>
    <row r="694" spans="1:3">
      <c r="A694" s="321"/>
      <c r="B694" s="322"/>
      <c r="C694" s="322"/>
    </row>
    <row r="695" spans="1:3">
      <c r="A695" s="321"/>
      <c r="B695" s="322"/>
      <c r="C695" s="322"/>
    </row>
    <row r="696" spans="1:3">
      <c r="A696" s="321"/>
      <c r="B696" s="322"/>
      <c r="C696" s="322"/>
    </row>
    <row r="697" spans="1:3">
      <c r="A697" s="321"/>
      <c r="B697" s="322"/>
      <c r="C697" s="322"/>
    </row>
  </sheetData>
  <phoneticPr fontId="17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394D-00A1-A54E-997C-42663F3A70AC}">
  <dimension ref="A1:O34"/>
  <sheetViews>
    <sheetView workbookViewId="0">
      <pane xSplit="1" topLeftCell="B1" activePane="topRight" state="frozen"/>
      <selection pane="topRight" activeCell="F6" sqref="F6"/>
    </sheetView>
  </sheetViews>
  <sheetFormatPr defaultColWidth="17.796875" defaultRowHeight="16.05" customHeight="1"/>
  <cols>
    <col min="1" max="1" width="17.796875" style="186"/>
    <col min="10" max="11" width="26.296875" customWidth="1"/>
    <col min="12" max="12" width="27.296875" customWidth="1"/>
    <col min="13" max="14" width="26.796875" customWidth="1"/>
    <col min="15" max="15" width="27" customWidth="1"/>
  </cols>
  <sheetData>
    <row r="1" spans="1:15" s="61" customFormat="1" ht="16.05" customHeight="1">
      <c r="A1" s="201"/>
      <c r="B1" s="407">
        <v>1890</v>
      </c>
      <c r="C1" s="407"/>
      <c r="D1" s="408">
        <v>1900</v>
      </c>
      <c r="E1" s="408"/>
      <c r="F1" s="407">
        <v>1889</v>
      </c>
      <c r="G1" s="407"/>
      <c r="H1" s="408">
        <v>1901</v>
      </c>
      <c r="I1" s="408"/>
      <c r="J1" s="407">
        <v>1888</v>
      </c>
      <c r="K1" s="407"/>
      <c r="L1" s="407"/>
      <c r="M1" s="408">
        <v>1900</v>
      </c>
      <c r="N1" s="408"/>
      <c r="O1" s="408"/>
    </row>
    <row r="2" spans="1:15" s="61" customFormat="1" ht="51" customHeight="1">
      <c r="A2" s="188"/>
      <c r="B2" s="107" t="s">
        <v>1035</v>
      </c>
      <c r="C2" s="107" t="s">
        <v>1036</v>
      </c>
      <c r="D2" s="107" t="s">
        <v>1035</v>
      </c>
      <c r="E2" s="216" t="s">
        <v>1036</v>
      </c>
      <c r="F2" s="107" t="s">
        <v>1038</v>
      </c>
      <c r="G2" s="107" t="s">
        <v>1039</v>
      </c>
      <c r="H2" s="107" t="s">
        <v>1038</v>
      </c>
      <c r="I2" s="107" t="s">
        <v>1039</v>
      </c>
      <c r="J2" s="107" t="s">
        <v>1040</v>
      </c>
      <c r="K2" s="107" t="s">
        <v>1043</v>
      </c>
      <c r="L2" s="107" t="s">
        <v>1042</v>
      </c>
      <c r="M2" s="107" t="s">
        <v>1040</v>
      </c>
      <c r="N2" s="107" t="s">
        <v>1044</v>
      </c>
      <c r="O2" s="107" t="s">
        <v>1041</v>
      </c>
    </row>
    <row r="3" spans="1:15" ht="16.05" customHeight="1">
      <c r="A3" s="187" t="s">
        <v>30</v>
      </c>
      <c r="B3" s="110">
        <v>98</v>
      </c>
      <c r="C3" s="215">
        <v>1997</v>
      </c>
      <c r="D3" s="207">
        <v>93.514328808446464</v>
      </c>
      <c r="E3" s="215">
        <v>2208</v>
      </c>
      <c r="F3" s="114">
        <v>38</v>
      </c>
      <c r="G3" s="207">
        <v>5150.8684210526317</v>
      </c>
      <c r="H3" s="110">
        <v>35</v>
      </c>
      <c r="I3" s="208">
        <v>5900</v>
      </c>
      <c r="J3" s="207">
        <v>117</v>
      </c>
      <c r="K3" s="220">
        <v>3.9899999999999998E-2</v>
      </c>
      <c r="L3" s="110">
        <v>81</v>
      </c>
      <c r="M3" s="110">
        <v>184</v>
      </c>
      <c r="N3" s="222">
        <v>3.2500000000000001E-2</v>
      </c>
      <c r="O3" s="218">
        <v>61.158886311597072</v>
      </c>
    </row>
    <row r="4" spans="1:15" ht="16.05" customHeight="1">
      <c r="A4" s="187" t="s">
        <v>31</v>
      </c>
      <c r="B4" s="207">
        <v>21</v>
      </c>
      <c r="C4" s="215">
        <v>2586</v>
      </c>
      <c r="D4" s="110">
        <v>21</v>
      </c>
      <c r="E4" s="214">
        <v>2687.0456744868034</v>
      </c>
      <c r="F4" s="207">
        <v>4</v>
      </c>
      <c r="G4" s="207">
        <v>13576.083333333334</v>
      </c>
      <c r="H4" s="110">
        <v>3</v>
      </c>
      <c r="I4" s="207">
        <v>18427</v>
      </c>
      <c r="J4" s="207">
        <v>30</v>
      </c>
      <c r="K4" s="223">
        <v>6.4199999999999993E-2</v>
      </c>
      <c r="L4" s="219">
        <v>142.96301160401873</v>
      </c>
      <c r="M4" s="207">
        <v>73</v>
      </c>
      <c r="N4" s="220">
        <v>5.0200000000000002E-2</v>
      </c>
      <c r="O4" s="207">
        <v>92.3</v>
      </c>
    </row>
    <row r="5" spans="1:15" ht="16.05" customHeight="1">
      <c r="A5" s="187" t="s">
        <v>32</v>
      </c>
      <c r="B5" s="207">
        <v>2</v>
      </c>
      <c r="C5" s="214">
        <v>6494.916666666667</v>
      </c>
      <c r="D5" s="207">
        <v>2.8054298642533935</v>
      </c>
      <c r="E5" s="214">
        <v>4811.7403225806465</v>
      </c>
      <c r="F5" s="207">
        <v>1</v>
      </c>
      <c r="G5" s="207">
        <v>12989.833333333334</v>
      </c>
      <c r="H5" s="207">
        <v>1</v>
      </c>
      <c r="I5" s="208">
        <v>13499</v>
      </c>
      <c r="J5" s="207">
        <v>2</v>
      </c>
      <c r="K5" s="220">
        <v>2.6790914385556201E-2</v>
      </c>
      <c r="L5" s="207">
        <v>71.400000000000006</v>
      </c>
      <c r="M5" s="207">
        <v>8</v>
      </c>
      <c r="N5" s="224">
        <v>6.0999999999999999E-2</v>
      </c>
      <c r="O5" s="219">
        <v>147.98688755639168</v>
      </c>
    </row>
    <row r="6" spans="1:15" ht="16.05" customHeight="1">
      <c r="A6" s="187" t="s">
        <v>34</v>
      </c>
      <c r="B6" s="110">
        <v>22</v>
      </c>
      <c r="C6" s="215">
        <v>2865</v>
      </c>
      <c r="D6" s="207">
        <v>28.054298642533933</v>
      </c>
      <c r="E6" s="214">
        <v>2441.5866129032261</v>
      </c>
      <c r="F6" s="207">
        <v>2</v>
      </c>
      <c r="G6" s="207">
        <v>31516.833333333332</v>
      </c>
      <c r="H6" s="207">
        <v>2</v>
      </c>
      <c r="I6" s="207">
        <v>34248.5</v>
      </c>
      <c r="J6" s="207">
        <v>56</v>
      </c>
      <c r="K6" s="220">
        <v>6.4996829422954996E-2</v>
      </c>
      <c r="L6" s="207">
        <v>134.6</v>
      </c>
      <c r="M6" s="207">
        <v>55</v>
      </c>
      <c r="N6" s="221">
        <v>4.7399999999999998E-2</v>
      </c>
      <c r="O6" s="207">
        <v>81.2</v>
      </c>
    </row>
    <row r="7" spans="1:15" ht="16.05" customHeight="1">
      <c r="A7" s="187" t="s">
        <v>1029</v>
      </c>
      <c r="B7" s="207">
        <v>62</v>
      </c>
      <c r="C7" s="214">
        <v>1292.9354838709678</v>
      </c>
      <c r="D7" s="110">
        <v>94</v>
      </c>
      <c r="E7" s="215">
        <v>1200</v>
      </c>
      <c r="F7" s="207">
        <v>20</v>
      </c>
      <c r="G7" s="207">
        <v>4008.1</v>
      </c>
      <c r="H7" s="110">
        <v>28</v>
      </c>
      <c r="I7" s="207">
        <v>4008.1071428571427</v>
      </c>
      <c r="J7" s="207">
        <v>81</v>
      </c>
      <c r="K7" s="221">
        <v>7.7499999999999999E-2</v>
      </c>
      <c r="L7" s="207">
        <v>156.5</v>
      </c>
      <c r="M7" s="207">
        <v>97</v>
      </c>
      <c r="N7" s="221">
        <v>5.28E-2</v>
      </c>
      <c r="O7" s="110">
        <v>87.9</v>
      </c>
    </row>
    <row r="8" spans="1:15" ht="16.05" customHeight="1">
      <c r="A8" s="187" t="s">
        <v>35</v>
      </c>
      <c r="B8" s="110">
        <v>196</v>
      </c>
      <c r="C8" s="214">
        <v>2783.0170068027214</v>
      </c>
      <c r="D8" s="207">
        <v>253.42383107088986</v>
      </c>
      <c r="E8" s="214">
        <v>2325.8783418640642</v>
      </c>
      <c r="F8" s="207">
        <v>49</v>
      </c>
      <c r="G8" s="208">
        <v>11132</v>
      </c>
      <c r="H8" s="207">
        <v>61</v>
      </c>
      <c r="I8" s="207">
        <v>9662.8360655737706</v>
      </c>
      <c r="J8" s="212">
        <v>542</v>
      </c>
      <c r="K8" s="221">
        <v>5.5100000000000003E-2</v>
      </c>
      <c r="L8" s="218">
        <v>112.96421583351817</v>
      </c>
      <c r="M8" s="212">
        <v>620</v>
      </c>
      <c r="N8" s="220">
        <v>4.7192053492057399E-2</v>
      </c>
      <c r="O8" s="207">
        <v>86.1</v>
      </c>
    </row>
    <row r="9" spans="1:15" ht="16.05" customHeight="1">
      <c r="A9" s="187" t="s">
        <v>36</v>
      </c>
      <c r="B9" s="207">
        <v>34</v>
      </c>
      <c r="C9" s="215">
        <v>3548</v>
      </c>
      <c r="D9" s="207">
        <v>35.535444947209655</v>
      </c>
      <c r="E9" s="215">
        <v>3601</v>
      </c>
      <c r="F9" s="110">
        <v>17</v>
      </c>
      <c r="G9" s="207">
        <v>7095.3529411764703</v>
      </c>
      <c r="H9" s="110">
        <v>20</v>
      </c>
      <c r="I9" s="207">
        <v>6397.55</v>
      </c>
      <c r="J9" s="207">
        <v>108</v>
      </c>
      <c r="K9" s="220">
        <v>3.6975800390801103E-2</v>
      </c>
      <c r="L9" s="110">
        <v>83.7</v>
      </c>
      <c r="M9" s="207">
        <v>117</v>
      </c>
      <c r="N9" s="221">
        <v>4.2999999999999997E-2</v>
      </c>
      <c r="O9" s="218">
        <v>95.103229647747938</v>
      </c>
    </row>
    <row r="10" spans="1:15" ht="16.05" customHeight="1">
      <c r="A10" s="187" t="s">
        <v>37</v>
      </c>
      <c r="B10" s="207">
        <v>104</v>
      </c>
      <c r="C10" s="212">
        <v>1057.9391025641025</v>
      </c>
      <c r="D10" s="207">
        <v>136.53092006033182</v>
      </c>
      <c r="E10" s="212">
        <v>971</v>
      </c>
      <c r="F10" s="207">
        <v>43</v>
      </c>
      <c r="G10" s="217">
        <v>2559</v>
      </c>
      <c r="H10" s="207">
        <v>56</v>
      </c>
      <c r="I10" s="217">
        <v>2368</v>
      </c>
      <c r="J10" s="207">
        <v>55</v>
      </c>
      <c r="K10" s="221">
        <v>4.4999999999999998E-2</v>
      </c>
      <c r="L10" s="207">
        <v>96.6</v>
      </c>
      <c r="M10" s="207">
        <v>46</v>
      </c>
      <c r="N10" s="221">
        <v>3.1699999999999999E-2</v>
      </c>
      <c r="O10" s="218">
        <v>58.524200993537612</v>
      </c>
    </row>
    <row r="11" spans="1:15" ht="16.05" customHeight="1">
      <c r="A11" s="187" t="s">
        <v>38</v>
      </c>
      <c r="B11" s="110">
        <v>19</v>
      </c>
      <c r="C11" s="215">
        <v>1767</v>
      </c>
      <c r="D11" s="110">
        <v>18</v>
      </c>
      <c r="E11" s="207">
        <v>1820.6610356536498</v>
      </c>
      <c r="F11" s="207">
        <v>3</v>
      </c>
      <c r="G11" s="207">
        <v>11193</v>
      </c>
      <c r="H11" s="110">
        <v>2</v>
      </c>
      <c r="I11" s="207">
        <v>16174.5</v>
      </c>
      <c r="J11" s="207">
        <v>30</v>
      </c>
      <c r="K11" s="220">
        <v>3.8800000000000001E-2</v>
      </c>
      <c r="L11" s="218">
        <v>74.158270523191007</v>
      </c>
      <c r="M11" s="207">
        <v>8</v>
      </c>
      <c r="N11" s="221">
        <v>1.3599999999999999E-2</v>
      </c>
      <c r="O11" s="207">
        <v>23.7</v>
      </c>
    </row>
    <row r="12" spans="1:15" ht="16.05" customHeight="1">
      <c r="A12" s="187" t="s">
        <v>39</v>
      </c>
      <c r="B12" s="110">
        <v>68</v>
      </c>
      <c r="C12" s="214">
        <v>1418.063725490196</v>
      </c>
      <c r="D12" s="207">
        <v>87.903469079939669</v>
      </c>
      <c r="E12" s="208">
        <v>1189</v>
      </c>
      <c r="F12" s="110">
        <v>10</v>
      </c>
      <c r="G12" s="207">
        <v>9642.8333333333321</v>
      </c>
      <c r="H12" s="110">
        <v>17</v>
      </c>
      <c r="I12" s="208">
        <v>6148</v>
      </c>
      <c r="J12" s="207">
        <v>66</v>
      </c>
      <c r="K12" s="220">
        <v>4.3499999999999997E-2</v>
      </c>
      <c r="L12" s="110">
        <v>93.4</v>
      </c>
      <c r="M12" s="207">
        <v>80</v>
      </c>
      <c r="N12" s="221">
        <v>2.5700000000000001E-2</v>
      </c>
      <c r="O12" s="218">
        <v>47.176305683882255</v>
      </c>
    </row>
    <row r="13" spans="1:15" ht="16.05" customHeight="1">
      <c r="A13" s="187" t="s">
        <v>40</v>
      </c>
      <c r="B13" s="110">
        <v>80</v>
      </c>
      <c r="C13" s="214">
        <v>1715.2479166666669</v>
      </c>
      <c r="D13" s="207">
        <v>95.384615384615387</v>
      </c>
      <c r="E13" s="208">
        <v>1536</v>
      </c>
      <c r="F13" s="207">
        <v>10</v>
      </c>
      <c r="G13" s="208">
        <v>13722</v>
      </c>
      <c r="H13" s="207">
        <v>13</v>
      </c>
      <c r="I13" s="208">
        <v>11271</v>
      </c>
      <c r="J13" s="207">
        <v>97</v>
      </c>
      <c r="K13" s="220">
        <v>5.04E-2</v>
      </c>
      <c r="L13" s="208">
        <v>103.8</v>
      </c>
      <c r="M13" s="207">
        <v>185</v>
      </c>
      <c r="N13" s="220">
        <v>3.88305162174509E-2</v>
      </c>
      <c r="O13" s="218">
        <v>71.897102558514774</v>
      </c>
    </row>
    <row r="14" spans="1:15" ht="16.05" customHeight="1">
      <c r="A14" s="187" t="s">
        <v>41</v>
      </c>
      <c r="B14" s="110">
        <v>60</v>
      </c>
      <c r="C14" s="215">
        <v>1853</v>
      </c>
      <c r="D14" s="207">
        <v>79</v>
      </c>
      <c r="E14" s="208">
        <v>1589</v>
      </c>
      <c r="F14" s="110">
        <v>33</v>
      </c>
      <c r="G14" s="208">
        <v>3369</v>
      </c>
      <c r="H14" s="208">
        <v>32</v>
      </c>
      <c r="I14" s="208">
        <v>3946</v>
      </c>
      <c r="J14" s="207">
        <v>138</v>
      </c>
      <c r="K14" s="220">
        <v>5.0900000000000001E-2</v>
      </c>
      <c r="L14" s="208">
        <v>101.2</v>
      </c>
      <c r="M14" s="208">
        <v>44</v>
      </c>
      <c r="N14" s="222">
        <v>3.7199999999999997E-2</v>
      </c>
      <c r="O14" s="218">
        <v>60.643579992672237</v>
      </c>
    </row>
    <row r="15" spans="1:15" ht="16.05" customHeight="1">
      <c r="A15" s="187" t="s">
        <v>42</v>
      </c>
      <c r="B15" s="110">
        <v>6</v>
      </c>
      <c r="C15" s="208">
        <v>2104</v>
      </c>
      <c r="D15" s="207">
        <v>5.6108597285067869</v>
      </c>
      <c r="E15" s="207">
        <v>2329.411290322581</v>
      </c>
      <c r="F15" s="210">
        <v>1</v>
      </c>
      <c r="G15" s="207">
        <v>12626.666666666666</v>
      </c>
      <c r="H15" s="38" t="s">
        <v>809</v>
      </c>
      <c r="I15" s="38" t="s">
        <v>809</v>
      </c>
      <c r="J15" s="207">
        <v>9</v>
      </c>
      <c r="K15" s="220">
        <v>4.7899999999999998E-2</v>
      </c>
      <c r="L15" s="110">
        <v>94.1</v>
      </c>
      <c r="M15" s="207">
        <v>8</v>
      </c>
      <c r="N15" s="220">
        <v>3.3300000000000003E-2</v>
      </c>
      <c r="O15" s="218">
        <v>60.708263069139967</v>
      </c>
    </row>
    <row r="16" spans="1:15" ht="16.05" customHeight="1">
      <c r="A16" s="187" t="s">
        <v>43</v>
      </c>
      <c r="B16" s="110">
        <v>8</v>
      </c>
      <c r="C16" s="207">
        <v>1884.8958333333333</v>
      </c>
      <c r="D16" s="110">
        <v>9</v>
      </c>
      <c r="E16" s="208">
        <v>1632</v>
      </c>
      <c r="F16" s="110">
        <v>0</v>
      </c>
      <c r="G16" s="110"/>
      <c r="H16" s="110">
        <v>1</v>
      </c>
      <c r="I16" s="215">
        <v>15260</v>
      </c>
      <c r="J16" s="110">
        <v>11</v>
      </c>
      <c r="K16" s="222">
        <v>3.8100000000000002E-2</v>
      </c>
      <c r="L16" s="218">
        <v>70.995613006932118</v>
      </c>
      <c r="M16" s="110">
        <v>13</v>
      </c>
      <c r="N16" s="222">
        <v>4.6399999999999997E-2</v>
      </c>
      <c r="O16" s="218">
        <v>77.787238717828998</v>
      </c>
    </row>
    <row r="17" spans="1:15" ht="16.05" customHeight="1">
      <c r="A17" s="187" t="s">
        <v>44</v>
      </c>
      <c r="B17" s="110">
        <v>27</v>
      </c>
      <c r="C17" s="208">
        <v>1422</v>
      </c>
      <c r="D17" s="207">
        <v>25</v>
      </c>
      <c r="E17" s="208">
        <v>1644</v>
      </c>
      <c r="F17" s="110">
        <v>12</v>
      </c>
      <c r="G17" s="208">
        <v>3200</v>
      </c>
      <c r="H17" s="208">
        <v>10</v>
      </c>
      <c r="I17" s="214">
        <v>4151.3999999999996</v>
      </c>
      <c r="J17" s="208">
        <v>14</v>
      </c>
      <c r="K17" s="222">
        <v>4.2700000000000002E-2</v>
      </c>
      <c r="L17" s="208">
        <v>82.2</v>
      </c>
      <c r="M17" s="207">
        <v>33</v>
      </c>
      <c r="N17" s="220">
        <v>3.2599999999999997E-2</v>
      </c>
      <c r="O17" s="218">
        <v>57.558397791092212</v>
      </c>
    </row>
    <row r="18" spans="1:15" ht="16.05" customHeight="1">
      <c r="A18" s="187" t="s">
        <v>45</v>
      </c>
      <c r="B18" s="110">
        <v>29</v>
      </c>
      <c r="C18" s="207">
        <v>1763.9080459770116</v>
      </c>
      <c r="D18" s="207">
        <v>27.119155354449472</v>
      </c>
      <c r="E18" s="207">
        <v>2042.2833704115683</v>
      </c>
      <c r="F18" s="207">
        <v>8</v>
      </c>
      <c r="G18" s="207">
        <v>6394.166666666667</v>
      </c>
      <c r="H18" s="207">
        <v>4</v>
      </c>
      <c r="I18" s="214">
        <v>13846.25</v>
      </c>
      <c r="J18" s="207">
        <v>45</v>
      </c>
      <c r="K18" s="220">
        <v>4.0152963671128097E-2</v>
      </c>
      <c r="L18" s="218">
        <v>84.296090016181836</v>
      </c>
      <c r="M18" s="207">
        <v>47</v>
      </c>
      <c r="N18" s="220">
        <v>3.5099999999999999E-2</v>
      </c>
      <c r="O18" s="218">
        <v>70.209470769519569</v>
      </c>
    </row>
    <row r="19" spans="1:15" ht="16.05" customHeight="1">
      <c r="A19" s="187" t="s">
        <v>46</v>
      </c>
      <c r="B19" s="207">
        <v>31</v>
      </c>
      <c r="C19" s="208">
        <v>2843</v>
      </c>
      <c r="D19" s="110">
        <v>38</v>
      </c>
      <c r="E19" s="207">
        <v>2628.0568843430369</v>
      </c>
      <c r="F19" s="207">
        <v>6</v>
      </c>
      <c r="G19" s="207">
        <v>14690.75</v>
      </c>
      <c r="H19" s="207">
        <v>7</v>
      </c>
      <c r="I19" s="215">
        <v>14395</v>
      </c>
      <c r="J19" s="207">
        <v>104</v>
      </c>
      <c r="K19" s="220">
        <v>5.0999999999999997E-2</v>
      </c>
      <c r="L19" s="207">
        <v>107.6</v>
      </c>
      <c r="M19" s="207">
        <v>106</v>
      </c>
      <c r="N19" s="220">
        <v>4.4600000000000001E-2</v>
      </c>
      <c r="O19" s="218">
        <v>83.6</v>
      </c>
    </row>
    <row r="20" spans="1:15" ht="16.05" customHeight="1">
      <c r="A20" s="187" t="s">
        <v>47</v>
      </c>
      <c r="B20" s="110">
        <v>124</v>
      </c>
      <c r="C20" s="207">
        <v>1869.8319892473116</v>
      </c>
      <c r="D20" s="207">
        <v>129.98491704374058</v>
      </c>
      <c r="E20" s="208">
        <v>1925</v>
      </c>
      <c r="F20" s="110">
        <v>19</v>
      </c>
      <c r="G20" s="207">
        <v>12203.114035087719</v>
      </c>
      <c r="H20" s="110">
        <v>22</v>
      </c>
      <c r="I20" s="215">
        <v>11377</v>
      </c>
      <c r="J20" s="207">
        <v>127</v>
      </c>
      <c r="K20" s="220">
        <v>4.3521138838864597E-2</v>
      </c>
      <c r="L20" s="110">
        <v>91.8</v>
      </c>
      <c r="M20" s="207">
        <v>168</v>
      </c>
      <c r="N20" s="220">
        <v>2.75E-2</v>
      </c>
      <c r="O20" s="218">
        <v>48.367276039497177</v>
      </c>
    </row>
    <row r="21" spans="1:15" ht="16.05" customHeight="1">
      <c r="A21" s="187" t="s">
        <v>48</v>
      </c>
      <c r="B21" s="110">
        <v>92</v>
      </c>
      <c r="C21" s="207">
        <v>1399.2626811594205</v>
      </c>
      <c r="D21" s="207">
        <v>100.06033182503771</v>
      </c>
      <c r="E21" s="207">
        <v>1385.5440759722642</v>
      </c>
      <c r="F21" s="207">
        <v>44</v>
      </c>
      <c r="G21" s="208">
        <v>2926</v>
      </c>
      <c r="H21" s="207">
        <v>47</v>
      </c>
      <c r="I21" s="214">
        <v>2949.744680851064</v>
      </c>
      <c r="J21" s="207">
        <v>123</v>
      </c>
      <c r="K21" s="220">
        <v>5.33E-2</v>
      </c>
      <c r="L21" s="218">
        <v>123.01243881331243</v>
      </c>
      <c r="M21" s="207">
        <v>95</v>
      </c>
      <c r="N21" s="220">
        <v>3.0700000000000002E-2</v>
      </c>
      <c r="O21" s="218">
        <v>67.172789783951202</v>
      </c>
    </row>
    <row r="22" spans="1:15" ht="16.05" customHeight="1">
      <c r="A22" s="187" t="s">
        <v>49</v>
      </c>
      <c r="B22" s="207">
        <v>53</v>
      </c>
      <c r="C22" s="207">
        <v>2001.9213836477986</v>
      </c>
      <c r="D22" s="207">
        <v>62</v>
      </c>
      <c r="E22" s="207">
        <v>1834.4458211143694</v>
      </c>
      <c r="F22" s="207">
        <v>10</v>
      </c>
      <c r="G22" s="207">
        <v>10610.183333333334</v>
      </c>
      <c r="H22" s="207">
        <v>12</v>
      </c>
      <c r="I22" s="214">
        <v>9435.0833333333339</v>
      </c>
      <c r="J22" s="207">
        <v>43</v>
      </c>
      <c r="K22" s="220">
        <v>3.9899999999999998E-2</v>
      </c>
      <c r="L22" s="218">
        <v>75.412595316186071</v>
      </c>
      <c r="M22" s="207">
        <v>86</v>
      </c>
      <c r="N22" s="220">
        <v>2.9499999999999998E-2</v>
      </c>
      <c r="O22" s="218">
        <v>50.7</v>
      </c>
    </row>
    <row r="23" spans="1:15" ht="16.05" customHeight="1">
      <c r="A23" s="187" t="s">
        <v>50</v>
      </c>
      <c r="B23" s="110">
        <v>5</v>
      </c>
      <c r="C23" s="208">
        <v>3532</v>
      </c>
      <c r="D23" s="207">
        <v>5.6108597285067869</v>
      </c>
      <c r="E23" s="207">
        <v>3511.0483870967741</v>
      </c>
      <c r="F23" s="110">
        <v>2</v>
      </c>
      <c r="G23" s="207">
        <v>8829</v>
      </c>
      <c r="H23" s="207">
        <v>2</v>
      </c>
      <c r="I23" s="215">
        <v>9850</v>
      </c>
      <c r="J23" s="207">
        <v>16</v>
      </c>
      <c r="K23" s="220">
        <v>4.9500000000000002E-2</v>
      </c>
      <c r="L23" s="110">
        <v>109.2</v>
      </c>
      <c r="M23" s="207">
        <v>22</v>
      </c>
      <c r="N23" s="220">
        <v>3.7900000000000003E-2</v>
      </c>
      <c r="O23" s="218">
        <v>80.305159606504716</v>
      </c>
    </row>
    <row r="24" spans="1:15" ht="16.05" customHeight="1">
      <c r="A24" s="187" t="s">
        <v>51</v>
      </c>
      <c r="B24" s="110">
        <v>143</v>
      </c>
      <c r="C24" s="208">
        <v>1771</v>
      </c>
      <c r="D24" s="207">
        <v>159</v>
      </c>
      <c r="E24" s="207">
        <v>1769.964677419355</v>
      </c>
      <c r="F24" s="212">
        <v>71</v>
      </c>
      <c r="G24" s="207">
        <v>3567.262910798122</v>
      </c>
      <c r="H24" s="212">
        <v>86</v>
      </c>
      <c r="I24" s="207">
        <v>3271.8488372093025</v>
      </c>
      <c r="J24" s="207">
        <v>192</v>
      </c>
      <c r="K24" s="220">
        <v>3.78E-2</v>
      </c>
      <c r="L24" s="218">
        <v>68.219153000377517</v>
      </c>
      <c r="M24" s="207">
        <v>175</v>
      </c>
      <c r="N24" s="220">
        <v>3.78E-2</v>
      </c>
      <c r="O24" s="218">
        <v>70.250953263290214</v>
      </c>
    </row>
    <row r="25" spans="1:15" ht="16.05" customHeight="1">
      <c r="A25" s="187" t="s">
        <v>52</v>
      </c>
      <c r="B25" s="213">
        <v>30</v>
      </c>
      <c r="C25" s="208">
        <v>3469</v>
      </c>
      <c r="D25" s="207">
        <v>39.276018099547514</v>
      </c>
      <c r="E25" s="207">
        <v>2913.6864055299538</v>
      </c>
      <c r="F25" s="207">
        <v>17</v>
      </c>
      <c r="G25" s="208">
        <v>6121</v>
      </c>
      <c r="H25" s="207">
        <v>17</v>
      </c>
      <c r="I25" s="207">
        <v>6731.6470588235297</v>
      </c>
      <c r="J25" s="207">
        <v>58</v>
      </c>
      <c r="K25" s="220">
        <v>2.9100000000000001E-2</v>
      </c>
      <c r="L25" s="218">
        <v>64.35759057557344</v>
      </c>
      <c r="M25" s="207">
        <v>65</v>
      </c>
      <c r="N25" s="220">
        <v>2.92E-2</v>
      </c>
      <c r="O25" s="218">
        <v>56.8</v>
      </c>
    </row>
    <row r="26" spans="1:15" ht="16.05" customHeight="1">
      <c r="A26" s="187" t="s">
        <v>53</v>
      </c>
      <c r="B26" s="214">
        <v>15</v>
      </c>
      <c r="C26" s="207">
        <v>1558.2</v>
      </c>
      <c r="D26" s="207">
        <v>17</v>
      </c>
      <c r="E26" s="208">
        <v>1491</v>
      </c>
      <c r="F26" s="207">
        <v>2</v>
      </c>
      <c r="G26" s="207">
        <v>11686.5</v>
      </c>
      <c r="H26" s="110">
        <v>3</v>
      </c>
      <c r="I26" s="207">
        <v>8364.3333333333321</v>
      </c>
      <c r="J26" s="207">
        <v>12</v>
      </c>
      <c r="K26" s="220">
        <v>3.5400000000000001E-2</v>
      </c>
      <c r="L26" s="218">
        <v>69.704626644593532</v>
      </c>
      <c r="M26" s="207">
        <v>13</v>
      </c>
      <c r="N26" s="220">
        <v>5.3199999999999997E-2</v>
      </c>
      <c r="O26" s="218">
        <v>92.435934469525023</v>
      </c>
    </row>
    <row r="27" spans="1:15" ht="16.05" customHeight="1">
      <c r="A27" s="187" t="s">
        <v>54</v>
      </c>
      <c r="B27" s="211">
        <v>229</v>
      </c>
      <c r="C27" s="207">
        <v>1540.7212518195051</v>
      </c>
      <c r="D27" s="212">
        <v>297.37556561085972</v>
      </c>
      <c r="E27" s="207">
        <v>1449</v>
      </c>
      <c r="F27" s="207">
        <v>44</v>
      </c>
      <c r="G27" s="207">
        <v>8018.753787878788</v>
      </c>
      <c r="H27" s="207">
        <v>53</v>
      </c>
      <c r="I27" s="207">
        <v>8132.7547169811323</v>
      </c>
      <c r="J27" s="207">
        <v>227</v>
      </c>
      <c r="K27" s="220">
        <v>5.0999999999999997E-2</v>
      </c>
      <c r="L27" s="207">
        <v>99.6</v>
      </c>
      <c r="M27" s="207">
        <v>421</v>
      </c>
      <c r="N27" s="220">
        <v>3.9699999999999999E-2</v>
      </c>
      <c r="O27" s="218">
        <v>73.074164706462668</v>
      </c>
    </row>
    <row r="28" spans="1:15" ht="16.05" customHeight="1">
      <c r="A28" s="187" t="s">
        <v>2</v>
      </c>
      <c r="B28" s="213">
        <f>SUM(B3:B27)</f>
        <v>1558</v>
      </c>
      <c r="C28" s="208"/>
      <c r="D28" s="208">
        <f>SUM(D3:D27)</f>
        <v>1860.1900452488685</v>
      </c>
      <c r="E28" s="208"/>
      <c r="F28" s="110">
        <f>SUM(F3:F27)</f>
        <v>466</v>
      </c>
      <c r="G28" s="208"/>
      <c r="H28" s="110">
        <f>SUM(H3:H27)</f>
        <v>534</v>
      </c>
      <c r="I28" s="208"/>
      <c r="J28" s="209">
        <f>SUM(J3:J27)</f>
        <v>2303</v>
      </c>
      <c r="K28" s="60"/>
      <c r="L28" s="209"/>
      <c r="M28" s="209">
        <f>SUM(M3:M27)</f>
        <v>2769</v>
      </c>
      <c r="N28" s="60"/>
      <c r="O28" s="209"/>
    </row>
    <row r="29" spans="1:15" ht="16.05" customHeight="1">
      <c r="B29" s="68"/>
      <c r="C29" s="110"/>
      <c r="D29" s="110"/>
      <c r="E29" s="110"/>
      <c r="F29" s="110"/>
      <c r="G29" s="110"/>
    </row>
    <row r="30" spans="1:15" ht="16.05" customHeight="1">
      <c r="C30" s="110"/>
      <c r="D30" s="110"/>
      <c r="E30" s="110"/>
      <c r="F30" s="110"/>
      <c r="G30" s="110"/>
    </row>
    <row r="34" spans="1:1" ht="16.05" customHeight="1">
      <c r="A34" s="115" t="s">
        <v>1045</v>
      </c>
    </row>
  </sheetData>
  <mergeCells count="6">
    <mergeCell ref="M1:O1"/>
    <mergeCell ref="B1:C1"/>
    <mergeCell ref="D1:E1"/>
    <mergeCell ref="F1:G1"/>
    <mergeCell ref="H1:I1"/>
    <mergeCell ref="J1:L1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5AED-401D-C042-84AA-010C8B8B4D6B}">
  <dimension ref="A1:H422"/>
  <sheetViews>
    <sheetView workbookViewId="0">
      <pane ySplit="1" topLeftCell="A2" activePane="bottomLeft" state="frozen"/>
      <selection pane="bottomLeft" activeCell="F214" sqref="F214"/>
    </sheetView>
  </sheetViews>
  <sheetFormatPr defaultColWidth="15.796875" defaultRowHeight="15.6"/>
  <cols>
    <col min="1" max="1" width="8.69921875" customWidth="1"/>
    <col min="2" max="2" width="29" customWidth="1"/>
  </cols>
  <sheetData>
    <row r="1" spans="1:8">
      <c r="A1" t="s">
        <v>1227</v>
      </c>
      <c r="B1" s="42" t="s">
        <v>817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  <c r="H1" t="s">
        <v>1233</v>
      </c>
    </row>
    <row r="2" spans="1:8">
      <c r="A2" s="396">
        <v>1890</v>
      </c>
      <c r="B2" s="61" t="s">
        <v>21</v>
      </c>
      <c r="C2">
        <f>SUM(C4:C15,C17:C46,C48:C52,C55:C60,C66:C72,C74:C83,C85:C87,C89:C92,C94:C99,C101:C103,C105,C107:C121,C123:C136,C138:C148,C150:C157,C159:C166,C168:C186,C188:C200,C202:C207,C209:C211)</f>
        <v>34</v>
      </c>
      <c r="D2">
        <f t="shared" ref="D2:H2" si="0">SUM(D4:D15,D17:D46,D48:D52,D55:D60,D66:D72,D74:D83,D85:D87,D89:D92,D94:D99,D101:D103,D105,D107:D121,D123:D136,D138:D148,D150:D157,D159:D166,D168:D186,D188:D200,D202:D207,D209:D211)</f>
        <v>38</v>
      </c>
      <c r="E2">
        <f t="shared" si="0"/>
        <v>56</v>
      </c>
      <c r="F2">
        <f t="shared" si="0"/>
        <v>26</v>
      </c>
      <c r="G2">
        <f t="shared" si="0"/>
        <v>6</v>
      </c>
      <c r="H2">
        <f t="shared" si="0"/>
        <v>134</v>
      </c>
    </row>
    <row r="3" spans="1:8">
      <c r="A3" s="396">
        <v>1890</v>
      </c>
      <c r="B3" s="61" t="s">
        <v>1052</v>
      </c>
      <c r="C3">
        <f>SUM(C4:C15)</f>
        <v>3</v>
      </c>
      <c r="D3">
        <f t="shared" ref="D3:G3" si="1">SUM(D4:D15)</f>
        <v>7</v>
      </c>
      <c r="E3">
        <f t="shared" si="1"/>
        <v>5</v>
      </c>
      <c r="F3">
        <f t="shared" si="1"/>
        <v>3</v>
      </c>
      <c r="G3">
        <f t="shared" si="1"/>
        <v>1</v>
      </c>
      <c r="H3">
        <f>SUM(H4:H15)</f>
        <v>16</v>
      </c>
    </row>
    <row r="4" spans="1:8">
      <c r="A4" s="396">
        <v>1890</v>
      </c>
      <c r="B4" s="100" t="s">
        <v>842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ref="H4:H7" si="2">C4+D4+E4+G4</f>
        <v>0</v>
      </c>
    </row>
    <row r="5" spans="1:8">
      <c r="A5" s="396">
        <v>1890</v>
      </c>
      <c r="B5" s="100" t="s">
        <v>843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2"/>
        <v>0</v>
      </c>
    </row>
    <row r="6" spans="1:8">
      <c r="A6" s="396">
        <v>1890</v>
      </c>
      <c r="B6" s="100" t="s">
        <v>854</v>
      </c>
      <c r="C6">
        <v>0</v>
      </c>
      <c r="D6">
        <v>1</v>
      </c>
      <c r="E6">
        <v>0</v>
      </c>
      <c r="F6">
        <v>0</v>
      </c>
      <c r="G6">
        <v>0</v>
      </c>
      <c r="H6">
        <f t="shared" si="2"/>
        <v>1</v>
      </c>
    </row>
    <row r="7" spans="1:8">
      <c r="A7" s="396">
        <v>1890</v>
      </c>
      <c r="B7" s="100" t="s">
        <v>855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2"/>
        <v>0</v>
      </c>
    </row>
    <row r="8" spans="1:8">
      <c r="A8" s="396">
        <v>1890</v>
      </c>
      <c r="B8" s="100" t="s">
        <v>856</v>
      </c>
    </row>
    <row r="9" spans="1:8">
      <c r="A9" s="396">
        <v>1890</v>
      </c>
      <c r="B9" s="100" t="s">
        <v>865</v>
      </c>
      <c r="C9">
        <v>1</v>
      </c>
      <c r="D9">
        <v>1</v>
      </c>
      <c r="E9">
        <v>1</v>
      </c>
      <c r="F9">
        <v>0</v>
      </c>
      <c r="G9">
        <v>0</v>
      </c>
      <c r="H9">
        <f t="shared" ref="H9:H15" si="3">C9+D9+E9+G9</f>
        <v>3</v>
      </c>
    </row>
    <row r="10" spans="1:8">
      <c r="A10" s="396">
        <v>1890</v>
      </c>
      <c r="B10" s="100" t="s">
        <v>867</v>
      </c>
      <c r="C10">
        <v>1</v>
      </c>
      <c r="D10">
        <v>3</v>
      </c>
      <c r="E10">
        <v>0</v>
      </c>
      <c r="F10">
        <v>0</v>
      </c>
      <c r="G10">
        <v>0</v>
      </c>
      <c r="H10">
        <f t="shared" si="3"/>
        <v>4</v>
      </c>
    </row>
    <row r="11" spans="1:8">
      <c r="A11" s="396">
        <v>1890</v>
      </c>
      <c r="B11" s="100" t="s">
        <v>876</v>
      </c>
      <c r="C11">
        <v>0</v>
      </c>
      <c r="D11">
        <v>1</v>
      </c>
      <c r="E11">
        <v>0</v>
      </c>
      <c r="F11">
        <v>1</v>
      </c>
      <c r="G11">
        <v>0</v>
      </c>
      <c r="H11">
        <f t="shared" si="3"/>
        <v>1</v>
      </c>
    </row>
    <row r="12" spans="1:8">
      <c r="A12" s="396">
        <v>1890</v>
      </c>
      <c r="B12" s="100" t="s">
        <v>884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3"/>
        <v>0</v>
      </c>
    </row>
    <row r="13" spans="1:8">
      <c r="A13" s="396">
        <v>1890</v>
      </c>
      <c r="B13" s="100" t="s">
        <v>903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3"/>
        <v>1</v>
      </c>
    </row>
    <row r="14" spans="1:8">
      <c r="A14" s="396">
        <v>1890</v>
      </c>
      <c r="B14" s="100" t="s">
        <v>909</v>
      </c>
      <c r="C14">
        <v>0</v>
      </c>
      <c r="D14">
        <v>0</v>
      </c>
      <c r="E14">
        <v>1</v>
      </c>
      <c r="F14">
        <v>1</v>
      </c>
      <c r="G14">
        <v>0</v>
      </c>
      <c r="H14">
        <f t="shared" si="3"/>
        <v>1</v>
      </c>
    </row>
    <row r="15" spans="1:8">
      <c r="A15" s="396">
        <v>1890</v>
      </c>
      <c r="B15" s="100" t="s">
        <v>911</v>
      </c>
      <c r="C15">
        <v>1</v>
      </c>
      <c r="D15">
        <v>0</v>
      </c>
      <c r="E15">
        <v>3</v>
      </c>
      <c r="F15">
        <v>1</v>
      </c>
      <c r="G15">
        <v>1</v>
      </c>
      <c r="H15">
        <f t="shared" si="3"/>
        <v>5</v>
      </c>
    </row>
    <row r="16" spans="1:8">
      <c r="A16" s="396">
        <v>1890</v>
      </c>
      <c r="B16" s="239" t="s">
        <v>1053</v>
      </c>
      <c r="C16">
        <f>SUM(C17:C46)</f>
        <v>10</v>
      </c>
      <c r="D16">
        <f t="shared" ref="D16:H16" si="4">SUM(D17:D46)</f>
        <v>8</v>
      </c>
      <c r="E16">
        <f t="shared" si="4"/>
        <v>15</v>
      </c>
      <c r="F16">
        <f t="shared" si="4"/>
        <v>9</v>
      </c>
      <c r="G16">
        <f t="shared" si="4"/>
        <v>0</v>
      </c>
      <c r="H16">
        <f t="shared" si="4"/>
        <v>33</v>
      </c>
    </row>
    <row r="17" spans="1:8">
      <c r="A17" s="396">
        <v>1890</v>
      </c>
      <c r="B17" s="100" t="s">
        <v>823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ref="H17:H46" si="5">C17+D17+E17+G17</f>
        <v>0</v>
      </c>
    </row>
    <row r="18" spans="1:8">
      <c r="A18" s="396">
        <v>1890</v>
      </c>
      <c r="B18" s="100" t="s">
        <v>824</v>
      </c>
      <c r="C18">
        <v>0</v>
      </c>
      <c r="D18">
        <v>0</v>
      </c>
      <c r="E18">
        <v>1</v>
      </c>
      <c r="F18">
        <v>1</v>
      </c>
      <c r="G18">
        <v>0</v>
      </c>
      <c r="H18">
        <f t="shared" si="5"/>
        <v>1</v>
      </c>
    </row>
    <row r="19" spans="1:8">
      <c r="A19" s="396">
        <v>1890</v>
      </c>
      <c r="B19" s="100" t="s">
        <v>825</v>
      </c>
      <c r="C19">
        <v>1</v>
      </c>
      <c r="D19">
        <v>0</v>
      </c>
      <c r="E19">
        <v>6</v>
      </c>
      <c r="F19">
        <v>2</v>
      </c>
      <c r="G19">
        <v>0</v>
      </c>
      <c r="H19">
        <f t="shared" si="5"/>
        <v>7</v>
      </c>
    </row>
    <row r="20" spans="1:8">
      <c r="A20" s="396">
        <v>1890</v>
      </c>
      <c r="B20" s="100" t="s">
        <v>826</v>
      </c>
      <c r="C20">
        <v>0</v>
      </c>
      <c r="D20">
        <v>0</v>
      </c>
      <c r="E20">
        <v>1</v>
      </c>
      <c r="F20">
        <v>0</v>
      </c>
      <c r="G20">
        <v>0</v>
      </c>
      <c r="H20">
        <f t="shared" si="5"/>
        <v>1</v>
      </c>
    </row>
    <row r="21" spans="1:8">
      <c r="A21" s="396">
        <v>1890</v>
      </c>
      <c r="B21" s="100" t="s">
        <v>827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5"/>
        <v>0</v>
      </c>
    </row>
    <row r="22" spans="1:8">
      <c r="A22" s="396">
        <v>1890</v>
      </c>
      <c r="B22" s="100" t="s">
        <v>828</v>
      </c>
      <c r="C22">
        <v>0</v>
      </c>
      <c r="D22">
        <v>0</v>
      </c>
      <c r="E22">
        <v>1</v>
      </c>
      <c r="F22">
        <v>1</v>
      </c>
      <c r="G22">
        <v>0</v>
      </c>
      <c r="H22">
        <f t="shared" si="5"/>
        <v>1</v>
      </c>
    </row>
    <row r="23" spans="1:8">
      <c r="A23" s="396">
        <v>1890</v>
      </c>
      <c r="B23" s="100" t="s">
        <v>932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5"/>
        <v>1</v>
      </c>
    </row>
    <row r="24" spans="1:8">
      <c r="A24" s="396">
        <v>1890</v>
      </c>
      <c r="B24" s="100" t="s">
        <v>933</v>
      </c>
      <c r="C24">
        <v>0</v>
      </c>
      <c r="D24">
        <v>0</v>
      </c>
      <c r="E24">
        <v>1</v>
      </c>
      <c r="F24">
        <v>0</v>
      </c>
      <c r="G24">
        <v>0</v>
      </c>
      <c r="H24">
        <f t="shared" si="5"/>
        <v>1</v>
      </c>
    </row>
    <row r="25" spans="1:8">
      <c r="A25" s="396">
        <v>1890</v>
      </c>
      <c r="B25" s="100" t="s">
        <v>829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5"/>
        <v>1</v>
      </c>
    </row>
    <row r="26" spans="1:8">
      <c r="A26" s="396">
        <v>1890</v>
      </c>
      <c r="B26" s="100" t="s">
        <v>959</v>
      </c>
      <c r="C26">
        <v>0</v>
      </c>
      <c r="D26">
        <v>0</v>
      </c>
      <c r="E26">
        <v>1</v>
      </c>
      <c r="F26">
        <v>0</v>
      </c>
      <c r="G26">
        <v>0</v>
      </c>
      <c r="H26">
        <f t="shared" si="5"/>
        <v>1</v>
      </c>
    </row>
    <row r="27" spans="1:8">
      <c r="A27" s="396">
        <v>1890</v>
      </c>
      <c r="B27" s="100" t="s">
        <v>830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5"/>
        <v>0</v>
      </c>
    </row>
    <row r="28" spans="1:8">
      <c r="A28" s="396">
        <v>1890</v>
      </c>
      <c r="B28" s="100" t="s">
        <v>965</v>
      </c>
      <c r="C28">
        <v>0</v>
      </c>
      <c r="D28">
        <v>1</v>
      </c>
      <c r="E28">
        <v>0</v>
      </c>
      <c r="F28">
        <v>0</v>
      </c>
      <c r="G28">
        <v>0</v>
      </c>
      <c r="H28">
        <f t="shared" si="5"/>
        <v>1</v>
      </c>
    </row>
    <row r="29" spans="1:8">
      <c r="A29" s="396">
        <v>1890</v>
      </c>
      <c r="B29" s="100" t="s">
        <v>831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5"/>
        <v>1</v>
      </c>
    </row>
    <row r="30" spans="1:8">
      <c r="A30" s="396">
        <v>1890</v>
      </c>
      <c r="B30" s="100" t="s">
        <v>832</v>
      </c>
      <c r="C30">
        <v>2</v>
      </c>
      <c r="D30">
        <v>1</v>
      </c>
      <c r="E30">
        <v>0</v>
      </c>
      <c r="F30">
        <v>1</v>
      </c>
      <c r="G30">
        <v>0</v>
      </c>
      <c r="H30">
        <f t="shared" si="5"/>
        <v>3</v>
      </c>
    </row>
    <row r="31" spans="1:8">
      <c r="A31" s="396">
        <v>1890</v>
      </c>
      <c r="B31" s="100" t="s">
        <v>870</v>
      </c>
      <c r="C31">
        <v>1</v>
      </c>
      <c r="D31">
        <v>0</v>
      </c>
      <c r="E31">
        <v>0</v>
      </c>
      <c r="F31">
        <v>0</v>
      </c>
      <c r="G31">
        <v>0</v>
      </c>
      <c r="H31">
        <f t="shared" si="5"/>
        <v>1</v>
      </c>
    </row>
    <row r="32" spans="1:8">
      <c r="A32" s="396">
        <v>1890</v>
      </c>
      <c r="B32" s="100" t="s">
        <v>833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5"/>
        <v>0</v>
      </c>
    </row>
    <row r="33" spans="1:8">
      <c r="A33" s="396">
        <v>1890</v>
      </c>
      <c r="B33" s="100" t="s">
        <v>949</v>
      </c>
      <c r="C33">
        <v>0</v>
      </c>
      <c r="D33">
        <v>1</v>
      </c>
      <c r="E33">
        <v>0</v>
      </c>
      <c r="F33">
        <v>0</v>
      </c>
      <c r="G33">
        <v>0</v>
      </c>
      <c r="H33">
        <f t="shared" si="5"/>
        <v>1</v>
      </c>
    </row>
    <row r="34" spans="1:8">
      <c r="A34" s="396">
        <v>1890</v>
      </c>
      <c r="B34" s="100" t="s">
        <v>939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5"/>
        <v>0</v>
      </c>
    </row>
    <row r="35" spans="1:8">
      <c r="A35" s="396">
        <v>1890</v>
      </c>
      <c r="B35" s="100" t="s">
        <v>966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5"/>
        <v>0</v>
      </c>
    </row>
    <row r="36" spans="1:8">
      <c r="A36" s="396">
        <v>1890</v>
      </c>
      <c r="B36" s="242" t="s">
        <v>1054</v>
      </c>
      <c r="C36">
        <v>0</v>
      </c>
      <c r="D36">
        <v>1</v>
      </c>
      <c r="E36">
        <v>0</v>
      </c>
      <c r="F36">
        <v>0</v>
      </c>
      <c r="G36">
        <v>0</v>
      </c>
      <c r="H36">
        <f t="shared" si="5"/>
        <v>1</v>
      </c>
    </row>
    <row r="37" spans="1:8">
      <c r="A37" s="396">
        <v>1890</v>
      </c>
      <c r="B37" s="100" t="s">
        <v>953</v>
      </c>
      <c r="C37">
        <v>0</v>
      </c>
      <c r="D37">
        <v>0</v>
      </c>
      <c r="E37">
        <v>1</v>
      </c>
      <c r="F37">
        <v>0</v>
      </c>
      <c r="G37">
        <v>0</v>
      </c>
      <c r="H37">
        <f t="shared" si="5"/>
        <v>1</v>
      </c>
    </row>
    <row r="38" spans="1:8">
      <c r="A38" s="396">
        <v>1890</v>
      </c>
      <c r="B38" s="100" t="s">
        <v>967</v>
      </c>
      <c r="C38">
        <v>1</v>
      </c>
      <c r="D38">
        <v>0</v>
      </c>
      <c r="E38">
        <v>0</v>
      </c>
      <c r="F38">
        <v>0</v>
      </c>
      <c r="G38">
        <v>0</v>
      </c>
      <c r="H38">
        <f t="shared" si="5"/>
        <v>1</v>
      </c>
    </row>
    <row r="39" spans="1:8">
      <c r="A39" s="396">
        <v>1890</v>
      </c>
      <c r="B39" s="100" t="s">
        <v>968</v>
      </c>
      <c r="C39">
        <v>1</v>
      </c>
      <c r="D39">
        <v>0</v>
      </c>
      <c r="E39">
        <v>0</v>
      </c>
      <c r="F39">
        <v>0</v>
      </c>
      <c r="G39">
        <v>0</v>
      </c>
      <c r="H39">
        <f t="shared" si="5"/>
        <v>1</v>
      </c>
    </row>
    <row r="40" spans="1:8">
      <c r="A40" s="396">
        <v>1890</v>
      </c>
      <c r="B40" s="100" t="s">
        <v>836</v>
      </c>
      <c r="C40">
        <v>1</v>
      </c>
      <c r="D40">
        <v>0</v>
      </c>
      <c r="E40">
        <v>0</v>
      </c>
      <c r="F40">
        <v>1</v>
      </c>
      <c r="G40">
        <v>0</v>
      </c>
      <c r="H40">
        <f t="shared" si="5"/>
        <v>1</v>
      </c>
    </row>
    <row r="41" spans="1:8">
      <c r="A41" s="396">
        <v>1890</v>
      </c>
      <c r="B41" s="100" t="s">
        <v>837</v>
      </c>
      <c r="C41">
        <v>0</v>
      </c>
      <c r="D41">
        <v>1</v>
      </c>
      <c r="E41">
        <v>0</v>
      </c>
      <c r="F41">
        <v>0</v>
      </c>
      <c r="G41">
        <v>0</v>
      </c>
      <c r="H41">
        <f t="shared" si="5"/>
        <v>1</v>
      </c>
    </row>
    <row r="42" spans="1:8">
      <c r="A42" s="396">
        <v>1890</v>
      </c>
      <c r="B42" s="100" t="s">
        <v>834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si="5"/>
        <v>1</v>
      </c>
    </row>
    <row r="43" spans="1:8">
      <c r="A43" s="396">
        <v>1890</v>
      </c>
      <c r="B43" s="100" t="s">
        <v>835</v>
      </c>
      <c r="C43">
        <v>1</v>
      </c>
      <c r="D43">
        <v>0</v>
      </c>
      <c r="E43">
        <v>0</v>
      </c>
      <c r="F43">
        <v>0</v>
      </c>
      <c r="G43">
        <v>0</v>
      </c>
      <c r="H43">
        <f t="shared" si="5"/>
        <v>1</v>
      </c>
    </row>
    <row r="44" spans="1:8">
      <c r="A44" s="396">
        <v>1890</v>
      </c>
      <c r="B44" s="100" t="s">
        <v>838</v>
      </c>
      <c r="C44">
        <v>1</v>
      </c>
      <c r="D44">
        <v>0</v>
      </c>
      <c r="E44">
        <v>1</v>
      </c>
      <c r="F44">
        <v>0</v>
      </c>
      <c r="G44">
        <v>0</v>
      </c>
      <c r="H44">
        <f t="shared" si="5"/>
        <v>2</v>
      </c>
    </row>
    <row r="45" spans="1:8">
      <c r="A45" s="396">
        <v>1890</v>
      </c>
      <c r="B45" s="100" t="s">
        <v>839</v>
      </c>
      <c r="C45">
        <v>0</v>
      </c>
      <c r="D45">
        <v>1</v>
      </c>
      <c r="E45">
        <v>0</v>
      </c>
      <c r="F45">
        <v>1</v>
      </c>
      <c r="G45">
        <v>0</v>
      </c>
      <c r="H45">
        <f t="shared" si="5"/>
        <v>1</v>
      </c>
    </row>
    <row r="46" spans="1:8">
      <c r="A46" s="396">
        <v>1890</v>
      </c>
      <c r="B46" s="100" t="s">
        <v>840</v>
      </c>
      <c r="C46">
        <v>0</v>
      </c>
      <c r="D46">
        <v>1</v>
      </c>
      <c r="E46">
        <v>0</v>
      </c>
      <c r="F46">
        <v>0</v>
      </c>
      <c r="G46">
        <v>0</v>
      </c>
      <c r="H46">
        <f t="shared" si="5"/>
        <v>1</v>
      </c>
    </row>
    <row r="47" spans="1:8">
      <c r="A47" s="396">
        <v>1890</v>
      </c>
      <c r="B47" s="239" t="s">
        <v>1055</v>
      </c>
    </row>
    <row r="48" spans="1:8">
      <c r="A48" s="396">
        <v>1890</v>
      </c>
      <c r="B48" s="100" t="s">
        <v>818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ref="H48:H53" si="6">C48+D48+E48+G48</f>
        <v>0</v>
      </c>
    </row>
    <row r="49" spans="1:8">
      <c r="A49" s="396">
        <v>1890</v>
      </c>
      <c r="B49" s="100" t="s">
        <v>819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6"/>
        <v>0</v>
      </c>
    </row>
    <row r="50" spans="1:8">
      <c r="A50" s="396">
        <v>1890</v>
      </c>
      <c r="B50" s="100" t="s">
        <v>820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6"/>
        <v>0</v>
      </c>
    </row>
    <row r="51" spans="1:8">
      <c r="A51" s="396">
        <v>1890</v>
      </c>
      <c r="B51" s="100" t="s">
        <v>821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6"/>
        <v>0</v>
      </c>
    </row>
    <row r="52" spans="1:8">
      <c r="A52" s="396">
        <v>1890</v>
      </c>
      <c r="B52" s="100" t="s">
        <v>822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0</v>
      </c>
    </row>
    <row r="53" spans="1:8">
      <c r="A53" s="396">
        <v>1890</v>
      </c>
      <c r="B53" s="239" t="s">
        <v>1056</v>
      </c>
      <c r="C53">
        <v>0</v>
      </c>
      <c r="D53">
        <v>0</v>
      </c>
      <c r="E53">
        <v>1</v>
      </c>
      <c r="F53">
        <v>0</v>
      </c>
      <c r="G53">
        <v>0</v>
      </c>
      <c r="H53">
        <f t="shared" si="6"/>
        <v>1</v>
      </c>
    </row>
    <row r="54" spans="1:8">
      <c r="A54" s="396">
        <v>1890</v>
      </c>
      <c r="B54" s="239" t="s">
        <v>1057</v>
      </c>
      <c r="C54">
        <f>SUM(C55:C60)</f>
        <v>0</v>
      </c>
      <c r="D54">
        <f t="shared" ref="D54:H54" si="7">SUM(D55:D60)</f>
        <v>2</v>
      </c>
      <c r="E54">
        <f t="shared" si="7"/>
        <v>0</v>
      </c>
      <c r="F54">
        <f t="shared" si="7"/>
        <v>1</v>
      </c>
      <c r="G54">
        <f t="shared" si="7"/>
        <v>0</v>
      </c>
      <c r="H54">
        <f t="shared" si="7"/>
        <v>2</v>
      </c>
    </row>
    <row r="55" spans="1:8">
      <c r="A55" s="396">
        <v>1890</v>
      </c>
      <c r="B55" s="100" t="s">
        <v>858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ref="H55:H64" si="8">C55+D55+E55+G55</f>
        <v>0</v>
      </c>
    </row>
    <row r="56" spans="1:8">
      <c r="A56" s="396">
        <v>1890</v>
      </c>
      <c r="B56" s="100" t="s">
        <v>980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8"/>
        <v>0</v>
      </c>
    </row>
    <row r="57" spans="1:8">
      <c r="A57" s="396">
        <v>1890</v>
      </c>
      <c r="B57" s="100" t="s">
        <v>866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8"/>
        <v>0</v>
      </c>
    </row>
    <row r="58" spans="1:8">
      <c r="A58" s="396">
        <v>1890</v>
      </c>
      <c r="B58" s="100" t="s">
        <v>981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8"/>
        <v>0</v>
      </c>
    </row>
    <row r="59" spans="1:8">
      <c r="A59" s="396">
        <v>1890</v>
      </c>
      <c r="B59" s="128" t="s">
        <v>875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8"/>
        <v>0</v>
      </c>
    </row>
    <row r="60" spans="1:8">
      <c r="A60" s="396">
        <v>1890</v>
      </c>
      <c r="B60" s="100" t="s">
        <v>891</v>
      </c>
      <c r="C60">
        <v>0</v>
      </c>
      <c r="D60">
        <v>2</v>
      </c>
      <c r="E60">
        <v>0</v>
      </c>
      <c r="F60">
        <v>1</v>
      </c>
      <c r="G60">
        <v>0</v>
      </c>
      <c r="H60">
        <f t="shared" si="8"/>
        <v>2</v>
      </c>
    </row>
    <row r="61" spans="1:8">
      <c r="A61" s="396">
        <v>1890</v>
      </c>
      <c r="B61" s="239" t="s">
        <v>1058</v>
      </c>
      <c r="C61">
        <v>0</v>
      </c>
      <c r="D61">
        <v>0</v>
      </c>
      <c r="E61">
        <v>1</v>
      </c>
      <c r="F61">
        <v>0</v>
      </c>
      <c r="G61">
        <v>0</v>
      </c>
      <c r="H61">
        <f t="shared" si="8"/>
        <v>1</v>
      </c>
    </row>
    <row r="62" spans="1:8">
      <c r="A62" s="396">
        <v>1890</v>
      </c>
      <c r="B62" s="239" t="s">
        <v>1059</v>
      </c>
      <c r="C62">
        <v>0</v>
      </c>
      <c r="D62">
        <v>0</v>
      </c>
      <c r="E62">
        <v>1</v>
      </c>
      <c r="F62">
        <v>0</v>
      </c>
      <c r="G62">
        <v>0</v>
      </c>
      <c r="H62">
        <f t="shared" si="8"/>
        <v>1</v>
      </c>
    </row>
    <row r="63" spans="1:8">
      <c r="A63" s="396">
        <v>1890</v>
      </c>
      <c r="B63" s="239" t="s">
        <v>1060</v>
      </c>
      <c r="C63">
        <v>0</v>
      </c>
      <c r="D63">
        <v>0</v>
      </c>
      <c r="E63">
        <v>2</v>
      </c>
      <c r="F63">
        <v>1</v>
      </c>
      <c r="G63">
        <v>0</v>
      </c>
      <c r="H63">
        <f t="shared" si="8"/>
        <v>2</v>
      </c>
    </row>
    <row r="64" spans="1:8">
      <c r="A64" s="396">
        <v>1890</v>
      </c>
      <c r="B64" s="239" t="s">
        <v>1061</v>
      </c>
      <c r="C64">
        <v>0</v>
      </c>
      <c r="D64">
        <v>2</v>
      </c>
      <c r="E64">
        <v>0</v>
      </c>
      <c r="F64">
        <v>0</v>
      </c>
      <c r="G64">
        <v>0</v>
      </c>
      <c r="H64">
        <f t="shared" si="8"/>
        <v>2</v>
      </c>
    </row>
    <row r="65" spans="1:8">
      <c r="A65" s="396">
        <v>1890</v>
      </c>
      <c r="B65" s="239" t="s">
        <v>1062</v>
      </c>
      <c r="C65">
        <f>SUM(C66:C72)</f>
        <v>0</v>
      </c>
      <c r="D65">
        <f t="shared" ref="D65:H65" si="9">SUM(D66:D72)</f>
        <v>2</v>
      </c>
      <c r="E65">
        <f t="shared" si="9"/>
        <v>5</v>
      </c>
      <c r="F65">
        <f t="shared" si="9"/>
        <v>0</v>
      </c>
      <c r="G65">
        <f t="shared" si="9"/>
        <v>0</v>
      </c>
      <c r="H65">
        <f t="shared" si="9"/>
        <v>7</v>
      </c>
    </row>
    <row r="66" spans="1:8">
      <c r="A66" s="396">
        <v>1890</v>
      </c>
      <c r="B66" s="100" t="s">
        <v>935</v>
      </c>
      <c r="C66">
        <v>0</v>
      </c>
      <c r="D66">
        <v>0</v>
      </c>
      <c r="E66">
        <v>1</v>
      </c>
      <c r="F66">
        <v>0</v>
      </c>
      <c r="G66">
        <v>0</v>
      </c>
      <c r="H66">
        <f t="shared" ref="H66:H72" si="10">C66+D66+E66+G66</f>
        <v>1</v>
      </c>
    </row>
    <row r="67" spans="1:8">
      <c r="A67" s="396">
        <v>1890</v>
      </c>
      <c r="B67" s="128" t="s">
        <v>937</v>
      </c>
      <c r="C67">
        <v>0</v>
      </c>
      <c r="D67">
        <v>0</v>
      </c>
      <c r="E67">
        <v>1</v>
      </c>
      <c r="F67">
        <v>0</v>
      </c>
      <c r="G67">
        <v>0</v>
      </c>
      <c r="H67">
        <f t="shared" si="10"/>
        <v>1</v>
      </c>
    </row>
    <row r="68" spans="1:8">
      <c r="A68" s="396">
        <v>1890</v>
      </c>
      <c r="B68" s="128" t="s">
        <v>938</v>
      </c>
      <c r="C68">
        <v>0</v>
      </c>
      <c r="D68">
        <v>0</v>
      </c>
      <c r="E68">
        <v>1</v>
      </c>
      <c r="F68">
        <v>0</v>
      </c>
      <c r="G68">
        <v>0</v>
      </c>
      <c r="H68">
        <f t="shared" si="10"/>
        <v>1</v>
      </c>
    </row>
    <row r="69" spans="1:8">
      <c r="A69" s="396">
        <v>1890</v>
      </c>
      <c r="B69" s="128" t="s">
        <v>940</v>
      </c>
      <c r="C69">
        <v>0</v>
      </c>
      <c r="D69">
        <v>0</v>
      </c>
      <c r="E69">
        <v>2</v>
      </c>
      <c r="F69">
        <v>0</v>
      </c>
      <c r="G69">
        <v>0</v>
      </c>
      <c r="H69">
        <f t="shared" si="10"/>
        <v>2</v>
      </c>
    </row>
    <row r="70" spans="1:8">
      <c r="A70" s="396">
        <v>1890</v>
      </c>
      <c r="B70" s="100" t="s">
        <v>892</v>
      </c>
      <c r="C70">
        <v>0</v>
      </c>
      <c r="D70">
        <v>1</v>
      </c>
      <c r="E70">
        <v>0</v>
      </c>
      <c r="F70">
        <v>0</v>
      </c>
      <c r="G70">
        <v>0</v>
      </c>
      <c r="H70">
        <f t="shared" si="10"/>
        <v>1</v>
      </c>
    </row>
    <row r="71" spans="1:8">
      <c r="A71" s="396">
        <v>1890</v>
      </c>
      <c r="B71" s="128" t="s">
        <v>893</v>
      </c>
      <c r="C71">
        <v>0</v>
      </c>
      <c r="D71">
        <v>1</v>
      </c>
      <c r="E71">
        <v>0</v>
      </c>
      <c r="F71">
        <v>0</v>
      </c>
      <c r="G71">
        <v>0</v>
      </c>
      <c r="H71">
        <f t="shared" si="10"/>
        <v>1</v>
      </c>
    </row>
    <row r="72" spans="1:8">
      <c r="A72" s="396">
        <v>1890</v>
      </c>
      <c r="B72" s="128" t="s">
        <v>942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0"/>
        <v>0</v>
      </c>
    </row>
    <row r="73" spans="1:8">
      <c r="A73" s="396">
        <v>1890</v>
      </c>
      <c r="B73" s="248" t="s">
        <v>1063</v>
      </c>
      <c r="C73">
        <f>SUM(C74:C83)</f>
        <v>0</v>
      </c>
      <c r="D73">
        <f t="shared" ref="D73:H73" si="11">SUM(D74:D83)</f>
        <v>0</v>
      </c>
      <c r="E73">
        <f t="shared" si="11"/>
        <v>2</v>
      </c>
      <c r="F73">
        <f t="shared" si="11"/>
        <v>1</v>
      </c>
      <c r="G73">
        <f t="shared" si="11"/>
        <v>0</v>
      </c>
      <c r="H73">
        <f t="shared" si="11"/>
        <v>2</v>
      </c>
    </row>
    <row r="74" spans="1:8">
      <c r="A74" s="396">
        <v>1890</v>
      </c>
      <c r="B74" s="100" t="s">
        <v>860</v>
      </c>
    </row>
    <row r="75" spans="1:8">
      <c r="A75" s="396">
        <v>1890</v>
      </c>
      <c r="B75" s="100" t="s">
        <v>898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ref="H75:H77" si="12">C75+D75+E75+G75</f>
        <v>0</v>
      </c>
    </row>
    <row r="76" spans="1:8">
      <c r="A76" s="396">
        <v>1890</v>
      </c>
      <c r="B76" s="128" t="s">
        <v>853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2"/>
        <v>0</v>
      </c>
    </row>
    <row r="77" spans="1:8">
      <c r="A77" s="396">
        <v>1890</v>
      </c>
      <c r="B77" s="128" t="s">
        <v>857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2"/>
        <v>0</v>
      </c>
    </row>
    <row r="78" spans="1:8">
      <c r="A78" s="396">
        <v>1890</v>
      </c>
      <c r="B78" s="100" t="s">
        <v>862</v>
      </c>
    </row>
    <row r="79" spans="1:8">
      <c r="A79" s="396">
        <v>1890</v>
      </c>
      <c r="B79" s="100" t="s">
        <v>1064</v>
      </c>
    </row>
    <row r="80" spans="1:8">
      <c r="A80" s="396">
        <v>1890</v>
      </c>
      <c r="B80" s="100" t="s">
        <v>872</v>
      </c>
    </row>
    <row r="81" spans="1:8">
      <c r="A81" s="396">
        <v>1890</v>
      </c>
      <c r="B81" s="100" t="s">
        <v>883</v>
      </c>
      <c r="C81">
        <v>0</v>
      </c>
      <c r="D81">
        <v>0</v>
      </c>
      <c r="E81">
        <v>1</v>
      </c>
      <c r="F81">
        <v>1</v>
      </c>
      <c r="G81">
        <v>0</v>
      </c>
      <c r="H81">
        <f>C81+D81+E81+G81</f>
        <v>1</v>
      </c>
    </row>
    <row r="82" spans="1:8">
      <c r="A82" s="396">
        <v>1890</v>
      </c>
      <c r="B82" s="128" t="s">
        <v>895</v>
      </c>
      <c r="C82">
        <v>0</v>
      </c>
      <c r="D82">
        <v>0</v>
      </c>
      <c r="E82">
        <v>1</v>
      </c>
      <c r="F82">
        <v>0</v>
      </c>
      <c r="G82">
        <v>0</v>
      </c>
      <c r="H82">
        <f>C82+D82+E82+G82</f>
        <v>1</v>
      </c>
    </row>
    <row r="83" spans="1:8">
      <c r="A83" s="396">
        <v>1890</v>
      </c>
      <c r="B83" s="100" t="s">
        <v>899</v>
      </c>
    </row>
    <row r="84" spans="1:8">
      <c r="A84" s="396">
        <v>1890</v>
      </c>
      <c r="B84" s="239" t="s">
        <v>1065</v>
      </c>
      <c r="C84">
        <f>SUM(C85:C87)</f>
        <v>0</v>
      </c>
      <c r="D84">
        <f t="shared" ref="D84:H84" si="13">SUM(D85:D87)</f>
        <v>0</v>
      </c>
      <c r="E84">
        <f t="shared" si="13"/>
        <v>4</v>
      </c>
      <c r="F84">
        <f t="shared" si="13"/>
        <v>1</v>
      </c>
      <c r="G84">
        <f t="shared" si="13"/>
        <v>2</v>
      </c>
      <c r="H84">
        <f t="shared" si="13"/>
        <v>6</v>
      </c>
    </row>
    <row r="85" spans="1:8">
      <c r="A85" s="396">
        <v>1890</v>
      </c>
      <c r="B85" s="100" t="s">
        <v>848</v>
      </c>
    </row>
    <row r="86" spans="1:8">
      <c r="A86" s="396">
        <v>1890</v>
      </c>
      <c r="B86" s="242" t="s">
        <v>1066</v>
      </c>
      <c r="C86">
        <v>0</v>
      </c>
      <c r="D86">
        <v>0</v>
      </c>
      <c r="E86">
        <v>4</v>
      </c>
      <c r="F86">
        <v>1</v>
      </c>
      <c r="G86">
        <v>2</v>
      </c>
      <c r="H86">
        <f>C86+D86+E86+G86</f>
        <v>6</v>
      </c>
    </row>
    <row r="87" spans="1:8">
      <c r="A87" s="396">
        <v>1890</v>
      </c>
      <c r="B87" s="242" t="s">
        <v>1067</v>
      </c>
      <c r="C87">
        <v>0</v>
      </c>
      <c r="D87">
        <v>0</v>
      </c>
      <c r="E87">
        <v>0</v>
      </c>
      <c r="F87">
        <v>0</v>
      </c>
      <c r="G87">
        <v>0</v>
      </c>
      <c r="H87">
        <f>C87+D87+E87+G87</f>
        <v>0</v>
      </c>
    </row>
    <row r="88" spans="1:8">
      <c r="A88" s="396">
        <v>1890</v>
      </c>
      <c r="B88" s="61" t="s">
        <v>1068</v>
      </c>
      <c r="C88">
        <f>SUM(C89:C92)</f>
        <v>0</v>
      </c>
      <c r="D88">
        <f t="shared" ref="D88:H88" si="14">SUM(D89:D92)</f>
        <v>0</v>
      </c>
      <c r="E88">
        <f t="shared" si="14"/>
        <v>1</v>
      </c>
      <c r="F88">
        <f t="shared" si="14"/>
        <v>1</v>
      </c>
      <c r="G88">
        <f t="shared" si="14"/>
        <v>0</v>
      </c>
      <c r="H88">
        <f t="shared" si="14"/>
        <v>1</v>
      </c>
    </row>
    <row r="89" spans="1:8">
      <c r="A89" s="396">
        <v>1890</v>
      </c>
      <c r="B89" s="100" t="s">
        <v>846</v>
      </c>
      <c r="C89">
        <v>0</v>
      </c>
      <c r="D89">
        <v>0</v>
      </c>
      <c r="E89">
        <v>0</v>
      </c>
      <c r="F89">
        <v>0</v>
      </c>
      <c r="G89">
        <v>0</v>
      </c>
      <c r="H89">
        <f>C89+D89+E89+G89</f>
        <v>0</v>
      </c>
    </row>
    <row r="90" spans="1:8">
      <c r="A90" s="396">
        <v>1890</v>
      </c>
      <c r="B90" s="128" t="s">
        <v>874</v>
      </c>
      <c r="C90">
        <v>0</v>
      </c>
      <c r="D90">
        <v>0</v>
      </c>
      <c r="E90">
        <v>1</v>
      </c>
      <c r="F90">
        <v>1</v>
      </c>
      <c r="G90">
        <v>0</v>
      </c>
      <c r="H90">
        <f>C90+D90+E90+G90</f>
        <v>1</v>
      </c>
    </row>
    <row r="91" spans="1:8">
      <c r="A91" s="396">
        <v>1890</v>
      </c>
      <c r="B91" s="100" t="s">
        <v>894</v>
      </c>
      <c r="C91">
        <v>0</v>
      </c>
      <c r="D91">
        <v>0</v>
      </c>
      <c r="E91">
        <v>0</v>
      </c>
      <c r="F91">
        <v>0</v>
      </c>
      <c r="G91">
        <v>0</v>
      </c>
      <c r="H91">
        <f>C91+D91+E91+G91</f>
        <v>0</v>
      </c>
    </row>
    <row r="92" spans="1:8">
      <c r="A92" s="396">
        <v>1890</v>
      </c>
      <c r="B92" s="100" t="s">
        <v>905</v>
      </c>
      <c r="C92">
        <v>0</v>
      </c>
      <c r="D92">
        <v>0</v>
      </c>
      <c r="E92">
        <v>0</v>
      </c>
      <c r="F92">
        <v>0</v>
      </c>
      <c r="G92">
        <v>0</v>
      </c>
      <c r="H92">
        <f>C92+D92+E92+G92</f>
        <v>0</v>
      </c>
    </row>
    <row r="93" spans="1:8">
      <c r="A93" s="396">
        <v>1890</v>
      </c>
      <c r="B93" s="239" t="s">
        <v>1069</v>
      </c>
      <c r="C93">
        <f>SUM(C94:C99)</f>
        <v>0</v>
      </c>
      <c r="D93">
        <f t="shared" ref="D93:H93" si="15">SUM(D94:D99)</f>
        <v>0</v>
      </c>
      <c r="E93">
        <f t="shared" si="15"/>
        <v>1</v>
      </c>
      <c r="F93">
        <f t="shared" si="15"/>
        <v>0</v>
      </c>
      <c r="G93">
        <f t="shared" si="15"/>
        <v>0</v>
      </c>
      <c r="H93">
        <f t="shared" si="15"/>
        <v>1</v>
      </c>
    </row>
    <row r="94" spans="1:8">
      <c r="A94" s="396">
        <v>1890</v>
      </c>
      <c r="B94" s="100" t="s">
        <v>881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ref="H94:H99" si="16">C94+D94+E94+G94</f>
        <v>0</v>
      </c>
    </row>
    <row r="95" spans="1:8">
      <c r="A95" s="396">
        <v>1890</v>
      </c>
      <c r="B95" s="100" t="s">
        <v>900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6"/>
        <v>0</v>
      </c>
    </row>
    <row r="96" spans="1:8">
      <c r="A96" s="396">
        <v>1890</v>
      </c>
      <c r="B96" s="128" t="s">
        <v>885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16"/>
        <v>0</v>
      </c>
    </row>
    <row r="97" spans="1:8">
      <c r="A97" s="396">
        <v>1890</v>
      </c>
      <c r="B97" s="100" t="s">
        <v>889</v>
      </c>
      <c r="C97">
        <v>0</v>
      </c>
      <c r="D97">
        <v>0</v>
      </c>
      <c r="E97">
        <v>1</v>
      </c>
      <c r="F97">
        <v>0</v>
      </c>
      <c r="G97">
        <v>0</v>
      </c>
      <c r="H97">
        <f t="shared" si="16"/>
        <v>1</v>
      </c>
    </row>
    <row r="98" spans="1:8">
      <c r="A98" s="396">
        <v>1890</v>
      </c>
      <c r="B98" s="100" t="s">
        <v>890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16"/>
        <v>0</v>
      </c>
    </row>
    <row r="99" spans="1:8">
      <c r="A99" s="396">
        <v>1890</v>
      </c>
      <c r="B99" s="100" t="s">
        <v>979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6"/>
        <v>0</v>
      </c>
    </row>
    <row r="100" spans="1:8">
      <c r="A100" s="396">
        <v>1890</v>
      </c>
      <c r="B100" s="239" t="s">
        <v>1070</v>
      </c>
      <c r="C100">
        <f>SUM(C101:C103)</f>
        <v>0</v>
      </c>
      <c r="D100">
        <f t="shared" ref="D100:H100" si="17">SUM(D101:D103)</f>
        <v>2</v>
      </c>
      <c r="E100">
        <f t="shared" si="17"/>
        <v>1</v>
      </c>
      <c r="F100">
        <f t="shared" si="17"/>
        <v>0</v>
      </c>
      <c r="G100">
        <f t="shared" si="17"/>
        <v>0</v>
      </c>
      <c r="H100">
        <f t="shared" si="17"/>
        <v>3</v>
      </c>
    </row>
    <row r="101" spans="1:8">
      <c r="A101" s="396">
        <v>1890</v>
      </c>
      <c r="B101" s="128" t="s">
        <v>864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f>C101+D101+E101+G101</f>
        <v>1</v>
      </c>
    </row>
    <row r="102" spans="1:8">
      <c r="A102" s="396">
        <v>1890</v>
      </c>
      <c r="B102" s="100" t="s">
        <v>877</v>
      </c>
      <c r="C102">
        <v>0</v>
      </c>
      <c r="D102">
        <v>1</v>
      </c>
      <c r="E102">
        <v>0</v>
      </c>
      <c r="F102">
        <v>0</v>
      </c>
      <c r="G102">
        <v>0</v>
      </c>
      <c r="H102">
        <f>C102+D102+E102+G102</f>
        <v>1</v>
      </c>
    </row>
    <row r="103" spans="1:8">
      <c r="A103" s="396">
        <v>1890</v>
      </c>
      <c r="B103" s="100" t="s">
        <v>964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f>C103+D103+E103+G103</f>
        <v>1</v>
      </c>
    </row>
    <row r="104" spans="1:8">
      <c r="A104" s="396">
        <v>1890</v>
      </c>
      <c r="B104" s="239" t="s">
        <v>1071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>C104+D104+E104+G104</f>
        <v>1</v>
      </c>
    </row>
    <row r="105" spans="1:8">
      <c r="A105" s="396">
        <v>1890</v>
      </c>
      <c r="B105" s="100" t="s">
        <v>844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f>C105+D105+E105+G105</f>
        <v>1</v>
      </c>
    </row>
    <row r="106" spans="1:8">
      <c r="A106" s="396">
        <v>1890</v>
      </c>
      <c r="B106" s="239" t="s">
        <v>1072</v>
      </c>
      <c r="C106">
        <f>SUM(C107:C121)</f>
        <v>7</v>
      </c>
      <c r="D106">
        <f t="shared" ref="D106:H106" si="18">SUM(D107:D121)</f>
        <v>2</v>
      </c>
      <c r="E106">
        <f t="shared" si="18"/>
        <v>4</v>
      </c>
      <c r="F106">
        <f t="shared" si="18"/>
        <v>2</v>
      </c>
      <c r="G106">
        <f t="shared" si="18"/>
        <v>0</v>
      </c>
      <c r="H106">
        <f t="shared" si="18"/>
        <v>13</v>
      </c>
    </row>
    <row r="107" spans="1:8">
      <c r="A107" s="396">
        <v>1890</v>
      </c>
      <c r="B107" s="100" t="s">
        <v>976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ref="H107:H121" si="19">C107+D107+E107+G107</f>
        <v>0</v>
      </c>
    </row>
    <row r="108" spans="1:8">
      <c r="A108" s="396">
        <v>1890</v>
      </c>
      <c r="B108" s="100" t="s">
        <v>863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19"/>
        <v>0</v>
      </c>
    </row>
    <row r="109" spans="1:8">
      <c r="A109" s="396">
        <v>1890</v>
      </c>
      <c r="B109" s="100" t="s">
        <v>975</v>
      </c>
      <c r="C109">
        <v>0</v>
      </c>
      <c r="D109">
        <v>1</v>
      </c>
      <c r="E109">
        <v>0</v>
      </c>
      <c r="F109">
        <v>0</v>
      </c>
      <c r="G109">
        <v>0</v>
      </c>
      <c r="H109">
        <f t="shared" si="19"/>
        <v>1</v>
      </c>
    </row>
    <row r="110" spans="1:8">
      <c r="A110" s="396">
        <v>1890</v>
      </c>
      <c r="B110" s="128" t="s">
        <v>901</v>
      </c>
      <c r="C110">
        <v>2</v>
      </c>
      <c r="D110">
        <v>0</v>
      </c>
      <c r="E110">
        <v>0</v>
      </c>
      <c r="F110">
        <v>0</v>
      </c>
      <c r="G110">
        <v>0</v>
      </c>
      <c r="H110">
        <f t="shared" si="19"/>
        <v>2</v>
      </c>
    </row>
    <row r="111" spans="1:8">
      <c r="A111" s="396">
        <v>1890</v>
      </c>
      <c r="B111" s="128" t="s">
        <v>887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f t="shared" si="19"/>
        <v>1</v>
      </c>
    </row>
    <row r="112" spans="1:8">
      <c r="A112" s="396">
        <v>1890</v>
      </c>
      <c r="B112" s="100" t="s">
        <v>896</v>
      </c>
      <c r="C112">
        <v>1</v>
      </c>
      <c r="D112">
        <v>0</v>
      </c>
      <c r="E112">
        <v>2</v>
      </c>
      <c r="F112">
        <v>1</v>
      </c>
      <c r="G112">
        <v>0</v>
      </c>
      <c r="H112">
        <f t="shared" si="19"/>
        <v>3</v>
      </c>
    </row>
    <row r="113" spans="1:8">
      <c r="A113" s="396">
        <v>1890</v>
      </c>
      <c r="B113" s="100" t="s">
        <v>888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9"/>
        <v>0</v>
      </c>
    </row>
    <row r="114" spans="1:8">
      <c r="A114" s="396">
        <v>1890</v>
      </c>
      <c r="B114" s="128" t="s">
        <v>977</v>
      </c>
      <c r="C114">
        <v>1</v>
      </c>
      <c r="D114">
        <v>1</v>
      </c>
      <c r="E114">
        <v>0</v>
      </c>
      <c r="F114">
        <v>0</v>
      </c>
      <c r="G114">
        <v>0</v>
      </c>
      <c r="H114">
        <f t="shared" si="19"/>
        <v>2</v>
      </c>
    </row>
    <row r="115" spans="1:8">
      <c r="A115" s="396">
        <v>1890</v>
      </c>
      <c r="B115" t="s">
        <v>1073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9"/>
        <v>0</v>
      </c>
    </row>
    <row r="116" spans="1:8">
      <c r="A116" s="396">
        <v>1890</v>
      </c>
      <c r="B116" s="100" t="s">
        <v>978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19"/>
        <v>0</v>
      </c>
    </row>
    <row r="117" spans="1:8">
      <c r="A117" s="396">
        <v>1890</v>
      </c>
      <c r="B117" s="100" t="s">
        <v>880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f t="shared" si="19"/>
        <v>1</v>
      </c>
    </row>
    <row r="118" spans="1:8">
      <c r="A118" s="396">
        <v>1890</v>
      </c>
      <c r="B118" s="100" t="s">
        <v>882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9"/>
        <v>0</v>
      </c>
    </row>
    <row r="119" spans="1:8">
      <c r="A119" s="396">
        <v>1890</v>
      </c>
      <c r="B119" s="100" t="s">
        <v>902</v>
      </c>
      <c r="C119">
        <v>2</v>
      </c>
      <c r="D119">
        <v>0</v>
      </c>
      <c r="E119">
        <v>0</v>
      </c>
      <c r="F119">
        <v>0</v>
      </c>
      <c r="G119">
        <v>0</v>
      </c>
      <c r="H119">
        <f t="shared" si="19"/>
        <v>2</v>
      </c>
    </row>
    <row r="120" spans="1:8">
      <c r="A120" s="396">
        <v>1890</v>
      </c>
      <c r="B120" s="100" t="s">
        <v>907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9"/>
        <v>0</v>
      </c>
    </row>
    <row r="121" spans="1:8">
      <c r="A121" s="396">
        <v>1890</v>
      </c>
      <c r="B121" s="100" t="s">
        <v>908</v>
      </c>
      <c r="C121">
        <v>1</v>
      </c>
      <c r="D121">
        <v>0</v>
      </c>
      <c r="E121">
        <v>0</v>
      </c>
      <c r="F121">
        <v>0</v>
      </c>
      <c r="G121">
        <v>0</v>
      </c>
      <c r="H121">
        <f t="shared" si="19"/>
        <v>1</v>
      </c>
    </row>
    <row r="122" spans="1:8">
      <c r="A122" s="396">
        <v>1890</v>
      </c>
      <c r="B122" s="239" t="s">
        <v>1074</v>
      </c>
      <c r="C122">
        <f>SUM(C123:C136)</f>
        <v>1</v>
      </c>
      <c r="D122">
        <f t="shared" ref="D122:H122" si="20">SUM(D123:D136)</f>
        <v>3</v>
      </c>
      <c r="E122">
        <f t="shared" si="20"/>
        <v>2</v>
      </c>
      <c r="F122">
        <f t="shared" si="20"/>
        <v>2</v>
      </c>
      <c r="G122">
        <f t="shared" si="20"/>
        <v>0</v>
      </c>
      <c r="H122">
        <f t="shared" si="20"/>
        <v>6</v>
      </c>
    </row>
    <row r="123" spans="1:8">
      <c r="A123" s="396">
        <v>1890</v>
      </c>
      <c r="B123" s="100" t="s">
        <v>969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ref="H123:H136" si="21">C123+D123+E123+G123</f>
        <v>0</v>
      </c>
    </row>
    <row r="124" spans="1:8">
      <c r="A124" s="396">
        <v>1890</v>
      </c>
      <c r="B124" s="100" t="s">
        <v>991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21"/>
        <v>0</v>
      </c>
    </row>
    <row r="125" spans="1:8">
      <c r="A125" s="396">
        <v>1890</v>
      </c>
      <c r="B125" s="128" t="s">
        <v>985</v>
      </c>
      <c r="C125">
        <v>1</v>
      </c>
      <c r="D125">
        <v>0</v>
      </c>
      <c r="E125">
        <v>0</v>
      </c>
      <c r="F125">
        <v>0</v>
      </c>
      <c r="G125">
        <v>0</v>
      </c>
      <c r="H125">
        <f t="shared" si="21"/>
        <v>1</v>
      </c>
    </row>
    <row r="126" spans="1:8">
      <c r="A126" s="396">
        <v>1890</v>
      </c>
      <c r="B126" s="100" t="s">
        <v>1075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21"/>
        <v>0</v>
      </c>
    </row>
    <row r="127" spans="1:8">
      <c r="A127" s="396">
        <v>1890</v>
      </c>
      <c r="B127" s="100" t="s">
        <v>986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21"/>
        <v>0</v>
      </c>
    </row>
    <row r="128" spans="1:8">
      <c r="A128" s="396">
        <v>1890</v>
      </c>
      <c r="B128" s="128" t="s">
        <v>987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21"/>
        <v>0</v>
      </c>
    </row>
    <row r="129" spans="1:8">
      <c r="A129" s="396">
        <v>1890</v>
      </c>
      <c r="B129" s="100" t="s">
        <v>970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21"/>
        <v>0</v>
      </c>
    </row>
    <row r="130" spans="1:8">
      <c r="A130" s="396">
        <v>1890</v>
      </c>
      <c r="B130" s="100" t="s">
        <v>972</v>
      </c>
      <c r="C130">
        <v>0</v>
      </c>
      <c r="D130">
        <v>1</v>
      </c>
      <c r="E130">
        <v>0</v>
      </c>
      <c r="F130">
        <v>1</v>
      </c>
      <c r="G130">
        <v>0</v>
      </c>
      <c r="H130">
        <f t="shared" si="21"/>
        <v>1</v>
      </c>
    </row>
    <row r="131" spans="1:8">
      <c r="A131" s="396">
        <v>1890</v>
      </c>
      <c r="B131" s="100" t="s">
        <v>974</v>
      </c>
      <c r="C131">
        <v>0</v>
      </c>
      <c r="D131">
        <v>1</v>
      </c>
      <c r="E131">
        <v>0</v>
      </c>
      <c r="F131">
        <v>0</v>
      </c>
      <c r="G131">
        <v>0</v>
      </c>
      <c r="H131">
        <f t="shared" si="21"/>
        <v>1</v>
      </c>
    </row>
    <row r="132" spans="1:8">
      <c r="A132" s="396">
        <v>1890</v>
      </c>
      <c r="B132" s="100" t="s">
        <v>988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1"/>
        <v>0</v>
      </c>
    </row>
    <row r="133" spans="1:8">
      <c r="A133" s="396">
        <v>1890</v>
      </c>
      <c r="B133" s="100" t="s">
        <v>971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21"/>
        <v>0</v>
      </c>
    </row>
    <row r="134" spans="1:8">
      <c r="A134" s="396">
        <v>1890</v>
      </c>
      <c r="B134" s="100" t="s">
        <v>1076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21"/>
        <v>0</v>
      </c>
    </row>
    <row r="135" spans="1:8">
      <c r="A135" s="396">
        <v>1890</v>
      </c>
      <c r="B135" s="100" t="s">
        <v>973</v>
      </c>
      <c r="C135">
        <v>0</v>
      </c>
      <c r="D135">
        <v>1</v>
      </c>
      <c r="E135">
        <v>2</v>
      </c>
      <c r="F135">
        <v>1</v>
      </c>
      <c r="G135">
        <v>0</v>
      </c>
      <c r="H135">
        <f t="shared" si="21"/>
        <v>3</v>
      </c>
    </row>
    <row r="136" spans="1:8">
      <c r="A136" s="396">
        <v>1890</v>
      </c>
      <c r="B136" s="100" t="s">
        <v>990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1"/>
        <v>0</v>
      </c>
    </row>
    <row r="137" spans="1:8">
      <c r="A137" s="396">
        <v>1890</v>
      </c>
      <c r="B137" s="239" t="s">
        <v>1118</v>
      </c>
      <c r="C137">
        <f>SUM(C138:C148)</f>
        <v>1</v>
      </c>
      <c r="D137">
        <f t="shared" ref="D137:H137" si="22">SUM(D138:D148)</f>
        <v>2</v>
      </c>
      <c r="E137">
        <f t="shared" si="22"/>
        <v>1</v>
      </c>
      <c r="F137">
        <f t="shared" si="22"/>
        <v>2</v>
      </c>
      <c r="G137">
        <f t="shared" si="22"/>
        <v>1</v>
      </c>
      <c r="H137">
        <f t="shared" si="22"/>
        <v>5</v>
      </c>
    </row>
    <row r="138" spans="1:8">
      <c r="A138" s="396">
        <v>1890</v>
      </c>
      <c r="B138" s="128" t="s">
        <v>841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ref="H138:H148" si="23">C138+D138+E138+G138</f>
        <v>1</v>
      </c>
    </row>
    <row r="139" spans="1:8">
      <c r="A139" s="396">
        <v>1890</v>
      </c>
      <c r="B139" s="100" t="s">
        <v>847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f t="shared" si="23"/>
        <v>1</v>
      </c>
    </row>
    <row r="140" spans="1:8">
      <c r="A140" s="396">
        <v>1890</v>
      </c>
      <c r="B140" s="100" t="s">
        <v>850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3"/>
        <v>0</v>
      </c>
    </row>
    <row r="141" spans="1:8">
      <c r="A141" s="396">
        <v>1890</v>
      </c>
      <c r="B141" s="100" t="s">
        <v>852</v>
      </c>
      <c r="C141">
        <v>0</v>
      </c>
      <c r="D141">
        <v>0</v>
      </c>
      <c r="E141">
        <v>0</v>
      </c>
      <c r="F141">
        <v>0</v>
      </c>
      <c r="G141">
        <v>1</v>
      </c>
      <c r="H141">
        <f t="shared" si="23"/>
        <v>1</v>
      </c>
    </row>
    <row r="142" spans="1:8">
      <c r="A142" s="396">
        <v>1890</v>
      </c>
      <c r="B142" s="100" t="s">
        <v>869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3"/>
        <v>0</v>
      </c>
    </row>
    <row r="143" spans="1:8">
      <c r="A143" s="396">
        <v>1890</v>
      </c>
      <c r="B143" s="100" t="s">
        <v>871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3"/>
        <v>0</v>
      </c>
    </row>
    <row r="144" spans="1:8">
      <c r="A144" s="396">
        <v>1890</v>
      </c>
      <c r="B144" s="128" t="s">
        <v>873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23"/>
        <v>0</v>
      </c>
    </row>
    <row r="145" spans="1:8">
      <c r="A145" s="396">
        <v>1890</v>
      </c>
      <c r="B145" s="128" t="s">
        <v>879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3"/>
        <v>0</v>
      </c>
    </row>
    <row r="146" spans="1:8">
      <c r="A146" s="396">
        <v>1890</v>
      </c>
      <c r="B146" s="100" t="s">
        <v>886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23"/>
        <v>0</v>
      </c>
    </row>
    <row r="147" spans="1:8">
      <c r="A147" s="396">
        <v>1890</v>
      </c>
      <c r="B147" s="100" t="s">
        <v>910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f t="shared" si="23"/>
        <v>2</v>
      </c>
    </row>
    <row r="148" spans="1:8">
      <c r="A148" s="396">
        <v>1890</v>
      </c>
      <c r="B148" s="100" t="s">
        <v>912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3"/>
        <v>0</v>
      </c>
    </row>
    <row r="149" spans="1:8">
      <c r="A149" s="396">
        <v>1890</v>
      </c>
      <c r="B149" s="239" t="s">
        <v>1119</v>
      </c>
      <c r="C149">
        <f>SUM(C150:C157)</f>
        <v>2</v>
      </c>
      <c r="D149">
        <f t="shared" ref="D149:H149" si="24">SUM(D150:D157)</f>
        <v>0</v>
      </c>
      <c r="E149">
        <f t="shared" si="24"/>
        <v>1</v>
      </c>
      <c r="F149">
        <f t="shared" si="24"/>
        <v>0</v>
      </c>
      <c r="G149">
        <f t="shared" si="24"/>
        <v>0</v>
      </c>
      <c r="H149">
        <f t="shared" si="24"/>
        <v>3</v>
      </c>
    </row>
    <row r="150" spans="1:8">
      <c r="A150" s="396">
        <v>1890</v>
      </c>
      <c r="B150" s="100" t="s">
        <v>845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>C150+D150+E150+G150</f>
        <v>0</v>
      </c>
    </row>
    <row r="151" spans="1:8">
      <c r="A151" s="396">
        <v>1890</v>
      </c>
      <c r="B151" s="100" t="s">
        <v>849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f>C151+D151+E151+G151</f>
        <v>1</v>
      </c>
    </row>
    <row r="152" spans="1:8">
      <c r="A152" s="396">
        <v>1890</v>
      </c>
      <c r="B152" s="100" t="s">
        <v>982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>C152+D152+E152+G152</f>
        <v>0</v>
      </c>
    </row>
    <row r="153" spans="1:8">
      <c r="A153" s="396">
        <v>1890</v>
      </c>
      <c r="B153" s="100" t="s">
        <v>859</v>
      </c>
      <c r="C153">
        <v>1</v>
      </c>
      <c r="D153">
        <v>0</v>
      </c>
      <c r="E153">
        <v>0</v>
      </c>
      <c r="F153">
        <v>0</v>
      </c>
      <c r="G153">
        <v>0</v>
      </c>
      <c r="H153">
        <f t="shared" ref="H153:H157" si="25">C153+D153+E153+G153</f>
        <v>1</v>
      </c>
    </row>
    <row r="154" spans="1:8">
      <c r="A154" s="396">
        <v>1890</v>
      </c>
      <c r="B154" s="100" t="s">
        <v>868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f t="shared" si="25"/>
        <v>1</v>
      </c>
    </row>
    <row r="155" spans="1:8">
      <c r="A155" s="396">
        <v>1890</v>
      </c>
      <c r="B155" s="100" t="s">
        <v>878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25"/>
        <v>0</v>
      </c>
    </row>
    <row r="156" spans="1:8">
      <c r="A156" s="396">
        <v>1890</v>
      </c>
      <c r="B156" s="100" t="s">
        <v>897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25"/>
        <v>0</v>
      </c>
    </row>
    <row r="157" spans="1:8">
      <c r="A157" s="396">
        <v>1890</v>
      </c>
      <c r="B157" s="100" t="s">
        <v>906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25"/>
        <v>0</v>
      </c>
    </row>
    <row r="158" spans="1:8">
      <c r="A158" s="396">
        <v>1890</v>
      </c>
      <c r="B158" s="239" t="s">
        <v>1120</v>
      </c>
      <c r="C158">
        <f>SUM(C159:C166)</f>
        <v>1</v>
      </c>
      <c r="D158">
        <f t="shared" ref="D158:H158" si="26">SUM(D159:D166)</f>
        <v>0</v>
      </c>
      <c r="E158">
        <f t="shared" si="26"/>
        <v>2</v>
      </c>
      <c r="F158">
        <f t="shared" si="26"/>
        <v>0</v>
      </c>
      <c r="G158">
        <f t="shared" si="26"/>
        <v>0</v>
      </c>
      <c r="H158">
        <f t="shared" si="26"/>
        <v>3</v>
      </c>
    </row>
    <row r="159" spans="1:8">
      <c r="A159" s="396">
        <v>1890</v>
      </c>
      <c r="B159" s="100" t="s">
        <v>913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f t="shared" ref="H159:H166" si="27">C159+D159+E159+G159</f>
        <v>1</v>
      </c>
    </row>
    <row r="160" spans="1:8">
      <c r="A160" s="396">
        <v>1890</v>
      </c>
      <c r="B160" s="10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7"/>
        <v>0</v>
      </c>
    </row>
    <row r="161" spans="1:8">
      <c r="A161" s="396">
        <v>1890</v>
      </c>
      <c r="B161" s="100" t="s">
        <v>915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7"/>
        <v>0</v>
      </c>
    </row>
    <row r="162" spans="1:8">
      <c r="A162" s="396">
        <v>1890</v>
      </c>
      <c r="B162" s="100" t="s">
        <v>916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27"/>
        <v>0</v>
      </c>
    </row>
    <row r="163" spans="1:8">
      <c r="A163" s="396">
        <v>1890</v>
      </c>
      <c r="B163" s="100" t="s">
        <v>917</v>
      </c>
      <c r="C163">
        <v>0</v>
      </c>
      <c r="D163">
        <v>0</v>
      </c>
      <c r="E163">
        <v>1</v>
      </c>
      <c r="F163">
        <v>0</v>
      </c>
      <c r="G163">
        <v>0</v>
      </c>
      <c r="H163">
        <f t="shared" si="27"/>
        <v>1</v>
      </c>
    </row>
    <row r="164" spans="1:8">
      <c r="A164" s="396">
        <v>1890</v>
      </c>
      <c r="B164" s="100" t="s">
        <v>918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7"/>
        <v>1</v>
      </c>
    </row>
    <row r="165" spans="1:8">
      <c r="A165" s="396">
        <v>1890</v>
      </c>
      <c r="B165" s="100" t="s">
        <v>919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7"/>
        <v>0</v>
      </c>
    </row>
    <row r="166" spans="1:8">
      <c r="A166" s="396">
        <v>1890</v>
      </c>
      <c r="B166" s="100" t="s">
        <v>920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27"/>
        <v>0</v>
      </c>
    </row>
    <row r="167" spans="1:8">
      <c r="A167" s="396">
        <v>1890</v>
      </c>
      <c r="B167" s="239" t="s">
        <v>1121</v>
      </c>
      <c r="C167">
        <f>SUM(C168:C186)</f>
        <v>6</v>
      </c>
      <c r="D167">
        <f t="shared" ref="D167:H167" si="28">SUM(D168:D186)</f>
        <v>6</v>
      </c>
      <c r="E167">
        <f t="shared" si="28"/>
        <v>3</v>
      </c>
      <c r="F167">
        <f t="shared" si="28"/>
        <v>2</v>
      </c>
      <c r="G167">
        <f t="shared" si="28"/>
        <v>2</v>
      </c>
      <c r="H167">
        <f t="shared" si="28"/>
        <v>17</v>
      </c>
    </row>
    <row r="168" spans="1:8">
      <c r="A168" s="396">
        <v>1890</v>
      </c>
      <c r="B168" s="100" t="s">
        <v>921</v>
      </c>
      <c r="C168">
        <v>2</v>
      </c>
      <c r="D168">
        <v>0</v>
      </c>
      <c r="E168">
        <v>0</v>
      </c>
      <c r="F168">
        <v>0</v>
      </c>
      <c r="G168">
        <v>0</v>
      </c>
      <c r="H168">
        <f t="shared" ref="H168:H186" si="29">C168+D168+E168+G168</f>
        <v>2</v>
      </c>
    </row>
    <row r="169" spans="1:8">
      <c r="A169" s="396">
        <v>1890</v>
      </c>
      <c r="B169" s="100" t="s">
        <v>922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f t="shared" si="29"/>
        <v>1</v>
      </c>
    </row>
    <row r="170" spans="1:8">
      <c r="A170" s="396">
        <v>1890</v>
      </c>
      <c r="B170" s="100" t="s">
        <v>923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9"/>
        <v>0</v>
      </c>
    </row>
    <row r="171" spans="1:8">
      <c r="A171" s="396">
        <v>1890</v>
      </c>
      <c r="B171" s="100" t="s">
        <v>931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29"/>
        <v>0</v>
      </c>
    </row>
    <row r="172" spans="1:8">
      <c r="A172" s="396">
        <v>1890</v>
      </c>
      <c r="B172" s="100" t="s">
        <v>924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9"/>
        <v>0</v>
      </c>
    </row>
    <row r="173" spans="1:8">
      <c r="A173" s="396">
        <v>1890</v>
      </c>
      <c r="B173" s="100" t="s">
        <v>934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f t="shared" si="29"/>
        <v>1</v>
      </c>
    </row>
    <row r="174" spans="1:8">
      <c r="A174" s="396">
        <v>1890</v>
      </c>
      <c r="B174" s="100" t="s">
        <v>943</v>
      </c>
      <c r="C174">
        <v>0</v>
      </c>
      <c r="D174">
        <v>0</v>
      </c>
      <c r="E174">
        <v>1</v>
      </c>
      <c r="F174">
        <v>1</v>
      </c>
      <c r="G174">
        <v>1</v>
      </c>
      <c r="H174">
        <f t="shared" si="29"/>
        <v>2</v>
      </c>
    </row>
    <row r="175" spans="1:8">
      <c r="A175" s="396">
        <v>1890</v>
      </c>
      <c r="B175" s="100" t="s">
        <v>941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9"/>
        <v>0</v>
      </c>
    </row>
    <row r="176" spans="1:8">
      <c r="A176" s="396">
        <v>1890</v>
      </c>
      <c r="B176" s="100" t="s">
        <v>944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9"/>
        <v>0</v>
      </c>
    </row>
    <row r="177" spans="1:8">
      <c r="A177" s="396">
        <v>1890</v>
      </c>
      <c r="B177" s="128" t="s">
        <v>947</v>
      </c>
      <c r="C177">
        <v>0</v>
      </c>
      <c r="D177">
        <v>1</v>
      </c>
      <c r="E177">
        <v>0</v>
      </c>
      <c r="F177">
        <v>0</v>
      </c>
      <c r="G177">
        <v>0</v>
      </c>
      <c r="H177">
        <f t="shared" si="29"/>
        <v>1</v>
      </c>
    </row>
    <row r="178" spans="1:8">
      <c r="A178" s="396">
        <v>1890</v>
      </c>
      <c r="B178" s="128" t="s">
        <v>948</v>
      </c>
      <c r="C178">
        <v>1</v>
      </c>
      <c r="D178">
        <v>0</v>
      </c>
      <c r="E178">
        <v>0</v>
      </c>
      <c r="F178">
        <v>0</v>
      </c>
      <c r="G178">
        <v>0</v>
      </c>
      <c r="H178">
        <f t="shared" si="29"/>
        <v>1</v>
      </c>
    </row>
    <row r="179" spans="1:8">
      <c r="A179" s="396">
        <v>1890</v>
      </c>
      <c r="B179" s="100" t="s">
        <v>951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f t="shared" si="29"/>
        <v>1</v>
      </c>
    </row>
    <row r="180" spans="1:8">
      <c r="A180" s="396">
        <v>1890</v>
      </c>
      <c r="B180" s="100" t="s">
        <v>927</v>
      </c>
      <c r="C180">
        <v>1</v>
      </c>
      <c r="D180">
        <v>0</v>
      </c>
      <c r="E180">
        <v>0</v>
      </c>
      <c r="F180">
        <v>0</v>
      </c>
      <c r="G180">
        <v>0</v>
      </c>
      <c r="H180">
        <f t="shared" si="29"/>
        <v>1</v>
      </c>
    </row>
    <row r="181" spans="1:8">
      <c r="A181" s="396">
        <v>1890</v>
      </c>
      <c r="B181" s="100" t="s">
        <v>983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29"/>
        <v>0</v>
      </c>
    </row>
    <row r="182" spans="1:8">
      <c r="A182" s="396">
        <v>1890</v>
      </c>
      <c r="B182" s="100" t="s">
        <v>952</v>
      </c>
      <c r="C182">
        <v>0</v>
      </c>
      <c r="D182">
        <v>1</v>
      </c>
      <c r="E182">
        <v>0</v>
      </c>
      <c r="F182">
        <v>0</v>
      </c>
      <c r="G182">
        <v>0</v>
      </c>
      <c r="H182">
        <f t="shared" si="29"/>
        <v>1</v>
      </c>
    </row>
    <row r="183" spans="1:8">
      <c r="A183" s="396">
        <v>1890</v>
      </c>
      <c r="B183" s="100" t="s">
        <v>961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f t="shared" si="29"/>
        <v>1</v>
      </c>
    </row>
    <row r="184" spans="1:8">
      <c r="A184" s="396">
        <v>1890</v>
      </c>
      <c r="B184" s="100" t="s">
        <v>954</v>
      </c>
      <c r="C184">
        <v>0</v>
      </c>
      <c r="D184">
        <v>1</v>
      </c>
      <c r="E184">
        <v>0</v>
      </c>
      <c r="F184">
        <v>0</v>
      </c>
      <c r="G184">
        <v>0</v>
      </c>
      <c r="H184">
        <f t="shared" si="29"/>
        <v>1</v>
      </c>
    </row>
    <row r="185" spans="1:8">
      <c r="A185" s="396">
        <v>1890</v>
      </c>
      <c r="B185" s="100" t="s">
        <v>958</v>
      </c>
      <c r="C185">
        <v>0</v>
      </c>
      <c r="D185">
        <v>2</v>
      </c>
      <c r="E185">
        <v>0</v>
      </c>
      <c r="F185">
        <v>1</v>
      </c>
      <c r="G185">
        <v>1</v>
      </c>
      <c r="H185">
        <f t="shared" si="29"/>
        <v>3</v>
      </c>
    </row>
    <row r="186" spans="1:8">
      <c r="A186" s="396">
        <v>1890</v>
      </c>
      <c r="B186" s="128" t="s">
        <v>928</v>
      </c>
      <c r="C186">
        <v>0</v>
      </c>
      <c r="D186">
        <v>0</v>
      </c>
      <c r="E186">
        <v>1</v>
      </c>
      <c r="F186">
        <v>0</v>
      </c>
      <c r="G186">
        <v>0</v>
      </c>
      <c r="H186">
        <f t="shared" si="29"/>
        <v>1</v>
      </c>
    </row>
    <row r="187" spans="1:8">
      <c r="A187" s="396">
        <v>1890</v>
      </c>
      <c r="B187" s="248" t="s">
        <v>1122</v>
      </c>
      <c r="C187">
        <f>SUM(C188:C200)</f>
        <v>2</v>
      </c>
      <c r="D187">
        <f t="shared" ref="D187:H187" si="30">SUM(D188:D200)</f>
        <v>1</v>
      </c>
      <c r="E187">
        <f t="shared" si="30"/>
        <v>1</v>
      </c>
      <c r="F187">
        <f t="shared" si="30"/>
        <v>0</v>
      </c>
      <c r="G187">
        <f t="shared" si="30"/>
        <v>0</v>
      </c>
      <c r="H187">
        <f t="shared" si="30"/>
        <v>4</v>
      </c>
    </row>
    <row r="188" spans="1:8">
      <c r="A188" s="396">
        <v>1890</v>
      </c>
      <c r="B188" s="100" t="s">
        <v>851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f t="shared" ref="H188:H200" si="31">C188+D188+E188+G188</f>
        <v>1</v>
      </c>
    </row>
    <row r="189" spans="1:8">
      <c r="A189" s="396">
        <v>1890</v>
      </c>
      <c r="B189" s="100" t="s">
        <v>930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31"/>
        <v>0</v>
      </c>
    </row>
    <row r="190" spans="1:8">
      <c r="A190" s="396">
        <v>1890</v>
      </c>
      <c r="B190" s="100" t="s">
        <v>925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31"/>
        <v>0</v>
      </c>
    </row>
    <row r="191" spans="1:8">
      <c r="A191" s="396">
        <v>1890</v>
      </c>
      <c r="B191" s="100" t="s">
        <v>861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31"/>
        <v>0</v>
      </c>
    </row>
    <row r="192" spans="1:8">
      <c r="A192" s="396">
        <v>1890</v>
      </c>
      <c r="B192" s="100" t="s">
        <v>926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31"/>
        <v>0</v>
      </c>
    </row>
    <row r="193" spans="1:8">
      <c r="A193" s="396">
        <v>1890</v>
      </c>
      <c r="B193" s="128" t="s">
        <v>984</v>
      </c>
      <c r="C193">
        <v>1</v>
      </c>
      <c r="D193">
        <v>0</v>
      </c>
      <c r="E193">
        <v>0</v>
      </c>
      <c r="F193">
        <v>0</v>
      </c>
      <c r="G193">
        <v>0</v>
      </c>
      <c r="H193">
        <f t="shared" si="31"/>
        <v>1</v>
      </c>
    </row>
    <row r="194" spans="1:8">
      <c r="A194" s="396">
        <v>1890</v>
      </c>
      <c r="B194" s="100" t="s">
        <v>945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31"/>
        <v>0</v>
      </c>
    </row>
    <row r="195" spans="1:8">
      <c r="A195" s="396">
        <v>1890</v>
      </c>
      <c r="B195" s="128" t="s">
        <v>946</v>
      </c>
      <c r="C195">
        <v>1</v>
      </c>
      <c r="D195">
        <v>0</v>
      </c>
      <c r="E195">
        <v>0</v>
      </c>
      <c r="F195">
        <v>0</v>
      </c>
      <c r="G195">
        <v>0</v>
      </c>
      <c r="H195">
        <f t="shared" si="31"/>
        <v>1</v>
      </c>
    </row>
    <row r="196" spans="1:8">
      <c r="A196" s="396">
        <v>1890</v>
      </c>
      <c r="B196" s="100" t="s">
        <v>989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31"/>
        <v>0</v>
      </c>
    </row>
    <row r="197" spans="1:8">
      <c r="A197" s="396">
        <v>1890</v>
      </c>
      <c r="B197" s="100" t="s">
        <v>955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31"/>
        <v>0</v>
      </c>
    </row>
    <row r="198" spans="1:8">
      <c r="A198" s="396">
        <v>1890</v>
      </c>
      <c r="B198" s="100" t="s">
        <v>956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1"/>
        <v>0</v>
      </c>
    </row>
    <row r="199" spans="1:8">
      <c r="A199" s="396">
        <v>1890</v>
      </c>
      <c r="B199" s="100" t="s">
        <v>957</v>
      </c>
      <c r="C199">
        <v>0</v>
      </c>
      <c r="D199">
        <v>0</v>
      </c>
      <c r="E199">
        <v>1</v>
      </c>
      <c r="F199">
        <v>0</v>
      </c>
      <c r="G199">
        <v>0</v>
      </c>
      <c r="H199">
        <f t="shared" si="31"/>
        <v>1</v>
      </c>
    </row>
    <row r="200" spans="1:8">
      <c r="A200" s="396">
        <v>1890</v>
      </c>
      <c r="B200" s="100" t="s">
        <v>904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1"/>
        <v>0</v>
      </c>
    </row>
    <row r="201" spans="1:8">
      <c r="A201" s="396">
        <v>1890</v>
      </c>
      <c r="B201" s="239" t="s">
        <v>1123</v>
      </c>
      <c r="C201">
        <f>SUM(C202:C207)</f>
        <v>1</v>
      </c>
      <c r="D201">
        <f t="shared" ref="D201:H201" si="32">SUM(D202:D207)</f>
        <v>1</v>
      </c>
      <c r="E201">
        <f t="shared" si="32"/>
        <v>7</v>
      </c>
      <c r="F201">
        <f t="shared" si="32"/>
        <v>2</v>
      </c>
      <c r="G201">
        <f t="shared" si="32"/>
        <v>0</v>
      </c>
      <c r="H201">
        <f t="shared" si="32"/>
        <v>9</v>
      </c>
    </row>
    <row r="202" spans="1:8">
      <c r="A202" s="396">
        <v>1890</v>
      </c>
      <c r="B202" s="100" t="s">
        <v>929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f t="shared" ref="H202:H207" si="33">C202+D202+E202+G202</f>
        <v>1</v>
      </c>
    </row>
    <row r="203" spans="1:8">
      <c r="A203" s="396">
        <v>1890</v>
      </c>
      <c r="B203" s="128" t="s">
        <v>936</v>
      </c>
      <c r="C203">
        <v>0</v>
      </c>
      <c r="D203">
        <v>0</v>
      </c>
      <c r="E203">
        <v>1</v>
      </c>
      <c r="F203">
        <v>1</v>
      </c>
      <c r="G203">
        <v>0</v>
      </c>
      <c r="H203">
        <f t="shared" si="33"/>
        <v>1</v>
      </c>
    </row>
    <row r="204" spans="1:8">
      <c r="A204" s="396">
        <v>1890</v>
      </c>
      <c r="B204" s="100" t="s">
        <v>960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f t="shared" si="33"/>
        <v>1</v>
      </c>
    </row>
    <row r="205" spans="1:8">
      <c r="A205" s="396">
        <v>1890</v>
      </c>
      <c r="B205" s="100" t="s">
        <v>950</v>
      </c>
      <c r="C205">
        <v>0</v>
      </c>
      <c r="D205">
        <v>0</v>
      </c>
      <c r="E205">
        <v>3</v>
      </c>
      <c r="F205">
        <v>1</v>
      </c>
      <c r="G205">
        <v>0</v>
      </c>
      <c r="H205">
        <f t="shared" si="33"/>
        <v>3</v>
      </c>
    </row>
    <row r="206" spans="1:8">
      <c r="A206" s="396">
        <v>1890</v>
      </c>
      <c r="B206" s="100" t="s">
        <v>962</v>
      </c>
      <c r="C206">
        <v>0</v>
      </c>
      <c r="D206">
        <v>0</v>
      </c>
      <c r="E206">
        <v>1</v>
      </c>
      <c r="F206">
        <v>0</v>
      </c>
      <c r="G206">
        <v>0</v>
      </c>
      <c r="H206">
        <f t="shared" si="33"/>
        <v>1</v>
      </c>
    </row>
    <row r="207" spans="1:8">
      <c r="A207" s="396">
        <v>1890</v>
      </c>
      <c r="B207" s="100" t="s">
        <v>963</v>
      </c>
      <c r="C207">
        <v>0</v>
      </c>
      <c r="D207">
        <v>1</v>
      </c>
      <c r="E207">
        <v>1</v>
      </c>
      <c r="F207">
        <v>0</v>
      </c>
      <c r="G207">
        <v>0</v>
      </c>
      <c r="H207">
        <f t="shared" si="33"/>
        <v>2</v>
      </c>
    </row>
    <row r="208" spans="1:8">
      <c r="A208" s="396">
        <v>1890</v>
      </c>
      <c r="B208" s="239" t="s">
        <v>1124</v>
      </c>
      <c r="C208">
        <f>SUM(C209:C211)</f>
        <v>0</v>
      </c>
      <c r="D208">
        <f t="shared" ref="D208:H208" si="34">SUM(D209:D211)</f>
        <v>1</v>
      </c>
      <c r="E208">
        <f t="shared" si="34"/>
        <v>1</v>
      </c>
      <c r="F208">
        <f t="shared" si="34"/>
        <v>0</v>
      </c>
      <c r="G208">
        <f t="shared" si="34"/>
        <v>0</v>
      </c>
      <c r="H208">
        <f t="shared" si="34"/>
        <v>2</v>
      </c>
    </row>
    <row r="209" spans="1:8">
      <c r="A209" s="396">
        <v>1890</v>
      </c>
      <c r="B209" s="242" t="s">
        <v>1125</v>
      </c>
      <c r="C209">
        <v>0</v>
      </c>
      <c r="D209">
        <v>1</v>
      </c>
      <c r="E209">
        <v>1</v>
      </c>
      <c r="F209">
        <v>0</v>
      </c>
      <c r="G209">
        <v>0</v>
      </c>
      <c r="H209">
        <f>C209+D209+E209+G209</f>
        <v>2</v>
      </c>
    </row>
    <row r="210" spans="1:8">
      <c r="A210" s="396">
        <v>1890</v>
      </c>
      <c r="B210" s="242" t="s">
        <v>1126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>C210+D210+E210+G210</f>
        <v>0</v>
      </c>
    </row>
    <row r="211" spans="1:8">
      <c r="A211" s="396">
        <v>1890</v>
      </c>
      <c r="B211" s="242" t="s">
        <v>1127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>C211+D211+E211+G211</f>
        <v>0</v>
      </c>
    </row>
    <row r="213" spans="1:8">
      <c r="A213" s="396">
        <v>1900</v>
      </c>
      <c r="B213" s="61" t="s">
        <v>21</v>
      </c>
      <c r="C213">
        <f>SUM(C214,C227,C258,C264:C265,C272:C276,C284,C295,C299,C304,C311,C315,C317,C333,C348,C360,C369,C378,C398,C412,C419)</f>
        <v>44</v>
      </c>
      <c r="D213">
        <f t="shared" ref="D213:H213" si="35">SUM(D214,D227,D258,D264:D265,D272:D276,D284,D295,D299,D304,D311,D315,D317,D333,D348,D360,D369,D378,D398,D412,D419)</f>
        <v>52</v>
      </c>
      <c r="E213">
        <f t="shared" si="35"/>
        <v>66</v>
      </c>
      <c r="F213">
        <f>SUM(F214,F227,F258,F264:F265,F272:F276,F284,F295,F299,F304,F311,F315,F317,F333,F348,F360,F369,F378,F398,F412,F419)</f>
        <v>37</v>
      </c>
      <c r="G213">
        <f t="shared" si="35"/>
        <v>9</v>
      </c>
      <c r="H213">
        <f t="shared" si="35"/>
        <v>171</v>
      </c>
    </row>
    <row r="214" spans="1:8">
      <c r="A214" s="396">
        <v>1900</v>
      </c>
      <c r="B214" s="61" t="s">
        <v>1052</v>
      </c>
      <c r="C214">
        <f>SUM(C215:C226)</f>
        <v>8</v>
      </c>
      <c r="D214">
        <f t="shared" ref="D214:H214" si="36">SUM(D215:D226)</f>
        <v>8</v>
      </c>
      <c r="E214">
        <f t="shared" si="36"/>
        <v>5</v>
      </c>
      <c r="F214">
        <f t="shared" si="36"/>
        <v>4</v>
      </c>
      <c r="G214">
        <f t="shared" si="36"/>
        <v>1</v>
      </c>
      <c r="H214">
        <f t="shared" si="36"/>
        <v>22</v>
      </c>
    </row>
    <row r="215" spans="1:8">
      <c r="A215" s="396">
        <v>1900</v>
      </c>
      <c r="B215" s="100" t="s">
        <v>842</v>
      </c>
      <c r="C215">
        <v>1</v>
      </c>
      <c r="D215">
        <v>0</v>
      </c>
      <c r="E215">
        <v>0</v>
      </c>
      <c r="F215">
        <v>0</v>
      </c>
      <c r="G215">
        <v>0</v>
      </c>
      <c r="H215">
        <f t="shared" ref="H215:H218" si="37">C215+D215+E215+G215</f>
        <v>1</v>
      </c>
    </row>
    <row r="216" spans="1:8">
      <c r="A216" s="396">
        <v>1900</v>
      </c>
      <c r="B216" s="100" t="s">
        <v>843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37"/>
        <v>0</v>
      </c>
    </row>
    <row r="217" spans="1:8">
      <c r="A217" s="396">
        <v>1900</v>
      </c>
      <c r="B217" s="100" t="s">
        <v>854</v>
      </c>
      <c r="C217">
        <v>1</v>
      </c>
      <c r="D217">
        <v>1</v>
      </c>
      <c r="E217">
        <v>0</v>
      </c>
      <c r="F217">
        <v>0</v>
      </c>
      <c r="G217">
        <v>0</v>
      </c>
      <c r="H217">
        <f t="shared" si="37"/>
        <v>2</v>
      </c>
    </row>
    <row r="218" spans="1:8">
      <c r="A218" s="396">
        <v>1900</v>
      </c>
      <c r="B218" s="100" t="s">
        <v>855</v>
      </c>
      <c r="C218">
        <v>1</v>
      </c>
      <c r="D218">
        <v>0</v>
      </c>
      <c r="E218">
        <v>0</v>
      </c>
      <c r="F218">
        <v>1</v>
      </c>
      <c r="G218">
        <v>0</v>
      </c>
      <c r="H218">
        <f t="shared" si="37"/>
        <v>1</v>
      </c>
    </row>
    <row r="219" spans="1:8">
      <c r="A219" s="396">
        <v>1900</v>
      </c>
      <c r="B219" s="100" t="s">
        <v>856</v>
      </c>
    </row>
    <row r="220" spans="1:8">
      <c r="A220" s="396">
        <v>1900</v>
      </c>
      <c r="B220" s="100" t="s">
        <v>865</v>
      </c>
      <c r="C220">
        <v>1</v>
      </c>
      <c r="D220">
        <v>1</v>
      </c>
      <c r="E220">
        <v>1</v>
      </c>
      <c r="F220">
        <v>0</v>
      </c>
      <c r="G220">
        <v>0</v>
      </c>
      <c r="H220">
        <f t="shared" ref="H220:H226" si="38">C220+D220+E220+G220</f>
        <v>3</v>
      </c>
    </row>
    <row r="221" spans="1:8">
      <c r="A221" s="396">
        <v>1900</v>
      </c>
      <c r="B221" s="100" t="s">
        <v>867</v>
      </c>
      <c r="C221">
        <v>1</v>
      </c>
      <c r="D221">
        <v>3</v>
      </c>
      <c r="E221">
        <v>0</v>
      </c>
      <c r="F221">
        <v>0</v>
      </c>
      <c r="G221">
        <v>0</v>
      </c>
      <c r="H221">
        <f t="shared" si="38"/>
        <v>4</v>
      </c>
    </row>
    <row r="222" spans="1:8">
      <c r="A222" s="396">
        <v>1900</v>
      </c>
      <c r="B222" s="100" t="s">
        <v>876</v>
      </c>
      <c r="C222">
        <v>0</v>
      </c>
      <c r="D222">
        <v>1</v>
      </c>
      <c r="E222">
        <v>0</v>
      </c>
      <c r="F222">
        <v>1</v>
      </c>
      <c r="G222">
        <v>0</v>
      </c>
      <c r="H222">
        <f t="shared" si="38"/>
        <v>1</v>
      </c>
    </row>
    <row r="223" spans="1:8">
      <c r="A223" s="396">
        <v>1900</v>
      </c>
      <c r="B223" s="100" t="s">
        <v>884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8"/>
        <v>0</v>
      </c>
    </row>
    <row r="224" spans="1:8">
      <c r="A224" s="396">
        <v>1900</v>
      </c>
      <c r="B224" s="100" t="s">
        <v>903</v>
      </c>
      <c r="C224">
        <v>0</v>
      </c>
      <c r="D224">
        <v>1</v>
      </c>
      <c r="E224">
        <v>0</v>
      </c>
      <c r="F224">
        <v>0</v>
      </c>
      <c r="G224">
        <v>0</v>
      </c>
      <c r="H224">
        <f t="shared" si="38"/>
        <v>1</v>
      </c>
    </row>
    <row r="225" spans="1:8">
      <c r="A225" s="396">
        <v>1900</v>
      </c>
      <c r="B225" s="100" t="s">
        <v>909</v>
      </c>
      <c r="C225">
        <v>0</v>
      </c>
      <c r="D225">
        <v>0</v>
      </c>
      <c r="E225">
        <v>1</v>
      </c>
      <c r="F225">
        <v>1</v>
      </c>
      <c r="G225">
        <v>0</v>
      </c>
      <c r="H225">
        <f t="shared" si="38"/>
        <v>1</v>
      </c>
    </row>
    <row r="226" spans="1:8">
      <c r="A226" s="396">
        <v>1900</v>
      </c>
      <c r="B226" s="100" t="s">
        <v>911</v>
      </c>
      <c r="C226">
        <v>3</v>
      </c>
      <c r="D226">
        <v>1</v>
      </c>
      <c r="E226">
        <v>3</v>
      </c>
      <c r="F226">
        <v>1</v>
      </c>
      <c r="G226">
        <v>1</v>
      </c>
      <c r="H226">
        <f t="shared" si="38"/>
        <v>8</v>
      </c>
    </row>
    <row r="227" spans="1:8">
      <c r="A227" s="396">
        <v>1900</v>
      </c>
      <c r="B227" s="239" t="s">
        <v>1053</v>
      </c>
      <c r="C227">
        <f>SUM(C228:C257)</f>
        <v>11</v>
      </c>
      <c r="D227">
        <f t="shared" ref="D227:H227" si="39">SUM(D228:D257)</f>
        <v>10</v>
      </c>
      <c r="E227">
        <f t="shared" si="39"/>
        <v>15</v>
      </c>
      <c r="F227">
        <f t="shared" si="39"/>
        <v>10</v>
      </c>
      <c r="G227">
        <f t="shared" si="39"/>
        <v>0</v>
      </c>
      <c r="H227">
        <f t="shared" si="39"/>
        <v>36</v>
      </c>
    </row>
    <row r="228" spans="1:8">
      <c r="A228" s="396">
        <v>1900</v>
      </c>
      <c r="B228" s="100" t="s">
        <v>823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ref="H228:H257" si="40">C228+D228+E228+G228</f>
        <v>0</v>
      </c>
    </row>
    <row r="229" spans="1:8">
      <c r="A229" s="396">
        <v>1900</v>
      </c>
      <c r="B229" s="100" t="s">
        <v>824</v>
      </c>
      <c r="C229">
        <v>0</v>
      </c>
      <c r="D229">
        <v>0</v>
      </c>
      <c r="E229">
        <v>1</v>
      </c>
      <c r="F229">
        <v>1</v>
      </c>
      <c r="G229">
        <v>0</v>
      </c>
      <c r="H229">
        <f t="shared" si="40"/>
        <v>1</v>
      </c>
    </row>
    <row r="230" spans="1:8">
      <c r="A230" s="396">
        <v>1900</v>
      </c>
      <c r="B230" s="100" t="s">
        <v>825</v>
      </c>
      <c r="C230">
        <v>1</v>
      </c>
      <c r="D230">
        <v>1</v>
      </c>
      <c r="E230">
        <v>6</v>
      </c>
      <c r="F230">
        <v>2</v>
      </c>
      <c r="G230">
        <v>0</v>
      </c>
      <c r="H230">
        <f t="shared" si="40"/>
        <v>8</v>
      </c>
    </row>
    <row r="231" spans="1:8">
      <c r="A231" s="396">
        <v>1900</v>
      </c>
      <c r="B231" s="100" t="s">
        <v>826</v>
      </c>
      <c r="C231">
        <v>0</v>
      </c>
      <c r="D231">
        <v>0</v>
      </c>
      <c r="E231">
        <v>1</v>
      </c>
      <c r="F231">
        <v>0</v>
      </c>
      <c r="G231">
        <v>0</v>
      </c>
      <c r="H231">
        <f t="shared" si="40"/>
        <v>1</v>
      </c>
    </row>
    <row r="232" spans="1:8">
      <c r="A232" s="396">
        <v>1900</v>
      </c>
      <c r="B232" s="100" t="s">
        <v>827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40"/>
        <v>0</v>
      </c>
    </row>
    <row r="233" spans="1:8">
      <c r="A233" s="396">
        <v>1900</v>
      </c>
      <c r="B233" s="100" t="s">
        <v>828</v>
      </c>
      <c r="C233">
        <v>0</v>
      </c>
      <c r="D233">
        <v>0</v>
      </c>
      <c r="E233">
        <v>1</v>
      </c>
      <c r="F233">
        <v>1</v>
      </c>
      <c r="G233">
        <v>0</v>
      </c>
      <c r="H233">
        <f t="shared" si="40"/>
        <v>1</v>
      </c>
    </row>
    <row r="234" spans="1:8">
      <c r="A234" s="396">
        <v>1900</v>
      </c>
      <c r="B234" s="100" t="s">
        <v>932</v>
      </c>
      <c r="C234">
        <v>0</v>
      </c>
      <c r="D234">
        <v>0</v>
      </c>
      <c r="E234">
        <v>1</v>
      </c>
      <c r="F234">
        <v>1</v>
      </c>
      <c r="G234">
        <v>0</v>
      </c>
      <c r="H234">
        <f t="shared" si="40"/>
        <v>1</v>
      </c>
    </row>
    <row r="235" spans="1:8">
      <c r="A235" s="396">
        <v>1900</v>
      </c>
      <c r="B235" s="100" t="s">
        <v>933</v>
      </c>
      <c r="C235">
        <v>0</v>
      </c>
      <c r="D235">
        <v>0</v>
      </c>
      <c r="E235">
        <v>1</v>
      </c>
      <c r="F235">
        <v>0</v>
      </c>
      <c r="G235">
        <v>0</v>
      </c>
      <c r="H235">
        <f t="shared" si="40"/>
        <v>1</v>
      </c>
    </row>
    <row r="236" spans="1:8">
      <c r="A236" s="396">
        <v>1900</v>
      </c>
      <c r="B236" s="100" t="s">
        <v>829</v>
      </c>
      <c r="C236">
        <v>1</v>
      </c>
      <c r="D236">
        <v>0</v>
      </c>
      <c r="E236">
        <v>0</v>
      </c>
      <c r="F236">
        <v>0</v>
      </c>
      <c r="G236">
        <v>0</v>
      </c>
      <c r="H236">
        <f t="shared" si="40"/>
        <v>1</v>
      </c>
    </row>
    <row r="237" spans="1:8">
      <c r="A237" s="396">
        <v>1900</v>
      </c>
      <c r="B237" s="100" t="s">
        <v>959</v>
      </c>
      <c r="C237">
        <v>0</v>
      </c>
      <c r="D237">
        <v>0</v>
      </c>
      <c r="E237">
        <v>1</v>
      </c>
      <c r="F237">
        <v>0</v>
      </c>
      <c r="G237">
        <v>0</v>
      </c>
      <c r="H237">
        <f t="shared" si="40"/>
        <v>1</v>
      </c>
    </row>
    <row r="238" spans="1:8">
      <c r="A238" s="396">
        <v>1900</v>
      </c>
      <c r="B238" s="100" t="s">
        <v>830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f t="shared" si="40"/>
        <v>1</v>
      </c>
    </row>
    <row r="239" spans="1:8">
      <c r="A239" s="396">
        <v>1900</v>
      </c>
      <c r="B239" s="100" t="s">
        <v>965</v>
      </c>
      <c r="C239">
        <v>0</v>
      </c>
      <c r="D239">
        <v>1</v>
      </c>
      <c r="E239">
        <v>0</v>
      </c>
      <c r="F239">
        <v>0</v>
      </c>
      <c r="G239">
        <v>0</v>
      </c>
      <c r="H239">
        <f t="shared" si="40"/>
        <v>1</v>
      </c>
    </row>
    <row r="240" spans="1:8">
      <c r="A240" s="396">
        <v>1900</v>
      </c>
      <c r="B240" s="100" t="s">
        <v>831</v>
      </c>
      <c r="C240">
        <v>0</v>
      </c>
      <c r="D240">
        <v>0</v>
      </c>
      <c r="E240">
        <v>1</v>
      </c>
      <c r="F240">
        <v>1</v>
      </c>
      <c r="G240">
        <v>0</v>
      </c>
      <c r="H240">
        <f t="shared" si="40"/>
        <v>1</v>
      </c>
    </row>
    <row r="241" spans="1:8">
      <c r="A241" s="396">
        <v>1900</v>
      </c>
      <c r="B241" s="100" t="s">
        <v>832</v>
      </c>
      <c r="C241">
        <v>2</v>
      </c>
      <c r="D241">
        <v>1</v>
      </c>
      <c r="E241">
        <v>0</v>
      </c>
      <c r="F241">
        <v>1</v>
      </c>
      <c r="G241">
        <v>0</v>
      </c>
      <c r="H241">
        <f t="shared" si="40"/>
        <v>3</v>
      </c>
    </row>
    <row r="242" spans="1:8">
      <c r="A242" s="396">
        <v>1900</v>
      </c>
      <c r="B242" s="100" t="s">
        <v>870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f t="shared" si="40"/>
        <v>1</v>
      </c>
    </row>
    <row r="243" spans="1:8">
      <c r="A243" s="396">
        <v>1900</v>
      </c>
      <c r="B243" s="100" t="s">
        <v>833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40"/>
        <v>0</v>
      </c>
    </row>
    <row r="244" spans="1:8">
      <c r="A244" s="396">
        <v>1900</v>
      </c>
      <c r="B244" s="100" t="s">
        <v>949</v>
      </c>
      <c r="C244">
        <v>0</v>
      </c>
      <c r="D244">
        <v>1</v>
      </c>
      <c r="E244">
        <v>0</v>
      </c>
      <c r="F244">
        <v>0</v>
      </c>
      <c r="G244">
        <v>0</v>
      </c>
      <c r="H244">
        <f t="shared" si="40"/>
        <v>1</v>
      </c>
    </row>
    <row r="245" spans="1:8">
      <c r="A245" s="396">
        <v>1900</v>
      </c>
      <c r="B245" s="100" t="s">
        <v>939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40"/>
        <v>0</v>
      </c>
    </row>
    <row r="246" spans="1:8">
      <c r="A246" s="396">
        <v>1900</v>
      </c>
      <c r="B246" s="100" t="s">
        <v>966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40"/>
        <v>0</v>
      </c>
    </row>
    <row r="247" spans="1:8">
      <c r="A247" s="396">
        <v>1900</v>
      </c>
      <c r="B247" s="242" t="s">
        <v>1054</v>
      </c>
      <c r="C247">
        <v>0</v>
      </c>
      <c r="D247">
        <v>1</v>
      </c>
      <c r="E247">
        <v>0</v>
      </c>
      <c r="F247">
        <v>0</v>
      </c>
      <c r="G247">
        <v>0</v>
      </c>
      <c r="H247">
        <f t="shared" si="40"/>
        <v>1</v>
      </c>
    </row>
    <row r="248" spans="1:8">
      <c r="A248" s="396">
        <v>1900</v>
      </c>
      <c r="B248" s="100" t="s">
        <v>953</v>
      </c>
      <c r="C248">
        <v>0</v>
      </c>
      <c r="D248">
        <v>0</v>
      </c>
      <c r="E248">
        <v>1</v>
      </c>
      <c r="F248">
        <v>0</v>
      </c>
      <c r="G248">
        <v>0</v>
      </c>
      <c r="H248">
        <f t="shared" si="40"/>
        <v>1</v>
      </c>
    </row>
    <row r="249" spans="1:8">
      <c r="A249" s="396">
        <v>1900</v>
      </c>
      <c r="B249" s="100" t="s">
        <v>967</v>
      </c>
      <c r="C249">
        <v>1</v>
      </c>
      <c r="D249">
        <v>0</v>
      </c>
      <c r="E249">
        <v>0</v>
      </c>
      <c r="F249">
        <v>0</v>
      </c>
      <c r="G249">
        <v>0</v>
      </c>
      <c r="H249">
        <f t="shared" si="40"/>
        <v>1</v>
      </c>
    </row>
    <row r="250" spans="1:8">
      <c r="A250" s="396">
        <v>1900</v>
      </c>
      <c r="B250" s="100" t="s">
        <v>968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f t="shared" si="40"/>
        <v>1</v>
      </c>
    </row>
    <row r="251" spans="1:8">
      <c r="A251" s="396">
        <v>1900</v>
      </c>
      <c r="B251" s="100" t="s">
        <v>836</v>
      </c>
      <c r="C251">
        <v>1</v>
      </c>
      <c r="D251">
        <v>1</v>
      </c>
      <c r="E251">
        <v>0</v>
      </c>
      <c r="F251">
        <v>2</v>
      </c>
      <c r="G251">
        <v>0</v>
      </c>
      <c r="H251">
        <f t="shared" si="40"/>
        <v>2</v>
      </c>
    </row>
    <row r="252" spans="1:8">
      <c r="A252" s="396">
        <v>1900</v>
      </c>
      <c r="B252" s="100" t="s">
        <v>837</v>
      </c>
      <c r="C252">
        <v>0</v>
      </c>
      <c r="D252">
        <v>1</v>
      </c>
      <c r="E252">
        <v>0</v>
      </c>
      <c r="F252">
        <v>0</v>
      </c>
      <c r="G252">
        <v>0</v>
      </c>
      <c r="H252">
        <f t="shared" si="40"/>
        <v>1</v>
      </c>
    </row>
    <row r="253" spans="1:8">
      <c r="A253" s="396">
        <v>1900</v>
      </c>
      <c r="B253" s="100" t="s">
        <v>834</v>
      </c>
      <c r="C253">
        <v>0</v>
      </c>
      <c r="D253">
        <v>1</v>
      </c>
      <c r="E253">
        <v>0</v>
      </c>
      <c r="F253">
        <v>0</v>
      </c>
      <c r="G253">
        <v>0</v>
      </c>
      <c r="H253">
        <f t="shared" si="40"/>
        <v>1</v>
      </c>
    </row>
    <row r="254" spans="1:8">
      <c r="A254" s="396">
        <v>1900</v>
      </c>
      <c r="B254" s="100" t="s">
        <v>835</v>
      </c>
      <c r="C254">
        <v>1</v>
      </c>
      <c r="D254">
        <v>0</v>
      </c>
      <c r="E254">
        <v>0</v>
      </c>
      <c r="F254">
        <v>0</v>
      </c>
      <c r="G254">
        <v>0</v>
      </c>
      <c r="H254">
        <f t="shared" si="40"/>
        <v>1</v>
      </c>
    </row>
    <row r="255" spans="1:8">
      <c r="A255" s="396">
        <v>1900</v>
      </c>
      <c r="B255" s="100" t="s">
        <v>838</v>
      </c>
      <c r="C255">
        <v>1</v>
      </c>
      <c r="D255">
        <v>0</v>
      </c>
      <c r="E255">
        <v>1</v>
      </c>
      <c r="F255">
        <v>0</v>
      </c>
      <c r="G255">
        <v>0</v>
      </c>
      <c r="H255">
        <f t="shared" si="40"/>
        <v>2</v>
      </c>
    </row>
    <row r="256" spans="1:8">
      <c r="A256" s="396">
        <v>1900</v>
      </c>
      <c r="B256" s="100" t="s">
        <v>839</v>
      </c>
      <c r="C256">
        <v>0</v>
      </c>
      <c r="D256">
        <v>1</v>
      </c>
      <c r="E256">
        <v>0</v>
      </c>
      <c r="F256">
        <v>1</v>
      </c>
      <c r="G256">
        <v>0</v>
      </c>
      <c r="H256">
        <f t="shared" si="40"/>
        <v>1</v>
      </c>
    </row>
    <row r="257" spans="1:8">
      <c r="A257" s="396">
        <v>1900</v>
      </c>
      <c r="B257" s="100" t="s">
        <v>840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f t="shared" si="40"/>
        <v>1</v>
      </c>
    </row>
    <row r="258" spans="1:8">
      <c r="A258" s="396">
        <v>1900</v>
      </c>
      <c r="B258" s="239" t="s">
        <v>1055</v>
      </c>
      <c r="C258">
        <f>SUM(C259:C263)</f>
        <v>0</v>
      </c>
      <c r="D258">
        <f t="shared" ref="D258:H258" si="41">SUM(D259:D263)</f>
        <v>0</v>
      </c>
      <c r="E258">
        <f t="shared" si="41"/>
        <v>0</v>
      </c>
      <c r="F258">
        <f t="shared" si="41"/>
        <v>1</v>
      </c>
      <c r="G258">
        <f t="shared" si="41"/>
        <v>0</v>
      </c>
      <c r="H258">
        <f t="shared" si="41"/>
        <v>0</v>
      </c>
    </row>
    <row r="259" spans="1:8">
      <c r="A259" s="396">
        <v>1900</v>
      </c>
      <c r="B259" s="100" t="s">
        <v>818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264" si="42">C259+D259+E259+G259</f>
        <v>0</v>
      </c>
    </row>
    <row r="260" spans="1:8">
      <c r="A260" s="396">
        <v>1900</v>
      </c>
      <c r="B260" s="100" t="s">
        <v>819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2"/>
        <v>0</v>
      </c>
    </row>
    <row r="261" spans="1:8">
      <c r="A261" s="396">
        <v>1900</v>
      </c>
      <c r="B261" s="100" t="s">
        <v>820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f t="shared" si="42"/>
        <v>0</v>
      </c>
    </row>
    <row r="262" spans="1:8">
      <c r="A262" s="396">
        <v>1900</v>
      </c>
      <c r="B262" s="100" t="s">
        <v>821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42"/>
        <v>0</v>
      </c>
    </row>
    <row r="263" spans="1:8">
      <c r="A263" s="396">
        <v>1900</v>
      </c>
      <c r="B263" s="100" t="s">
        <v>822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42"/>
        <v>0</v>
      </c>
    </row>
    <row r="264" spans="1:8">
      <c r="A264" s="396">
        <v>1900</v>
      </c>
      <c r="B264" s="239" t="s">
        <v>1056</v>
      </c>
      <c r="C264">
        <v>0</v>
      </c>
      <c r="D264">
        <v>0</v>
      </c>
      <c r="E264">
        <v>1</v>
      </c>
      <c r="F264">
        <v>0</v>
      </c>
      <c r="G264">
        <v>0</v>
      </c>
      <c r="H264">
        <f t="shared" si="42"/>
        <v>1</v>
      </c>
    </row>
    <row r="265" spans="1:8">
      <c r="A265" s="396">
        <v>1900</v>
      </c>
      <c r="B265" s="239" t="s">
        <v>1057</v>
      </c>
      <c r="C265">
        <f>SUM(C266:C271)</f>
        <v>0</v>
      </c>
      <c r="D265">
        <f t="shared" ref="D265:H265" si="43">SUM(D266:D271)</f>
        <v>2</v>
      </c>
      <c r="E265">
        <f t="shared" si="43"/>
        <v>0</v>
      </c>
      <c r="F265">
        <f t="shared" si="43"/>
        <v>1</v>
      </c>
      <c r="G265">
        <f t="shared" si="43"/>
        <v>0</v>
      </c>
      <c r="H265">
        <f t="shared" si="43"/>
        <v>2</v>
      </c>
    </row>
    <row r="266" spans="1:8">
      <c r="A266" s="396">
        <v>1900</v>
      </c>
      <c r="B266" s="100" t="s">
        <v>858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ref="H266:H275" si="44">C266+D266+E266+G266</f>
        <v>0</v>
      </c>
    </row>
    <row r="267" spans="1:8">
      <c r="A267" s="396">
        <v>1900</v>
      </c>
      <c r="B267" s="100" t="s">
        <v>980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44"/>
        <v>0</v>
      </c>
    </row>
    <row r="268" spans="1:8">
      <c r="A268" s="396">
        <v>1900</v>
      </c>
      <c r="B268" s="100" t="s">
        <v>866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4"/>
        <v>0</v>
      </c>
    </row>
    <row r="269" spans="1:8">
      <c r="A269" s="396">
        <v>1900</v>
      </c>
      <c r="B269" s="100" t="s">
        <v>981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44"/>
        <v>0</v>
      </c>
    </row>
    <row r="270" spans="1:8">
      <c r="A270" s="396">
        <v>1900</v>
      </c>
      <c r="B270" s="128" t="s">
        <v>875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44"/>
        <v>0</v>
      </c>
    </row>
    <row r="271" spans="1:8">
      <c r="A271" s="396">
        <v>1900</v>
      </c>
      <c r="B271" s="100" t="s">
        <v>891</v>
      </c>
      <c r="C271">
        <v>0</v>
      </c>
      <c r="D271">
        <v>2</v>
      </c>
      <c r="E271">
        <v>0</v>
      </c>
      <c r="F271">
        <v>1</v>
      </c>
      <c r="G271">
        <v>0</v>
      </c>
      <c r="H271">
        <f t="shared" si="44"/>
        <v>2</v>
      </c>
    </row>
    <row r="272" spans="1:8">
      <c r="A272" s="396">
        <v>1900</v>
      </c>
      <c r="B272" s="239" t="s">
        <v>1058</v>
      </c>
      <c r="C272">
        <v>0</v>
      </c>
      <c r="D272">
        <v>0</v>
      </c>
      <c r="E272">
        <v>1</v>
      </c>
      <c r="F272">
        <v>0</v>
      </c>
      <c r="G272">
        <v>0</v>
      </c>
      <c r="H272">
        <f t="shared" si="44"/>
        <v>1</v>
      </c>
    </row>
    <row r="273" spans="1:8">
      <c r="A273" s="396">
        <v>1900</v>
      </c>
      <c r="B273" s="239" t="s">
        <v>1059</v>
      </c>
      <c r="C273">
        <v>0</v>
      </c>
      <c r="D273">
        <v>0</v>
      </c>
      <c r="E273">
        <v>1</v>
      </c>
      <c r="F273">
        <v>0</v>
      </c>
      <c r="G273">
        <v>0</v>
      </c>
      <c r="H273">
        <f t="shared" si="44"/>
        <v>1</v>
      </c>
    </row>
    <row r="274" spans="1:8">
      <c r="A274" s="396">
        <v>1900</v>
      </c>
      <c r="B274" s="239" t="s">
        <v>1060</v>
      </c>
      <c r="C274">
        <v>0</v>
      </c>
      <c r="D274">
        <v>0</v>
      </c>
      <c r="E274">
        <v>2</v>
      </c>
      <c r="F274">
        <v>1</v>
      </c>
      <c r="G274">
        <v>0</v>
      </c>
      <c r="H274">
        <f t="shared" si="44"/>
        <v>2</v>
      </c>
    </row>
    <row r="275" spans="1:8">
      <c r="A275" s="396">
        <v>1900</v>
      </c>
      <c r="B275" s="239" t="s">
        <v>1061</v>
      </c>
      <c r="C275">
        <v>0</v>
      </c>
      <c r="D275">
        <v>2</v>
      </c>
      <c r="E275">
        <v>0</v>
      </c>
      <c r="F275">
        <v>0</v>
      </c>
      <c r="G275">
        <v>0</v>
      </c>
      <c r="H275">
        <f t="shared" si="44"/>
        <v>2</v>
      </c>
    </row>
    <row r="276" spans="1:8">
      <c r="A276" s="396">
        <v>1900</v>
      </c>
      <c r="B276" s="239" t="s">
        <v>1062</v>
      </c>
      <c r="C276">
        <f>SUM(C277:C283)</f>
        <v>1</v>
      </c>
      <c r="D276">
        <f t="shared" ref="D276:H276" si="45">SUM(D277:D283)</f>
        <v>2</v>
      </c>
      <c r="E276">
        <f t="shared" si="45"/>
        <v>5</v>
      </c>
      <c r="F276">
        <f t="shared" si="45"/>
        <v>0</v>
      </c>
      <c r="G276">
        <f t="shared" si="45"/>
        <v>0</v>
      </c>
      <c r="H276">
        <f t="shared" si="45"/>
        <v>8</v>
      </c>
    </row>
    <row r="277" spans="1:8">
      <c r="A277" s="396">
        <v>1900</v>
      </c>
      <c r="B277" s="100" t="s">
        <v>935</v>
      </c>
      <c r="C277">
        <v>0</v>
      </c>
      <c r="D277">
        <v>0</v>
      </c>
      <c r="E277">
        <v>1</v>
      </c>
      <c r="F277">
        <v>0</v>
      </c>
      <c r="G277">
        <v>0</v>
      </c>
      <c r="H277">
        <f t="shared" ref="H277:H283" si="46">C277+D277+E277+G277</f>
        <v>1</v>
      </c>
    </row>
    <row r="278" spans="1:8">
      <c r="A278" s="396">
        <v>1900</v>
      </c>
      <c r="B278" s="128" t="s">
        <v>937</v>
      </c>
      <c r="C278">
        <v>0</v>
      </c>
      <c r="D278">
        <v>0</v>
      </c>
      <c r="E278">
        <v>1</v>
      </c>
      <c r="F278">
        <v>0</v>
      </c>
      <c r="G278">
        <v>0</v>
      </c>
      <c r="H278">
        <f t="shared" si="46"/>
        <v>1</v>
      </c>
    </row>
    <row r="279" spans="1:8">
      <c r="A279" s="396">
        <v>1900</v>
      </c>
      <c r="B279" s="128" t="s">
        <v>938</v>
      </c>
      <c r="C279">
        <v>0</v>
      </c>
      <c r="D279">
        <v>0</v>
      </c>
      <c r="E279">
        <v>1</v>
      </c>
      <c r="F279">
        <v>0</v>
      </c>
      <c r="G279">
        <v>0</v>
      </c>
      <c r="H279">
        <f t="shared" si="46"/>
        <v>1</v>
      </c>
    </row>
    <row r="280" spans="1:8">
      <c r="A280" s="396">
        <v>1900</v>
      </c>
      <c r="B280" s="128" t="s">
        <v>940</v>
      </c>
      <c r="C280">
        <v>0</v>
      </c>
      <c r="D280">
        <v>0</v>
      </c>
      <c r="E280">
        <v>2</v>
      </c>
      <c r="F280">
        <v>0</v>
      </c>
      <c r="G280">
        <v>0</v>
      </c>
      <c r="H280">
        <f t="shared" si="46"/>
        <v>2</v>
      </c>
    </row>
    <row r="281" spans="1:8">
      <c r="A281" s="396">
        <v>1900</v>
      </c>
      <c r="B281" s="100" t="s">
        <v>892</v>
      </c>
      <c r="C281">
        <v>0</v>
      </c>
      <c r="D281">
        <v>1</v>
      </c>
      <c r="E281">
        <v>0</v>
      </c>
      <c r="F281">
        <v>0</v>
      </c>
      <c r="G281">
        <v>0</v>
      </c>
      <c r="H281">
        <f t="shared" si="46"/>
        <v>1</v>
      </c>
    </row>
    <row r="282" spans="1:8">
      <c r="A282" s="396">
        <v>1900</v>
      </c>
      <c r="B282" s="128" t="s">
        <v>893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6"/>
        <v>1</v>
      </c>
    </row>
    <row r="283" spans="1:8">
      <c r="A283" s="396">
        <v>1900</v>
      </c>
      <c r="B283" s="128" t="s">
        <v>942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f t="shared" si="46"/>
        <v>1</v>
      </c>
    </row>
    <row r="284" spans="1:8">
      <c r="A284" s="396">
        <v>1900</v>
      </c>
      <c r="B284" s="248" t="s">
        <v>1063</v>
      </c>
      <c r="C284">
        <f>SUM(C285:C294)</f>
        <v>0</v>
      </c>
      <c r="D284">
        <f t="shared" ref="D284:H284" si="47">SUM(D285:D294)</f>
        <v>0</v>
      </c>
      <c r="E284">
        <f t="shared" si="47"/>
        <v>2</v>
      </c>
      <c r="F284">
        <f t="shared" si="47"/>
        <v>1</v>
      </c>
      <c r="G284">
        <f t="shared" si="47"/>
        <v>0</v>
      </c>
      <c r="H284">
        <f t="shared" si="47"/>
        <v>2</v>
      </c>
    </row>
    <row r="285" spans="1:8">
      <c r="A285" s="396">
        <v>1900</v>
      </c>
      <c r="B285" s="100" t="s">
        <v>860</v>
      </c>
    </row>
    <row r="286" spans="1:8">
      <c r="A286" s="396">
        <v>1900</v>
      </c>
      <c r="B286" s="100" t="s">
        <v>898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ref="H286:H288" si="48">C286+D286+E286+G286</f>
        <v>0</v>
      </c>
    </row>
    <row r="287" spans="1:8">
      <c r="A287" s="396">
        <v>1900</v>
      </c>
      <c r="B287" s="128" t="s">
        <v>853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8"/>
        <v>0</v>
      </c>
    </row>
    <row r="288" spans="1:8">
      <c r="A288" s="396">
        <v>1900</v>
      </c>
      <c r="B288" s="128" t="s">
        <v>857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8"/>
        <v>0</v>
      </c>
    </row>
    <row r="289" spans="1:8">
      <c r="A289" s="396">
        <v>1900</v>
      </c>
      <c r="B289" s="100" t="s">
        <v>862</v>
      </c>
    </row>
    <row r="290" spans="1:8">
      <c r="A290" s="396">
        <v>1900</v>
      </c>
      <c r="B290" s="100" t="s">
        <v>1064</v>
      </c>
    </row>
    <row r="291" spans="1:8">
      <c r="A291" s="396">
        <v>1900</v>
      </c>
      <c r="B291" s="100" t="s">
        <v>872</v>
      </c>
    </row>
    <row r="292" spans="1:8">
      <c r="A292" s="396">
        <v>1900</v>
      </c>
      <c r="B292" s="100" t="s">
        <v>883</v>
      </c>
      <c r="C292">
        <v>0</v>
      </c>
      <c r="D292">
        <v>0</v>
      </c>
      <c r="E292">
        <v>1</v>
      </c>
      <c r="F292">
        <v>1</v>
      </c>
      <c r="G292">
        <v>0</v>
      </c>
      <c r="H292">
        <f>C292+D292+E292+G292</f>
        <v>1</v>
      </c>
    </row>
    <row r="293" spans="1:8">
      <c r="A293" s="396">
        <v>1900</v>
      </c>
      <c r="B293" s="128" t="s">
        <v>895</v>
      </c>
      <c r="C293">
        <v>0</v>
      </c>
      <c r="D293">
        <v>0</v>
      </c>
      <c r="E293">
        <v>1</v>
      </c>
      <c r="F293">
        <v>0</v>
      </c>
      <c r="G293">
        <v>0</v>
      </c>
      <c r="H293">
        <f>C293+D293+E293+G293</f>
        <v>1</v>
      </c>
    </row>
    <row r="294" spans="1:8">
      <c r="A294" s="396">
        <v>1900</v>
      </c>
      <c r="B294" s="100" t="s">
        <v>899</v>
      </c>
    </row>
    <row r="295" spans="1:8">
      <c r="A295" s="396">
        <v>1900</v>
      </c>
      <c r="B295" s="239" t="s">
        <v>1065</v>
      </c>
      <c r="C295">
        <f>SUM(C296:C298)</f>
        <v>0</v>
      </c>
      <c r="D295">
        <f t="shared" ref="D295:H295" si="49">SUM(D296:D298)</f>
        <v>0</v>
      </c>
      <c r="E295">
        <f t="shared" si="49"/>
        <v>5</v>
      </c>
      <c r="F295">
        <f t="shared" si="49"/>
        <v>1</v>
      </c>
      <c r="G295">
        <f t="shared" si="49"/>
        <v>2</v>
      </c>
      <c r="H295">
        <f t="shared" si="49"/>
        <v>7</v>
      </c>
    </row>
    <row r="296" spans="1:8">
      <c r="A296" s="396">
        <v>1900</v>
      </c>
      <c r="B296" s="100" t="s">
        <v>848</v>
      </c>
    </row>
    <row r="297" spans="1:8">
      <c r="A297" s="396">
        <v>1900</v>
      </c>
      <c r="B297" s="242" t="s">
        <v>1066</v>
      </c>
      <c r="C297">
        <v>0</v>
      </c>
      <c r="D297">
        <v>0</v>
      </c>
      <c r="E297">
        <v>5</v>
      </c>
      <c r="F297">
        <v>1</v>
      </c>
      <c r="G297">
        <v>2</v>
      </c>
      <c r="H297">
        <f>C297+D297+E297+G297</f>
        <v>7</v>
      </c>
    </row>
    <row r="298" spans="1:8">
      <c r="A298" s="396">
        <v>1900</v>
      </c>
      <c r="B298" s="242" t="s">
        <v>1067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>C298+D298+E298+G298</f>
        <v>0</v>
      </c>
    </row>
    <row r="299" spans="1:8">
      <c r="A299" s="396">
        <v>1900</v>
      </c>
      <c r="B299" s="61" t="s">
        <v>1068</v>
      </c>
      <c r="C299">
        <f>SUM(C300:C303)</f>
        <v>0</v>
      </c>
      <c r="D299">
        <f t="shared" ref="D299:H299" si="50">SUM(D300:D303)</f>
        <v>0</v>
      </c>
      <c r="E299">
        <f t="shared" si="50"/>
        <v>1</v>
      </c>
      <c r="F299">
        <f t="shared" si="50"/>
        <v>1</v>
      </c>
      <c r="G299">
        <f t="shared" si="50"/>
        <v>0</v>
      </c>
      <c r="H299">
        <f t="shared" si="50"/>
        <v>1</v>
      </c>
    </row>
    <row r="300" spans="1:8">
      <c r="A300" s="396">
        <v>1900</v>
      </c>
      <c r="B300" s="100" t="s">
        <v>846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>C300+D300+E300+G300</f>
        <v>0</v>
      </c>
    </row>
    <row r="301" spans="1:8">
      <c r="A301" s="396">
        <v>1900</v>
      </c>
      <c r="B301" s="128" t="s">
        <v>874</v>
      </c>
      <c r="C301">
        <v>0</v>
      </c>
      <c r="D301">
        <v>0</v>
      </c>
      <c r="E301">
        <v>1</v>
      </c>
      <c r="F301">
        <v>1</v>
      </c>
      <c r="G301">
        <v>0</v>
      </c>
      <c r="H301">
        <f>C301+D301+E301+G301</f>
        <v>1</v>
      </c>
    </row>
    <row r="302" spans="1:8">
      <c r="A302" s="396">
        <v>1900</v>
      </c>
      <c r="B302" s="100" t="s">
        <v>894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C302+D302+E302+G302</f>
        <v>0</v>
      </c>
    </row>
    <row r="303" spans="1:8">
      <c r="A303" s="396">
        <v>1900</v>
      </c>
      <c r="B303" s="100" t="s">
        <v>905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>C303+D303+E303+G303</f>
        <v>0</v>
      </c>
    </row>
    <row r="304" spans="1:8">
      <c r="A304" s="396">
        <v>1900</v>
      </c>
      <c r="B304" s="239" t="s">
        <v>1069</v>
      </c>
      <c r="C304">
        <f>SUM(C305:C310)</f>
        <v>0</v>
      </c>
      <c r="D304">
        <f t="shared" ref="D304:H304" si="51">SUM(D305:D310)</f>
        <v>0</v>
      </c>
      <c r="E304">
        <f t="shared" si="51"/>
        <v>1</v>
      </c>
      <c r="F304">
        <f t="shared" si="51"/>
        <v>0</v>
      </c>
      <c r="G304">
        <f t="shared" si="51"/>
        <v>1</v>
      </c>
      <c r="H304">
        <f t="shared" si="51"/>
        <v>2</v>
      </c>
    </row>
    <row r="305" spans="1:8">
      <c r="A305" s="396">
        <v>1900</v>
      </c>
      <c r="B305" s="100" t="s">
        <v>881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ref="H305:H310" si="52">C305+D305+E305+G305</f>
        <v>0</v>
      </c>
    </row>
    <row r="306" spans="1:8">
      <c r="A306" s="396">
        <v>1900</v>
      </c>
      <c r="B306" s="100" t="s">
        <v>900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52"/>
        <v>0</v>
      </c>
    </row>
    <row r="307" spans="1:8">
      <c r="A307" s="396">
        <v>1900</v>
      </c>
      <c r="B307" s="128" t="s">
        <v>885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52"/>
        <v>0</v>
      </c>
    </row>
    <row r="308" spans="1:8">
      <c r="A308" s="396">
        <v>1900</v>
      </c>
      <c r="B308" s="100" t="s">
        <v>889</v>
      </c>
      <c r="C308">
        <v>0</v>
      </c>
      <c r="D308">
        <v>0</v>
      </c>
      <c r="E308">
        <v>1</v>
      </c>
      <c r="F308">
        <v>0</v>
      </c>
      <c r="G308">
        <v>1</v>
      </c>
      <c r="H308">
        <f t="shared" si="52"/>
        <v>2</v>
      </c>
    </row>
    <row r="309" spans="1:8">
      <c r="A309" s="396">
        <v>1900</v>
      </c>
      <c r="B309" s="100" t="s">
        <v>890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52"/>
        <v>0</v>
      </c>
    </row>
    <row r="310" spans="1:8">
      <c r="A310" s="396">
        <v>1900</v>
      </c>
      <c r="B310" s="100" t="s">
        <v>979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52"/>
        <v>0</v>
      </c>
    </row>
    <row r="311" spans="1:8">
      <c r="A311" s="396">
        <v>1900</v>
      </c>
      <c r="B311" s="239" t="s">
        <v>1070</v>
      </c>
      <c r="C311">
        <f>SUM(C312:C314)</f>
        <v>0</v>
      </c>
      <c r="D311">
        <f t="shared" ref="D311:H311" si="53">SUM(D312:D314)</f>
        <v>2</v>
      </c>
      <c r="E311">
        <f t="shared" si="53"/>
        <v>1</v>
      </c>
      <c r="F311">
        <f t="shared" si="53"/>
        <v>0</v>
      </c>
      <c r="G311">
        <f t="shared" si="53"/>
        <v>0</v>
      </c>
      <c r="H311">
        <f t="shared" si="53"/>
        <v>3</v>
      </c>
    </row>
    <row r="312" spans="1:8">
      <c r="A312" s="396">
        <v>1900</v>
      </c>
      <c r="B312" s="128" t="s">
        <v>864</v>
      </c>
      <c r="C312">
        <v>0</v>
      </c>
      <c r="D312">
        <v>0</v>
      </c>
      <c r="E312">
        <v>1</v>
      </c>
      <c r="F312">
        <v>0</v>
      </c>
      <c r="G312">
        <v>0</v>
      </c>
      <c r="H312">
        <f>C312+D312+E312+G312</f>
        <v>1</v>
      </c>
    </row>
    <row r="313" spans="1:8">
      <c r="A313" s="396">
        <v>1900</v>
      </c>
      <c r="B313" s="100" t="s">
        <v>877</v>
      </c>
      <c r="C313">
        <v>0</v>
      </c>
      <c r="D313">
        <v>1</v>
      </c>
      <c r="E313">
        <v>0</v>
      </c>
      <c r="F313">
        <v>0</v>
      </c>
      <c r="G313">
        <v>0</v>
      </c>
      <c r="H313">
        <f>C313+D313+E313+G313</f>
        <v>1</v>
      </c>
    </row>
    <row r="314" spans="1:8">
      <c r="A314" s="396">
        <v>1900</v>
      </c>
      <c r="B314" s="100" t="s">
        <v>964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>C314+D314+E314+G314</f>
        <v>1</v>
      </c>
    </row>
    <row r="315" spans="1:8">
      <c r="A315" s="396">
        <v>1900</v>
      </c>
      <c r="B315" s="239" t="s">
        <v>1071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f>C315+D315+E315+G315</f>
        <v>1</v>
      </c>
    </row>
    <row r="316" spans="1:8">
      <c r="A316" s="396">
        <v>1900</v>
      </c>
      <c r="B316" s="100" t="s">
        <v>844</v>
      </c>
      <c r="C316">
        <v>0</v>
      </c>
      <c r="D316">
        <v>1</v>
      </c>
      <c r="E316">
        <v>0</v>
      </c>
      <c r="F316">
        <v>0</v>
      </c>
      <c r="G316">
        <v>0</v>
      </c>
      <c r="H316">
        <f>C316+D316+E316+G316</f>
        <v>1</v>
      </c>
    </row>
    <row r="317" spans="1:8">
      <c r="A317" s="396">
        <v>1900</v>
      </c>
      <c r="B317" s="239" t="s">
        <v>1072</v>
      </c>
      <c r="C317">
        <f>SUM(C318:C332)</f>
        <v>7</v>
      </c>
      <c r="D317">
        <f t="shared" ref="D317:H317" si="54">SUM(D318:D332)</f>
        <v>4</v>
      </c>
      <c r="E317">
        <f t="shared" si="54"/>
        <v>5</v>
      </c>
      <c r="F317">
        <f t="shared" si="54"/>
        <v>5</v>
      </c>
      <c r="G317">
        <f t="shared" si="54"/>
        <v>0</v>
      </c>
      <c r="H317">
        <f t="shared" si="54"/>
        <v>16</v>
      </c>
    </row>
    <row r="318" spans="1:8">
      <c r="A318" s="396">
        <v>1900</v>
      </c>
      <c r="B318" s="100" t="s">
        <v>976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ref="H318:H332" si="55">C318+D318+E318+G318</f>
        <v>0</v>
      </c>
    </row>
    <row r="319" spans="1:8">
      <c r="A319" s="396">
        <v>1900</v>
      </c>
      <c r="B319" s="100" t="s">
        <v>863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55"/>
        <v>0</v>
      </c>
    </row>
    <row r="320" spans="1:8">
      <c r="A320" s="396">
        <v>1900</v>
      </c>
      <c r="B320" s="100" t="s">
        <v>975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f t="shared" si="55"/>
        <v>1</v>
      </c>
    </row>
    <row r="321" spans="1:8">
      <c r="A321" s="396">
        <v>1900</v>
      </c>
      <c r="B321" s="128" t="s">
        <v>901</v>
      </c>
      <c r="C321">
        <v>2</v>
      </c>
      <c r="D321">
        <v>0</v>
      </c>
      <c r="E321">
        <v>0</v>
      </c>
      <c r="F321">
        <v>0</v>
      </c>
      <c r="G321">
        <v>0</v>
      </c>
      <c r="H321">
        <f t="shared" si="55"/>
        <v>2</v>
      </c>
    </row>
    <row r="322" spans="1:8">
      <c r="A322" s="396">
        <v>1900</v>
      </c>
      <c r="B322" s="128" t="s">
        <v>887</v>
      </c>
      <c r="C322">
        <v>0</v>
      </c>
      <c r="D322">
        <v>0</v>
      </c>
      <c r="E322">
        <v>1</v>
      </c>
      <c r="F322">
        <v>0</v>
      </c>
      <c r="G322">
        <v>0</v>
      </c>
      <c r="H322">
        <f t="shared" si="55"/>
        <v>1</v>
      </c>
    </row>
    <row r="323" spans="1:8">
      <c r="A323" s="396">
        <v>1900</v>
      </c>
      <c r="B323" s="100" t="s">
        <v>896</v>
      </c>
      <c r="C323">
        <v>1</v>
      </c>
      <c r="D323">
        <v>0</v>
      </c>
      <c r="E323">
        <v>2</v>
      </c>
      <c r="F323">
        <v>1</v>
      </c>
      <c r="G323">
        <v>0</v>
      </c>
      <c r="H323">
        <f t="shared" si="55"/>
        <v>3</v>
      </c>
    </row>
    <row r="324" spans="1:8">
      <c r="A324" s="396">
        <v>1900</v>
      </c>
      <c r="B324" s="100" t="s">
        <v>888</v>
      </c>
      <c r="C324">
        <v>0</v>
      </c>
      <c r="D324">
        <v>0</v>
      </c>
      <c r="E324">
        <v>1</v>
      </c>
      <c r="F324">
        <v>1</v>
      </c>
      <c r="G324">
        <v>0</v>
      </c>
      <c r="H324">
        <f t="shared" si="55"/>
        <v>1</v>
      </c>
    </row>
    <row r="325" spans="1:8">
      <c r="A325" s="396">
        <v>1900</v>
      </c>
      <c r="B325" s="128" t="s">
        <v>977</v>
      </c>
      <c r="C325">
        <v>1</v>
      </c>
      <c r="D325">
        <v>2</v>
      </c>
      <c r="E325">
        <v>0</v>
      </c>
      <c r="F325">
        <v>1</v>
      </c>
      <c r="G325">
        <v>0</v>
      </c>
      <c r="H325">
        <f t="shared" si="55"/>
        <v>3</v>
      </c>
    </row>
    <row r="326" spans="1:8">
      <c r="A326" s="396">
        <v>1900</v>
      </c>
      <c r="B326" t="s">
        <v>1073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5"/>
        <v>0</v>
      </c>
    </row>
    <row r="327" spans="1:8">
      <c r="A327" s="396">
        <v>1900</v>
      </c>
      <c r="B327" s="100" t="s">
        <v>978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55"/>
        <v>0</v>
      </c>
    </row>
    <row r="328" spans="1:8">
      <c r="A328" s="396">
        <v>1900</v>
      </c>
      <c r="B328" s="100" t="s">
        <v>880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f t="shared" si="55"/>
        <v>1</v>
      </c>
    </row>
    <row r="329" spans="1:8">
      <c r="A329" s="396">
        <v>1900</v>
      </c>
      <c r="B329" s="100" t="s">
        <v>882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55"/>
        <v>0</v>
      </c>
    </row>
    <row r="330" spans="1:8">
      <c r="A330" s="396">
        <v>1900</v>
      </c>
      <c r="B330" s="100" t="s">
        <v>902</v>
      </c>
      <c r="C330">
        <v>2</v>
      </c>
      <c r="D330">
        <v>1</v>
      </c>
      <c r="E330">
        <v>0</v>
      </c>
      <c r="F330">
        <v>1</v>
      </c>
      <c r="G330">
        <v>0</v>
      </c>
      <c r="H330">
        <f t="shared" si="55"/>
        <v>3</v>
      </c>
    </row>
    <row r="331" spans="1:8">
      <c r="A331" s="396">
        <v>1900</v>
      </c>
      <c r="B331" s="100" t="s">
        <v>907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55"/>
        <v>0</v>
      </c>
    </row>
    <row r="332" spans="1:8">
      <c r="A332" s="396">
        <v>1900</v>
      </c>
      <c r="B332" s="100" t="s">
        <v>908</v>
      </c>
      <c r="C332">
        <v>1</v>
      </c>
      <c r="D332">
        <v>0</v>
      </c>
      <c r="E332">
        <v>0</v>
      </c>
      <c r="F332">
        <v>0</v>
      </c>
      <c r="G332">
        <v>0</v>
      </c>
      <c r="H332">
        <f t="shared" si="55"/>
        <v>1</v>
      </c>
    </row>
    <row r="333" spans="1:8">
      <c r="A333" s="396">
        <v>1900</v>
      </c>
      <c r="B333" s="239" t="s">
        <v>1074</v>
      </c>
      <c r="C333">
        <f>SUM(C334:C347)</f>
        <v>2</v>
      </c>
      <c r="D333">
        <f t="shared" ref="D333:H333" si="56">SUM(D334:D347)</f>
        <v>4</v>
      </c>
      <c r="E333">
        <f t="shared" si="56"/>
        <v>3</v>
      </c>
      <c r="F333">
        <f t="shared" si="56"/>
        <v>2</v>
      </c>
      <c r="G333">
        <f t="shared" si="56"/>
        <v>1</v>
      </c>
      <c r="H333">
        <f t="shared" si="56"/>
        <v>10</v>
      </c>
    </row>
    <row r="334" spans="1:8">
      <c r="A334" s="396">
        <v>1900</v>
      </c>
      <c r="B334" s="100" t="s">
        <v>969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 t="shared" ref="H334:H347" si="57">C334+D334+E334+G334</f>
        <v>0</v>
      </c>
    </row>
    <row r="335" spans="1:8">
      <c r="A335" s="396">
        <v>1900</v>
      </c>
      <c r="B335" s="100" t="s">
        <v>991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57"/>
        <v>0</v>
      </c>
    </row>
    <row r="336" spans="1:8">
      <c r="A336" s="396">
        <v>1900</v>
      </c>
      <c r="B336" s="128" t="s">
        <v>985</v>
      </c>
      <c r="C336">
        <v>1</v>
      </c>
      <c r="D336">
        <v>0</v>
      </c>
      <c r="E336">
        <v>0</v>
      </c>
      <c r="F336">
        <v>0</v>
      </c>
      <c r="G336">
        <v>0</v>
      </c>
      <c r="H336">
        <f t="shared" si="57"/>
        <v>1</v>
      </c>
    </row>
    <row r="337" spans="1:8">
      <c r="A337" s="396">
        <v>1900</v>
      </c>
      <c r="B337" s="100" t="s">
        <v>1075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57"/>
        <v>0</v>
      </c>
    </row>
    <row r="338" spans="1:8">
      <c r="A338" s="396">
        <v>1900</v>
      </c>
      <c r="B338" s="100" t="s">
        <v>986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 t="shared" si="57"/>
        <v>0</v>
      </c>
    </row>
    <row r="339" spans="1:8">
      <c r="A339" s="396">
        <v>1900</v>
      </c>
      <c r="B339" s="128" t="s">
        <v>987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 t="shared" si="57"/>
        <v>0</v>
      </c>
    </row>
    <row r="340" spans="1:8">
      <c r="A340" s="396">
        <v>1900</v>
      </c>
      <c r="B340" s="100" t="s">
        <v>970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57"/>
        <v>0</v>
      </c>
    </row>
    <row r="341" spans="1:8">
      <c r="A341" s="396">
        <v>1900</v>
      </c>
      <c r="B341" s="100" t="s">
        <v>972</v>
      </c>
      <c r="C341">
        <v>0</v>
      </c>
      <c r="D341">
        <v>1</v>
      </c>
      <c r="E341">
        <v>0</v>
      </c>
      <c r="F341">
        <v>1</v>
      </c>
      <c r="G341">
        <v>0</v>
      </c>
      <c r="H341">
        <f t="shared" si="57"/>
        <v>1</v>
      </c>
    </row>
    <row r="342" spans="1:8">
      <c r="A342" s="396">
        <v>1900</v>
      </c>
      <c r="B342" s="100" t="s">
        <v>974</v>
      </c>
      <c r="C342">
        <v>0</v>
      </c>
      <c r="D342">
        <v>1</v>
      </c>
      <c r="E342">
        <v>0</v>
      </c>
      <c r="F342">
        <v>0</v>
      </c>
      <c r="G342">
        <v>0</v>
      </c>
      <c r="H342">
        <f t="shared" si="57"/>
        <v>1</v>
      </c>
    </row>
    <row r="343" spans="1:8">
      <c r="A343" s="396">
        <v>1900</v>
      </c>
      <c r="B343" s="100" t="s">
        <v>988</v>
      </c>
      <c r="C343">
        <v>0</v>
      </c>
      <c r="D343">
        <v>1</v>
      </c>
      <c r="E343">
        <v>0</v>
      </c>
      <c r="F343">
        <v>0</v>
      </c>
      <c r="G343">
        <v>1</v>
      </c>
      <c r="H343">
        <f t="shared" si="57"/>
        <v>2</v>
      </c>
    </row>
    <row r="344" spans="1:8">
      <c r="A344" s="396">
        <v>1900</v>
      </c>
      <c r="B344" s="100" t="s">
        <v>971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f t="shared" si="57"/>
        <v>1</v>
      </c>
    </row>
    <row r="345" spans="1:8">
      <c r="A345" s="396">
        <v>1900</v>
      </c>
      <c r="B345" s="100" t="s">
        <v>1076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57"/>
        <v>0</v>
      </c>
    </row>
    <row r="346" spans="1:8">
      <c r="A346" s="396">
        <v>1900</v>
      </c>
      <c r="B346" s="100" t="s">
        <v>973</v>
      </c>
      <c r="C346">
        <v>1</v>
      </c>
      <c r="D346">
        <v>1</v>
      </c>
      <c r="E346">
        <v>2</v>
      </c>
      <c r="F346">
        <v>1</v>
      </c>
      <c r="G346">
        <v>0</v>
      </c>
      <c r="H346">
        <f t="shared" si="57"/>
        <v>4</v>
      </c>
    </row>
    <row r="347" spans="1:8">
      <c r="A347" s="396">
        <v>1900</v>
      </c>
      <c r="B347" s="100" t="s">
        <v>990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57"/>
        <v>0</v>
      </c>
    </row>
    <row r="348" spans="1:8">
      <c r="A348" s="396">
        <v>1900</v>
      </c>
      <c r="B348" s="239" t="s">
        <v>1118</v>
      </c>
      <c r="C348">
        <f>SUM(C349:C359)</f>
        <v>1</v>
      </c>
      <c r="D348">
        <f t="shared" ref="D348:H348" si="58">SUM(D349:D359)</f>
        <v>3</v>
      </c>
      <c r="E348">
        <f t="shared" si="58"/>
        <v>2</v>
      </c>
      <c r="F348">
        <f t="shared" si="58"/>
        <v>2</v>
      </c>
      <c r="G348">
        <f t="shared" si="58"/>
        <v>1</v>
      </c>
      <c r="H348">
        <f t="shared" si="58"/>
        <v>7</v>
      </c>
    </row>
    <row r="349" spans="1:8">
      <c r="A349" s="396">
        <v>1900</v>
      </c>
      <c r="B349" s="128" t="s">
        <v>841</v>
      </c>
      <c r="C349">
        <v>0</v>
      </c>
      <c r="D349">
        <v>0</v>
      </c>
      <c r="E349">
        <v>1</v>
      </c>
      <c r="F349">
        <v>1</v>
      </c>
      <c r="G349">
        <v>0</v>
      </c>
      <c r="H349">
        <f t="shared" ref="H349:H359" si="59">C349+D349+E349+G349</f>
        <v>1</v>
      </c>
    </row>
    <row r="350" spans="1:8">
      <c r="A350" s="396">
        <v>1900</v>
      </c>
      <c r="B350" s="100" t="s">
        <v>847</v>
      </c>
      <c r="C350">
        <v>0</v>
      </c>
      <c r="D350">
        <v>2</v>
      </c>
      <c r="E350">
        <v>0</v>
      </c>
      <c r="F350">
        <v>0</v>
      </c>
      <c r="G350">
        <v>0</v>
      </c>
      <c r="H350">
        <f t="shared" si="59"/>
        <v>2</v>
      </c>
    </row>
    <row r="351" spans="1:8">
      <c r="A351" s="396">
        <v>1900</v>
      </c>
      <c r="B351" s="100" t="s">
        <v>850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59"/>
        <v>0</v>
      </c>
    </row>
    <row r="352" spans="1:8">
      <c r="A352" s="396">
        <v>1900</v>
      </c>
      <c r="B352" s="100" t="s">
        <v>852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9"/>
        <v>1</v>
      </c>
    </row>
    <row r="353" spans="1:8">
      <c r="A353" s="396">
        <v>1900</v>
      </c>
      <c r="B353" s="100" t="s">
        <v>869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59"/>
        <v>0</v>
      </c>
    </row>
    <row r="354" spans="1:8">
      <c r="A354" s="396">
        <v>1900</v>
      </c>
      <c r="B354" s="100" t="s">
        <v>871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59"/>
        <v>0</v>
      </c>
    </row>
    <row r="355" spans="1:8">
      <c r="A355" s="396">
        <v>1900</v>
      </c>
      <c r="B355" s="128" t="s">
        <v>873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59"/>
        <v>0</v>
      </c>
    </row>
    <row r="356" spans="1:8">
      <c r="A356" s="396">
        <v>1900</v>
      </c>
      <c r="B356" s="128" t="s">
        <v>879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59"/>
        <v>0</v>
      </c>
    </row>
    <row r="357" spans="1:8">
      <c r="A357" s="396">
        <v>1900</v>
      </c>
      <c r="B357" s="100" t="s">
        <v>886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9"/>
        <v>0</v>
      </c>
    </row>
    <row r="358" spans="1:8">
      <c r="A358" s="396">
        <v>1900</v>
      </c>
      <c r="B358" s="100" t="s">
        <v>910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f t="shared" si="59"/>
        <v>2</v>
      </c>
    </row>
    <row r="359" spans="1:8">
      <c r="A359" s="396">
        <v>1900</v>
      </c>
      <c r="B359" s="100" t="s">
        <v>912</v>
      </c>
      <c r="C359">
        <v>0</v>
      </c>
      <c r="D359">
        <v>0</v>
      </c>
      <c r="E359">
        <v>1</v>
      </c>
      <c r="F359">
        <v>0</v>
      </c>
      <c r="G359">
        <v>0</v>
      </c>
      <c r="H359">
        <f t="shared" si="59"/>
        <v>1</v>
      </c>
    </row>
    <row r="360" spans="1:8">
      <c r="A360" s="396">
        <v>1900</v>
      </c>
      <c r="B360" s="239" t="s">
        <v>1119</v>
      </c>
      <c r="C360">
        <f>SUM(C361:C368)</f>
        <v>2</v>
      </c>
      <c r="D360">
        <f t="shared" ref="D360:H360" si="60">SUM(D361:D368)</f>
        <v>1</v>
      </c>
      <c r="E360">
        <f t="shared" si="60"/>
        <v>1</v>
      </c>
      <c r="F360">
        <f t="shared" si="60"/>
        <v>1</v>
      </c>
      <c r="G360">
        <f t="shared" si="60"/>
        <v>0</v>
      </c>
      <c r="H360">
        <f t="shared" si="60"/>
        <v>4</v>
      </c>
    </row>
    <row r="361" spans="1:8">
      <c r="A361" s="396">
        <v>1900</v>
      </c>
      <c r="B361" s="100" t="s">
        <v>845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>C361+D361+E361+G361</f>
        <v>0</v>
      </c>
    </row>
    <row r="362" spans="1:8">
      <c r="A362" s="396">
        <v>1900</v>
      </c>
      <c r="B362" s="100" t="s">
        <v>849</v>
      </c>
      <c r="C362">
        <v>1</v>
      </c>
      <c r="D362">
        <v>0</v>
      </c>
      <c r="E362">
        <v>0</v>
      </c>
      <c r="F362">
        <v>0</v>
      </c>
      <c r="G362">
        <v>0</v>
      </c>
      <c r="H362">
        <f>C362+D362+E362+G362</f>
        <v>1</v>
      </c>
    </row>
    <row r="363" spans="1:8">
      <c r="A363" s="396">
        <v>1900</v>
      </c>
      <c r="B363" s="100" t="s">
        <v>982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>C363+D363+E363+G363</f>
        <v>0</v>
      </c>
    </row>
    <row r="364" spans="1:8">
      <c r="A364" s="396">
        <v>1900</v>
      </c>
      <c r="B364" s="100" t="s">
        <v>859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ref="H364:H368" si="61">C364+D364+E364+G364</f>
        <v>2</v>
      </c>
    </row>
    <row r="365" spans="1:8">
      <c r="A365" s="396">
        <v>1900</v>
      </c>
      <c r="B365" s="100" t="s">
        <v>868</v>
      </c>
      <c r="C365">
        <v>0</v>
      </c>
      <c r="D365">
        <v>0</v>
      </c>
      <c r="E365">
        <v>1</v>
      </c>
      <c r="F365">
        <v>0</v>
      </c>
      <c r="G365">
        <v>0</v>
      </c>
      <c r="H365">
        <f t="shared" si="61"/>
        <v>1</v>
      </c>
    </row>
    <row r="366" spans="1:8">
      <c r="A366" s="396">
        <v>1900</v>
      </c>
      <c r="B366" s="100" t="s">
        <v>878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61"/>
        <v>0</v>
      </c>
    </row>
    <row r="367" spans="1:8">
      <c r="A367" s="396">
        <v>1900</v>
      </c>
      <c r="B367" s="100" t="s">
        <v>897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61"/>
        <v>0</v>
      </c>
    </row>
    <row r="368" spans="1:8">
      <c r="A368" s="396">
        <v>1900</v>
      </c>
      <c r="B368" s="100" t="s">
        <v>906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61"/>
        <v>0</v>
      </c>
    </row>
    <row r="369" spans="1:8">
      <c r="A369" s="396">
        <v>1900</v>
      </c>
      <c r="B369" s="239" t="s">
        <v>1120</v>
      </c>
      <c r="C369">
        <f>SUM(C370:C377)</f>
        <v>1</v>
      </c>
      <c r="D369">
        <f t="shared" ref="D369:H369" si="62">SUM(D370:D377)</f>
        <v>1</v>
      </c>
      <c r="E369">
        <f t="shared" si="62"/>
        <v>2</v>
      </c>
      <c r="F369">
        <f t="shared" si="62"/>
        <v>0</v>
      </c>
      <c r="G369">
        <f t="shared" si="62"/>
        <v>0</v>
      </c>
      <c r="H369">
        <f t="shared" si="62"/>
        <v>4</v>
      </c>
    </row>
    <row r="370" spans="1:8">
      <c r="A370" s="396">
        <v>1900</v>
      </c>
      <c r="B370" s="100" t="s">
        <v>913</v>
      </c>
      <c r="C370">
        <v>1</v>
      </c>
      <c r="D370">
        <v>0</v>
      </c>
      <c r="E370">
        <v>0</v>
      </c>
      <c r="F370">
        <v>0</v>
      </c>
      <c r="G370">
        <v>0</v>
      </c>
      <c r="H370">
        <f t="shared" ref="H370:H377" si="63">C370+D370+E370+G370</f>
        <v>1</v>
      </c>
    </row>
    <row r="371" spans="1:8">
      <c r="A371" s="396">
        <v>1900</v>
      </c>
      <c r="B371" s="100" t="s">
        <v>914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63"/>
        <v>0</v>
      </c>
    </row>
    <row r="372" spans="1:8">
      <c r="A372" s="396">
        <v>1900</v>
      </c>
      <c r="B372" s="100" t="s">
        <v>915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63"/>
        <v>0</v>
      </c>
    </row>
    <row r="373" spans="1:8">
      <c r="A373" s="396">
        <v>1900</v>
      </c>
      <c r="B373" s="100" t="s">
        <v>916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63"/>
        <v>0</v>
      </c>
    </row>
    <row r="374" spans="1:8">
      <c r="A374" s="396">
        <v>1900</v>
      </c>
      <c r="B374" s="100" t="s">
        <v>917</v>
      </c>
      <c r="C374">
        <v>0</v>
      </c>
      <c r="D374">
        <v>1</v>
      </c>
      <c r="E374">
        <v>1</v>
      </c>
      <c r="F374">
        <v>0</v>
      </c>
      <c r="G374">
        <v>0</v>
      </c>
      <c r="H374">
        <f t="shared" si="63"/>
        <v>2</v>
      </c>
    </row>
    <row r="375" spans="1:8">
      <c r="A375" s="396">
        <v>1900</v>
      </c>
      <c r="B375" s="100" t="s">
        <v>918</v>
      </c>
      <c r="C375">
        <v>0</v>
      </c>
      <c r="D375">
        <v>0</v>
      </c>
      <c r="E375">
        <v>1</v>
      </c>
      <c r="F375">
        <v>0</v>
      </c>
      <c r="G375">
        <v>0</v>
      </c>
      <c r="H375">
        <f t="shared" si="63"/>
        <v>1</v>
      </c>
    </row>
    <row r="376" spans="1:8">
      <c r="A376" s="396">
        <v>1900</v>
      </c>
      <c r="B376" s="100" t="s">
        <v>919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63"/>
        <v>0</v>
      </c>
    </row>
    <row r="377" spans="1:8">
      <c r="A377" s="396">
        <v>1900</v>
      </c>
      <c r="B377" s="100" t="s">
        <v>920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63"/>
        <v>0</v>
      </c>
    </row>
    <row r="378" spans="1:8">
      <c r="A378" s="396">
        <v>1900</v>
      </c>
      <c r="B378" s="239" t="s">
        <v>1121</v>
      </c>
      <c r="C378">
        <f>SUM(C379:C397)</f>
        <v>7</v>
      </c>
      <c r="D378">
        <f t="shared" ref="D378:H378" si="64">SUM(D379:D397)</f>
        <v>7</v>
      </c>
      <c r="E378">
        <f t="shared" si="64"/>
        <v>4</v>
      </c>
      <c r="F378">
        <f t="shared" si="64"/>
        <v>4</v>
      </c>
      <c r="G378">
        <f t="shared" si="64"/>
        <v>2</v>
      </c>
      <c r="H378">
        <f t="shared" si="64"/>
        <v>20</v>
      </c>
    </row>
    <row r="379" spans="1:8">
      <c r="A379" s="396">
        <v>1900</v>
      </c>
      <c r="B379" s="100" t="s">
        <v>921</v>
      </c>
      <c r="C379">
        <v>2</v>
      </c>
      <c r="D379">
        <v>0</v>
      </c>
      <c r="E379">
        <v>0</v>
      </c>
      <c r="F379">
        <v>0</v>
      </c>
      <c r="G379">
        <v>0</v>
      </c>
      <c r="H379">
        <f t="shared" ref="H379:H397" si="65">C379+D379+E379+G379</f>
        <v>2</v>
      </c>
    </row>
    <row r="380" spans="1:8">
      <c r="A380" s="396">
        <v>1900</v>
      </c>
      <c r="B380" s="100" t="s">
        <v>922</v>
      </c>
      <c r="C380">
        <v>1</v>
      </c>
      <c r="D380">
        <v>0</v>
      </c>
      <c r="E380">
        <v>0</v>
      </c>
      <c r="F380">
        <v>0</v>
      </c>
      <c r="G380">
        <v>0</v>
      </c>
      <c r="H380">
        <f t="shared" si="65"/>
        <v>1</v>
      </c>
    </row>
    <row r="381" spans="1:8">
      <c r="A381" s="396">
        <v>1900</v>
      </c>
      <c r="B381" s="100" t="s">
        <v>923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65"/>
        <v>0</v>
      </c>
    </row>
    <row r="382" spans="1:8">
      <c r="A382" s="396">
        <v>1900</v>
      </c>
      <c r="B382" s="100" t="s">
        <v>931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f t="shared" si="65"/>
        <v>1</v>
      </c>
    </row>
    <row r="383" spans="1:8">
      <c r="A383" s="396">
        <v>1900</v>
      </c>
      <c r="B383" s="100" t="s">
        <v>924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65"/>
        <v>0</v>
      </c>
    </row>
    <row r="384" spans="1:8">
      <c r="A384" s="396">
        <v>1900</v>
      </c>
      <c r="B384" s="100" t="s">
        <v>934</v>
      </c>
      <c r="C384">
        <v>1</v>
      </c>
      <c r="D384">
        <v>0</v>
      </c>
      <c r="E384">
        <v>0</v>
      </c>
      <c r="F384">
        <v>0</v>
      </c>
      <c r="G384">
        <v>0</v>
      </c>
      <c r="H384">
        <f t="shared" si="65"/>
        <v>1</v>
      </c>
    </row>
    <row r="385" spans="1:8">
      <c r="A385" s="396">
        <v>1900</v>
      </c>
      <c r="B385" s="100" t="s">
        <v>943</v>
      </c>
      <c r="C385">
        <v>0</v>
      </c>
      <c r="D385">
        <v>0</v>
      </c>
      <c r="E385">
        <v>2</v>
      </c>
      <c r="F385">
        <v>1</v>
      </c>
      <c r="G385">
        <v>1</v>
      </c>
      <c r="H385">
        <f t="shared" si="65"/>
        <v>3</v>
      </c>
    </row>
    <row r="386" spans="1:8">
      <c r="A386" s="396">
        <v>1900</v>
      </c>
      <c r="B386" s="100" t="s">
        <v>941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65"/>
        <v>0</v>
      </c>
    </row>
    <row r="387" spans="1:8">
      <c r="A387" s="396">
        <v>1900</v>
      </c>
      <c r="B387" s="100" t="s">
        <v>944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si="65"/>
        <v>0</v>
      </c>
    </row>
    <row r="388" spans="1:8">
      <c r="A388" s="396">
        <v>1900</v>
      </c>
      <c r="B388" s="128" t="s">
        <v>947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65"/>
        <v>1</v>
      </c>
    </row>
    <row r="389" spans="1:8">
      <c r="A389" s="396">
        <v>1900</v>
      </c>
      <c r="B389" s="128" t="s">
        <v>948</v>
      </c>
      <c r="C389">
        <v>1</v>
      </c>
      <c r="D389">
        <v>0</v>
      </c>
      <c r="E389">
        <v>0</v>
      </c>
      <c r="F389">
        <v>0</v>
      </c>
      <c r="G389">
        <v>0</v>
      </c>
      <c r="H389">
        <f t="shared" si="65"/>
        <v>1</v>
      </c>
    </row>
    <row r="390" spans="1:8">
      <c r="A390" s="396">
        <v>1900</v>
      </c>
      <c r="B390" s="100" t="s">
        <v>951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f t="shared" si="65"/>
        <v>1</v>
      </c>
    </row>
    <row r="391" spans="1:8">
      <c r="A391" s="396">
        <v>1900</v>
      </c>
      <c r="B391" s="100" t="s">
        <v>927</v>
      </c>
      <c r="C391">
        <v>2</v>
      </c>
      <c r="D391">
        <v>0</v>
      </c>
      <c r="E391">
        <v>0</v>
      </c>
      <c r="F391">
        <v>0</v>
      </c>
      <c r="G391">
        <v>0</v>
      </c>
      <c r="H391">
        <f t="shared" si="65"/>
        <v>2</v>
      </c>
    </row>
    <row r="392" spans="1:8">
      <c r="A392" s="396">
        <v>1900</v>
      </c>
      <c r="B392" s="100" t="s">
        <v>983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65"/>
        <v>0</v>
      </c>
    </row>
    <row r="393" spans="1:8">
      <c r="A393" s="396">
        <v>1900</v>
      </c>
      <c r="B393" s="100" t="s">
        <v>952</v>
      </c>
      <c r="C393">
        <v>0</v>
      </c>
      <c r="D393">
        <v>1</v>
      </c>
      <c r="E393">
        <v>0</v>
      </c>
      <c r="F393">
        <v>0</v>
      </c>
      <c r="G393">
        <v>0</v>
      </c>
      <c r="H393">
        <f t="shared" si="65"/>
        <v>1</v>
      </c>
    </row>
    <row r="394" spans="1:8">
      <c r="A394" s="396">
        <v>1900</v>
      </c>
      <c r="B394" s="100" t="s">
        <v>961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f t="shared" si="65"/>
        <v>1</v>
      </c>
    </row>
    <row r="395" spans="1:8">
      <c r="A395" s="396">
        <v>1900</v>
      </c>
      <c r="B395" s="100" t="s">
        <v>954</v>
      </c>
      <c r="C395">
        <v>0</v>
      </c>
      <c r="D395">
        <v>1</v>
      </c>
      <c r="E395">
        <v>0</v>
      </c>
      <c r="F395">
        <v>0</v>
      </c>
      <c r="G395">
        <v>0</v>
      </c>
      <c r="H395">
        <f t="shared" si="65"/>
        <v>1</v>
      </c>
    </row>
    <row r="396" spans="1:8">
      <c r="A396" s="396">
        <v>1900</v>
      </c>
      <c r="B396" s="100" t="s">
        <v>958</v>
      </c>
      <c r="C396">
        <v>0</v>
      </c>
      <c r="D396">
        <v>2</v>
      </c>
      <c r="E396">
        <v>0</v>
      </c>
      <c r="F396">
        <v>3</v>
      </c>
      <c r="G396">
        <v>1</v>
      </c>
      <c r="H396">
        <f t="shared" si="65"/>
        <v>3</v>
      </c>
    </row>
    <row r="397" spans="1:8">
      <c r="A397" s="396">
        <v>1900</v>
      </c>
      <c r="B397" s="128" t="s">
        <v>928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f t="shared" si="65"/>
        <v>1</v>
      </c>
    </row>
    <row r="398" spans="1:8">
      <c r="A398" s="396">
        <v>1900</v>
      </c>
      <c r="B398" s="248" t="s">
        <v>1122</v>
      </c>
      <c r="C398">
        <f>SUM(C399:C411)</f>
        <v>2</v>
      </c>
      <c r="D398">
        <f t="shared" ref="D398:H398" si="66">SUM(D399:D411)</f>
        <v>2</v>
      </c>
      <c r="E398">
        <f t="shared" si="66"/>
        <v>1</v>
      </c>
      <c r="F398">
        <f t="shared" si="66"/>
        <v>1</v>
      </c>
      <c r="G398">
        <f t="shared" si="66"/>
        <v>0</v>
      </c>
      <c r="H398">
        <f t="shared" si="66"/>
        <v>5</v>
      </c>
    </row>
    <row r="399" spans="1:8">
      <c r="A399" s="396">
        <v>1900</v>
      </c>
      <c r="B399" s="100" t="s">
        <v>851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f t="shared" ref="H399:H411" si="67">C399+D399+E399+G399</f>
        <v>1</v>
      </c>
    </row>
    <row r="400" spans="1:8">
      <c r="A400" s="396">
        <v>1900</v>
      </c>
      <c r="B400" s="100" t="s">
        <v>930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67"/>
        <v>0</v>
      </c>
    </row>
    <row r="401" spans="1:8">
      <c r="A401" s="396">
        <v>1900</v>
      </c>
      <c r="B401" s="100" t="s">
        <v>925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67"/>
        <v>0</v>
      </c>
    </row>
    <row r="402" spans="1:8">
      <c r="A402" s="396">
        <v>1900</v>
      </c>
      <c r="B402" s="100" t="s">
        <v>861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67"/>
        <v>0</v>
      </c>
    </row>
    <row r="403" spans="1:8">
      <c r="A403" s="396">
        <v>1900</v>
      </c>
      <c r="B403" s="100" t="s">
        <v>926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67"/>
        <v>0</v>
      </c>
    </row>
    <row r="404" spans="1:8">
      <c r="A404" s="396">
        <v>1900</v>
      </c>
      <c r="B404" s="128" t="s">
        <v>984</v>
      </c>
      <c r="C404">
        <v>1</v>
      </c>
      <c r="D404">
        <v>0</v>
      </c>
      <c r="E404">
        <v>0</v>
      </c>
      <c r="F404">
        <v>0</v>
      </c>
      <c r="G404">
        <v>0</v>
      </c>
      <c r="H404">
        <f t="shared" si="67"/>
        <v>1</v>
      </c>
    </row>
    <row r="405" spans="1:8">
      <c r="A405" s="396">
        <v>1900</v>
      </c>
      <c r="B405" s="100" t="s">
        <v>945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67"/>
        <v>0</v>
      </c>
    </row>
    <row r="406" spans="1:8">
      <c r="A406" s="396">
        <v>1900</v>
      </c>
      <c r="B406" s="128" t="s">
        <v>946</v>
      </c>
      <c r="C406">
        <v>1</v>
      </c>
      <c r="D406">
        <v>0</v>
      </c>
      <c r="E406">
        <v>0</v>
      </c>
      <c r="F406">
        <v>0</v>
      </c>
      <c r="G406">
        <v>0</v>
      </c>
      <c r="H406">
        <f t="shared" si="67"/>
        <v>1</v>
      </c>
    </row>
    <row r="407" spans="1:8">
      <c r="A407" s="396">
        <v>1900</v>
      </c>
      <c r="B407" s="100" t="s">
        <v>989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67"/>
        <v>0</v>
      </c>
    </row>
    <row r="408" spans="1:8">
      <c r="A408" s="396">
        <v>1900</v>
      </c>
      <c r="B408" s="100" t="s">
        <v>955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67"/>
        <v>0</v>
      </c>
    </row>
    <row r="409" spans="1:8">
      <c r="A409" s="396">
        <v>1900</v>
      </c>
      <c r="B409" s="100" t="s">
        <v>956</v>
      </c>
      <c r="C409">
        <v>0</v>
      </c>
      <c r="D409">
        <v>1</v>
      </c>
      <c r="E409">
        <v>0</v>
      </c>
      <c r="F409">
        <v>0</v>
      </c>
      <c r="G409">
        <v>0</v>
      </c>
      <c r="H409">
        <f t="shared" si="67"/>
        <v>1</v>
      </c>
    </row>
    <row r="410" spans="1:8">
      <c r="A410" s="396">
        <v>1900</v>
      </c>
      <c r="B410" s="100" t="s">
        <v>957</v>
      </c>
      <c r="C410">
        <v>0</v>
      </c>
      <c r="D410">
        <v>0</v>
      </c>
      <c r="E410">
        <v>1</v>
      </c>
      <c r="F410">
        <v>0</v>
      </c>
      <c r="G410">
        <v>0</v>
      </c>
      <c r="H410">
        <f t="shared" si="67"/>
        <v>1</v>
      </c>
    </row>
    <row r="411" spans="1:8">
      <c r="A411" s="396">
        <v>1900</v>
      </c>
      <c r="B411" s="100" t="s">
        <v>904</v>
      </c>
      <c r="C411">
        <v>0</v>
      </c>
      <c r="D411">
        <v>0</v>
      </c>
      <c r="E411">
        <v>0</v>
      </c>
      <c r="F411">
        <v>1</v>
      </c>
      <c r="G411">
        <v>0</v>
      </c>
      <c r="H411">
        <f t="shared" si="67"/>
        <v>0</v>
      </c>
    </row>
    <row r="412" spans="1:8">
      <c r="A412" s="396">
        <v>1900</v>
      </c>
      <c r="B412" s="239" t="s">
        <v>1123</v>
      </c>
      <c r="C412">
        <f>SUM(C413:C418)</f>
        <v>2</v>
      </c>
      <c r="D412">
        <f t="shared" ref="D412:H412" si="68">SUM(D413:D418)</f>
        <v>2</v>
      </c>
      <c r="E412">
        <f t="shared" si="68"/>
        <v>7</v>
      </c>
      <c r="F412">
        <f t="shared" si="68"/>
        <v>2</v>
      </c>
      <c r="G412">
        <f t="shared" si="68"/>
        <v>1</v>
      </c>
      <c r="H412">
        <f t="shared" si="68"/>
        <v>12</v>
      </c>
    </row>
    <row r="413" spans="1:8">
      <c r="A413" s="396">
        <v>1900</v>
      </c>
      <c r="B413" s="100" t="s">
        <v>929</v>
      </c>
      <c r="C413">
        <v>2</v>
      </c>
      <c r="D413">
        <v>0</v>
      </c>
      <c r="E413">
        <v>0</v>
      </c>
      <c r="F413">
        <v>0</v>
      </c>
      <c r="G413">
        <v>0</v>
      </c>
      <c r="H413">
        <f t="shared" ref="H413:H418" si="69">C413+D413+E413+G413</f>
        <v>2</v>
      </c>
    </row>
    <row r="414" spans="1:8">
      <c r="A414" s="396">
        <v>1900</v>
      </c>
      <c r="B414" s="128" t="s">
        <v>936</v>
      </c>
      <c r="C414">
        <v>0</v>
      </c>
      <c r="D414">
        <v>0</v>
      </c>
      <c r="E414">
        <v>1</v>
      </c>
      <c r="F414">
        <v>1</v>
      </c>
      <c r="G414">
        <v>0</v>
      </c>
      <c r="H414">
        <f t="shared" si="69"/>
        <v>1</v>
      </c>
    </row>
    <row r="415" spans="1:8">
      <c r="A415" s="396">
        <v>1900</v>
      </c>
      <c r="B415" s="100" t="s">
        <v>960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f t="shared" si="69"/>
        <v>1</v>
      </c>
    </row>
    <row r="416" spans="1:8">
      <c r="A416" s="396">
        <v>1900</v>
      </c>
      <c r="B416" s="100" t="s">
        <v>950</v>
      </c>
      <c r="C416">
        <v>0</v>
      </c>
      <c r="D416">
        <v>1</v>
      </c>
      <c r="E416">
        <v>3</v>
      </c>
      <c r="F416">
        <v>1</v>
      </c>
      <c r="G416">
        <v>1</v>
      </c>
      <c r="H416">
        <f t="shared" si="69"/>
        <v>5</v>
      </c>
    </row>
    <row r="417" spans="1:8">
      <c r="A417" s="396">
        <v>1900</v>
      </c>
      <c r="B417" s="100" t="s">
        <v>962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f t="shared" si="69"/>
        <v>1</v>
      </c>
    </row>
    <row r="418" spans="1:8">
      <c r="A418" s="396">
        <v>1900</v>
      </c>
      <c r="B418" s="100" t="s">
        <v>963</v>
      </c>
      <c r="C418">
        <v>0</v>
      </c>
      <c r="D418">
        <v>1</v>
      </c>
      <c r="E418">
        <v>1</v>
      </c>
      <c r="F418">
        <v>0</v>
      </c>
      <c r="G418">
        <v>0</v>
      </c>
      <c r="H418">
        <f t="shared" si="69"/>
        <v>2</v>
      </c>
    </row>
    <row r="419" spans="1:8">
      <c r="A419" s="396">
        <v>1900</v>
      </c>
      <c r="B419" s="239" t="s">
        <v>1124</v>
      </c>
      <c r="C419">
        <f>SUM(C420:C422)</f>
        <v>0</v>
      </c>
      <c r="D419">
        <f t="shared" ref="D419:H419" si="70">SUM(D420:D422)</f>
        <v>1</v>
      </c>
      <c r="E419">
        <f t="shared" si="70"/>
        <v>1</v>
      </c>
      <c r="F419">
        <f t="shared" si="70"/>
        <v>0</v>
      </c>
      <c r="G419">
        <f t="shared" si="70"/>
        <v>0</v>
      </c>
      <c r="H419">
        <f t="shared" si="70"/>
        <v>2</v>
      </c>
    </row>
    <row r="420" spans="1:8">
      <c r="A420" s="396">
        <v>1900</v>
      </c>
      <c r="B420" s="242" t="s">
        <v>1125</v>
      </c>
      <c r="C420">
        <v>0</v>
      </c>
      <c r="D420">
        <v>1</v>
      </c>
      <c r="E420">
        <v>1</v>
      </c>
      <c r="F420">
        <v>0</v>
      </c>
      <c r="G420">
        <v>0</v>
      </c>
      <c r="H420">
        <f>C420+D420+E420+G420</f>
        <v>2</v>
      </c>
    </row>
    <row r="421" spans="1:8">
      <c r="A421" s="396">
        <v>1900</v>
      </c>
      <c r="B421" s="242" t="s">
        <v>1126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>C421+D421+E421+G421</f>
        <v>0</v>
      </c>
    </row>
    <row r="422" spans="1:8">
      <c r="A422" s="396">
        <v>1900</v>
      </c>
      <c r="B422" s="242" t="s">
        <v>1127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>C422+D422+E422+G422</f>
        <v>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572A-F0B7-294D-8159-248CB0EBCAFC}">
  <dimension ref="A1:G213"/>
  <sheetViews>
    <sheetView workbookViewId="0">
      <selection activeCell="G11" sqref="G11"/>
    </sheetView>
  </sheetViews>
  <sheetFormatPr defaultColWidth="11.19921875" defaultRowHeight="15.6"/>
  <cols>
    <col min="1" max="1" width="21.69921875" customWidth="1"/>
    <col min="2" max="3" width="10.796875" style="259"/>
    <col min="4" max="4" width="10.796875" style="110"/>
  </cols>
  <sheetData>
    <row r="1" spans="1:7" s="61" customFormat="1">
      <c r="A1" s="61" t="s">
        <v>1129</v>
      </c>
      <c r="B1" s="264">
        <v>1888</v>
      </c>
      <c r="C1" s="265">
        <v>1900</v>
      </c>
      <c r="D1" s="362" t="s">
        <v>11</v>
      </c>
    </row>
    <row r="2" spans="1:7" s="61" customFormat="1">
      <c r="A2" s="61" t="s">
        <v>21</v>
      </c>
      <c r="B2" s="261">
        <v>568.416610893849</v>
      </c>
      <c r="C2" s="261">
        <v>826.3748952068122</v>
      </c>
      <c r="D2" s="261">
        <f>AVERAGE(B2:C2)</f>
        <v>697.39575305033054</v>
      </c>
    </row>
    <row r="3" spans="1:7">
      <c r="A3" s="61" t="s">
        <v>1052</v>
      </c>
      <c r="B3" s="259">
        <v>612.60579771144069</v>
      </c>
      <c r="C3" s="259">
        <v>913.08490770525134</v>
      </c>
      <c r="D3" s="363">
        <f t="shared" ref="D3:D66" si="0">AVERAGE(B3:C3)</f>
        <v>762.84535270834601</v>
      </c>
      <c r="E3" s="68"/>
      <c r="F3" s="68"/>
      <c r="G3" s="68"/>
    </row>
    <row r="4" spans="1:7">
      <c r="A4" s="100" t="s">
        <v>842</v>
      </c>
      <c r="B4" s="259">
        <v>482.23753822500413</v>
      </c>
      <c r="C4" s="259">
        <v>657.84384111144209</v>
      </c>
      <c r="D4" s="363">
        <f t="shared" si="0"/>
        <v>570.04068966822308</v>
      </c>
      <c r="E4" s="68"/>
      <c r="F4" s="263"/>
      <c r="G4" s="263"/>
    </row>
    <row r="5" spans="1:7">
      <c r="A5" s="100" t="s">
        <v>843</v>
      </c>
      <c r="B5" s="259">
        <v>442.78245770603326</v>
      </c>
      <c r="C5" s="259">
        <v>659.22199244058049</v>
      </c>
      <c r="D5" s="363">
        <f t="shared" si="0"/>
        <v>551.00222507330682</v>
      </c>
      <c r="E5" s="68"/>
      <c r="F5" s="68"/>
      <c r="G5" s="68"/>
    </row>
    <row r="6" spans="1:7">
      <c r="A6" s="100" t="s">
        <v>854</v>
      </c>
      <c r="B6" s="259">
        <v>471.87916077811457</v>
      </c>
      <c r="C6" s="259">
        <v>727.0378259384978</v>
      </c>
      <c r="D6" s="363">
        <f t="shared" si="0"/>
        <v>599.45849335830621</v>
      </c>
    </row>
    <row r="7" spans="1:7">
      <c r="A7" s="100" t="s">
        <v>855</v>
      </c>
      <c r="B7" s="259">
        <v>479.80046296749492</v>
      </c>
      <c r="C7" s="259">
        <v>767.6347476795637</v>
      </c>
      <c r="D7" s="363">
        <f t="shared" si="0"/>
        <v>623.71760532352937</v>
      </c>
    </row>
    <row r="8" spans="1:7">
      <c r="A8" s="100" t="s">
        <v>856</v>
      </c>
      <c r="D8" s="363"/>
    </row>
    <row r="9" spans="1:7">
      <c r="A9" s="100" t="s">
        <v>865</v>
      </c>
      <c r="B9" s="259">
        <v>563.89321248501142</v>
      </c>
      <c r="C9" s="259">
        <v>764.85615112919038</v>
      </c>
      <c r="D9" s="363">
        <f t="shared" si="0"/>
        <v>664.37468180710084</v>
      </c>
    </row>
    <row r="10" spans="1:7">
      <c r="A10" s="100" t="s">
        <v>867</v>
      </c>
      <c r="B10" s="259">
        <v>588.95664887218993</v>
      </c>
      <c r="C10" s="259">
        <v>827.3128929895322</v>
      </c>
      <c r="D10" s="363">
        <f t="shared" si="0"/>
        <v>708.13477093086112</v>
      </c>
    </row>
    <row r="11" spans="1:7">
      <c r="A11" s="100" t="s">
        <v>876</v>
      </c>
      <c r="B11" s="259">
        <v>565.09668127531404</v>
      </c>
      <c r="C11" s="259">
        <v>767.78951871051424</v>
      </c>
      <c r="D11" s="363">
        <f t="shared" si="0"/>
        <v>666.44309999291409</v>
      </c>
    </row>
    <row r="12" spans="1:7">
      <c r="A12" s="100" t="s">
        <v>884</v>
      </c>
      <c r="B12" s="259">
        <v>565.42380534832137</v>
      </c>
      <c r="C12" s="259">
        <v>771.3238987573211</v>
      </c>
      <c r="D12" s="363">
        <f t="shared" si="0"/>
        <v>668.37385205282123</v>
      </c>
    </row>
    <row r="13" spans="1:7">
      <c r="A13" s="100" t="s">
        <v>903</v>
      </c>
      <c r="B13" s="259">
        <v>539.31789466373209</v>
      </c>
      <c r="C13" s="259">
        <v>782.63380808215322</v>
      </c>
      <c r="D13" s="363">
        <f t="shared" si="0"/>
        <v>660.97585137294266</v>
      </c>
    </row>
    <row r="14" spans="1:7">
      <c r="A14" s="100" t="s">
        <v>909</v>
      </c>
      <c r="B14" s="259">
        <v>601.38366841484469</v>
      </c>
      <c r="C14" s="259">
        <v>874.09077739973986</v>
      </c>
      <c r="D14" s="363">
        <f t="shared" si="0"/>
        <v>737.73722290729233</v>
      </c>
    </row>
    <row r="15" spans="1:7">
      <c r="A15" s="100" t="s">
        <v>911</v>
      </c>
      <c r="B15" s="259">
        <v>748</v>
      </c>
      <c r="C15" s="259">
        <v>1097</v>
      </c>
      <c r="D15" s="363">
        <f t="shared" si="0"/>
        <v>922.5</v>
      </c>
    </row>
    <row r="16" spans="1:7">
      <c r="A16" s="239" t="s">
        <v>1053</v>
      </c>
      <c r="B16" s="259">
        <v>519</v>
      </c>
      <c r="C16" s="259">
        <v>752</v>
      </c>
      <c r="D16" s="363">
        <f t="shared" si="0"/>
        <v>635.5</v>
      </c>
    </row>
    <row r="17" spans="1:4">
      <c r="A17" s="100" t="s">
        <v>823</v>
      </c>
      <c r="B17" s="259">
        <v>458</v>
      </c>
      <c r="C17" s="259">
        <v>659</v>
      </c>
      <c r="D17" s="363">
        <f t="shared" si="0"/>
        <v>558.5</v>
      </c>
    </row>
    <row r="18" spans="1:4">
      <c r="A18" s="100" t="s">
        <v>824</v>
      </c>
      <c r="B18" s="259">
        <v>487</v>
      </c>
      <c r="C18" s="259">
        <v>676</v>
      </c>
      <c r="D18" s="363">
        <f t="shared" si="0"/>
        <v>581.5</v>
      </c>
    </row>
    <row r="19" spans="1:4">
      <c r="A19" s="100" t="s">
        <v>825</v>
      </c>
      <c r="B19" s="259">
        <v>679</v>
      </c>
      <c r="C19" s="259">
        <v>993</v>
      </c>
      <c r="D19" s="363">
        <f t="shared" si="0"/>
        <v>836</v>
      </c>
    </row>
    <row r="20" spans="1:4">
      <c r="A20" s="100" t="s">
        <v>826</v>
      </c>
      <c r="B20" s="259">
        <v>594</v>
      </c>
      <c r="C20" s="259">
        <v>792</v>
      </c>
      <c r="D20" s="363">
        <f t="shared" si="0"/>
        <v>693</v>
      </c>
    </row>
    <row r="21" spans="1:4">
      <c r="A21" s="100" t="s">
        <v>827</v>
      </c>
      <c r="B21" s="259">
        <v>473</v>
      </c>
      <c r="C21" s="259">
        <v>649</v>
      </c>
      <c r="D21" s="363">
        <f t="shared" si="0"/>
        <v>561</v>
      </c>
    </row>
    <row r="22" spans="1:4">
      <c r="A22" s="100" t="s">
        <v>828</v>
      </c>
      <c r="B22" s="259">
        <v>537</v>
      </c>
      <c r="C22" s="259">
        <v>782</v>
      </c>
      <c r="D22" s="363">
        <f t="shared" si="0"/>
        <v>659.5</v>
      </c>
    </row>
    <row r="23" spans="1:4">
      <c r="A23" s="100" t="s">
        <v>932</v>
      </c>
      <c r="B23" s="259">
        <v>533</v>
      </c>
      <c r="C23" s="259">
        <v>694</v>
      </c>
      <c r="D23" s="363">
        <f t="shared" si="0"/>
        <v>613.5</v>
      </c>
    </row>
    <row r="24" spans="1:4">
      <c r="A24" s="100" t="s">
        <v>933</v>
      </c>
      <c r="B24" s="259">
        <v>561</v>
      </c>
      <c r="C24" s="259">
        <v>738</v>
      </c>
      <c r="D24" s="363">
        <f t="shared" si="0"/>
        <v>649.5</v>
      </c>
    </row>
    <row r="25" spans="1:4">
      <c r="A25" s="100" t="s">
        <v>829</v>
      </c>
      <c r="B25" s="259">
        <v>527.67903770661508</v>
      </c>
      <c r="C25" s="259">
        <v>752.89809813219074</v>
      </c>
      <c r="D25" s="363">
        <f t="shared" si="0"/>
        <v>640.28856791940291</v>
      </c>
    </row>
    <row r="26" spans="1:4">
      <c r="A26" s="100" t="s">
        <v>959</v>
      </c>
      <c r="B26" s="259">
        <v>440.4215175068008</v>
      </c>
      <c r="C26" s="259">
        <v>698.32129085190934</v>
      </c>
      <c r="D26" s="363">
        <f t="shared" si="0"/>
        <v>569.37140417935507</v>
      </c>
    </row>
    <row r="27" spans="1:4">
      <c r="A27" s="100" t="s">
        <v>830</v>
      </c>
      <c r="B27" s="259">
        <v>484</v>
      </c>
      <c r="C27" s="259">
        <v>729</v>
      </c>
      <c r="D27" s="363">
        <f t="shared" si="0"/>
        <v>606.5</v>
      </c>
    </row>
    <row r="28" spans="1:4">
      <c r="A28" s="100" t="s">
        <v>965</v>
      </c>
      <c r="B28" s="259">
        <v>527</v>
      </c>
      <c r="C28" s="259">
        <v>637</v>
      </c>
      <c r="D28" s="363">
        <f t="shared" si="0"/>
        <v>582</v>
      </c>
    </row>
    <row r="29" spans="1:4">
      <c r="A29" s="100" t="s">
        <v>831</v>
      </c>
      <c r="B29" s="259">
        <v>406</v>
      </c>
      <c r="C29" s="259">
        <v>651</v>
      </c>
      <c r="D29" s="363">
        <f t="shared" si="0"/>
        <v>528.5</v>
      </c>
    </row>
    <row r="30" spans="1:4">
      <c r="A30" s="100" t="s">
        <v>832</v>
      </c>
      <c r="B30" s="259">
        <v>476</v>
      </c>
      <c r="C30" s="259">
        <v>711</v>
      </c>
      <c r="D30" s="363">
        <f t="shared" si="0"/>
        <v>593.5</v>
      </c>
    </row>
    <row r="31" spans="1:4">
      <c r="A31" s="100" t="s">
        <v>870</v>
      </c>
      <c r="D31" s="363"/>
    </row>
    <row r="32" spans="1:4">
      <c r="A32" s="100" t="s">
        <v>833</v>
      </c>
      <c r="B32" s="259">
        <v>451.89596719763233</v>
      </c>
      <c r="C32" s="259">
        <v>692.61712404833384</v>
      </c>
      <c r="D32" s="363">
        <f t="shared" si="0"/>
        <v>572.25654562298314</v>
      </c>
    </row>
    <row r="33" spans="1:4">
      <c r="A33" s="100" t="s">
        <v>949</v>
      </c>
      <c r="B33" s="259">
        <v>779.55415156375511</v>
      </c>
      <c r="C33" s="259">
        <v>1062.3616240155925</v>
      </c>
      <c r="D33" s="363">
        <f t="shared" si="0"/>
        <v>920.9578877896738</v>
      </c>
    </row>
    <row r="34" spans="1:4">
      <c r="A34" s="100" t="s">
        <v>939</v>
      </c>
      <c r="B34" s="259">
        <v>533.23676009242922</v>
      </c>
      <c r="C34" s="259">
        <v>774.00196586286336</v>
      </c>
      <c r="D34" s="363">
        <f t="shared" si="0"/>
        <v>653.61936297764623</v>
      </c>
    </row>
    <row r="35" spans="1:4">
      <c r="A35" s="100" t="s">
        <v>966</v>
      </c>
      <c r="B35" s="259">
        <v>640.07671645464188</v>
      </c>
      <c r="C35" s="259">
        <v>986.75545020001823</v>
      </c>
      <c r="D35" s="363">
        <f t="shared" si="0"/>
        <v>813.41608332733006</v>
      </c>
    </row>
    <row r="36" spans="1:4">
      <c r="A36" s="242" t="s">
        <v>1054</v>
      </c>
      <c r="B36" s="259">
        <v>458.27037994738157</v>
      </c>
      <c r="C36" s="259">
        <v>694.13386763975166</v>
      </c>
      <c r="D36" s="363">
        <f t="shared" si="0"/>
        <v>576.20212379356667</v>
      </c>
    </row>
    <row r="37" spans="1:4">
      <c r="A37" s="100" t="s">
        <v>953</v>
      </c>
      <c r="B37" s="259">
        <v>534.33180858795117</v>
      </c>
      <c r="C37" s="259">
        <v>791.16789694826298</v>
      </c>
      <c r="D37" s="363">
        <f t="shared" si="0"/>
        <v>662.74985276810708</v>
      </c>
    </row>
    <row r="38" spans="1:4">
      <c r="A38" s="100" t="s">
        <v>967</v>
      </c>
      <c r="B38" s="259">
        <v>536.11261579030656</v>
      </c>
      <c r="C38" s="259">
        <v>622.91218847437926</v>
      </c>
      <c r="D38" s="363">
        <f t="shared" si="0"/>
        <v>579.51240213234291</v>
      </c>
    </row>
    <row r="39" spans="1:4">
      <c r="A39" s="100" t="s">
        <v>968</v>
      </c>
      <c r="B39" s="259">
        <v>343.50466924392254</v>
      </c>
      <c r="C39" s="259">
        <v>452.38343167516581</v>
      </c>
      <c r="D39" s="363">
        <f t="shared" si="0"/>
        <v>397.9440504595442</v>
      </c>
    </row>
    <row r="40" spans="1:4">
      <c r="A40" s="100" t="s">
        <v>836</v>
      </c>
      <c r="B40" s="259">
        <v>379.10422363933225</v>
      </c>
      <c r="C40" s="259">
        <v>562.87359734354834</v>
      </c>
      <c r="D40" s="363">
        <f t="shared" si="0"/>
        <v>470.98891049144027</v>
      </c>
    </row>
    <row r="41" spans="1:4">
      <c r="A41" s="100" t="s">
        <v>837</v>
      </c>
      <c r="B41" s="259">
        <v>441.51380118792054</v>
      </c>
      <c r="C41" s="259">
        <v>611.770784380804</v>
      </c>
      <c r="D41" s="363">
        <f t="shared" si="0"/>
        <v>526.64229278436233</v>
      </c>
    </row>
    <row r="42" spans="1:4">
      <c r="A42" s="100" t="s">
        <v>834</v>
      </c>
      <c r="D42" s="363"/>
    </row>
    <row r="43" spans="1:4">
      <c r="A43" s="100" t="s">
        <v>835</v>
      </c>
      <c r="B43" s="259">
        <v>563.15018131135275</v>
      </c>
      <c r="C43" s="259">
        <v>668.3983529147049</v>
      </c>
      <c r="D43" s="363">
        <f t="shared" si="0"/>
        <v>615.77426711302883</v>
      </c>
    </row>
    <row r="44" spans="1:4">
      <c r="A44" s="100" t="s">
        <v>838</v>
      </c>
      <c r="B44" s="259">
        <v>458.98337303135935</v>
      </c>
      <c r="C44" s="259">
        <v>670.29775587043366</v>
      </c>
      <c r="D44" s="363">
        <f t="shared" si="0"/>
        <v>564.64056445089648</v>
      </c>
    </row>
    <row r="45" spans="1:4">
      <c r="A45" s="100" t="s">
        <v>839</v>
      </c>
      <c r="B45" s="259">
        <v>457.38717884252998</v>
      </c>
      <c r="C45" s="259">
        <v>667.47115613179881</v>
      </c>
      <c r="D45" s="363">
        <f t="shared" si="0"/>
        <v>562.42916748716436</v>
      </c>
    </row>
    <row r="46" spans="1:4">
      <c r="A46" s="100" t="s">
        <v>840</v>
      </c>
      <c r="B46" s="259">
        <v>445.03808926691579</v>
      </c>
      <c r="C46" s="259">
        <v>643.95299336563494</v>
      </c>
      <c r="D46" s="363">
        <f t="shared" si="0"/>
        <v>544.49554131627542</v>
      </c>
    </row>
    <row r="47" spans="1:4">
      <c r="A47" s="239" t="s">
        <v>1055</v>
      </c>
      <c r="B47" s="259">
        <v>559.53990929351824</v>
      </c>
      <c r="C47" s="259">
        <v>825.20577817709886</v>
      </c>
      <c r="D47" s="363">
        <f t="shared" si="0"/>
        <v>692.37284373530861</v>
      </c>
    </row>
    <row r="48" spans="1:4">
      <c r="A48" s="100" t="s">
        <v>818</v>
      </c>
      <c r="B48" s="259">
        <v>460</v>
      </c>
      <c r="C48" s="259">
        <v>654</v>
      </c>
      <c r="D48" s="363">
        <f t="shared" si="0"/>
        <v>557</v>
      </c>
    </row>
    <row r="49" spans="1:4">
      <c r="A49" s="100" t="s">
        <v>819</v>
      </c>
      <c r="B49" s="259">
        <v>556</v>
      </c>
      <c r="C49" s="259">
        <v>815</v>
      </c>
      <c r="D49" s="363">
        <f t="shared" si="0"/>
        <v>685.5</v>
      </c>
    </row>
    <row r="50" spans="1:4">
      <c r="A50" s="100" t="s">
        <v>820</v>
      </c>
      <c r="B50" s="259">
        <v>690</v>
      </c>
      <c r="C50" s="259">
        <v>1004</v>
      </c>
      <c r="D50" s="363">
        <f t="shared" si="0"/>
        <v>847</v>
      </c>
    </row>
    <row r="51" spans="1:4">
      <c r="A51" s="100" t="s">
        <v>821</v>
      </c>
      <c r="B51" s="259">
        <v>526</v>
      </c>
      <c r="C51" s="259">
        <v>744</v>
      </c>
      <c r="D51" s="363">
        <f t="shared" si="0"/>
        <v>635</v>
      </c>
    </row>
    <row r="52" spans="1:4">
      <c r="A52" s="100" t="s">
        <v>822</v>
      </c>
      <c r="B52" s="259">
        <v>466</v>
      </c>
      <c r="C52" s="259">
        <v>675</v>
      </c>
      <c r="D52" s="363">
        <f t="shared" si="0"/>
        <v>570.5</v>
      </c>
    </row>
    <row r="53" spans="1:4">
      <c r="A53" s="239" t="s">
        <v>1056</v>
      </c>
      <c r="B53" s="259">
        <v>523</v>
      </c>
      <c r="C53" s="259">
        <v>744</v>
      </c>
      <c r="D53" s="363">
        <f t="shared" si="0"/>
        <v>633.5</v>
      </c>
    </row>
    <row r="54" spans="1:4">
      <c r="A54" s="239" t="s">
        <v>1057</v>
      </c>
      <c r="B54" s="259">
        <v>584.31771848253402</v>
      </c>
      <c r="C54" s="259">
        <v>781.86773147302097</v>
      </c>
      <c r="D54" s="363">
        <f t="shared" si="0"/>
        <v>683.09272497777749</v>
      </c>
    </row>
    <row r="55" spans="1:4">
      <c r="A55" s="100" t="s">
        <v>858</v>
      </c>
      <c r="B55" s="259">
        <v>699</v>
      </c>
      <c r="C55" s="259">
        <v>861</v>
      </c>
      <c r="D55" s="363">
        <f t="shared" si="0"/>
        <v>780</v>
      </c>
    </row>
    <row r="56" spans="1:4">
      <c r="A56" s="100" t="s">
        <v>980</v>
      </c>
      <c r="B56" s="259">
        <v>458</v>
      </c>
      <c r="C56" s="259">
        <v>708</v>
      </c>
      <c r="D56" s="363">
        <f t="shared" si="0"/>
        <v>583</v>
      </c>
    </row>
    <row r="57" spans="1:4">
      <c r="A57" s="100" t="s">
        <v>866</v>
      </c>
      <c r="B57" s="259">
        <v>566</v>
      </c>
      <c r="C57" s="259">
        <v>723</v>
      </c>
      <c r="D57" s="363">
        <f t="shared" si="0"/>
        <v>644.5</v>
      </c>
    </row>
    <row r="58" spans="1:4">
      <c r="A58" s="100" t="s">
        <v>981</v>
      </c>
      <c r="B58" s="259">
        <v>597</v>
      </c>
      <c r="C58" s="259">
        <v>891</v>
      </c>
      <c r="D58" s="363">
        <f t="shared" si="0"/>
        <v>744</v>
      </c>
    </row>
    <row r="59" spans="1:4">
      <c r="A59" s="128" t="s">
        <v>875</v>
      </c>
      <c r="B59" s="259">
        <v>540</v>
      </c>
      <c r="C59" s="259">
        <v>722</v>
      </c>
      <c r="D59" s="363">
        <f t="shared" si="0"/>
        <v>631</v>
      </c>
    </row>
    <row r="60" spans="1:4">
      <c r="A60" s="100" t="s">
        <v>891</v>
      </c>
      <c r="B60" s="259">
        <v>575</v>
      </c>
      <c r="C60" s="259">
        <v>784</v>
      </c>
      <c r="D60" s="363">
        <f t="shared" si="0"/>
        <v>679.5</v>
      </c>
    </row>
    <row r="61" spans="1:4">
      <c r="A61" s="239" t="s">
        <v>1058</v>
      </c>
      <c r="B61" s="259">
        <v>449.8719227958992</v>
      </c>
      <c r="C61" s="259">
        <v>697.19174031256591</v>
      </c>
      <c r="D61" s="363">
        <f t="shared" si="0"/>
        <v>573.53183155423255</v>
      </c>
    </row>
    <row r="62" spans="1:4">
      <c r="A62" s="239" t="s">
        <v>1059</v>
      </c>
      <c r="B62" s="259">
        <v>520.59771883031681</v>
      </c>
      <c r="C62" s="259">
        <v>701.28637260925598</v>
      </c>
      <c r="D62" s="363">
        <f t="shared" si="0"/>
        <v>610.94204571978639</v>
      </c>
    </row>
    <row r="63" spans="1:4">
      <c r="A63" s="239" t="s">
        <v>1060</v>
      </c>
      <c r="B63" s="259">
        <v>619.56103799061248</v>
      </c>
      <c r="C63" s="259">
        <v>818.38284444139481</v>
      </c>
      <c r="D63" s="363">
        <f t="shared" si="0"/>
        <v>718.97194121600364</v>
      </c>
    </row>
    <row r="64" spans="1:4">
      <c r="A64" s="239" t="s">
        <v>1061</v>
      </c>
      <c r="B64" s="259">
        <v>674.07986424989042</v>
      </c>
      <c r="C64" s="259">
        <v>973.88722435980003</v>
      </c>
      <c r="D64" s="363">
        <f t="shared" si="0"/>
        <v>823.98354430484528</v>
      </c>
    </row>
    <row r="65" spans="1:4">
      <c r="A65" s="239" t="s">
        <v>1062</v>
      </c>
      <c r="B65" s="259">
        <v>508.16640192892737</v>
      </c>
      <c r="C65" s="259">
        <v>721.17109096379966</v>
      </c>
      <c r="D65" s="363">
        <f t="shared" si="0"/>
        <v>614.66874644636346</v>
      </c>
    </row>
    <row r="66" spans="1:4">
      <c r="A66" s="100" t="s">
        <v>935</v>
      </c>
      <c r="B66" s="259">
        <v>444.81755123163464</v>
      </c>
      <c r="C66" s="259">
        <v>656.75121286819444</v>
      </c>
      <c r="D66" s="363">
        <f t="shared" si="0"/>
        <v>550.78438204991448</v>
      </c>
    </row>
    <row r="67" spans="1:4">
      <c r="A67" s="128" t="s">
        <v>937</v>
      </c>
      <c r="B67" s="259">
        <v>493.26730928048835</v>
      </c>
      <c r="C67" s="259">
        <v>685.06061107410471</v>
      </c>
      <c r="D67" s="363">
        <f t="shared" ref="D67:D130" si="1">AVERAGE(B67:C67)</f>
        <v>589.16396017729653</v>
      </c>
    </row>
    <row r="68" spans="1:4">
      <c r="A68" s="128" t="s">
        <v>938</v>
      </c>
      <c r="B68" s="259">
        <v>530.86773020303599</v>
      </c>
      <c r="C68" s="259">
        <v>728.24084071023128</v>
      </c>
      <c r="D68" s="363">
        <f t="shared" si="1"/>
        <v>629.55428545663358</v>
      </c>
    </row>
    <row r="69" spans="1:4">
      <c r="A69" s="128" t="s">
        <v>940</v>
      </c>
      <c r="B69" s="259">
        <v>614.54816839669797</v>
      </c>
      <c r="C69" s="259">
        <v>887.95385145374905</v>
      </c>
      <c r="D69" s="363">
        <f t="shared" si="1"/>
        <v>751.25100992522357</v>
      </c>
    </row>
    <row r="70" spans="1:4">
      <c r="A70" s="100" t="s">
        <v>892</v>
      </c>
      <c r="B70" s="259">
        <v>467.39394586422463</v>
      </c>
      <c r="C70" s="259">
        <v>645.33251416712267</v>
      </c>
      <c r="D70" s="363">
        <f t="shared" si="1"/>
        <v>556.36323001567371</v>
      </c>
    </row>
    <row r="71" spans="1:4">
      <c r="A71" s="128" t="s">
        <v>893</v>
      </c>
      <c r="B71" s="259">
        <v>428.96304825650429</v>
      </c>
      <c r="C71" s="259">
        <v>590.06356279934346</v>
      </c>
      <c r="D71" s="363">
        <f t="shared" si="1"/>
        <v>509.51330552792388</v>
      </c>
    </row>
    <row r="72" spans="1:4">
      <c r="A72" s="128" t="s">
        <v>942</v>
      </c>
      <c r="B72" s="259">
        <v>474.03138211355258</v>
      </c>
      <c r="C72" s="259">
        <v>649.50126760152421</v>
      </c>
      <c r="D72" s="363">
        <f t="shared" si="1"/>
        <v>561.76632485753839</v>
      </c>
    </row>
    <row r="73" spans="1:4">
      <c r="A73" s="248" t="s">
        <v>1063</v>
      </c>
      <c r="B73" s="259">
        <v>612.62540798348039</v>
      </c>
      <c r="C73" s="259">
        <v>811.39386051780502</v>
      </c>
      <c r="D73" s="363">
        <f t="shared" si="1"/>
        <v>712.00963425064265</v>
      </c>
    </row>
    <row r="74" spans="1:4">
      <c r="A74" s="100" t="s">
        <v>860</v>
      </c>
      <c r="B74" s="259">
        <v>538.08202530843698</v>
      </c>
      <c r="C74" s="259">
        <v>791.78169139902616</v>
      </c>
      <c r="D74" s="363">
        <f t="shared" si="1"/>
        <v>664.93185835373151</v>
      </c>
    </row>
    <row r="75" spans="1:4">
      <c r="A75" s="100" t="s">
        <v>898</v>
      </c>
      <c r="D75" s="363"/>
    </row>
    <row r="76" spans="1:4">
      <c r="A76" s="128" t="s">
        <v>853</v>
      </c>
      <c r="B76" s="259">
        <v>668.4730368983312</v>
      </c>
      <c r="C76" s="259">
        <v>868.51192003951735</v>
      </c>
      <c r="D76" s="363">
        <f t="shared" si="1"/>
        <v>768.49247846892422</v>
      </c>
    </row>
    <row r="77" spans="1:4">
      <c r="A77" s="128" t="s">
        <v>857</v>
      </c>
      <c r="B77" s="259">
        <v>432.84472003340233</v>
      </c>
      <c r="C77" s="259">
        <v>627.50665833010942</v>
      </c>
      <c r="D77" s="363">
        <f t="shared" si="1"/>
        <v>530.17568918175584</v>
      </c>
    </row>
    <row r="78" spans="1:4">
      <c r="A78" s="100" t="s">
        <v>862</v>
      </c>
      <c r="D78" s="363"/>
    </row>
    <row r="79" spans="1:4">
      <c r="A79" s="100" t="s">
        <v>1064</v>
      </c>
      <c r="D79" s="363"/>
    </row>
    <row r="80" spans="1:4">
      <c r="A80" s="100" t="s">
        <v>872</v>
      </c>
      <c r="D80" s="363"/>
    </row>
    <row r="81" spans="1:4">
      <c r="A81" s="100" t="s">
        <v>883</v>
      </c>
      <c r="B81" s="259">
        <v>670</v>
      </c>
      <c r="C81" s="259">
        <v>847</v>
      </c>
      <c r="D81" s="363">
        <f t="shared" si="1"/>
        <v>758.5</v>
      </c>
    </row>
    <row r="82" spans="1:4">
      <c r="A82" s="128" t="s">
        <v>895</v>
      </c>
      <c r="B82" s="259">
        <v>659.03358250839074</v>
      </c>
      <c r="C82" s="259">
        <v>830.28565420549887</v>
      </c>
      <c r="D82" s="363">
        <f t="shared" si="1"/>
        <v>744.65961835694475</v>
      </c>
    </row>
    <row r="83" spans="1:4">
      <c r="A83" s="100" t="s">
        <v>899</v>
      </c>
      <c r="D83" s="363"/>
    </row>
    <row r="84" spans="1:4">
      <c r="A84" s="239" t="s">
        <v>1065</v>
      </c>
      <c r="B84" s="259">
        <v>811.26073836219791</v>
      </c>
      <c r="C84" s="259">
        <v>1093.2625143012199</v>
      </c>
      <c r="D84" s="363">
        <f t="shared" si="1"/>
        <v>952.26162633170884</v>
      </c>
    </row>
    <row r="85" spans="1:4">
      <c r="A85" s="100" t="s">
        <v>848</v>
      </c>
      <c r="B85" s="259">
        <v>811.26073836219791</v>
      </c>
      <c r="C85" s="259">
        <v>1093.2625143012199</v>
      </c>
      <c r="D85" s="363">
        <f t="shared" si="1"/>
        <v>952.26162633170884</v>
      </c>
    </row>
    <row r="86" spans="1:4">
      <c r="A86" s="242" t="s">
        <v>1066</v>
      </c>
      <c r="D86" s="363"/>
    </row>
    <row r="87" spans="1:4">
      <c r="A87" s="242" t="s">
        <v>1067</v>
      </c>
      <c r="D87" s="363"/>
    </row>
    <row r="88" spans="1:4">
      <c r="A88" s="61" t="s">
        <v>1068</v>
      </c>
      <c r="B88" s="259">
        <v>493.28764566086221</v>
      </c>
      <c r="C88" s="259">
        <v>743.26802954574305</v>
      </c>
      <c r="D88" s="363">
        <f t="shared" si="1"/>
        <v>618.2778376033026</v>
      </c>
    </row>
    <row r="89" spans="1:4">
      <c r="A89" s="100" t="s">
        <v>846</v>
      </c>
      <c r="B89" s="259">
        <v>557.66588702314118</v>
      </c>
      <c r="C89" s="259">
        <v>873.78916351125974</v>
      </c>
      <c r="D89" s="363">
        <f t="shared" si="1"/>
        <v>715.72752526720046</v>
      </c>
    </row>
    <row r="90" spans="1:4">
      <c r="A90" s="128" t="s">
        <v>874</v>
      </c>
      <c r="B90" s="259">
        <v>503.58508563351455</v>
      </c>
      <c r="C90" s="259">
        <v>772.9943645395665</v>
      </c>
      <c r="D90" s="363">
        <f t="shared" si="1"/>
        <v>638.28972508654056</v>
      </c>
    </row>
    <row r="91" spans="1:4">
      <c r="A91" s="100" t="s">
        <v>894</v>
      </c>
      <c r="B91" s="259">
        <v>423.13264029612719</v>
      </c>
      <c r="C91" s="259">
        <v>619.56287341347104</v>
      </c>
      <c r="D91" s="363">
        <f t="shared" si="1"/>
        <v>521.34775685479917</v>
      </c>
    </row>
    <row r="92" spans="1:4">
      <c r="A92" s="100" t="s">
        <v>905</v>
      </c>
      <c r="B92" s="259">
        <v>407.30745005380578</v>
      </c>
      <c r="C92" s="259">
        <v>588.23222342631891</v>
      </c>
      <c r="D92" s="363">
        <f t="shared" si="1"/>
        <v>497.76983674006237</v>
      </c>
    </row>
    <row r="93" spans="1:4">
      <c r="A93" s="239" t="s">
        <v>1069</v>
      </c>
      <c r="B93" s="259">
        <v>553.73164574578175</v>
      </c>
      <c r="C93" s="259">
        <v>846.76255624922601</v>
      </c>
      <c r="D93" s="363">
        <f t="shared" si="1"/>
        <v>700.24710099750382</v>
      </c>
    </row>
    <row r="94" spans="1:4">
      <c r="A94" s="100" t="s">
        <v>881</v>
      </c>
      <c r="B94" s="259">
        <v>470.10437357692678</v>
      </c>
      <c r="C94" s="259">
        <v>655.23104064660868</v>
      </c>
      <c r="D94" s="363">
        <f t="shared" si="1"/>
        <v>562.66770711176775</v>
      </c>
    </row>
    <row r="95" spans="1:4">
      <c r="A95" s="100" t="s">
        <v>900</v>
      </c>
      <c r="B95" s="259">
        <v>483</v>
      </c>
      <c r="C95" s="259">
        <v>761</v>
      </c>
      <c r="D95" s="363">
        <f t="shared" si="1"/>
        <v>622</v>
      </c>
    </row>
    <row r="96" spans="1:4">
      <c r="A96" s="128" t="s">
        <v>885</v>
      </c>
      <c r="B96" s="259">
        <v>628.07700647158174</v>
      </c>
      <c r="C96" s="259">
        <v>899.30285985238368</v>
      </c>
      <c r="D96" s="363">
        <f t="shared" si="1"/>
        <v>763.68993316198271</v>
      </c>
    </row>
    <row r="97" spans="1:4">
      <c r="A97" s="100" t="s">
        <v>889</v>
      </c>
      <c r="B97" s="259">
        <v>608.7500831262937</v>
      </c>
      <c r="C97" s="259">
        <v>933.45013436409397</v>
      </c>
      <c r="D97" s="363">
        <f t="shared" si="1"/>
        <v>771.10010874519389</v>
      </c>
    </row>
    <row r="98" spans="1:4">
      <c r="A98" s="100" t="s">
        <v>890</v>
      </c>
      <c r="B98" s="259">
        <v>413.73221145055936</v>
      </c>
      <c r="C98" s="259">
        <v>643.93029200124147</v>
      </c>
      <c r="D98" s="363">
        <f t="shared" si="1"/>
        <v>528.83125172590042</v>
      </c>
    </row>
    <row r="99" spans="1:4">
      <c r="A99" s="100" t="s">
        <v>979</v>
      </c>
      <c r="B99" s="259">
        <v>520.606273021427</v>
      </c>
      <c r="C99" s="259">
        <v>682.94164857651526</v>
      </c>
      <c r="D99" s="363">
        <f t="shared" si="1"/>
        <v>601.77396079897107</v>
      </c>
    </row>
    <row r="100" spans="1:4">
      <c r="A100" s="239" t="s">
        <v>1070</v>
      </c>
      <c r="B100" s="259">
        <v>621.63169961393987</v>
      </c>
      <c r="C100" s="259">
        <v>827.76362032954694</v>
      </c>
      <c r="D100" s="363">
        <f t="shared" si="1"/>
        <v>724.69765997174341</v>
      </c>
    </row>
    <row r="101" spans="1:4">
      <c r="A101" s="128" t="s">
        <v>864</v>
      </c>
      <c r="B101" s="259">
        <v>615</v>
      </c>
      <c r="C101" s="259">
        <v>846</v>
      </c>
      <c r="D101" s="363">
        <f t="shared" si="1"/>
        <v>730.5</v>
      </c>
    </row>
    <row r="102" spans="1:4">
      <c r="A102" s="100" t="s">
        <v>877</v>
      </c>
      <c r="D102" s="363"/>
    </row>
    <row r="103" spans="1:4">
      <c r="A103" s="100" t="s">
        <v>964</v>
      </c>
      <c r="D103" s="363"/>
    </row>
    <row r="104" spans="1:4">
      <c r="A104" s="239" t="s">
        <v>1071</v>
      </c>
      <c r="B104" s="259">
        <v>674.4075148156669</v>
      </c>
      <c r="C104" s="259">
        <v>843.84473609197869</v>
      </c>
      <c r="D104" s="363">
        <f t="shared" si="1"/>
        <v>759.12612545382285</v>
      </c>
    </row>
    <row r="105" spans="1:4">
      <c r="A105" s="100" t="s">
        <v>844</v>
      </c>
      <c r="D105" s="363"/>
    </row>
    <row r="106" spans="1:4">
      <c r="A106" s="239" t="s">
        <v>1072</v>
      </c>
      <c r="B106" s="259">
        <v>618.37212249474578</v>
      </c>
      <c r="C106" s="259">
        <v>855.39086643032135</v>
      </c>
      <c r="D106" s="363">
        <f t="shared" si="1"/>
        <v>736.88149446253351</v>
      </c>
    </row>
    <row r="107" spans="1:4">
      <c r="A107" s="100" t="s">
        <v>976</v>
      </c>
      <c r="B107" s="259">
        <v>533.286955520422</v>
      </c>
      <c r="C107" s="259">
        <v>732.72332822762235</v>
      </c>
      <c r="D107" s="363">
        <f t="shared" si="1"/>
        <v>633.00514187402223</v>
      </c>
    </row>
    <row r="108" spans="1:4">
      <c r="A108" s="100" t="s">
        <v>863</v>
      </c>
      <c r="B108" s="262">
        <v>993</v>
      </c>
      <c r="C108" s="262">
        <v>1447</v>
      </c>
      <c r="D108" s="364">
        <f t="shared" si="1"/>
        <v>1220</v>
      </c>
    </row>
    <row r="109" spans="1:4">
      <c r="A109" s="100" t="s">
        <v>975</v>
      </c>
      <c r="B109" s="259">
        <v>523.17900764578769</v>
      </c>
      <c r="C109" s="259">
        <v>726.92155612358351</v>
      </c>
      <c r="D109" s="363">
        <f t="shared" si="1"/>
        <v>625.05028188468555</v>
      </c>
    </row>
    <row r="110" spans="1:4">
      <c r="A110" s="128" t="s">
        <v>901</v>
      </c>
      <c r="B110" s="259">
        <v>538.27206677653544</v>
      </c>
      <c r="C110" s="259">
        <v>748.03710206796211</v>
      </c>
      <c r="D110" s="363">
        <f t="shared" si="1"/>
        <v>643.15458442224872</v>
      </c>
    </row>
    <row r="111" spans="1:4">
      <c r="A111" s="128" t="s">
        <v>887</v>
      </c>
      <c r="B111" s="259">
        <v>681.0105275192783</v>
      </c>
      <c r="C111" s="259">
        <v>934.96740614528278</v>
      </c>
      <c r="D111" s="363">
        <f t="shared" si="1"/>
        <v>807.98896683228054</v>
      </c>
    </row>
    <row r="112" spans="1:4">
      <c r="A112" s="100" t="s">
        <v>896</v>
      </c>
      <c r="B112" s="259">
        <v>697.82992151132555</v>
      </c>
      <c r="C112" s="259">
        <v>934.16741288563492</v>
      </c>
      <c r="D112" s="363">
        <f t="shared" si="1"/>
        <v>815.99866719848023</v>
      </c>
    </row>
    <row r="113" spans="1:4">
      <c r="A113" s="100" t="s">
        <v>888</v>
      </c>
      <c r="B113" s="259">
        <v>513</v>
      </c>
      <c r="C113" s="259">
        <v>727</v>
      </c>
      <c r="D113" s="363">
        <f t="shared" si="1"/>
        <v>620</v>
      </c>
    </row>
    <row r="114" spans="1:4">
      <c r="A114" s="128" t="s">
        <v>977</v>
      </c>
      <c r="B114" s="259">
        <v>582.48565870886193</v>
      </c>
      <c r="C114" s="259">
        <v>802.88978430734778</v>
      </c>
      <c r="D114" s="363">
        <f t="shared" si="1"/>
        <v>692.68772150810491</v>
      </c>
    </row>
    <row r="115" spans="1:4">
      <c r="A115" t="s">
        <v>1073</v>
      </c>
      <c r="D115" s="363"/>
    </row>
    <row r="116" spans="1:4">
      <c r="A116" s="100" t="s">
        <v>978</v>
      </c>
      <c r="B116" s="259">
        <v>557</v>
      </c>
      <c r="C116" s="259">
        <v>740</v>
      </c>
      <c r="D116" s="363">
        <f t="shared" si="1"/>
        <v>648.5</v>
      </c>
    </row>
    <row r="117" spans="1:4">
      <c r="A117" s="100" t="s">
        <v>880</v>
      </c>
      <c r="B117" s="259">
        <v>615</v>
      </c>
      <c r="C117" s="259">
        <v>820</v>
      </c>
      <c r="D117" s="363">
        <f t="shared" si="1"/>
        <v>717.5</v>
      </c>
    </row>
    <row r="118" spans="1:4">
      <c r="A118" s="100" t="s">
        <v>882</v>
      </c>
      <c r="B118" s="259">
        <v>607.02076937375489</v>
      </c>
      <c r="C118" s="259">
        <v>810.05002718132221</v>
      </c>
      <c r="D118" s="363">
        <f t="shared" si="1"/>
        <v>708.53539827753855</v>
      </c>
    </row>
    <row r="119" spans="1:4">
      <c r="A119" s="100" t="s">
        <v>902</v>
      </c>
      <c r="B119" s="259">
        <v>609.69824677039219</v>
      </c>
      <c r="C119" s="259">
        <v>818.55064348706935</v>
      </c>
      <c r="D119" s="363">
        <f t="shared" si="1"/>
        <v>714.12444512873071</v>
      </c>
    </row>
    <row r="120" spans="1:4">
      <c r="A120" s="100" t="s">
        <v>907</v>
      </c>
      <c r="B120" s="259">
        <v>517.54724486196949</v>
      </c>
      <c r="C120" s="259">
        <v>745.42774067036066</v>
      </c>
      <c r="D120" s="363">
        <f t="shared" si="1"/>
        <v>631.48749276616513</v>
      </c>
    </row>
    <row r="121" spans="1:4">
      <c r="A121" s="100" t="s">
        <v>908</v>
      </c>
      <c r="B121" s="259">
        <v>606.53006254834099</v>
      </c>
      <c r="C121" s="259">
        <v>859.46106178036507</v>
      </c>
      <c r="D121" s="363">
        <f t="shared" si="1"/>
        <v>732.99556216435303</v>
      </c>
    </row>
    <row r="122" spans="1:4">
      <c r="A122" s="239" t="s">
        <v>1074</v>
      </c>
      <c r="B122" s="259">
        <v>535.29612180558172</v>
      </c>
      <c r="C122" s="259">
        <v>768.289185145582</v>
      </c>
      <c r="D122" s="363">
        <f t="shared" si="1"/>
        <v>651.7926534755818</v>
      </c>
    </row>
    <row r="123" spans="1:4">
      <c r="A123" s="100" t="s">
        <v>969</v>
      </c>
      <c r="B123" s="259">
        <v>501.4668982821421</v>
      </c>
      <c r="C123" s="259">
        <v>815.34761842304181</v>
      </c>
      <c r="D123" s="363">
        <f t="shared" si="1"/>
        <v>658.40725835259195</v>
      </c>
    </row>
    <row r="124" spans="1:4">
      <c r="A124" s="100" t="s">
        <v>991</v>
      </c>
      <c r="B124" s="259">
        <v>356.50103644695434</v>
      </c>
      <c r="C124" s="259">
        <v>493.01514467854327</v>
      </c>
      <c r="D124" s="363">
        <f t="shared" si="1"/>
        <v>424.75809056274881</v>
      </c>
    </row>
    <row r="125" spans="1:4">
      <c r="A125" s="128" t="s">
        <v>985</v>
      </c>
      <c r="B125" s="259">
        <v>534.39139042110764</v>
      </c>
      <c r="C125" s="259">
        <v>687.76886608946143</v>
      </c>
      <c r="D125" s="363">
        <f t="shared" si="1"/>
        <v>611.08012825528454</v>
      </c>
    </row>
    <row r="126" spans="1:4">
      <c r="A126" s="100" t="s">
        <v>1075</v>
      </c>
      <c r="B126" s="259">
        <v>534.99421588637472</v>
      </c>
      <c r="C126" s="259">
        <v>786.35614023000448</v>
      </c>
      <c r="D126" s="363">
        <f t="shared" si="1"/>
        <v>660.67517805818966</v>
      </c>
    </row>
    <row r="127" spans="1:4">
      <c r="A127" s="100" t="s">
        <v>986</v>
      </c>
      <c r="B127" s="259">
        <v>549.11100544143892</v>
      </c>
      <c r="C127" s="259">
        <v>727.80021601746739</v>
      </c>
      <c r="D127" s="363">
        <f t="shared" si="1"/>
        <v>638.45561072945316</v>
      </c>
    </row>
    <row r="128" spans="1:4">
      <c r="A128" s="128" t="s">
        <v>987</v>
      </c>
      <c r="B128" s="259">
        <v>458.99850678805177</v>
      </c>
      <c r="C128" s="259">
        <v>732.22053665183716</v>
      </c>
      <c r="D128" s="363">
        <f t="shared" si="1"/>
        <v>595.6095217199445</v>
      </c>
    </row>
    <row r="129" spans="1:4">
      <c r="A129" s="100" t="s">
        <v>970</v>
      </c>
      <c r="B129" s="259">
        <v>381.98083090413746</v>
      </c>
      <c r="C129" s="259">
        <v>533.52178304566269</v>
      </c>
      <c r="D129" s="363">
        <f t="shared" si="1"/>
        <v>457.7513069749001</v>
      </c>
    </row>
    <row r="130" spans="1:4">
      <c r="A130" s="100" t="s">
        <v>972</v>
      </c>
      <c r="B130" s="259">
        <v>624.08933784037117</v>
      </c>
      <c r="C130" s="259">
        <v>898.4868482902624</v>
      </c>
      <c r="D130" s="363">
        <f t="shared" si="1"/>
        <v>761.28809306531684</v>
      </c>
    </row>
    <row r="131" spans="1:4">
      <c r="A131" s="100" t="s">
        <v>974</v>
      </c>
      <c r="B131" s="259">
        <v>557.95704167890699</v>
      </c>
      <c r="C131" s="259">
        <v>722.58640879773031</v>
      </c>
      <c r="D131" s="363">
        <f t="shared" ref="D131:D194" si="2">AVERAGE(B131:C131)</f>
        <v>640.2717252383186</v>
      </c>
    </row>
    <row r="132" spans="1:4">
      <c r="A132" s="100" t="s">
        <v>988</v>
      </c>
      <c r="B132" s="259">
        <v>547.97752282688361</v>
      </c>
      <c r="C132" s="259">
        <v>835.39410906009789</v>
      </c>
      <c r="D132" s="363">
        <f t="shared" si="2"/>
        <v>691.68581594349075</v>
      </c>
    </row>
    <row r="133" spans="1:4">
      <c r="A133" s="100" t="s">
        <v>971</v>
      </c>
      <c r="B133" s="259">
        <v>439.37806823180779</v>
      </c>
      <c r="C133" s="259">
        <v>635.34808941422523</v>
      </c>
      <c r="D133" s="363">
        <f t="shared" si="2"/>
        <v>537.36307882301651</v>
      </c>
    </row>
    <row r="134" spans="1:4">
      <c r="A134" s="100" t="s">
        <v>1076</v>
      </c>
      <c r="B134" s="259">
        <v>459.7240751339225</v>
      </c>
      <c r="C134" s="259">
        <v>687.1855151889572</v>
      </c>
      <c r="D134" s="363">
        <f t="shared" si="2"/>
        <v>573.45479516143985</v>
      </c>
    </row>
    <row r="135" spans="1:4">
      <c r="A135" s="100" t="s">
        <v>973</v>
      </c>
      <c r="B135" s="259">
        <v>663.62937400171984</v>
      </c>
      <c r="C135" s="259">
        <v>964.6687158663749</v>
      </c>
      <c r="D135" s="363">
        <f t="shared" si="2"/>
        <v>814.14904493404742</v>
      </c>
    </row>
    <row r="136" spans="1:4">
      <c r="A136" s="100" t="s">
        <v>990</v>
      </c>
      <c r="B136" s="259">
        <v>570.89144985065207</v>
      </c>
      <c r="C136" s="259">
        <v>699.58563019193559</v>
      </c>
      <c r="D136" s="363">
        <f t="shared" si="2"/>
        <v>635.23854002129383</v>
      </c>
    </row>
    <row r="137" spans="1:4">
      <c r="A137" s="239" t="s">
        <v>1118</v>
      </c>
      <c r="B137" s="259">
        <v>484.8838361105764</v>
      </c>
      <c r="C137" s="259">
        <v>719.82324362619545</v>
      </c>
      <c r="D137" s="363">
        <f t="shared" si="2"/>
        <v>602.35353986838595</v>
      </c>
    </row>
    <row r="138" spans="1:4">
      <c r="A138" s="128" t="s">
        <v>841</v>
      </c>
      <c r="B138" s="259">
        <v>525.69106401528643</v>
      </c>
      <c r="C138" s="259">
        <v>787.15457781903444</v>
      </c>
      <c r="D138" s="363">
        <f t="shared" si="2"/>
        <v>656.42282091716038</v>
      </c>
    </row>
    <row r="139" spans="1:4">
      <c r="A139" s="100" t="s">
        <v>847</v>
      </c>
      <c r="B139" s="259">
        <v>490.26303037509058</v>
      </c>
      <c r="C139" s="259">
        <v>839.38474381628987</v>
      </c>
      <c r="D139" s="363">
        <f t="shared" si="2"/>
        <v>664.82388709569022</v>
      </c>
    </row>
    <row r="140" spans="1:4">
      <c r="A140" s="100" t="s">
        <v>850</v>
      </c>
      <c r="B140" s="259">
        <v>440.15477791678546</v>
      </c>
      <c r="C140" s="259">
        <v>590.74294715239705</v>
      </c>
      <c r="D140" s="363">
        <f t="shared" si="2"/>
        <v>515.44886253459129</v>
      </c>
    </row>
    <row r="141" spans="1:4">
      <c r="A141" s="100" t="s">
        <v>852</v>
      </c>
      <c r="B141" s="259">
        <v>472.92833744184753</v>
      </c>
      <c r="C141" s="259">
        <v>707.17486559448014</v>
      </c>
      <c r="D141" s="363">
        <f t="shared" si="2"/>
        <v>590.05160151816381</v>
      </c>
    </row>
    <row r="142" spans="1:4">
      <c r="A142" s="100" t="s">
        <v>869</v>
      </c>
      <c r="B142" s="259">
        <v>510.3028381955304</v>
      </c>
      <c r="C142" s="259">
        <v>768.05279180124228</v>
      </c>
      <c r="D142" s="363">
        <f t="shared" si="2"/>
        <v>639.17781499838634</v>
      </c>
    </row>
    <row r="143" spans="1:4">
      <c r="A143" s="100" t="s">
        <v>871</v>
      </c>
      <c r="B143" s="259">
        <v>470.77822169535267</v>
      </c>
      <c r="C143" s="259">
        <v>662.05874978215184</v>
      </c>
      <c r="D143" s="363">
        <f t="shared" si="2"/>
        <v>566.41848573875222</v>
      </c>
    </row>
    <row r="144" spans="1:4">
      <c r="A144" s="128" t="s">
        <v>873</v>
      </c>
      <c r="B144" s="259">
        <v>490.7671437902365</v>
      </c>
      <c r="C144" s="259">
        <v>695.9638680937411</v>
      </c>
      <c r="D144" s="363">
        <f t="shared" si="2"/>
        <v>593.36550594198877</v>
      </c>
    </row>
    <row r="145" spans="1:4">
      <c r="A145" s="128" t="s">
        <v>879</v>
      </c>
      <c r="B145" s="259">
        <v>450.6680359392505</v>
      </c>
      <c r="C145" s="259">
        <v>634.48777831658424</v>
      </c>
      <c r="D145" s="363">
        <f t="shared" si="2"/>
        <v>542.57790712791734</v>
      </c>
    </row>
    <row r="146" spans="1:4">
      <c r="A146" s="100" t="s">
        <v>886</v>
      </c>
      <c r="B146" s="259">
        <v>484.64830682877817</v>
      </c>
      <c r="C146" s="259">
        <v>779.95235930783952</v>
      </c>
      <c r="D146" s="363">
        <f t="shared" si="2"/>
        <v>632.30033306830887</v>
      </c>
    </row>
    <row r="147" spans="1:4">
      <c r="A147" s="100" t="s">
        <v>910</v>
      </c>
      <c r="B147" s="259">
        <v>489.24103977363808</v>
      </c>
      <c r="C147" s="259">
        <v>661.97347228001991</v>
      </c>
      <c r="D147" s="363">
        <f t="shared" si="2"/>
        <v>575.60725602682896</v>
      </c>
    </row>
    <row r="148" spans="1:4">
      <c r="A148" s="100" t="s">
        <v>912</v>
      </c>
      <c r="B148" s="259">
        <v>481.60516706781857</v>
      </c>
      <c r="C148" s="259">
        <v>719.41168400737286</v>
      </c>
      <c r="D148" s="363">
        <f t="shared" si="2"/>
        <v>600.50842553759571</v>
      </c>
    </row>
    <row r="149" spans="1:4">
      <c r="A149" s="239" t="s">
        <v>1119</v>
      </c>
      <c r="B149" s="259">
        <v>578.67423601233918</v>
      </c>
      <c r="C149" s="259">
        <v>804.48877541226716</v>
      </c>
      <c r="D149" s="363">
        <f t="shared" si="2"/>
        <v>691.58150571230317</v>
      </c>
    </row>
    <row r="150" spans="1:4">
      <c r="A150" s="100" t="s">
        <v>845</v>
      </c>
      <c r="B150" s="259">
        <v>669</v>
      </c>
      <c r="C150" s="259">
        <v>921</v>
      </c>
      <c r="D150" s="363">
        <f t="shared" si="2"/>
        <v>795</v>
      </c>
    </row>
    <row r="151" spans="1:4">
      <c r="A151" s="100" t="s">
        <v>849</v>
      </c>
      <c r="B151" s="259">
        <v>536</v>
      </c>
      <c r="C151" s="259">
        <v>772</v>
      </c>
      <c r="D151" s="363">
        <f t="shared" si="2"/>
        <v>654</v>
      </c>
    </row>
    <row r="152" spans="1:4">
      <c r="A152" s="100" t="s">
        <v>982</v>
      </c>
      <c r="B152" s="259">
        <v>494</v>
      </c>
      <c r="C152" s="259">
        <v>721</v>
      </c>
      <c r="D152" s="363">
        <f t="shared" si="2"/>
        <v>607.5</v>
      </c>
    </row>
    <row r="153" spans="1:4">
      <c r="A153" s="100" t="s">
        <v>859</v>
      </c>
      <c r="B153" s="259">
        <v>593</v>
      </c>
      <c r="C153" s="259">
        <v>882</v>
      </c>
      <c r="D153" s="363">
        <f t="shared" si="2"/>
        <v>737.5</v>
      </c>
    </row>
    <row r="154" spans="1:4">
      <c r="A154" s="100" t="s">
        <v>868</v>
      </c>
      <c r="B154" s="259">
        <v>523</v>
      </c>
      <c r="C154" s="259">
        <v>752</v>
      </c>
      <c r="D154" s="363">
        <f t="shared" si="2"/>
        <v>637.5</v>
      </c>
    </row>
    <row r="155" spans="1:4">
      <c r="A155" s="100" t="s">
        <v>878</v>
      </c>
      <c r="B155" s="259">
        <v>572</v>
      </c>
      <c r="C155" s="259">
        <v>723</v>
      </c>
      <c r="D155" s="363">
        <f t="shared" si="2"/>
        <v>647.5</v>
      </c>
    </row>
    <row r="156" spans="1:4">
      <c r="A156" s="100" t="s">
        <v>897</v>
      </c>
      <c r="B156" s="259">
        <v>552</v>
      </c>
      <c r="C156" s="259">
        <v>763</v>
      </c>
      <c r="D156" s="363">
        <f t="shared" si="2"/>
        <v>657.5</v>
      </c>
    </row>
    <row r="157" spans="1:4">
      <c r="A157" s="100" t="s">
        <v>906</v>
      </c>
      <c r="B157" s="259">
        <v>628</v>
      </c>
      <c r="C157" s="259">
        <v>806</v>
      </c>
      <c r="D157" s="363">
        <f t="shared" si="2"/>
        <v>717</v>
      </c>
    </row>
    <row r="158" spans="1:4">
      <c r="A158" s="239" t="s">
        <v>1120</v>
      </c>
      <c r="B158" s="259">
        <v>515.7851891523253</v>
      </c>
      <c r="C158" s="259">
        <v>761.99359027277069</v>
      </c>
      <c r="D158" s="363">
        <f t="shared" si="2"/>
        <v>638.889389712548</v>
      </c>
    </row>
    <row r="159" spans="1:4">
      <c r="A159" s="100" t="s">
        <v>913</v>
      </c>
      <c r="B159" s="259">
        <v>601.47348338910797</v>
      </c>
      <c r="C159" s="259">
        <v>886.64470769609716</v>
      </c>
      <c r="D159" s="363">
        <f t="shared" si="2"/>
        <v>744.05909554260256</v>
      </c>
    </row>
    <row r="160" spans="1:4">
      <c r="A160" s="100" t="s">
        <v>914</v>
      </c>
      <c r="B160" s="259">
        <v>355.90888943336694</v>
      </c>
      <c r="C160" s="259">
        <v>465.63691331487547</v>
      </c>
      <c r="D160" s="363">
        <f t="shared" si="2"/>
        <v>410.7729013741212</v>
      </c>
    </row>
    <row r="161" spans="1:4">
      <c r="A161" s="100" t="s">
        <v>915</v>
      </c>
      <c r="B161" s="259">
        <v>476.02270302378855</v>
      </c>
      <c r="C161" s="259">
        <v>603.65510881435307</v>
      </c>
      <c r="D161" s="363">
        <f t="shared" si="2"/>
        <v>539.83890591907084</v>
      </c>
    </row>
    <row r="162" spans="1:4">
      <c r="A162" s="100" t="s">
        <v>916</v>
      </c>
      <c r="B162" s="259">
        <v>505.47592313104826</v>
      </c>
      <c r="C162" s="259">
        <v>714.8840687771625</v>
      </c>
      <c r="D162" s="363">
        <f t="shared" si="2"/>
        <v>610.17999595410538</v>
      </c>
    </row>
    <row r="163" spans="1:4">
      <c r="A163" s="100" t="s">
        <v>917</v>
      </c>
      <c r="B163" s="259">
        <v>541.45382667168747</v>
      </c>
      <c r="C163" s="259">
        <v>798.55955122651255</v>
      </c>
      <c r="D163" s="363">
        <f t="shared" si="2"/>
        <v>670.00668894909995</v>
      </c>
    </row>
    <row r="164" spans="1:4">
      <c r="A164" s="100" t="s">
        <v>918</v>
      </c>
      <c r="B164" s="259">
        <v>529.28747397915208</v>
      </c>
      <c r="C164" s="259">
        <v>855.47501848897969</v>
      </c>
      <c r="D164" s="363">
        <f t="shared" si="2"/>
        <v>692.38124623406588</v>
      </c>
    </row>
    <row r="165" spans="1:4">
      <c r="A165" s="100" t="s">
        <v>919</v>
      </c>
      <c r="B165" s="259">
        <v>502.93809048883583</v>
      </c>
      <c r="C165" s="259">
        <v>695.34893925845222</v>
      </c>
      <c r="D165" s="363">
        <f t="shared" si="2"/>
        <v>599.14351487364399</v>
      </c>
    </row>
    <row r="166" spans="1:4">
      <c r="A166" s="100" t="s">
        <v>920</v>
      </c>
      <c r="B166" s="259">
        <v>386.07830823274514</v>
      </c>
      <c r="C166" s="259">
        <v>531.90512595329517</v>
      </c>
      <c r="D166" s="363">
        <f t="shared" si="2"/>
        <v>458.99171709302016</v>
      </c>
    </row>
    <row r="167" spans="1:4">
      <c r="A167" s="239" t="s">
        <v>1121</v>
      </c>
      <c r="B167" s="259">
        <v>577</v>
      </c>
      <c r="C167" s="259">
        <v>869</v>
      </c>
      <c r="D167" s="363">
        <f t="shared" si="2"/>
        <v>723</v>
      </c>
    </row>
    <row r="168" spans="1:4">
      <c r="A168" s="100" t="s">
        <v>921</v>
      </c>
      <c r="B168" s="259">
        <v>494.3879236688071</v>
      </c>
      <c r="C168" s="259">
        <v>766.53692539839108</v>
      </c>
      <c r="D168" s="363">
        <f t="shared" si="2"/>
        <v>630.46242453359912</v>
      </c>
    </row>
    <row r="169" spans="1:4">
      <c r="A169" s="100" t="s">
        <v>922</v>
      </c>
      <c r="B169" s="259">
        <v>457.15098284711604</v>
      </c>
      <c r="C169" s="259">
        <v>667.15786589022946</v>
      </c>
      <c r="D169" s="363">
        <f t="shared" si="2"/>
        <v>562.15442436867272</v>
      </c>
    </row>
    <row r="170" spans="1:4">
      <c r="A170" s="100" t="s">
        <v>923</v>
      </c>
      <c r="B170" s="259">
        <v>538.66058905679267</v>
      </c>
      <c r="C170" s="259">
        <v>770.82605865970811</v>
      </c>
      <c r="D170" s="363">
        <f t="shared" si="2"/>
        <v>654.74332385825039</v>
      </c>
    </row>
    <row r="171" spans="1:4">
      <c r="A171" s="100" t="s">
        <v>931</v>
      </c>
      <c r="B171" s="259">
        <v>548.06821559756395</v>
      </c>
      <c r="C171" s="259">
        <v>723.74435693127316</v>
      </c>
      <c r="D171" s="363">
        <f t="shared" si="2"/>
        <v>635.90628626441855</v>
      </c>
    </row>
    <row r="172" spans="1:4">
      <c r="A172" s="100" t="s">
        <v>924</v>
      </c>
      <c r="B172" s="259">
        <v>418.28085091698131</v>
      </c>
      <c r="C172" s="259">
        <v>559.21231836454808</v>
      </c>
      <c r="D172" s="363">
        <f t="shared" si="2"/>
        <v>488.74658464076469</v>
      </c>
    </row>
    <row r="173" spans="1:4">
      <c r="A173" s="100" t="s">
        <v>934</v>
      </c>
      <c r="B173" s="259">
        <v>523.26141040299126</v>
      </c>
      <c r="C173" s="259">
        <v>766.3328043534741</v>
      </c>
      <c r="D173" s="363">
        <f t="shared" si="2"/>
        <v>644.79710737823268</v>
      </c>
    </row>
    <row r="174" spans="1:4">
      <c r="A174" s="100" t="s">
        <v>943</v>
      </c>
      <c r="B174" s="259">
        <v>722.79625168690666</v>
      </c>
      <c r="C174" s="259">
        <v>1094.7649876719213</v>
      </c>
      <c r="D174" s="363">
        <f t="shared" si="2"/>
        <v>908.78061967941403</v>
      </c>
    </row>
    <row r="175" spans="1:4">
      <c r="A175" s="100" t="s">
        <v>941</v>
      </c>
      <c r="B175" s="259">
        <v>540</v>
      </c>
      <c r="C175" s="259">
        <v>784</v>
      </c>
      <c r="D175" s="363">
        <f t="shared" si="2"/>
        <v>662</v>
      </c>
    </row>
    <row r="176" spans="1:4">
      <c r="A176" s="100" t="s">
        <v>944</v>
      </c>
      <c r="B176" s="259">
        <v>423.95942817442358</v>
      </c>
      <c r="C176" s="259">
        <v>674.19926257579505</v>
      </c>
      <c r="D176" s="363">
        <f t="shared" si="2"/>
        <v>549.07934537510937</v>
      </c>
    </row>
    <row r="177" spans="1:4">
      <c r="A177" s="128" t="s">
        <v>947</v>
      </c>
      <c r="B177" s="259">
        <v>575.12298996825166</v>
      </c>
      <c r="C177" s="259">
        <v>849.96213753210316</v>
      </c>
      <c r="D177" s="363">
        <f t="shared" si="2"/>
        <v>712.54256375017735</v>
      </c>
    </row>
    <row r="178" spans="1:4">
      <c r="A178" s="128" t="s">
        <v>948</v>
      </c>
      <c r="B178" s="259">
        <v>603.9446915059367</v>
      </c>
      <c r="C178" s="259">
        <v>790.6516508672114</v>
      </c>
      <c r="D178" s="363">
        <f t="shared" si="2"/>
        <v>697.29817118657411</v>
      </c>
    </row>
    <row r="179" spans="1:4">
      <c r="A179" s="100" t="s">
        <v>951</v>
      </c>
      <c r="B179" s="259">
        <v>621.38669641421689</v>
      </c>
      <c r="C179" s="259">
        <v>891.98374264378515</v>
      </c>
      <c r="D179" s="363">
        <f t="shared" si="2"/>
        <v>756.68521952900096</v>
      </c>
    </row>
    <row r="180" spans="1:4">
      <c r="A180" s="100" t="s">
        <v>927</v>
      </c>
      <c r="B180" s="259">
        <v>556.43597423979907</v>
      </c>
      <c r="C180" s="259">
        <v>768.90506005211626</v>
      </c>
      <c r="D180" s="363">
        <f t="shared" si="2"/>
        <v>662.67051714595766</v>
      </c>
    </row>
    <row r="181" spans="1:4">
      <c r="A181" s="100" t="s">
        <v>983</v>
      </c>
      <c r="B181" s="259">
        <v>407.55580853539374</v>
      </c>
      <c r="C181" s="259">
        <v>564.90128387943253</v>
      </c>
      <c r="D181" s="363">
        <f t="shared" si="2"/>
        <v>486.22854620741316</v>
      </c>
    </row>
    <row r="182" spans="1:4">
      <c r="A182" s="100" t="s">
        <v>952</v>
      </c>
      <c r="B182" s="259">
        <v>502.41115347037214</v>
      </c>
      <c r="C182" s="259">
        <v>827.39778400032912</v>
      </c>
      <c r="D182" s="363">
        <f t="shared" si="2"/>
        <v>664.90446873535063</v>
      </c>
    </row>
    <row r="183" spans="1:4">
      <c r="A183" s="100" t="s">
        <v>961</v>
      </c>
      <c r="B183" s="259">
        <v>521.0156373859254</v>
      </c>
      <c r="C183" s="259">
        <v>739.07726460351751</v>
      </c>
      <c r="D183" s="363">
        <f t="shared" si="2"/>
        <v>630.04645099472145</v>
      </c>
    </row>
    <row r="184" spans="1:4">
      <c r="A184" s="100" t="s">
        <v>954</v>
      </c>
      <c r="B184" s="259">
        <v>562.998940566844</v>
      </c>
      <c r="C184" s="259">
        <v>804.81366923355222</v>
      </c>
      <c r="D184" s="363">
        <f t="shared" si="2"/>
        <v>683.90630490019817</v>
      </c>
    </row>
    <row r="185" spans="1:4">
      <c r="A185" s="100" t="s">
        <v>958</v>
      </c>
      <c r="B185" s="259">
        <v>671</v>
      </c>
      <c r="C185" s="259">
        <v>1081</v>
      </c>
      <c r="D185" s="363">
        <f t="shared" si="2"/>
        <v>876</v>
      </c>
    </row>
    <row r="186" spans="1:4">
      <c r="A186" s="128" t="s">
        <v>928</v>
      </c>
      <c r="B186" s="259">
        <v>609</v>
      </c>
      <c r="C186" s="259">
        <v>828</v>
      </c>
      <c r="D186" s="363">
        <f t="shared" si="2"/>
        <v>718.5</v>
      </c>
    </row>
    <row r="187" spans="1:4">
      <c r="A187" s="248" t="s">
        <v>1122</v>
      </c>
      <c r="B187" s="259">
        <v>350.09732148308029</v>
      </c>
      <c r="C187" s="259">
        <v>531.88999014543992</v>
      </c>
      <c r="D187" s="363">
        <f t="shared" si="2"/>
        <v>440.99365581426014</v>
      </c>
    </row>
    <row r="188" spans="1:4">
      <c r="A188" s="100" t="s">
        <v>851</v>
      </c>
      <c r="B188" s="259">
        <v>403.81236037795446</v>
      </c>
      <c r="C188" s="259">
        <v>836.73482138669294</v>
      </c>
      <c r="D188" s="363">
        <f t="shared" si="2"/>
        <v>620.27359088232367</v>
      </c>
    </row>
    <row r="189" spans="1:4">
      <c r="A189" s="100" t="s">
        <v>930</v>
      </c>
      <c r="B189" s="259">
        <v>301.91079631210022</v>
      </c>
      <c r="C189" s="259">
        <v>401.41293518843588</v>
      </c>
      <c r="D189" s="363">
        <f t="shared" si="2"/>
        <v>351.66186575026802</v>
      </c>
    </row>
    <row r="190" spans="1:4">
      <c r="A190" s="100" t="s">
        <v>925</v>
      </c>
      <c r="B190" s="259">
        <v>270.46124386565526</v>
      </c>
      <c r="C190" s="259">
        <v>422.82404538007063</v>
      </c>
      <c r="D190" s="363">
        <f t="shared" si="2"/>
        <v>346.64264462286292</v>
      </c>
    </row>
    <row r="191" spans="1:4">
      <c r="A191" s="100" t="s">
        <v>861</v>
      </c>
      <c r="B191" s="259">
        <v>384.64265242646525</v>
      </c>
      <c r="C191" s="259">
        <v>521.28965162681357</v>
      </c>
      <c r="D191" s="363">
        <f t="shared" si="2"/>
        <v>452.96615202663941</v>
      </c>
    </row>
    <row r="192" spans="1:4">
      <c r="A192" s="100" t="s">
        <v>926</v>
      </c>
      <c r="B192" s="259">
        <v>350.77516674798909</v>
      </c>
      <c r="C192" s="259">
        <v>418.45669123681807</v>
      </c>
      <c r="D192" s="363">
        <f t="shared" si="2"/>
        <v>384.61592899240361</v>
      </c>
    </row>
    <row r="193" spans="1:4">
      <c r="A193" s="128" t="s">
        <v>984</v>
      </c>
      <c r="B193" s="259">
        <v>306.29291142112817</v>
      </c>
      <c r="C193" s="259">
        <v>427.31332519759383</v>
      </c>
      <c r="D193" s="363">
        <f t="shared" si="2"/>
        <v>366.80311830936103</v>
      </c>
    </row>
    <row r="194" spans="1:4">
      <c r="A194" s="100" t="s">
        <v>945</v>
      </c>
      <c r="B194" s="259">
        <v>367.85732275443775</v>
      </c>
      <c r="C194" s="259">
        <v>516.68686416001492</v>
      </c>
      <c r="D194" s="363">
        <f t="shared" si="2"/>
        <v>442.27209345722633</v>
      </c>
    </row>
    <row r="195" spans="1:4">
      <c r="A195" s="128" t="s">
        <v>946</v>
      </c>
      <c r="B195" s="259">
        <v>389.95143545715734</v>
      </c>
      <c r="C195" s="259">
        <v>658.05660710408711</v>
      </c>
      <c r="D195" s="363">
        <f t="shared" ref="D195:D212" si="3">AVERAGE(B195:C195)</f>
        <v>524.00402128062228</v>
      </c>
    </row>
    <row r="196" spans="1:4">
      <c r="A196" s="100" t="s">
        <v>989</v>
      </c>
      <c r="B196" s="259">
        <v>338.45872936508749</v>
      </c>
      <c r="C196" s="259">
        <v>510.97270838790934</v>
      </c>
      <c r="D196" s="363">
        <f t="shared" si="3"/>
        <v>424.71571887649839</v>
      </c>
    </row>
    <row r="197" spans="1:4">
      <c r="A197" s="100" t="s">
        <v>955</v>
      </c>
      <c r="B197" s="259">
        <v>378.18266075566487</v>
      </c>
      <c r="C197" s="259">
        <v>643.9674385280764</v>
      </c>
      <c r="D197" s="363">
        <f t="shared" si="3"/>
        <v>511.07504964187063</v>
      </c>
    </row>
    <row r="198" spans="1:4">
      <c r="A198" s="100" t="s">
        <v>956</v>
      </c>
      <c r="B198" s="259">
        <v>296.08829781742293</v>
      </c>
      <c r="C198" s="259">
        <v>393.92216363785826</v>
      </c>
      <c r="D198" s="363">
        <f t="shared" si="3"/>
        <v>345.00523072764059</v>
      </c>
    </row>
    <row r="199" spans="1:4">
      <c r="A199" s="100" t="s">
        <v>957</v>
      </c>
      <c r="B199" s="259">
        <v>459.08655004271299</v>
      </c>
      <c r="C199" s="259">
        <v>647.25365242510043</v>
      </c>
      <c r="D199" s="363">
        <f t="shared" si="3"/>
        <v>553.17010123390673</v>
      </c>
    </row>
    <row r="200" spans="1:4">
      <c r="A200" s="100" t="s">
        <v>904</v>
      </c>
      <c r="B200" s="259">
        <v>315.62455660413963</v>
      </c>
      <c r="C200" s="259">
        <v>418.25514122295692</v>
      </c>
      <c r="D200" s="363">
        <f t="shared" si="3"/>
        <v>366.9398489135483</v>
      </c>
    </row>
    <row r="201" spans="1:4">
      <c r="A201" s="239" t="s">
        <v>1123</v>
      </c>
      <c r="B201" s="259">
        <v>602.18958654862695</v>
      </c>
      <c r="C201" s="259">
        <v>863.23886992469966</v>
      </c>
      <c r="D201" s="363">
        <f t="shared" si="3"/>
        <v>732.7142282366633</v>
      </c>
    </row>
    <row r="202" spans="1:4">
      <c r="A202" s="100" t="s">
        <v>929</v>
      </c>
      <c r="B202" s="259">
        <v>589.96571420329349</v>
      </c>
      <c r="C202" s="259">
        <v>869.62745661629788</v>
      </c>
      <c r="D202" s="363">
        <f t="shared" si="3"/>
        <v>729.79658540979563</v>
      </c>
    </row>
    <row r="203" spans="1:4">
      <c r="A203" s="128" t="s">
        <v>936</v>
      </c>
      <c r="B203" s="259">
        <v>609.11333369959357</v>
      </c>
      <c r="C203" s="259">
        <v>830.75467869894464</v>
      </c>
      <c r="D203" s="363">
        <f t="shared" si="3"/>
        <v>719.93400619926911</v>
      </c>
    </row>
    <row r="204" spans="1:4">
      <c r="A204" s="100" t="s">
        <v>960</v>
      </c>
      <c r="B204" s="259">
        <v>548.51922972375883</v>
      </c>
      <c r="C204" s="259">
        <v>728.67661149222045</v>
      </c>
      <c r="D204" s="363">
        <f t="shared" si="3"/>
        <v>638.59792060798964</v>
      </c>
    </row>
    <row r="205" spans="1:4">
      <c r="A205" s="100" t="s">
        <v>950</v>
      </c>
      <c r="B205" s="259">
        <v>738.15483246805979</v>
      </c>
      <c r="C205" s="259">
        <v>1092.1513701096835</v>
      </c>
      <c r="D205" s="363">
        <f t="shared" si="3"/>
        <v>915.15310128887165</v>
      </c>
    </row>
    <row r="206" spans="1:4">
      <c r="A206" s="100" t="s">
        <v>962</v>
      </c>
      <c r="B206" s="259">
        <v>517.84931044908762</v>
      </c>
      <c r="C206" s="259">
        <v>759.90875183327989</v>
      </c>
      <c r="D206" s="363">
        <f t="shared" si="3"/>
        <v>638.87903114118376</v>
      </c>
    </row>
    <row r="207" spans="1:4">
      <c r="A207" s="100" t="s">
        <v>963</v>
      </c>
      <c r="B207" s="259">
        <v>516.80389239696228</v>
      </c>
      <c r="C207" s="259">
        <v>761.29378514439077</v>
      </c>
      <c r="D207" s="363">
        <f t="shared" si="3"/>
        <v>639.04883877067653</v>
      </c>
    </row>
    <row r="208" spans="1:4">
      <c r="A208" s="239" t="s">
        <v>1124</v>
      </c>
      <c r="B208" s="259">
        <v>828</v>
      </c>
      <c r="C208" s="259">
        <v>1202</v>
      </c>
      <c r="D208" s="363">
        <f t="shared" si="3"/>
        <v>1015</v>
      </c>
    </row>
    <row r="209" spans="1:4">
      <c r="A209" s="242" t="s">
        <v>1125</v>
      </c>
      <c r="D209" s="363"/>
    </row>
    <row r="210" spans="1:4">
      <c r="A210" s="242" t="s">
        <v>1126</v>
      </c>
      <c r="D210" s="363"/>
    </row>
    <row r="211" spans="1:4">
      <c r="A211" s="242" t="s">
        <v>1127</v>
      </c>
      <c r="D211" s="363"/>
    </row>
    <row r="212" spans="1:4">
      <c r="A212" s="260" t="s">
        <v>1130</v>
      </c>
      <c r="B212" s="259">
        <v>521.41590190316447</v>
      </c>
      <c r="C212" s="259">
        <v>754.29134028473743</v>
      </c>
      <c r="D212" s="363">
        <f t="shared" si="3"/>
        <v>637.85362109395101</v>
      </c>
    </row>
    <row r="213" spans="1:4">
      <c r="D213" s="363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9100-6C6C-D547-8090-C6397E534787}">
  <dimension ref="A1:G218"/>
  <sheetViews>
    <sheetView workbookViewId="0">
      <pane xSplit="1" topLeftCell="B1" activePane="topRight" state="frozen"/>
      <selection pane="topRight" activeCell="D18" sqref="D18"/>
    </sheetView>
  </sheetViews>
  <sheetFormatPr defaultColWidth="16.796875" defaultRowHeight="15.6"/>
  <cols>
    <col min="1" max="1" width="23.796875" customWidth="1"/>
  </cols>
  <sheetData>
    <row r="1" spans="1:7" ht="37.049999999999997" customHeight="1">
      <c r="B1" s="424" t="s">
        <v>1184</v>
      </c>
      <c r="C1" s="424"/>
      <c r="D1" s="424"/>
      <c r="E1" s="425" t="s">
        <v>1185</v>
      </c>
      <c r="F1" s="425"/>
      <c r="G1" s="425"/>
    </row>
    <row r="2" spans="1:7" ht="31.2">
      <c r="A2" s="61"/>
      <c r="B2" s="273" t="s">
        <v>1154</v>
      </c>
      <c r="C2" s="274" t="s">
        <v>1186</v>
      </c>
      <c r="D2" s="273" t="s">
        <v>1153</v>
      </c>
      <c r="E2" s="273" t="s">
        <v>1154</v>
      </c>
      <c r="F2" s="274" t="s">
        <v>1186</v>
      </c>
      <c r="G2" s="273" t="s">
        <v>1153</v>
      </c>
    </row>
    <row r="3" spans="1:7">
      <c r="A3" s="61" t="s">
        <v>21</v>
      </c>
      <c r="B3">
        <v>22088</v>
      </c>
      <c r="E3">
        <v>23030</v>
      </c>
    </row>
    <row r="4" spans="1:7">
      <c r="A4" s="61" t="s">
        <v>1052</v>
      </c>
      <c r="B4">
        <v>2434</v>
      </c>
      <c r="C4" s="112">
        <v>163.60521774856204</v>
      </c>
      <c r="D4" s="112"/>
      <c r="E4">
        <v>2598</v>
      </c>
      <c r="F4" s="112">
        <v>163.93822170900685</v>
      </c>
    </row>
    <row r="5" spans="1:7">
      <c r="A5" s="100" t="s">
        <v>842</v>
      </c>
      <c r="B5">
        <v>96</v>
      </c>
      <c r="C5" s="112">
        <v>164.50624999999991</v>
      </c>
      <c r="D5">
        <v>163.69999999999999</v>
      </c>
      <c r="E5">
        <v>86</v>
      </c>
      <c r="F5" s="112">
        <v>163.59999999999991</v>
      </c>
      <c r="G5">
        <v>163.6</v>
      </c>
    </row>
    <row r="6" spans="1:7">
      <c r="A6" s="100" t="s">
        <v>843</v>
      </c>
      <c r="B6">
        <v>126</v>
      </c>
      <c r="C6" s="112">
        <v>164.5428571428572</v>
      </c>
      <c r="D6">
        <v>163.80000000000001</v>
      </c>
      <c r="E6">
        <v>139</v>
      </c>
      <c r="F6" s="112">
        <v>163.80000000000013</v>
      </c>
      <c r="G6">
        <v>163.80000000000001</v>
      </c>
    </row>
    <row r="7" spans="1:7">
      <c r="A7" s="100" t="s">
        <v>854</v>
      </c>
      <c r="B7">
        <v>146</v>
      </c>
      <c r="C7" s="112">
        <v>161.7972602739728</v>
      </c>
      <c r="D7">
        <v>160.9</v>
      </c>
      <c r="E7">
        <v>149</v>
      </c>
      <c r="F7" s="112">
        <v>161.64563758389252</v>
      </c>
      <c r="G7">
        <v>161</v>
      </c>
    </row>
    <row r="8" spans="1:7">
      <c r="A8" s="100" t="s">
        <v>855</v>
      </c>
      <c r="B8">
        <v>99</v>
      </c>
      <c r="C8" s="112">
        <v>162.19393939393944</v>
      </c>
      <c r="D8">
        <v>161.4</v>
      </c>
      <c r="E8">
        <v>90</v>
      </c>
      <c r="F8" s="112">
        <v>161.6</v>
      </c>
      <c r="G8">
        <v>161.6</v>
      </c>
    </row>
    <row r="9" spans="1:7">
      <c r="A9" s="100" t="s">
        <v>856</v>
      </c>
    </row>
    <row r="10" spans="1:7">
      <c r="A10" s="100" t="s">
        <v>865</v>
      </c>
      <c r="B10">
        <v>253</v>
      </c>
      <c r="C10" s="112">
        <v>162.51936758893279</v>
      </c>
      <c r="D10">
        <v>162.1</v>
      </c>
      <c r="E10">
        <v>236</v>
      </c>
      <c r="F10" s="112">
        <v>163.65084745762715</v>
      </c>
      <c r="G10">
        <v>162.30000000000001</v>
      </c>
    </row>
    <row r="11" spans="1:7">
      <c r="A11" s="100" t="s">
        <v>867</v>
      </c>
      <c r="B11">
        <v>238</v>
      </c>
      <c r="C11" s="112">
        <v>163.29999999999993</v>
      </c>
      <c r="D11">
        <v>163.30000000000001</v>
      </c>
      <c r="E11">
        <v>257</v>
      </c>
      <c r="F11" s="112">
        <v>162.6634241245134</v>
      </c>
      <c r="G11">
        <v>163.19999999999999</v>
      </c>
    </row>
    <row r="12" spans="1:7">
      <c r="A12" s="100" t="s">
        <v>876</v>
      </c>
      <c r="B12">
        <v>165</v>
      </c>
      <c r="C12" s="112">
        <v>164.02242424242431</v>
      </c>
      <c r="D12">
        <v>163.30000000000001</v>
      </c>
      <c r="E12">
        <v>173</v>
      </c>
      <c r="F12" s="112">
        <v>163.92658959537565</v>
      </c>
      <c r="G12">
        <v>163.4</v>
      </c>
    </row>
    <row r="13" spans="1:7">
      <c r="A13" s="100" t="s">
        <v>884</v>
      </c>
      <c r="B13">
        <v>122</v>
      </c>
      <c r="C13" s="112">
        <v>163.86803278688524</v>
      </c>
      <c r="D13">
        <v>163.4</v>
      </c>
      <c r="E13">
        <v>134</v>
      </c>
      <c r="F13" s="112">
        <v>162.68208955223878</v>
      </c>
      <c r="G13">
        <v>163.30000000000001</v>
      </c>
    </row>
    <row r="14" spans="1:7">
      <c r="A14" s="100" t="s">
        <v>903</v>
      </c>
      <c r="B14">
        <v>116</v>
      </c>
      <c r="C14" s="112">
        <v>163.5310344827586</v>
      </c>
      <c r="D14">
        <v>162.69999999999999</v>
      </c>
      <c r="E14">
        <v>123</v>
      </c>
      <c r="F14" s="112">
        <v>163.19105691056916</v>
      </c>
      <c r="G14">
        <v>162.6</v>
      </c>
    </row>
    <row r="15" spans="1:7">
      <c r="A15" s="100" t="s">
        <v>909</v>
      </c>
      <c r="B15">
        <v>384</v>
      </c>
      <c r="C15" s="112">
        <v>163.90000000000012</v>
      </c>
      <c r="D15">
        <v>163.9</v>
      </c>
      <c r="E15">
        <v>394</v>
      </c>
      <c r="F15" s="112">
        <v>164</v>
      </c>
      <c r="G15">
        <v>164</v>
      </c>
    </row>
    <row r="16" spans="1:7">
      <c r="A16" s="100" t="s">
        <v>911</v>
      </c>
      <c r="B16">
        <v>689</v>
      </c>
      <c r="C16" s="112">
        <v>164.09999999999994</v>
      </c>
      <c r="D16">
        <v>164.1</v>
      </c>
      <c r="E16">
        <v>817</v>
      </c>
      <c r="F16" s="112">
        <v>165.44822521419815</v>
      </c>
      <c r="G16">
        <v>164.4</v>
      </c>
    </row>
    <row r="17" spans="1:7">
      <c r="A17" s="239" t="s">
        <v>1053</v>
      </c>
      <c r="B17">
        <v>4499</v>
      </c>
      <c r="C17" s="112">
        <v>162.93509668815292</v>
      </c>
      <c r="E17">
        <v>4687</v>
      </c>
      <c r="F17" s="112">
        <v>163.38839342863236</v>
      </c>
    </row>
    <row r="18" spans="1:7">
      <c r="A18" s="100" t="s">
        <v>823</v>
      </c>
      <c r="B18">
        <v>134</v>
      </c>
      <c r="C18" s="112">
        <v>163.40000000000009</v>
      </c>
      <c r="D18">
        <v>163.4</v>
      </c>
      <c r="E18">
        <v>148</v>
      </c>
      <c r="F18" s="112">
        <v>163.19999999999985</v>
      </c>
      <c r="G18">
        <v>163.19999999999999</v>
      </c>
    </row>
    <row r="19" spans="1:7">
      <c r="A19" s="100" t="s">
        <v>824</v>
      </c>
      <c r="B19">
        <v>202</v>
      </c>
      <c r="C19" s="112">
        <v>162.37623762376242</v>
      </c>
      <c r="D19">
        <v>161.9</v>
      </c>
      <c r="E19">
        <v>219</v>
      </c>
      <c r="F19" s="112">
        <v>163.28401826484014</v>
      </c>
      <c r="G19">
        <v>162</v>
      </c>
    </row>
    <row r="20" spans="1:7">
      <c r="A20" s="100" t="s">
        <v>825</v>
      </c>
      <c r="B20">
        <v>548</v>
      </c>
      <c r="C20" s="112">
        <v>164.20000000000002</v>
      </c>
      <c r="D20">
        <v>164.2</v>
      </c>
      <c r="E20">
        <v>644</v>
      </c>
      <c r="F20" s="112">
        <v>164.70791925465841</v>
      </c>
      <c r="G20">
        <v>164.2</v>
      </c>
    </row>
    <row r="21" spans="1:7">
      <c r="A21" s="100" t="s">
        <v>826</v>
      </c>
      <c r="B21">
        <v>180</v>
      </c>
      <c r="C21" s="112">
        <v>163.8000000000001</v>
      </c>
      <c r="D21">
        <v>163.80000000000001</v>
      </c>
      <c r="E21">
        <v>190</v>
      </c>
      <c r="F21" s="112">
        <v>163.8000000000001</v>
      </c>
      <c r="G21">
        <v>163.80000000000001</v>
      </c>
    </row>
    <row r="22" spans="1:7">
      <c r="A22" s="100" t="s">
        <v>827</v>
      </c>
      <c r="B22">
        <v>74</v>
      </c>
      <c r="C22" s="112">
        <v>165.01891891891887</v>
      </c>
      <c r="D22">
        <v>164.1</v>
      </c>
      <c r="E22">
        <v>93</v>
      </c>
      <c r="F22" s="112">
        <v>162.08387096774186</v>
      </c>
      <c r="G22">
        <v>163.69999999999999</v>
      </c>
    </row>
    <row r="23" spans="1:7">
      <c r="A23" s="100" t="s">
        <v>828</v>
      </c>
      <c r="B23">
        <v>258</v>
      </c>
      <c r="C23" s="112">
        <v>162.29999999999998</v>
      </c>
      <c r="D23">
        <v>162.30000000000001</v>
      </c>
      <c r="E23">
        <v>274</v>
      </c>
      <c r="F23" s="112">
        <v>162.85839416058408</v>
      </c>
      <c r="G23">
        <v>162.30000000000001</v>
      </c>
    </row>
    <row r="24" spans="1:7">
      <c r="A24" s="100" t="s">
        <v>932</v>
      </c>
      <c r="B24">
        <v>267</v>
      </c>
      <c r="C24" s="112">
        <v>163.88726591760314</v>
      </c>
      <c r="D24">
        <v>164.3</v>
      </c>
      <c r="E24">
        <v>263</v>
      </c>
      <c r="F24" s="112">
        <v>164.29999999999987</v>
      </c>
      <c r="G24">
        <v>164.3</v>
      </c>
    </row>
    <row r="25" spans="1:7">
      <c r="A25" s="100" t="s">
        <v>933</v>
      </c>
      <c r="B25">
        <v>133</v>
      </c>
      <c r="C25" s="112">
        <v>165.8</v>
      </c>
      <c r="D25">
        <v>165.8</v>
      </c>
      <c r="E25">
        <v>116</v>
      </c>
      <c r="F25" s="112">
        <v>164.33620689655172</v>
      </c>
      <c r="G25">
        <v>165.6</v>
      </c>
    </row>
    <row r="26" spans="1:7">
      <c r="A26" s="100" t="s">
        <v>829</v>
      </c>
      <c r="B26">
        <v>57</v>
      </c>
      <c r="C26" s="112">
        <v>167.18070175438601</v>
      </c>
      <c r="D26">
        <v>164.9</v>
      </c>
      <c r="E26">
        <v>61</v>
      </c>
      <c r="F26" s="112">
        <v>164.29016393442623</v>
      </c>
      <c r="G26">
        <v>164.9</v>
      </c>
    </row>
    <row r="27" spans="1:7">
      <c r="A27" s="100" t="s">
        <v>959</v>
      </c>
      <c r="B27">
        <v>77</v>
      </c>
      <c r="C27" s="112">
        <v>162.94155844155844</v>
      </c>
      <c r="D27">
        <v>164.5</v>
      </c>
      <c r="E27">
        <v>81</v>
      </c>
      <c r="F27" s="112">
        <v>164.30000000000013</v>
      </c>
      <c r="G27">
        <v>164.3</v>
      </c>
    </row>
    <row r="28" spans="1:7">
      <c r="A28" s="100" t="s">
        <v>830</v>
      </c>
      <c r="B28">
        <v>127</v>
      </c>
      <c r="C28" s="112">
        <v>163.19370078740161</v>
      </c>
      <c r="D28">
        <v>163.6</v>
      </c>
      <c r="E28">
        <v>133</v>
      </c>
      <c r="F28" s="112">
        <v>164.09248120300754</v>
      </c>
      <c r="G28">
        <v>163.5</v>
      </c>
    </row>
    <row r="29" spans="1:7">
      <c r="A29" s="100" t="s">
        <v>965</v>
      </c>
      <c r="B29">
        <v>89</v>
      </c>
      <c r="C29" s="112">
        <v>160.04606741573036</v>
      </c>
      <c r="D29">
        <v>159.69999999999999</v>
      </c>
      <c r="E29">
        <v>78</v>
      </c>
      <c r="F29" s="112">
        <v>158.67179487179504</v>
      </c>
      <c r="G29">
        <v>159.30000000000001</v>
      </c>
    </row>
    <row r="30" spans="1:7">
      <c r="A30" s="100" t="s">
        <v>831</v>
      </c>
      <c r="B30">
        <v>221</v>
      </c>
      <c r="C30" s="112">
        <v>161.5</v>
      </c>
      <c r="D30">
        <v>161.5</v>
      </c>
      <c r="E30">
        <v>193</v>
      </c>
      <c r="F30" s="112">
        <v>162.28238341968904</v>
      </c>
      <c r="G30">
        <v>161.6</v>
      </c>
    </row>
    <row r="31" spans="1:7">
      <c r="A31" s="100" t="s">
        <v>832</v>
      </c>
      <c r="B31">
        <v>243</v>
      </c>
      <c r="C31" s="112">
        <v>162.19999999999999</v>
      </c>
      <c r="D31">
        <v>162.19999999999999</v>
      </c>
      <c r="E31">
        <v>260</v>
      </c>
      <c r="F31" s="112">
        <v>162.85692307692324</v>
      </c>
      <c r="G31">
        <v>162.30000000000001</v>
      </c>
    </row>
    <row r="32" spans="1:7">
      <c r="A32" s="100" t="s">
        <v>870</v>
      </c>
      <c r="B32">
        <v>39</v>
      </c>
      <c r="C32" s="112">
        <v>165.89230769230787</v>
      </c>
      <c r="D32">
        <v>164.4</v>
      </c>
      <c r="E32">
        <v>52</v>
      </c>
      <c r="F32" s="112">
        <v>165.16346153846155</v>
      </c>
      <c r="G32">
        <v>164.6</v>
      </c>
    </row>
    <row r="33" spans="1:7">
      <c r="A33" s="100" t="s">
        <v>833</v>
      </c>
      <c r="B33">
        <v>84</v>
      </c>
      <c r="C33" s="112">
        <v>160.58809523809521</v>
      </c>
      <c r="D33">
        <v>161.4</v>
      </c>
      <c r="E33">
        <v>78</v>
      </c>
      <c r="F33" s="112">
        <v>162.0371794871794</v>
      </c>
      <c r="G33">
        <v>161.4</v>
      </c>
    </row>
    <row r="34" spans="1:7">
      <c r="A34" s="100" t="s">
        <v>949</v>
      </c>
      <c r="B34">
        <v>149</v>
      </c>
      <c r="C34" s="112">
        <v>165.19999999999993</v>
      </c>
      <c r="D34">
        <v>165.2</v>
      </c>
      <c r="E34">
        <v>142</v>
      </c>
      <c r="F34" s="112">
        <v>165.29999999999978</v>
      </c>
      <c r="G34">
        <v>165.3</v>
      </c>
    </row>
    <row r="35" spans="1:7">
      <c r="A35" s="100" t="s">
        <v>939</v>
      </c>
      <c r="B35">
        <v>32</v>
      </c>
      <c r="C35" s="112">
        <v>162.99374999999986</v>
      </c>
      <c r="D35">
        <v>164.7</v>
      </c>
      <c r="E35">
        <v>45</v>
      </c>
      <c r="F35" s="112">
        <v>164.22666666666652</v>
      </c>
      <c r="G35">
        <v>164.8</v>
      </c>
    </row>
    <row r="36" spans="1:7">
      <c r="A36" s="100" t="s">
        <v>966</v>
      </c>
      <c r="B36">
        <v>119</v>
      </c>
      <c r="C36" s="112">
        <v>163.36806722689059</v>
      </c>
      <c r="D36">
        <v>164.2</v>
      </c>
      <c r="E36">
        <v>124</v>
      </c>
      <c r="F36" s="112">
        <v>163.300806451613</v>
      </c>
      <c r="G36">
        <v>163.9</v>
      </c>
    </row>
    <row r="37" spans="1:7">
      <c r="A37" s="242" t="s">
        <v>1054</v>
      </c>
      <c r="B37">
        <v>59</v>
      </c>
      <c r="C37" s="112">
        <v>160.33220338983048</v>
      </c>
      <c r="D37">
        <v>161.19999999999999</v>
      </c>
      <c r="E37">
        <v>57</v>
      </c>
      <c r="F37" s="112">
        <v>163.04035087719276</v>
      </c>
      <c r="G37">
        <v>161.69999999999999</v>
      </c>
    </row>
    <row r="38" spans="1:7">
      <c r="A38" s="100" t="s">
        <v>953</v>
      </c>
      <c r="B38">
        <v>229</v>
      </c>
      <c r="C38" s="112">
        <v>165.46855895196521</v>
      </c>
      <c r="D38">
        <v>165.9</v>
      </c>
      <c r="E38">
        <v>197</v>
      </c>
      <c r="F38" s="112">
        <v>166.1</v>
      </c>
      <c r="G38">
        <v>166.1</v>
      </c>
    </row>
    <row r="39" spans="1:7">
      <c r="A39" s="100" t="s">
        <v>967</v>
      </c>
      <c r="B39">
        <v>34</v>
      </c>
      <c r="C39" s="112">
        <v>161.07941176470584</v>
      </c>
      <c r="D39">
        <v>162.5</v>
      </c>
      <c r="E39">
        <v>32</v>
      </c>
      <c r="F39" s="112">
        <v>160.15312500000005</v>
      </c>
      <c r="G39">
        <v>162.30000000000001</v>
      </c>
    </row>
    <row r="40" spans="1:7">
      <c r="A40" s="100" t="s">
        <v>968</v>
      </c>
      <c r="B40">
        <v>73</v>
      </c>
      <c r="C40" s="112">
        <v>159.1602739726026</v>
      </c>
      <c r="D40">
        <v>160.1</v>
      </c>
      <c r="E40">
        <v>86</v>
      </c>
      <c r="F40" s="112">
        <v>158.26976744186044</v>
      </c>
      <c r="G40">
        <v>160</v>
      </c>
    </row>
    <row r="41" spans="1:7">
      <c r="A41" s="100" t="s">
        <v>836</v>
      </c>
      <c r="B41">
        <v>148</v>
      </c>
      <c r="C41" s="112">
        <v>160.80472972972964</v>
      </c>
      <c r="D41">
        <v>161.19999999999999</v>
      </c>
      <c r="E41">
        <v>146</v>
      </c>
      <c r="F41" s="112">
        <v>162.61506849315089</v>
      </c>
      <c r="G41">
        <v>161.4</v>
      </c>
    </row>
    <row r="42" spans="1:7">
      <c r="A42" s="100" t="s">
        <v>837</v>
      </c>
      <c r="B42">
        <v>201</v>
      </c>
      <c r="C42" s="112">
        <v>162.00895522388055</v>
      </c>
      <c r="D42">
        <v>161.6</v>
      </c>
      <c r="E42">
        <v>196</v>
      </c>
      <c r="F42" s="112">
        <v>161.60000000000002</v>
      </c>
      <c r="G42">
        <v>161.6</v>
      </c>
    </row>
    <row r="43" spans="1:7">
      <c r="A43" s="100" t="s">
        <v>834</v>
      </c>
      <c r="B43">
        <v>78</v>
      </c>
      <c r="C43" s="112">
        <v>163.76153846153841</v>
      </c>
      <c r="D43">
        <v>163</v>
      </c>
      <c r="E43">
        <v>70</v>
      </c>
      <c r="F43" s="112">
        <v>164.50571428571422</v>
      </c>
      <c r="G43">
        <v>163.19999999999999</v>
      </c>
    </row>
    <row r="44" spans="1:7">
      <c r="A44" s="100" t="s">
        <v>835</v>
      </c>
      <c r="B44">
        <v>42</v>
      </c>
      <c r="C44" s="112">
        <v>161.09761904761902</v>
      </c>
      <c r="D44">
        <v>160.6</v>
      </c>
      <c r="E44">
        <v>51</v>
      </c>
      <c r="F44" s="112">
        <v>161.48431372549013</v>
      </c>
      <c r="G44">
        <v>160.9</v>
      </c>
    </row>
    <row r="45" spans="1:7">
      <c r="A45" s="100" t="s">
        <v>838</v>
      </c>
      <c r="B45">
        <v>239</v>
      </c>
      <c r="C45" s="112">
        <v>161.80000000000007</v>
      </c>
      <c r="D45">
        <v>161.80000000000001</v>
      </c>
      <c r="E45">
        <v>263</v>
      </c>
      <c r="F45" s="112">
        <v>162.87680608365025</v>
      </c>
      <c r="G45">
        <v>161.80000000000001</v>
      </c>
    </row>
    <row r="46" spans="1:7">
      <c r="A46" s="100" t="s">
        <v>839</v>
      </c>
      <c r="B46">
        <v>213</v>
      </c>
      <c r="C46" s="112">
        <v>160.49154929577458</v>
      </c>
      <c r="D46">
        <v>161.69999999999999</v>
      </c>
      <c r="E46">
        <v>238</v>
      </c>
      <c r="F46" s="112">
        <v>162.24033613445366</v>
      </c>
      <c r="G46">
        <v>161.69999999999999</v>
      </c>
    </row>
    <row r="47" spans="1:7">
      <c r="A47" s="100" t="s">
        <v>840</v>
      </c>
      <c r="B47">
        <v>150</v>
      </c>
      <c r="C47" s="112">
        <v>162.68600000000006</v>
      </c>
      <c r="D47">
        <v>163.9</v>
      </c>
      <c r="E47">
        <v>157</v>
      </c>
      <c r="F47" s="112">
        <v>164.47707006369433</v>
      </c>
      <c r="G47">
        <v>163.9</v>
      </c>
    </row>
    <row r="48" spans="1:7">
      <c r="A48" s="239" t="s">
        <v>1055</v>
      </c>
      <c r="B48">
        <v>1095</v>
      </c>
      <c r="C48" s="112">
        <v>163.70027397260276</v>
      </c>
      <c r="E48">
        <v>1168</v>
      </c>
      <c r="F48" s="112">
        <v>163.58279109589043</v>
      </c>
    </row>
    <row r="49" spans="1:7">
      <c r="A49" s="100" t="s">
        <v>818</v>
      </c>
      <c r="B49">
        <v>135</v>
      </c>
      <c r="C49" s="112">
        <v>162.84666666666658</v>
      </c>
      <c r="D49">
        <v>163.19999999999999</v>
      </c>
      <c r="E49">
        <v>153</v>
      </c>
      <c r="F49" s="112">
        <v>163.30000000000007</v>
      </c>
      <c r="G49">
        <v>163.30000000000001</v>
      </c>
    </row>
    <row r="50" spans="1:7">
      <c r="A50" s="100" t="s">
        <v>819</v>
      </c>
      <c r="B50">
        <v>131</v>
      </c>
      <c r="C50" s="112">
        <v>165.16412213740458</v>
      </c>
      <c r="D50">
        <v>163.5</v>
      </c>
      <c r="E50">
        <v>137</v>
      </c>
      <c r="F50" s="112">
        <v>163.40000000000023</v>
      </c>
      <c r="G50">
        <v>163.4</v>
      </c>
    </row>
    <row r="51" spans="1:7">
      <c r="A51" s="100" t="s">
        <v>820</v>
      </c>
      <c r="B51">
        <v>352</v>
      </c>
      <c r="C51" s="112">
        <v>164.3</v>
      </c>
      <c r="D51">
        <v>164.3</v>
      </c>
      <c r="E51">
        <v>393</v>
      </c>
      <c r="F51" s="112">
        <v>164.61577608142485</v>
      </c>
      <c r="G51">
        <v>164.1</v>
      </c>
    </row>
    <row r="52" spans="1:7">
      <c r="A52" s="100" t="s">
        <v>821</v>
      </c>
      <c r="B52">
        <v>238</v>
      </c>
      <c r="C52" s="112">
        <v>162.80000000000015</v>
      </c>
      <c r="D52">
        <v>162.80000000000001</v>
      </c>
      <c r="E52">
        <v>224</v>
      </c>
      <c r="F52" s="112">
        <v>163.74866071428576</v>
      </c>
      <c r="G52">
        <v>163.1</v>
      </c>
    </row>
    <row r="53" spans="1:7">
      <c r="A53" s="100" t="s">
        <v>822</v>
      </c>
      <c r="B53">
        <v>239</v>
      </c>
      <c r="C53" s="112">
        <v>163.39330543933039</v>
      </c>
      <c r="D53">
        <v>162.6</v>
      </c>
      <c r="E53">
        <v>261</v>
      </c>
      <c r="F53" s="112">
        <v>162.14674329501909</v>
      </c>
      <c r="G53">
        <v>162.69999999999999</v>
      </c>
    </row>
    <row r="54" spans="1:7">
      <c r="A54" s="239" t="s">
        <v>1056</v>
      </c>
      <c r="B54">
        <v>160</v>
      </c>
      <c r="C54" s="112">
        <v>162.91</v>
      </c>
      <c r="D54">
        <v>163</v>
      </c>
      <c r="E54">
        <v>163</v>
      </c>
      <c r="F54" s="112">
        <v>163.5460122699387</v>
      </c>
      <c r="G54">
        <v>163</v>
      </c>
    </row>
    <row r="55" spans="1:7">
      <c r="A55" s="239" t="s">
        <v>1057</v>
      </c>
      <c r="B55">
        <v>407</v>
      </c>
      <c r="C55" s="112">
        <v>163.18550368550368</v>
      </c>
      <c r="E55">
        <v>451</v>
      </c>
      <c r="F55" s="112">
        <v>164.08270509977817</v>
      </c>
    </row>
    <row r="56" spans="1:7">
      <c r="A56" s="100" t="s">
        <v>858</v>
      </c>
      <c r="B56">
        <v>59</v>
      </c>
      <c r="C56" s="112">
        <v>164.32372881355937</v>
      </c>
      <c r="D56">
        <v>163.30000000000001</v>
      </c>
      <c r="E56">
        <v>80</v>
      </c>
      <c r="F56" s="112">
        <v>163.40000000000003</v>
      </c>
      <c r="G56">
        <v>163.4</v>
      </c>
    </row>
    <row r="57" spans="1:7">
      <c r="A57" s="100" t="s">
        <v>980</v>
      </c>
      <c r="B57">
        <v>15</v>
      </c>
      <c r="C57" s="112">
        <v>163.10666666666668</v>
      </c>
      <c r="D57">
        <v>163.5</v>
      </c>
      <c r="E57">
        <v>15</v>
      </c>
      <c r="F57" s="112">
        <v>163.78</v>
      </c>
      <c r="G57">
        <v>163.19999999999999</v>
      </c>
    </row>
    <row r="58" spans="1:7">
      <c r="A58" s="100" t="s">
        <v>866</v>
      </c>
      <c r="B58">
        <v>35</v>
      </c>
      <c r="C58" s="112">
        <v>160.51142857142872</v>
      </c>
      <c r="D58">
        <v>161.9</v>
      </c>
      <c r="E58">
        <v>47</v>
      </c>
      <c r="F58" s="112">
        <v>162.94042553191483</v>
      </c>
      <c r="G58">
        <v>162</v>
      </c>
    </row>
    <row r="59" spans="1:7">
      <c r="A59" s="100" t="s">
        <v>981</v>
      </c>
      <c r="B59">
        <v>27</v>
      </c>
      <c r="C59" s="112">
        <v>161.98148148148164</v>
      </c>
      <c r="D59">
        <v>162.9</v>
      </c>
      <c r="E59">
        <v>31</v>
      </c>
      <c r="F59" s="112">
        <v>163.63548387096768</v>
      </c>
      <c r="G59">
        <v>162.5</v>
      </c>
    </row>
    <row r="60" spans="1:7">
      <c r="A60" s="128" t="s">
        <v>875</v>
      </c>
      <c r="B60">
        <v>111</v>
      </c>
      <c r="C60" s="112">
        <v>161.83243243243243</v>
      </c>
      <c r="D60">
        <v>161.5</v>
      </c>
      <c r="E60">
        <v>88</v>
      </c>
      <c r="F60" s="112">
        <v>163.040909090909</v>
      </c>
      <c r="G60">
        <v>161.69999999999999</v>
      </c>
    </row>
    <row r="61" spans="1:7">
      <c r="A61" s="100" t="s">
        <v>891</v>
      </c>
      <c r="B61">
        <v>160</v>
      </c>
      <c r="C61" s="112">
        <v>164.5</v>
      </c>
      <c r="D61">
        <v>164.5</v>
      </c>
      <c r="E61">
        <v>190</v>
      </c>
      <c r="F61" s="112">
        <v>165.23210526315776</v>
      </c>
      <c r="G61">
        <v>164.7</v>
      </c>
    </row>
    <row r="62" spans="1:7">
      <c r="A62" s="239" t="s">
        <v>1058</v>
      </c>
      <c r="B62">
        <v>128</v>
      </c>
      <c r="C62" s="112">
        <v>165.45312500000006</v>
      </c>
      <c r="D62">
        <v>165.1</v>
      </c>
      <c r="E62">
        <v>115</v>
      </c>
      <c r="F62" s="112">
        <v>165.90347826086972</v>
      </c>
      <c r="G62">
        <v>165.3</v>
      </c>
    </row>
    <row r="63" spans="1:7">
      <c r="A63" s="239" t="s">
        <v>1059</v>
      </c>
      <c r="B63">
        <v>85</v>
      </c>
      <c r="C63" s="112">
        <v>165.29999999999987</v>
      </c>
      <c r="D63">
        <v>165.3</v>
      </c>
      <c r="E63">
        <v>92</v>
      </c>
      <c r="F63" s="112">
        <v>166.08152173913044</v>
      </c>
      <c r="G63">
        <v>165.5</v>
      </c>
    </row>
    <row r="64" spans="1:7">
      <c r="A64" s="239" t="s">
        <v>1060</v>
      </c>
      <c r="B64">
        <v>264</v>
      </c>
      <c r="C64" s="112">
        <v>162.17727272727274</v>
      </c>
      <c r="D64">
        <v>161.6</v>
      </c>
      <c r="E64">
        <v>265</v>
      </c>
      <c r="F64" s="112">
        <v>161.59999999999994</v>
      </c>
      <c r="G64">
        <v>161.6</v>
      </c>
    </row>
    <row r="65" spans="1:7">
      <c r="A65" s="239" t="s">
        <v>1061</v>
      </c>
      <c r="B65">
        <v>184</v>
      </c>
      <c r="C65" s="112">
        <v>163.27010869565217</v>
      </c>
      <c r="D65">
        <v>163.69999999999999</v>
      </c>
      <c r="E65">
        <v>181</v>
      </c>
      <c r="F65" s="112">
        <v>163.49999999999994</v>
      </c>
      <c r="G65">
        <v>163.5</v>
      </c>
    </row>
    <row r="66" spans="1:7">
      <c r="A66" s="239" t="s">
        <v>1062</v>
      </c>
      <c r="B66">
        <v>982</v>
      </c>
      <c r="C66" s="112">
        <v>163.17759674134416</v>
      </c>
      <c r="E66">
        <v>1044</v>
      </c>
      <c r="F66" s="112">
        <v>163.60363984674325</v>
      </c>
    </row>
    <row r="67" spans="1:7">
      <c r="A67" s="100" t="s">
        <v>935</v>
      </c>
      <c r="B67">
        <v>128</v>
      </c>
      <c r="C67" s="112">
        <v>162.82031249999989</v>
      </c>
      <c r="D67">
        <v>163.19999999999999</v>
      </c>
      <c r="E67">
        <v>121</v>
      </c>
      <c r="F67" s="112">
        <v>163.80495867768585</v>
      </c>
      <c r="G67">
        <v>163.19999999999999</v>
      </c>
    </row>
    <row r="68" spans="1:7">
      <c r="A68" s="128" t="s">
        <v>937</v>
      </c>
      <c r="B68">
        <v>131</v>
      </c>
      <c r="C68" s="112">
        <v>164.39999999999995</v>
      </c>
      <c r="D68">
        <v>164.4</v>
      </c>
      <c r="E68">
        <v>146</v>
      </c>
      <c r="F68" s="112">
        <v>163.5986301369862</v>
      </c>
      <c r="G68">
        <v>164.1</v>
      </c>
    </row>
    <row r="69" spans="1:7">
      <c r="A69" s="128" t="s">
        <v>938</v>
      </c>
      <c r="B69">
        <v>185</v>
      </c>
      <c r="C69" s="112">
        <v>163.185945945946</v>
      </c>
      <c r="D69">
        <v>164.3</v>
      </c>
      <c r="E69">
        <v>188</v>
      </c>
      <c r="F69" s="112">
        <v>164.84255319148949</v>
      </c>
      <c r="G69">
        <v>164.3</v>
      </c>
    </row>
    <row r="70" spans="1:7">
      <c r="A70" s="128" t="s">
        <v>940</v>
      </c>
      <c r="B70">
        <v>209</v>
      </c>
      <c r="C70" s="112">
        <v>163.63205741626797</v>
      </c>
      <c r="D70">
        <v>164.1</v>
      </c>
      <c r="E70">
        <v>229</v>
      </c>
      <c r="F70" s="112">
        <v>162.64585152838413</v>
      </c>
      <c r="G70">
        <v>163.9</v>
      </c>
    </row>
    <row r="71" spans="1:7">
      <c r="A71" s="100" t="s">
        <v>892</v>
      </c>
      <c r="B71">
        <v>124</v>
      </c>
      <c r="C71" s="112">
        <v>161.94193548387091</v>
      </c>
      <c r="D71">
        <v>163.19999999999999</v>
      </c>
      <c r="E71">
        <v>134</v>
      </c>
      <c r="F71" s="112">
        <v>164.32238805970138</v>
      </c>
      <c r="G71">
        <v>163.19999999999999</v>
      </c>
    </row>
    <row r="72" spans="1:7">
      <c r="A72" s="128" t="s">
        <v>893</v>
      </c>
      <c r="B72">
        <v>138</v>
      </c>
      <c r="C72" s="112">
        <v>162.69999999999979</v>
      </c>
      <c r="D72">
        <v>162.69999999999999</v>
      </c>
      <c r="E72">
        <v>170</v>
      </c>
      <c r="F72" s="112">
        <v>162.60000000000005</v>
      </c>
      <c r="G72">
        <v>162.6</v>
      </c>
    </row>
    <row r="73" spans="1:7">
      <c r="A73" s="128" t="s">
        <v>942</v>
      </c>
      <c r="B73">
        <v>67</v>
      </c>
      <c r="C73" s="112">
        <v>163.29999999999998</v>
      </c>
      <c r="D73">
        <v>163.30000000000001</v>
      </c>
      <c r="E73">
        <v>56</v>
      </c>
      <c r="F73" s="112">
        <v>164.26607142857134</v>
      </c>
      <c r="G73">
        <v>163.5</v>
      </c>
    </row>
    <row r="74" spans="1:7">
      <c r="A74" s="248" t="s">
        <v>1063</v>
      </c>
      <c r="B74">
        <v>737</v>
      </c>
      <c r="C74" s="112">
        <v>164.39945725915871</v>
      </c>
      <c r="E74">
        <v>784</v>
      </c>
      <c r="F74" s="112">
        <v>164.44489795918369</v>
      </c>
    </row>
    <row r="75" spans="1:7">
      <c r="A75" s="100" t="s">
        <v>860</v>
      </c>
    </row>
    <row r="76" spans="1:7">
      <c r="A76" s="100" t="s">
        <v>898</v>
      </c>
      <c r="B76">
        <v>114</v>
      </c>
      <c r="C76" s="112">
        <v>164.57543859649113</v>
      </c>
      <c r="D76">
        <v>163.69999999999999</v>
      </c>
      <c r="E76">
        <v>133</v>
      </c>
      <c r="F76" s="112">
        <v>163.6</v>
      </c>
      <c r="G76">
        <v>163.6</v>
      </c>
    </row>
    <row r="77" spans="1:7">
      <c r="A77" s="128" t="s">
        <v>853</v>
      </c>
      <c r="B77">
        <v>158</v>
      </c>
      <c r="C77" s="112">
        <v>164.97215189873413</v>
      </c>
      <c r="D77">
        <v>164.2</v>
      </c>
      <c r="E77">
        <v>167</v>
      </c>
      <c r="F77" s="112">
        <v>164.20000000000016</v>
      </c>
      <c r="G77">
        <v>164.2</v>
      </c>
    </row>
    <row r="78" spans="1:7">
      <c r="A78" s="128" t="s">
        <v>857</v>
      </c>
      <c r="B78">
        <v>118</v>
      </c>
      <c r="C78" s="112">
        <v>163.36779661016959</v>
      </c>
      <c r="D78">
        <v>163.80000000000001</v>
      </c>
      <c r="E78">
        <v>119</v>
      </c>
      <c r="F78" s="112">
        <v>163.60000000000011</v>
      </c>
      <c r="G78">
        <v>163.6</v>
      </c>
    </row>
    <row r="79" spans="1:7">
      <c r="A79" s="100" t="s">
        <v>862</v>
      </c>
    </row>
    <row r="80" spans="1:7">
      <c r="A80" s="100" t="s">
        <v>1064</v>
      </c>
    </row>
    <row r="81" spans="1:7">
      <c r="A81" s="100" t="s">
        <v>872</v>
      </c>
    </row>
    <row r="82" spans="1:7">
      <c r="A82" s="100" t="s">
        <v>883</v>
      </c>
      <c r="B82">
        <v>181</v>
      </c>
      <c r="C82" s="112">
        <v>163.41436464088389</v>
      </c>
      <c r="D82">
        <v>164.2</v>
      </c>
      <c r="E82">
        <v>172</v>
      </c>
      <c r="F82" s="112">
        <v>164.29999999999978</v>
      </c>
      <c r="G82">
        <v>164.3</v>
      </c>
    </row>
    <row r="83" spans="1:7">
      <c r="A83" s="128" t="s">
        <v>895</v>
      </c>
      <c r="B83">
        <v>166</v>
      </c>
      <c r="C83" s="112">
        <v>165.54096385542158</v>
      </c>
      <c r="D83">
        <v>165.1</v>
      </c>
      <c r="E83">
        <v>193</v>
      </c>
      <c r="F83" s="112">
        <v>165.8891191709846</v>
      </c>
      <c r="G83">
        <v>165.3</v>
      </c>
    </row>
    <row r="84" spans="1:7">
      <c r="A84" s="100" t="s">
        <v>899</v>
      </c>
    </row>
    <row r="85" spans="1:7">
      <c r="A85" s="239" t="s">
        <v>1065</v>
      </c>
      <c r="B85">
        <v>455</v>
      </c>
      <c r="C85" s="112">
        <v>165.6303296703297</v>
      </c>
      <c r="E85">
        <v>538</v>
      </c>
      <c r="F85" s="112">
        <v>165.48810408921938</v>
      </c>
    </row>
    <row r="86" spans="1:7">
      <c r="A86" s="100" t="s">
        <v>848</v>
      </c>
    </row>
    <row r="87" spans="1:7">
      <c r="A87" s="242" t="s">
        <v>1066</v>
      </c>
      <c r="B87">
        <v>432</v>
      </c>
      <c r="C87" s="112">
        <v>165.91851851851857</v>
      </c>
      <c r="D87">
        <v>166.3</v>
      </c>
      <c r="E87">
        <v>524</v>
      </c>
      <c r="F87" s="112">
        <v>165.60687022900768</v>
      </c>
      <c r="G87">
        <v>166.1</v>
      </c>
    </row>
    <row r="88" spans="1:7">
      <c r="A88" s="242" t="s">
        <v>1067</v>
      </c>
      <c r="B88">
        <v>23</v>
      </c>
      <c r="C88" s="112">
        <v>160.21739130434776</v>
      </c>
      <c r="D88">
        <v>163.69999999999999</v>
      </c>
      <c r="E88">
        <v>14</v>
      </c>
      <c r="F88" s="112">
        <v>161.04285714285692</v>
      </c>
      <c r="G88">
        <v>163.1</v>
      </c>
    </row>
    <row r="89" spans="1:7">
      <c r="A89" s="61" t="s">
        <v>1068</v>
      </c>
      <c r="B89">
        <v>457</v>
      </c>
      <c r="C89" s="112">
        <v>162.85951859956242</v>
      </c>
      <c r="E89">
        <v>445</v>
      </c>
      <c r="F89" s="112">
        <v>163.4519101123596</v>
      </c>
    </row>
    <row r="90" spans="1:7">
      <c r="A90" s="100" t="s">
        <v>846</v>
      </c>
      <c r="B90">
        <v>123</v>
      </c>
      <c r="C90" s="112">
        <v>163.50000000000006</v>
      </c>
      <c r="D90">
        <v>163.5</v>
      </c>
      <c r="E90">
        <v>149</v>
      </c>
      <c r="F90" s="112">
        <v>164.27583892617454</v>
      </c>
      <c r="G90">
        <v>163.69999999999999</v>
      </c>
    </row>
    <row r="91" spans="1:7">
      <c r="A91" s="128" t="s">
        <v>874</v>
      </c>
      <c r="B91">
        <v>128</v>
      </c>
      <c r="C91" s="112">
        <v>162.61875000000015</v>
      </c>
      <c r="D91">
        <v>163.30000000000001</v>
      </c>
      <c r="E91">
        <v>108</v>
      </c>
      <c r="F91" s="112">
        <v>163.19999999999999</v>
      </c>
      <c r="G91">
        <v>163.19999999999999</v>
      </c>
    </row>
    <row r="92" spans="1:7">
      <c r="A92" s="100" t="s">
        <v>894</v>
      </c>
      <c r="B92">
        <v>126</v>
      </c>
      <c r="C92" s="112">
        <v>163.35793650793656</v>
      </c>
      <c r="D92">
        <v>163.80000000000001</v>
      </c>
      <c r="E92">
        <v>118</v>
      </c>
      <c r="F92" s="112">
        <v>162.91271186440687</v>
      </c>
      <c r="G92">
        <v>163.6</v>
      </c>
    </row>
    <row r="93" spans="1:7">
      <c r="A93" s="100" t="s">
        <v>905</v>
      </c>
      <c r="B93">
        <v>80</v>
      </c>
      <c r="C93" s="112">
        <v>161.47500000000005</v>
      </c>
      <c r="D93">
        <v>162.30000000000001</v>
      </c>
      <c r="E93">
        <v>70</v>
      </c>
      <c r="F93" s="112">
        <v>162.9957142857144</v>
      </c>
      <c r="G93">
        <v>162.30000000000001</v>
      </c>
    </row>
    <row r="94" spans="1:7">
      <c r="A94" s="239" t="s">
        <v>1069</v>
      </c>
      <c r="B94">
        <v>239</v>
      </c>
      <c r="C94" s="112">
        <v>163.88451882845195</v>
      </c>
      <c r="E94">
        <v>250</v>
      </c>
      <c r="F94" s="112">
        <v>164.73439999999997</v>
      </c>
    </row>
    <row r="95" spans="1:7">
      <c r="A95" s="100" t="s">
        <v>881</v>
      </c>
      <c r="B95">
        <v>26</v>
      </c>
      <c r="C95" s="112">
        <v>165.00769230769234</v>
      </c>
      <c r="D95">
        <v>163.9</v>
      </c>
      <c r="E95">
        <v>13</v>
      </c>
      <c r="F95" s="112">
        <v>166.39999999999978</v>
      </c>
      <c r="G95">
        <v>164.2</v>
      </c>
    </row>
    <row r="96" spans="1:7">
      <c r="A96" s="100" t="s">
        <v>900</v>
      </c>
      <c r="B96">
        <v>21</v>
      </c>
      <c r="C96" s="112">
        <v>162.33333333333343</v>
      </c>
      <c r="D96">
        <v>165.8</v>
      </c>
      <c r="E96">
        <v>23</v>
      </c>
      <c r="F96" s="165">
        <v>167.05652173913063</v>
      </c>
      <c r="G96">
        <v>165.9</v>
      </c>
    </row>
    <row r="97" spans="1:7">
      <c r="A97" s="128" t="s">
        <v>885</v>
      </c>
      <c r="B97">
        <v>28</v>
      </c>
      <c r="C97" s="112">
        <v>162.7107142857142</v>
      </c>
      <c r="D97">
        <v>164.8</v>
      </c>
      <c r="E97">
        <v>32</v>
      </c>
      <c r="F97" s="112">
        <v>164.58437500000002</v>
      </c>
      <c r="G97">
        <v>165.1</v>
      </c>
    </row>
    <row r="98" spans="1:7">
      <c r="A98" s="100" t="s">
        <v>889</v>
      </c>
      <c r="B98">
        <v>115</v>
      </c>
      <c r="C98" s="112">
        <v>164.31652173913054</v>
      </c>
      <c r="D98">
        <v>163.4</v>
      </c>
      <c r="E98">
        <v>142</v>
      </c>
      <c r="F98" s="112">
        <v>164.59014084507038</v>
      </c>
      <c r="G98">
        <v>163.5</v>
      </c>
    </row>
    <row r="99" spans="1:7">
      <c r="A99" s="100" t="s">
        <v>890</v>
      </c>
      <c r="B99">
        <v>29</v>
      </c>
      <c r="C99" s="112">
        <v>164.14827586206906</v>
      </c>
      <c r="D99">
        <v>163</v>
      </c>
      <c r="E99">
        <v>26</v>
      </c>
      <c r="F99" s="112">
        <v>164.93076923076913</v>
      </c>
      <c r="G99">
        <v>163.6</v>
      </c>
    </row>
    <row r="100" spans="1:7">
      <c r="A100" s="100" t="s">
        <v>979</v>
      </c>
      <c r="B100">
        <v>20</v>
      </c>
      <c r="C100" s="112">
        <v>162.83000000000001</v>
      </c>
      <c r="D100">
        <v>162.4</v>
      </c>
      <c r="E100">
        <v>14</v>
      </c>
      <c r="F100" s="112">
        <v>160.81428571428555</v>
      </c>
      <c r="G100">
        <v>161.69999999999999</v>
      </c>
    </row>
    <row r="101" spans="1:7">
      <c r="A101" s="239" t="s">
        <v>1070</v>
      </c>
      <c r="B101">
        <v>351</v>
      </c>
      <c r="C101" s="112">
        <v>159.63931623931617</v>
      </c>
      <c r="E101">
        <v>352</v>
      </c>
      <c r="F101" s="112">
        <v>159.73409090909098</v>
      </c>
    </row>
    <row r="102" spans="1:7">
      <c r="A102" s="128" t="s">
        <v>864</v>
      </c>
      <c r="B102">
        <v>151</v>
      </c>
      <c r="C102" s="112">
        <v>159.81920529801323</v>
      </c>
      <c r="D102">
        <v>160.30000000000001</v>
      </c>
      <c r="E102">
        <v>152</v>
      </c>
      <c r="F102" s="112">
        <v>160.10000000000008</v>
      </c>
      <c r="G102">
        <v>160.1</v>
      </c>
    </row>
    <row r="103" spans="1:7">
      <c r="A103" s="100" t="s">
        <v>877</v>
      </c>
      <c r="B103">
        <v>80</v>
      </c>
      <c r="C103" s="112">
        <v>159.17249999999984</v>
      </c>
      <c r="D103">
        <v>160.1</v>
      </c>
      <c r="E103">
        <v>81</v>
      </c>
      <c r="F103" s="112">
        <v>159.34320987654326</v>
      </c>
      <c r="G103">
        <v>160</v>
      </c>
    </row>
    <row r="104" spans="1:7">
      <c r="A104" s="100" t="s">
        <v>964</v>
      </c>
      <c r="B104">
        <v>120</v>
      </c>
      <c r="C104" s="112">
        <v>159.72416666666666</v>
      </c>
      <c r="D104">
        <v>160.1</v>
      </c>
      <c r="E104">
        <v>119</v>
      </c>
      <c r="F104" s="112">
        <v>159.53277310924381</v>
      </c>
      <c r="G104">
        <v>160.1</v>
      </c>
    </row>
    <row r="105" spans="1:7">
      <c r="A105" s="239" t="s">
        <v>1071</v>
      </c>
    </row>
    <row r="106" spans="1:7">
      <c r="A106" s="100" t="s">
        <v>844</v>
      </c>
      <c r="B106">
        <v>80</v>
      </c>
      <c r="C106" s="112">
        <v>157.55499999999989</v>
      </c>
      <c r="D106">
        <v>159.6</v>
      </c>
      <c r="E106">
        <v>82</v>
      </c>
      <c r="F106" s="112">
        <v>160.3109756097561</v>
      </c>
      <c r="G106">
        <v>159.6</v>
      </c>
    </row>
    <row r="107" spans="1:7">
      <c r="A107" s="239" t="s">
        <v>1072</v>
      </c>
      <c r="B107">
        <v>1732</v>
      </c>
      <c r="C107" s="112">
        <v>162.57598152424941</v>
      </c>
      <c r="E107">
        <v>1882</v>
      </c>
      <c r="F107" s="112">
        <v>161.72980871413387</v>
      </c>
    </row>
    <row r="108" spans="1:7">
      <c r="A108" s="100" t="s">
        <v>976</v>
      </c>
      <c r="B108">
        <v>63</v>
      </c>
      <c r="C108" s="112">
        <v>159.96190476190475</v>
      </c>
      <c r="D108">
        <v>161.19999999999999</v>
      </c>
      <c r="E108">
        <v>80</v>
      </c>
      <c r="F108" s="112">
        <v>161.7800000000002</v>
      </c>
      <c r="G108">
        <v>161.30000000000001</v>
      </c>
    </row>
    <row r="109" spans="1:7">
      <c r="A109" s="100" t="s">
        <v>863</v>
      </c>
      <c r="B109">
        <v>123</v>
      </c>
      <c r="C109" s="112">
        <v>162.85121951219509</v>
      </c>
      <c r="D109">
        <v>161.9</v>
      </c>
      <c r="E109">
        <v>169</v>
      </c>
      <c r="F109" s="112">
        <v>161.20532544378688</v>
      </c>
      <c r="G109">
        <v>161.69999999999999</v>
      </c>
    </row>
    <row r="110" spans="1:7">
      <c r="A110" s="100" t="s">
        <v>975</v>
      </c>
      <c r="B110">
        <v>160</v>
      </c>
      <c r="C110" s="112">
        <v>162.64874999999992</v>
      </c>
      <c r="D110">
        <v>162</v>
      </c>
      <c r="E110">
        <v>142</v>
      </c>
      <c r="F110" s="112">
        <v>162.46619718309847</v>
      </c>
      <c r="G110">
        <v>161.9</v>
      </c>
    </row>
    <row r="111" spans="1:7">
      <c r="A111" s="128" t="s">
        <v>901</v>
      </c>
      <c r="B111">
        <v>112</v>
      </c>
      <c r="C111" s="112">
        <v>163.09999999999994</v>
      </c>
      <c r="D111">
        <v>163.1</v>
      </c>
      <c r="E111">
        <v>126</v>
      </c>
      <c r="F111" s="112">
        <v>162.25317460317453</v>
      </c>
      <c r="G111">
        <v>162.80000000000001</v>
      </c>
    </row>
    <row r="112" spans="1:7">
      <c r="A112" s="128" t="s">
        <v>887</v>
      </c>
      <c r="B112">
        <v>113</v>
      </c>
      <c r="C112" s="112">
        <v>163.17168141592927</v>
      </c>
      <c r="D112">
        <v>162.80000000000001</v>
      </c>
      <c r="E112">
        <v>121</v>
      </c>
      <c r="F112" s="112">
        <v>162.80000000000001</v>
      </c>
      <c r="G112">
        <v>162.80000000000001</v>
      </c>
    </row>
    <row r="113" spans="1:7">
      <c r="A113" s="100" t="s">
        <v>896</v>
      </c>
      <c r="B113">
        <v>191</v>
      </c>
      <c r="C113" s="112">
        <v>165.12513089005239</v>
      </c>
      <c r="D113">
        <v>164.3</v>
      </c>
      <c r="E113">
        <v>201</v>
      </c>
      <c r="F113" s="112">
        <v>164.40000000000012</v>
      </c>
      <c r="G113">
        <v>164.4</v>
      </c>
    </row>
    <row r="114" spans="1:7">
      <c r="A114" s="100" t="s">
        <v>888</v>
      </c>
      <c r="B114">
        <v>143</v>
      </c>
      <c r="C114" s="112">
        <v>162.36433566433561</v>
      </c>
      <c r="D114">
        <v>162</v>
      </c>
      <c r="E114">
        <v>161</v>
      </c>
      <c r="F114" s="112">
        <v>160.1701863354036</v>
      </c>
      <c r="G114">
        <v>161.69999999999999</v>
      </c>
    </row>
    <row r="115" spans="1:7">
      <c r="A115" s="128" t="s">
        <v>977</v>
      </c>
      <c r="B115">
        <v>98</v>
      </c>
      <c r="C115" s="112">
        <v>163.18367346938774</v>
      </c>
      <c r="D115">
        <v>161.6</v>
      </c>
      <c r="E115">
        <v>113</v>
      </c>
      <c r="F115" s="112">
        <v>161.37876106194693</v>
      </c>
      <c r="G115">
        <v>161.9</v>
      </c>
    </row>
    <row r="116" spans="1:7">
      <c r="A116" t="s">
        <v>1073</v>
      </c>
      <c r="B116">
        <v>89</v>
      </c>
      <c r="C116" s="112">
        <v>163.02584269662907</v>
      </c>
      <c r="D116">
        <v>162.1</v>
      </c>
      <c r="E116">
        <v>101</v>
      </c>
      <c r="F116" s="112">
        <v>161.99999999999997</v>
      </c>
      <c r="G116">
        <v>162</v>
      </c>
    </row>
    <row r="117" spans="1:7">
      <c r="A117" s="100" t="s">
        <v>978</v>
      </c>
      <c r="B117">
        <v>85</v>
      </c>
      <c r="C117" s="112">
        <v>161.48352941176478</v>
      </c>
      <c r="D117">
        <v>162.5</v>
      </c>
      <c r="E117">
        <v>106</v>
      </c>
      <c r="F117" s="112">
        <v>162.30000000000004</v>
      </c>
      <c r="G117">
        <v>162.30000000000001</v>
      </c>
    </row>
    <row r="118" spans="1:7">
      <c r="A118" s="100" t="s">
        <v>880</v>
      </c>
      <c r="B118">
        <v>106</v>
      </c>
      <c r="C118" s="112">
        <v>160.90000000000015</v>
      </c>
      <c r="D118">
        <v>160.9</v>
      </c>
      <c r="E118">
        <v>97</v>
      </c>
      <c r="F118" s="112">
        <v>161.50927835051533</v>
      </c>
      <c r="G118">
        <v>160.9</v>
      </c>
    </row>
    <row r="119" spans="1:7">
      <c r="A119" s="100" t="s">
        <v>882</v>
      </c>
      <c r="B119">
        <v>86</v>
      </c>
      <c r="C119" s="112">
        <v>160.51162790697688</v>
      </c>
      <c r="D119">
        <v>161.9</v>
      </c>
      <c r="E119">
        <v>97</v>
      </c>
      <c r="F119" s="112">
        <v>162.48659793814431</v>
      </c>
      <c r="G119">
        <v>161.9</v>
      </c>
    </row>
    <row r="120" spans="1:7">
      <c r="A120" s="100" t="s">
        <v>902</v>
      </c>
      <c r="B120">
        <v>139</v>
      </c>
      <c r="C120" s="112">
        <v>162.74388489208636</v>
      </c>
      <c r="D120">
        <v>162.30000000000001</v>
      </c>
      <c r="E120">
        <v>125</v>
      </c>
      <c r="F120" s="112">
        <v>161.38159999999993</v>
      </c>
      <c r="G120">
        <v>162.1</v>
      </c>
    </row>
    <row r="121" spans="1:7">
      <c r="A121" s="100" t="s">
        <v>907</v>
      </c>
      <c r="B121">
        <v>151</v>
      </c>
      <c r="C121" s="112">
        <v>161.95165562913905</v>
      </c>
      <c r="D121">
        <v>162.30000000000001</v>
      </c>
      <c r="E121">
        <v>150</v>
      </c>
      <c r="F121" s="112">
        <v>163.49200000000002</v>
      </c>
      <c r="G121">
        <v>162.4</v>
      </c>
    </row>
    <row r="122" spans="1:7">
      <c r="A122" s="100" t="s">
        <v>908</v>
      </c>
      <c r="B122">
        <v>73</v>
      </c>
      <c r="C122" s="112">
        <v>161.97260273972623</v>
      </c>
      <c r="D122">
        <v>162.80000000000001</v>
      </c>
      <c r="E122">
        <v>93</v>
      </c>
      <c r="F122" s="112">
        <v>152.89247311827938</v>
      </c>
      <c r="G122">
        <v>161.1</v>
      </c>
    </row>
    <row r="123" spans="1:7">
      <c r="A123" s="239" t="s">
        <v>1074</v>
      </c>
      <c r="B123">
        <v>604</v>
      </c>
      <c r="C123" s="112">
        <v>163.78046357615889</v>
      </c>
      <c r="E123">
        <v>689</v>
      </c>
      <c r="F123" s="112">
        <v>163.81364296081273</v>
      </c>
    </row>
    <row r="124" spans="1:7">
      <c r="A124" s="100" t="s">
        <v>969</v>
      </c>
      <c r="B124">
        <v>41</v>
      </c>
      <c r="C124" s="112">
        <v>166.49999999999994</v>
      </c>
      <c r="D124">
        <v>166.9</v>
      </c>
      <c r="E124">
        <v>42</v>
      </c>
      <c r="F124" s="112">
        <v>165.21904761904759</v>
      </c>
      <c r="G124">
        <v>166.4</v>
      </c>
    </row>
    <row r="125" spans="1:7">
      <c r="A125" s="100" t="s">
        <v>991</v>
      </c>
      <c r="B125">
        <v>25</v>
      </c>
      <c r="C125" s="112">
        <v>160.81599999999997</v>
      </c>
      <c r="D125">
        <v>160</v>
      </c>
      <c r="E125">
        <v>20</v>
      </c>
      <c r="F125" s="112">
        <v>156.05000000000001</v>
      </c>
      <c r="G125">
        <v>159.9</v>
      </c>
    </row>
    <row r="126" spans="1:7">
      <c r="A126" s="128" t="s">
        <v>985</v>
      </c>
      <c r="B126">
        <v>61</v>
      </c>
      <c r="C126" s="112">
        <v>163.70819672131131</v>
      </c>
      <c r="D126">
        <v>164.6</v>
      </c>
      <c r="E126">
        <v>73</v>
      </c>
      <c r="F126" s="112">
        <v>163.07945205479442</v>
      </c>
      <c r="G126">
        <v>164.2</v>
      </c>
    </row>
    <row r="127" spans="1:7">
      <c r="A127" s="100" t="s">
        <v>1075</v>
      </c>
      <c r="B127">
        <v>35</v>
      </c>
      <c r="C127" s="112">
        <v>165.87142857142848</v>
      </c>
      <c r="D127">
        <v>163.30000000000001</v>
      </c>
      <c r="E127">
        <v>47</v>
      </c>
      <c r="F127" s="112">
        <v>162.74042553191487</v>
      </c>
      <c r="G127">
        <v>163.30000000000001</v>
      </c>
    </row>
    <row r="128" spans="1:7">
      <c r="A128" s="100" t="s">
        <v>986</v>
      </c>
      <c r="B128">
        <v>27</v>
      </c>
      <c r="C128" s="112">
        <v>164.72222222222223</v>
      </c>
      <c r="D128">
        <v>165.5</v>
      </c>
      <c r="E128">
        <v>27</v>
      </c>
      <c r="F128" s="112">
        <v>168.26666666666668</v>
      </c>
      <c r="G128">
        <v>166</v>
      </c>
    </row>
    <row r="129" spans="1:7">
      <c r="A129" s="128" t="s">
        <v>987</v>
      </c>
      <c r="B129">
        <v>33</v>
      </c>
      <c r="C129" s="112">
        <v>163.54242424242432</v>
      </c>
      <c r="D129">
        <v>164.1</v>
      </c>
      <c r="E129">
        <v>22</v>
      </c>
      <c r="F129" s="112">
        <v>163.69999999999993</v>
      </c>
      <c r="G129">
        <v>163.69999999999999</v>
      </c>
    </row>
    <row r="130" spans="1:7">
      <c r="A130" s="100" t="s">
        <v>970</v>
      </c>
      <c r="B130">
        <v>22</v>
      </c>
      <c r="C130" s="112">
        <v>163.29090909090903</v>
      </c>
      <c r="D130">
        <v>165.2</v>
      </c>
      <c r="E130">
        <v>29</v>
      </c>
      <c r="F130" s="112">
        <v>163.17241379310309</v>
      </c>
      <c r="G130">
        <v>164.6</v>
      </c>
    </row>
    <row r="131" spans="1:7">
      <c r="A131" s="100" t="s">
        <v>972</v>
      </c>
      <c r="B131">
        <v>67</v>
      </c>
      <c r="C131" s="112">
        <v>163.97761194029852</v>
      </c>
      <c r="D131">
        <v>164.4</v>
      </c>
      <c r="E131">
        <v>91</v>
      </c>
      <c r="F131" s="112">
        <v>166.33076923076931</v>
      </c>
      <c r="G131">
        <v>164.9</v>
      </c>
    </row>
    <row r="132" spans="1:7">
      <c r="A132" s="100" t="s">
        <v>974</v>
      </c>
      <c r="B132">
        <v>88</v>
      </c>
      <c r="C132" s="112">
        <v>161.02727272727267</v>
      </c>
      <c r="D132">
        <v>162.19999999999999</v>
      </c>
      <c r="E132">
        <v>86</v>
      </c>
      <c r="F132" s="112">
        <v>162.99651162790704</v>
      </c>
      <c r="G132">
        <v>162.4</v>
      </c>
    </row>
    <row r="133" spans="1:7">
      <c r="A133" s="100" t="s">
        <v>988</v>
      </c>
      <c r="B133">
        <v>48</v>
      </c>
      <c r="C133" s="165">
        <v>167.30000000000004</v>
      </c>
      <c r="D133" s="276">
        <v>167.3</v>
      </c>
      <c r="E133">
        <v>49</v>
      </c>
      <c r="F133" s="112">
        <v>165.29795918367336</v>
      </c>
      <c r="G133">
        <v>167</v>
      </c>
    </row>
    <row r="134" spans="1:7">
      <c r="A134" s="100" t="s">
        <v>971</v>
      </c>
      <c r="B134">
        <v>19</v>
      </c>
      <c r="C134" s="112">
        <v>159.49473684210534</v>
      </c>
      <c r="D134">
        <v>162.4</v>
      </c>
      <c r="E134">
        <v>31</v>
      </c>
      <c r="F134" s="112">
        <v>161.54193548387113</v>
      </c>
      <c r="G134">
        <v>162.4</v>
      </c>
    </row>
    <row r="135" spans="1:7">
      <c r="A135" s="100" t="s">
        <v>1076</v>
      </c>
      <c r="B135">
        <v>3</v>
      </c>
      <c r="C135" s="112">
        <v>152.40000000000009</v>
      </c>
      <c r="D135">
        <v>162</v>
      </c>
      <c r="E135">
        <v>11</v>
      </c>
      <c r="F135" s="112">
        <v>164.58181818181822</v>
      </c>
      <c r="G135">
        <v>163.30000000000001</v>
      </c>
    </row>
    <row r="136" spans="1:7">
      <c r="A136" s="100" t="s">
        <v>973</v>
      </c>
      <c r="B136">
        <v>99</v>
      </c>
      <c r="C136" s="112">
        <v>164.08787878787876</v>
      </c>
      <c r="D136">
        <v>163.69999999999999</v>
      </c>
      <c r="E136">
        <v>113</v>
      </c>
      <c r="F136" s="112">
        <v>163.89999999999984</v>
      </c>
      <c r="G136">
        <v>163.9</v>
      </c>
    </row>
    <row r="137" spans="1:7">
      <c r="A137" s="100" t="s">
        <v>990</v>
      </c>
      <c r="B137">
        <v>36</v>
      </c>
      <c r="C137" s="112">
        <v>164.67777777777775</v>
      </c>
      <c r="D137">
        <v>162.80000000000001</v>
      </c>
      <c r="E137">
        <v>48</v>
      </c>
      <c r="F137" s="112">
        <v>162.18541666666655</v>
      </c>
      <c r="G137">
        <v>162.69999999999999</v>
      </c>
    </row>
    <row r="138" spans="1:7">
      <c r="A138" s="239" t="s">
        <v>1118</v>
      </c>
      <c r="B138">
        <v>1434</v>
      </c>
      <c r="C138" s="112">
        <v>163.04672245467222</v>
      </c>
      <c r="E138">
        <v>1491</v>
      </c>
      <c r="F138" s="112">
        <v>163.1680751173709</v>
      </c>
    </row>
    <row r="139" spans="1:7">
      <c r="A139" s="128" t="s">
        <v>841</v>
      </c>
      <c r="B139">
        <v>153</v>
      </c>
      <c r="C139" s="112">
        <v>163.20000000000005</v>
      </c>
      <c r="D139">
        <v>163.19999999999999</v>
      </c>
      <c r="E139">
        <v>171</v>
      </c>
      <c r="F139" s="112">
        <v>163.39999999999986</v>
      </c>
      <c r="G139">
        <v>163.4</v>
      </c>
    </row>
    <row r="140" spans="1:7">
      <c r="A140" s="100" t="s">
        <v>847</v>
      </c>
      <c r="B140">
        <v>186</v>
      </c>
      <c r="C140" s="112">
        <v>162.5704301075269</v>
      </c>
      <c r="D140">
        <v>163</v>
      </c>
      <c r="E140">
        <v>220</v>
      </c>
      <c r="F140" s="112">
        <v>162.99999999999997</v>
      </c>
      <c r="G140">
        <v>163</v>
      </c>
    </row>
    <row r="141" spans="1:7">
      <c r="A141" s="100" t="s">
        <v>850</v>
      </c>
      <c r="B141">
        <v>125</v>
      </c>
      <c r="C141" s="112">
        <v>163.81999999999994</v>
      </c>
      <c r="D141">
        <v>163.4</v>
      </c>
      <c r="E141">
        <v>135</v>
      </c>
      <c r="F141" s="112">
        <v>162.02962962962962</v>
      </c>
      <c r="G141">
        <v>163.19999999999999</v>
      </c>
    </row>
    <row r="142" spans="1:7">
      <c r="A142" s="100" t="s">
        <v>852</v>
      </c>
      <c r="B142">
        <v>135</v>
      </c>
      <c r="C142" s="112">
        <v>163.19407407407417</v>
      </c>
      <c r="D142">
        <v>164</v>
      </c>
      <c r="E142">
        <v>123</v>
      </c>
      <c r="F142" s="112">
        <v>164.84146341463415</v>
      </c>
      <c r="G142">
        <v>164.2</v>
      </c>
    </row>
    <row r="143" spans="1:7">
      <c r="A143" s="100" t="s">
        <v>869</v>
      </c>
      <c r="B143">
        <v>141</v>
      </c>
      <c r="C143" s="112">
        <v>161.75886524822678</v>
      </c>
      <c r="D143">
        <v>162.19999999999999</v>
      </c>
      <c r="E143">
        <v>151</v>
      </c>
      <c r="F143" s="112">
        <v>162.10000000000005</v>
      </c>
      <c r="G143">
        <v>162.1</v>
      </c>
    </row>
    <row r="144" spans="1:7">
      <c r="A144" s="100" t="s">
        <v>871</v>
      </c>
      <c r="B144">
        <v>98</v>
      </c>
      <c r="C144" s="112">
        <v>164.28061224489809</v>
      </c>
      <c r="D144">
        <v>163.80000000000001</v>
      </c>
      <c r="E144">
        <v>81</v>
      </c>
      <c r="F144" s="112">
        <v>165.73703703703714</v>
      </c>
      <c r="G144">
        <v>164.1</v>
      </c>
    </row>
    <row r="145" spans="1:7">
      <c r="A145" s="128" t="s">
        <v>873</v>
      </c>
      <c r="B145">
        <v>126</v>
      </c>
      <c r="C145" s="112">
        <v>162.52063492063485</v>
      </c>
      <c r="D145">
        <v>162.1</v>
      </c>
      <c r="E145">
        <v>119</v>
      </c>
      <c r="F145" s="112">
        <v>162.95798319327744</v>
      </c>
      <c r="G145">
        <v>162.30000000000001</v>
      </c>
    </row>
    <row r="146" spans="1:7">
      <c r="A146" s="128" t="s">
        <v>879</v>
      </c>
      <c r="B146">
        <v>97</v>
      </c>
      <c r="C146" s="112">
        <v>163.08350515463928</v>
      </c>
      <c r="D146">
        <v>163.9</v>
      </c>
      <c r="E146">
        <v>106</v>
      </c>
      <c r="F146" s="112">
        <v>164.55943396226411</v>
      </c>
      <c r="G146">
        <v>164</v>
      </c>
    </row>
    <row r="147" spans="1:7">
      <c r="A147" s="100" t="s">
        <v>886</v>
      </c>
      <c r="B147">
        <v>80</v>
      </c>
      <c r="C147" s="112">
        <v>163.89749999999995</v>
      </c>
      <c r="D147">
        <v>164.6</v>
      </c>
      <c r="E147">
        <v>79</v>
      </c>
      <c r="F147" s="112">
        <v>163.95822784810125</v>
      </c>
      <c r="G147">
        <v>164.5</v>
      </c>
    </row>
    <row r="148" spans="1:7">
      <c r="A148" s="100" t="s">
        <v>910</v>
      </c>
      <c r="B148">
        <v>208</v>
      </c>
      <c r="C148" s="112">
        <v>162.54471153846151</v>
      </c>
      <c r="D148">
        <v>162.1</v>
      </c>
      <c r="E148">
        <v>219</v>
      </c>
      <c r="F148" s="112">
        <v>161.37579908675809</v>
      </c>
      <c r="G148">
        <v>162</v>
      </c>
    </row>
    <row r="149" spans="1:7">
      <c r="A149" s="100" t="s">
        <v>912</v>
      </c>
      <c r="B149">
        <v>85</v>
      </c>
      <c r="C149" s="112">
        <v>164.32117647058817</v>
      </c>
      <c r="D149">
        <v>163.9</v>
      </c>
      <c r="E149">
        <v>87</v>
      </c>
      <c r="F149" s="112">
        <v>164.38620689655178</v>
      </c>
      <c r="G149">
        <v>163.80000000000001</v>
      </c>
    </row>
    <row r="150" spans="1:7">
      <c r="A150" s="239" t="s">
        <v>1119</v>
      </c>
      <c r="B150" s="128">
        <v>762</v>
      </c>
      <c r="C150" s="275">
        <v>163.69999999999999</v>
      </c>
      <c r="D150" s="128"/>
      <c r="E150" s="128">
        <v>802</v>
      </c>
      <c r="F150" s="275">
        <v>163.69999999999999</v>
      </c>
      <c r="G150" s="128"/>
    </row>
    <row r="151" spans="1:7">
      <c r="A151" s="100" t="s">
        <v>845</v>
      </c>
      <c r="B151" s="128">
        <v>94</v>
      </c>
      <c r="C151" s="275">
        <v>162.9</v>
      </c>
      <c r="D151" s="128">
        <v>162.5</v>
      </c>
      <c r="E151" s="128">
        <v>109</v>
      </c>
      <c r="F151" s="275">
        <v>164.2</v>
      </c>
      <c r="G151" s="128">
        <v>162.5</v>
      </c>
    </row>
    <row r="152" spans="1:7">
      <c r="A152" s="100" t="s">
        <v>849</v>
      </c>
      <c r="B152" s="128">
        <v>113</v>
      </c>
      <c r="C152" s="275">
        <v>163.69999999999999</v>
      </c>
      <c r="D152" s="128">
        <v>163.30000000000001</v>
      </c>
      <c r="E152" s="128">
        <v>120</v>
      </c>
      <c r="F152" s="275">
        <v>163.1</v>
      </c>
      <c r="G152" s="128">
        <v>163.1</v>
      </c>
    </row>
    <row r="153" spans="1:7">
      <c r="A153" s="100" t="s">
        <v>982</v>
      </c>
      <c r="B153" s="128">
        <v>22</v>
      </c>
      <c r="C153" s="275">
        <v>163.1</v>
      </c>
      <c r="D153" s="128">
        <v>161.9</v>
      </c>
      <c r="E153" s="128">
        <v>28</v>
      </c>
      <c r="F153" s="275">
        <v>160.19999999999999</v>
      </c>
      <c r="G153" s="128">
        <v>162</v>
      </c>
    </row>
    <row r="154" spans="1:7">
      <c r="A154" s="100" t="s">
        <v>859</v>
      </c>
      <c r="B154" s="128">
        <v>121</v>
      </c>
      <c r="C154" s="275">
        <v>164.2</v>
      </c>
      <c r="D154" s="128">
        <v>163.80000000000001</v>
      </c>
      <c r="E154" s="128">
        <v>119</v>
      </c>
      <c r="F154" s="275">
        <v>164.7</v>
      </c>
      <c r="G154" s="128">
        <v>164</v>
      </c>
    </row>
    <row r="155" spans="1:7">
      <c r="A155" s="100" t="s">
        <v>868</v>
      </c>
      <c r="B155" s="128">
        <v>105</v>
      </c>
      <c r="C155" s="275">
        <v>163.69999999999999</v>
      </c>
      <c r="D155" s="128">
        <v>164.1</v>
      </c>
      <c r="E155" s="128">
        <v>114</v>
      </c>
      <c r="F155" s="275">
        <v>163.5</v>
      </c>
      <c r="G155" s="128">
        <v>164</v>
      </c>
    </row>
    <row r="156" spans="1:7">
      <c r="A156" s="100" t="s">
        <v>878</v>
      </c>
      <c r="B156" s="128">
        <v>111</v>
      </c>
      <c r="C156" s="275">
        <v>161.69999999999999</v>
      </c>
      <c r="D156" s="128">
        <v>163.5</v>
      </c>
      <c r="E156" s="128">
        <v>111</v>
      </c>
      <c r="F156" s="275">
        <v>163.30000000000001</v>
      </c>
      <c r="G156" s="128">
        <v>163.30000000000001</v>
      </c>
    </row>
    <row r="157" spans="1:7">
      <c r="A157" s="100" t="s">
        <v>897</v>
      </c>
      <c r="B157" s="128">
        <v>80</v>
      </c>
      <c r="C157" s="275">
        <v>165</v>
      </c>
      <c r="D157" s="128">
        <v>164.6</v>
      </c>
      <c r="E157" s="128">
        <v>81</v>
      </c>
      <c r="F157" s="275">
        <v>165.2</v>
      </c>
      <c r="G157" s="128">
        <v>164.6</v>
      </c>
    </row>
    <row r="158" spans="1:7">
      <c r="A158" s="100" t="s">
        <v>906</v>
      </c>
      <c r="B158" s="128">
        <v>116</v>
      </c>
      <c r="C158" s="275">
        <v>164.9</v>
      </c>
      <c r="D158" s="128">
        <v>164.2</v>
      </c>
      <c r="E158" s="128">
        <v>120</v>
      </c>
      <c r="F158" s="275">
        <v>163.5</v>
      </c>
      <c r="G158" s="128">
        <v>164</v>
      </c>
    </row>
    <row r="159" spans="1:7">
      <c r="A159" s="239" t="s">
        <v>1120</v>
      </c>
      <c r="B159">
        <v>561</v>
      </c>
      <c r="C159" s="112"/>
      <c r="E159">
        <v>588</v>
      </c>
      <c r="F159" s="112"/>
    </row>
    <row r="160" spans="1:7">
      <c r="A160" s="100" t="s">
        <v>913</v>
      </c>
      <c r="B160">
        <v>87</v>
      </c>
      <c r="C160" s="112">
        <v>161.96321839080451</v>
      </c>
      <c r="D160">
        <v>161.6</v>
      </c>
      <c r="E160">
        <v>77</v>
      </c>
      <c r="F160" s="112">
        <v>160.70000000000022</v>
      </c>
      <c r="G160">
        <v>161.30000000000001</v>
      </c>
    </row>
    <row r="161" spans="1:7">
      <c r="A161" s="100" t="s">
        <v>914</v>
      </c>
      <c r="B161">
        <v>15</v>
      </c>
      <c r="C161" s="112">
        <v>161.39333333333332</v>
      </c>
      <c r="D161">
        <v>159.9</v>
      </c>
      <c r="E161">
        <v>14</v>
      </c>
      <c r="F161" s="112">
        <v>163.11428571428573</v>
      </c>
      <c r="G161">
        <v>160.6</v>
      </c>
    </row>
    <row r="162" spans="1:7">
      <c r="A162" s="100" t="s">
        <v>915</v>
      </c>
      <c r="B162">
        <v>51</v>
      </c>
      <c r="C162" s="112">
        <v>165.58627450980401</v>
      </c>
      <c r="D162">
        <v>164.9</v>
      </c>
      <c r="E162">
        <v>49</v>
      </c>
      <c r="F162" s="112">
        <v>164.05306122448999</v>
      </c>
      <c r="G162">
        <v>164.6</v>
      </c>
    </row>
    <row r="163" spans="1:7">
      <c r="A163" s="100" t="s">
        <v>916</v>
      </c>
      <c r="B163">
        <v>86</v>
      </c>
      <c r="C163" s="112">
        <v>161.36976744186049</v>
      </c>
      <c r="D163">
        <v>162.4</v>
      </c>
      <c r="E163">
        <v>109</v>
      </c>
      <c r="F163" s="112">
        <v>163.74862385321086</v>
      </c>
      <c r="G163">
        <v>162.6</v>
      </c>
    </row>
    <row r="164" spans="1:7">
      <c r="A164" s="100" t="s">
        <v>917</v>
      </c>
      <c r="B164">
        <v>176</v>
      </c>
      <c r="C164" s="112">
        <v>163.39999999999998</v>
      </c>
      <c r="D164">
        <v>163.4</v>
      </c>
      <c r="E164">
        <v>177</v>
      </c>
      <c r="F164" s="112">
        <v>162.43276836158196</v>
      </c>
      <c r="G164">
        <v>163.1</v>
      </c>
    </row>
    <row r="165" spans="1:7">
      <c r="A165" s="100" t="s">
        <v>918</v>
      </c>
      <c r="B165">
        <v>114</v>
      </c>
      <c r="C165" s="112">
        <v>164.96666666666667</v>
      </c>
      <c r="D165">
        <v>164.2</v>
      </c>
      <c r="E165">
        <v>120</v>
      </c>
      <c r="F165" s="112">
        <v>163.75250000000005</v>
      </c>
      <c r="G165">
        <v>164.3</v>
      </c>
    </row>
    <row r="166" spans="1:7">
      <c r="A166" s="100" t="s">
        <v>919</v>
      </c>
      <c r="B166">
        <v>18</v>
      </c>
      <c r="C166" s="112">
        <v>147.5</v>
      </c>
      <c r="D166">
        <v>161.5</v>
      </c>
      <c r="E166">
        <v>20</v>
      </c>
      <c r="F166" s="112">
        <v>159.19499999999999</v>
      </c>
      <c r="G166">
        <v>161.1</v>
      </c>
    </row>
    <row r="167" spans="1:7">
      <c r="A167" s="100" t="s">
        <v>920</v>
      </c>
      <c r="B167">
        <v>14</v>
      </c>
      <c r="C167" s="112">
        <v>164.03571428571425</v>
      </c>
      <c r="D167">
        <v>164.5</v>
      </c>
      <c r="E167">
        <v>22</v>
      </c>
      <c r="F167" s="112">
        <v>162.83181818181822</v>
      </c>
      <c r="G167">
        <v>164.1</v>
      </c>
    </row>
    <row r="168" spans="1:7">
      <c r="A168" s="239" t="s">
        <v>1121</v>
      </c>
      <c r="B168">
        <v>2196</v>
      </c>
      <c r="C168" s="112">
        <v>164.84931693989074</v>
      </c>
      <c r="E168">
        <v>2084</v>
      </c>
      <c r="F168" s="112">
        <v>164.90628598848372</v>
      </c>
    </row>
    <row r="169" spans="1:7">
      <c r="A169" s="100" t="s">
        <v>921</v>
      </c>
      <c r="B169">
        <v>153</v>
      </c>
      <c r="C169" s="112">
        <v>164.04117647058817</v>
      </c>
      <c r="D169">
        <v>165.2</v>
      </c>
      <c r="E169">
        <v>146</v>
      </c>
      <c r="F169" s="112">
        <v>164.29657534246587</v>
      </c>
      <c r="G169">
        <v>164.9</v>
      </c>
    </row>
    <row r="170" spans="1:7">
      <c r="A170" s="100" t="s">
        <v>922</v>
      </c>
      <c r="B170">
        <v>91</v>
      </c>
      <c r="C170" s="112">
        <v>164.19010989010997</v>
      </c>
      <c r="D170">
        <v>164.5</v>
      </c>
      <c r="E170">
        <v>80</v>
      </c>
      <c r="F170" s="112">
        <v>163.31500000000014</v>
      </c>
      <c r="G170">
        <v>164.4</v>
      </c>
    </row>
    <row r="171" spans="1:7">
      <c r="A171" s="100" t="s">
        <v>923</v>
      </c>
      <c r="B171">
        <v>42</v>
      </c>
      <c r="C171" s="112">
        <v>164.09999999999994</v>
      </c>
      <c r="D171">
        <v>164.1</v>
      </c>
      <c r="E171">
        <v>46</v>
      </c>
      <c r="F171" s="112">
        <v>162.38260869565229</v>
      </c>
      <c r="G171">
        <v>163.80000000000001</v>
      </c>
    </row>
    <row r="172" spans="1:7">
      <c r="A172" s="100" t="s">
        <v>931</v>
      </c>
      <c r="B172">
        <v>117</v>
      </c>
      <c r="C172" s="112">
        <v>165.0239316239317</v>
      </c>
      <c r="D172">
        <v>165.8</v>
      </c>
      <c r="E172">
        <v>106</v>
      </c>
      <c r="F172" s="112">
        <v>165.6</v>
      </c>
      <c r="G172">
        <v>165.6</v>
      </c>
    </row>
    <row r="173" spans="1:7">
      <c r="A173" s="100" t="s">
        <v>924</v>
      </c>
      <c r="B173">
        <v>93</v>
      </c>
      <c r="C173" s="112">
        <v>164.63225806451615</v>
      </c>
      <c r="D173">
        <v>165.4</v>
      </c>
      <c r="E173">
        <v>75</v>
      </c>
      <c r="F173" s="112">
        <v>166.73466666666675</v>
      </c>
      <c r="G173">
        <v>165.3</v>
      </c>
    </row>
    <row r="174" spans="1:7">
      <c r="A174" s="100" t="s">
        <v>934</v>
      </c>
      <c r="B174">
        <v>108</v>
      </c>
      <c r="C174" s="112">
        <v>164.5185185185185</v>
      </c>
      <c r="D174">
        <v>165</v>
      </c>
      <c r="E174">
        <v>116</v>
      </c>
      <c r="F174" s="112">
        <v>164.2577586206896</v>
      </c>
      <c r="G174">
        <v>164.9</v>
      </c>
    </row>
    <row r="175" spans="1:7">
      <c r="A175" s="100" t="s">
        <v>943</v>
      </c>
      <c r="B175">
        <v>358</v>
      </c>
      <c r="C175" s="112">
        <v>165.70000000000005</v>
      </c>
      <c r="D175">
        <v>165.7</v>
      </c>
      <c r="E175">
        <v>282</v>
      </c>
      <c r="F175" s="112">
        <v>164.85957446808521</v>
      </c>
      <c r="G175">
        <v>165.5</v>
      </c>
    </row>
    <row r="176" spans="1:7">
      <c r="A176" s="100" t="s">
        <v>941</v>
      </c>
      <c r="B176">
        <v>45</v>
      </c>
      <c r="C176" s="112">
        <v>165.8577777777779</v>
      </c>
      <c r="D176">
        <v>166.3</v>
      </c>
      <c r="E176">
        <v>56</v>
      </c>
      <c r="F176" s="112">
        <v>166.52500000000001</v>
      </c>
      <c r="G176">
        <v>166</v>
      </c>
    </row>
    <row r="177" spans="1:7">
      <c r="A177" s="100" t="s">
        <v>944</v>
      </c>
      <c r="B177">
        <v>87</v>
      </c>
      <c r="C177" s="112">
        <v>164.55172413793113</v>
      </c>
      <c r="D177">
        <v>165.4</v>
      </c>
      <c r="E177">
        <v>82</v>
      </c>
      <c r="F177" s="112">
        <v>165.39999999999978</v>
      </c>
      <c r="G177">
        <v>165.4</v>
      </c>
    </row>
    <row r="178" spans="1:7">
      <c r="A178" s="128" t="s">
        <v>947</v>
      </c>
      <c r="B178">
        <v>130</v>
      </c>
      <c r="C178" s="112">
        <v>164.71307692307695</v>
      </c>
      <c r="D178">
        <v>165.1</v>
      </c>
      <c r="E178">
        <v>135</v>
      </c>
      <c r="F178" s="112">
        <v>165.1</v>
      </c>
      <c r="G178">
        <v>165.1</v>
      </c>
    </row>
    <row r="179" spans="1:7">
      <c r="A179" s="128" t="s">
        <v>948</v>
      </c>
      <c r="B179">
        <v>125</v>
      </c>
      <c r="C179" s="112">
        <v>164.09999999999994</v>
      </c>
      <c r="D179">
        <v>164.1</v>
      </c>
      <c r="E179">
        <v>117</v>
      </c>
      <c r="F179" s="112">
        <v>164.73589743589741</v>
      </c>
      <c r="G179">
        <v>164.1</v>
      </c>
    </row>
    <row r="180" spans="1:7">
      <c r="A180" s="100" t="s">
        <v>951</v>
      </c>
      <c r="B180">
        <v>97</v>
      </c>
      <c r="C180" s="112">
        <v>165.48865979381452</v>
      </c>
      <c r="D180">
        <v>165.9</v>
      </c>
      <c r="E180">
        <v>108</v>
      </c>
      <c r="F180" s="112">
        <v>166.1666666666666</v>
      </c>
      <c r="G180">
        <v>165.6</v>
      </c>
    </row>
    <row r="181" spans="1:7">
      <c r="A181" s="100" t="s">
        <v>927</v>
      </c>
      <c r="B181">
        <v>117</v>
      </c>
      <c r="C181" s="112">
        <v>164.6</v>
      </c>
      <c r="D181">
        <v>164.6</v>
      </c>
      <c r="E181">
        <v>116</v>
      </c>
      <c r="F181" s="112">
        <v>164.70000000000002</v>
      </c>
      <c r="G181">
        <v>164.7</v>
      </c>
    </row>
    <row r="182" spans="1:7">
      <c r="A182" s="100" t="s">
        <v>983</v>
      </c>
      <c r="B182">
        <v>68</v>
      </c>
      <c r="C182" s="112">
        <v>164.70882352941183</v>
      </c>
      <c r="D182">
        <v>165.5</v>
      </c>
      <c r="E182">
        <v>71</v>
      </c>
      <c r="F182" s="112">
        <v>165.59999999999988</v>
      </c>
      <c r="G182">
        <v>165.6</v>
      </c>
    </row>
    <row r="183" spans="1:7">
      <c r="A183" s="100" t="s">
        <v>952</v>
      </c>
      <c r="B183">
        <v>91</v>
      </c>
      <c r="C183" s="112">
        <v>163.79999999999998</v>
      </c>
      <c r="D183">
        <v>163.80000000000001</v>
      </c>
      <c r="E183">
        <v>103</v>
      </c>
      <c r="F183" s="112">
        <v>163.21456310679616</v>
      </c>
      <c r="G183">
        <v>163.80000000000001</v>
      </c>
    </row>
    <row r="184" spans="1:7">
      <c r="A184" s="100" t="s">
        <v>961</v>
      </c>
      <c r="B184">
        <v>31</v>
      </c>
      <c r="C184" s="112">
        <v>164.69999999999985</v>
      </c>
      <c r="D184">
        <v>164.1</v>
      </c>
      <c r="E184">
        <v>31</v>
      </c>
      <c r="F184" s="112">
        <v>163.38709677419331</v>
      </c>
      <c r="G184">
        <v>164.2</v>
      </c>
    </row>
    <row r="185" spans="1:7">
      <c r="A185" s="100" t="s">
        <v>954</v>
      </c>
      <c r="B185">
        <v>62</v>
      </c>
      <c r="C185" s="112">
        <v>163.54999999999995</v>
      </c>
      <c r="D185">
        <v>164.6</v>
      </c>
      <c r="E185">
        <v>60</v>
      </c>
      <c r="F185" s="112">
        <v>165.7866666666666</v>
      </c>
      <c r="G185">
        <v>164.7</v>
      </c>
    </row>
    <row r="186" spans="1:7">
      <c r="A186" s="100" t="s">
        <v>958</v>
      </c>
      <c r="B186">
        <v>226</v>
      </c>
      <c r="C186" s="112">
        <v>165.81592920353981</v>
      </c>
      <c r="D186">
        <v>166.1</v>
      </c>
      <c r="E186">
        <v>222</v>
      </c>
      <c r="F186" s="112">
        <v>165.50765765765763</v>
      </c>
      <c r="G186">
        <v>166</v>
      </c>
    </row>
    <row r="187" spans="1:7">
      <c r="A187" s="128" t="s">
        <v>928</v>
      </c>
      <c r="B187">
        <v>155</v>
      </c>
      <c r="C187" s="112">
        <v>164.7</v>
      </c>
      <c r="D187">
        <v>164.7</v>
      </c>
      <c r="E187">
        <v>132</v>
      </c>
      <c r="F187" s="112">
        <v>164.50000000000003</v>
      </c>
      <c r="G187">
        <v>164.5</v>
      </c>
    </row>
    <row r="188" spans="1:7">
      <c r="A188" s="248" t="s">
        <v>1122</v>
      </c>
      <c r="B188">
        <v>757</v>
      </c>
      <c r="C188" s="112">
        <v>163.84029062087188</v>
      </c>
      <c r="E188">
        <v>761</v>
      </c>
      <c r="F188" s="112">
        <v>163.34454664914583</v>
      </c>
    </row>
    <row r="189" spans="1:7">
      <c r="A189" s="100" t="s">
        <v>851</v>
      </c>
      <c r="B189">
        <v>36</v>
      </c>
      <c r="C189" s="112">
        <v>164.09999999999997</v>
      </c>
      <c r="D189">
        <v>163.1</v>
      </c>
      <c r="E189">
        <v>47</v>
      </c>
      <c r="F189" s="112">
        <v>162.43617021276603</v>
      </c>
      <c r="G189">
        <v>163</v>
      </c>
    </row>
    <row r="190" spans="1:7">
      <c r="A190" s="100" t="s">
        <v>930</v>
      </c>
      <c r="B190">
        <v>74</v>
      </c>
      <c r="C190" s="112">
        <v>162.71081081081084</v>
      </c>
      <c r="D190">
        <v>161.9</v>
      </c>
      <c r="E190">
        <v>87</v>
      </c>
      <c r="F190" s="112">
        <v>162.23563218390808</v>
      </c>
      <c r="G190">
        <v>161.69999999999999</v>
      </c>
    </row>
    <row r="191" spans="1:7">
      <c r="A191" s="100" t="s">
        <v>925</v>
      </c>
      <c r="B191">
        <v>41</v>
      </c>
      <c r="C191" s="112">
        <v>161.41707317073164</v>
      </c>
      <c r="D191">
        <v>162.9</v>
      </c>
      <c r="E191">
        <v>69</v>
      </c>
      <c r="F191" s="112">
        <v>164.40579710144928</v>
      </c>
      <c r="G191">
        <v>163.19999999999999</v>
      </c>
    </row>
    <row r="192" spans="1:7">
      <c r="A192" s="100" t="s">
        <v>861</v>
      </c>
      <c r="B192">
        <v>26</v>
      </c>
      <c r="C192" s="112">
        <v>162.43076923076927</v>
      </c>
      <c r="D192">
        <v>162.9</v>
      </c>
      <c r="E192">
        <v>33</v>
      </c>
      <c r="F192" s="112">
        <v>163.39999999999998</v>
      </c>
      <c r="G192">
        <v>163.4</v>
      </c>
    </row>
    <row r="193" spans="1:7">
      <c r="A193" s="100" t="s">
        <v>926</v>
      </c>
      <c r="B193">
        <v>58</v>
      </c>
      <c r="C193" s="112">
        <v>163.04482758620688</v>
      </c>
      <c r="D193">
        <v>162.19999999999999</v>
      </c>
      <c r="E193">
        <v>52</v>
      </c>
      <c r="F193" s="112">
        <v>161.52307692307673</v>
      </c>
      <c r="G193">
        <v>162.19999999999999</v>
      </c>
    </row>
    <row r="194" spans="1:7">
      <c r="A194" s="128" t="s">
        <v>984</v>
      </c>
      <c r="B194">
        <v>35</v>
      </c>
      <c r="C194" s="112">
        <v>165.31714285714281</v>
      </c>
      <c r="D194">
        <v>164.7</v>
      </c>
      <c r="E194">
        <v>34</v>
      </c>
      <c r="F194" s="112">
        <v>164.3</v>
      </c>
      <c r="G194">
        <v>164.3</v>
      </c>
    </row>
    <row r="195" spans="1:7">
      <c r="A195" s="100" t="s">
        <v>945</v>
      </c>
      <c r="B195">
        <v>86</v>
      </c>
      <c r="C195" s="112">
        <v>163.23720930232557</v>
      </c>
      <c r="D195">
        <v>162.1</v>
      </c>
      <c r="E195">
        <v>71</v>
      </c>
      <c r="F195" s="112">
        <v>162</v>
      </c>
      <c r="G195">
        <v>162</v>
      </c>
    </row>
    <row r="196" spans="1:7">
      <c r="A196" s="128" t="s">
        <v>946</v>
      </c>
      <c r="B196">
        <v>87</v>
      </c>
      <c r="C196" s="112">
        <v>166.88735632183912</v>
      </c>
      <c r="D196">
        <v>162.6</v>
      </c>
      <c r="E196">
        <v>74</v>
      </c>
      <c r="F196" s="112">
        <v>165.32567567567557</v>
      </c>
      <c r="G196">
        <v>163.1</v>
      </c>
    </row>
    <row r="197" spans="1:7">
      <c r="A197" s="100" t="s">
        <v>989</v>
      </c>
      <c r="B197">
        <v>40</v>
      </c>
      <c r="C197" s="112">
        <v>164.39999999999992</v>
      </c>
      <c r="D197">
        <v>162.69999999999999</v>
      </c>
      <c r="E197">
        <v>42</v>
      </c>
      <c r="F197" s="112">
        <v>162.59999999999994</v>
      </c>
      <c r="G197">
        <v>162.6</v>
      </c>
    </row>
    <row r="198" spans="1:7">
      <c r="A198" s="100" t="s">
        <v>955</v>
      </c>
      <c r="B198">
        <v>53</v>
      </c>
      <c r="C198" s="112">
        <v>163.4603773584906</v>
      </c>
      <c r="D198">
        <v>163</v>
      </c>
      <c r="E198">
        <v>52</v>
      </c>
      <c r="F198" s="112">
        <v>164.68076923076939</v>
      </c>
      <c r="G198">
        <v>163.30000000000001</v>
      </c>
    </row>
    <row r="199" spans="1:7">
      <c r="A199" s="100" t="s">
        <v>956</v>
      </c>
      <c r="B199">
        <v>88</v>
      </c>
      <c r="C199" s="112">
        <v>160.79659090909084</v>
      </c>
      <c r="D199">
        <v>162</v>
      </c>
      <c r="E199">
        <v>83</v>
      </c>
      <c r="F199" s="112">
        <v>161.7000000000001</v>
      </c>
      <c r="G199">
        <v>161.69999999999999</v>
      </c>
    </row>
    <row r="200" spans="1:7">
      <c r="A200" s="100" t="s">
        <v>957</v>
      </c>
      <c r="B200">
        <v>82</v>
      </c>
      <c r="C200" s="112">
        <v>166.67073170731706</v>
      </c>
      <c r="D200">
        <v>163.5</v>
      </c>
      <c r="E200">
        <v>68</v>
      </c>
      <c r="F200" s="112">
        <v>165.49558823529401</v>
      </c>
      <c r="G200">
        <v>163.69999999999999</v>
      </c>
    </row>
    <row r="201" spans="1:7">
      <c r="A201" s="100" t="s">
        <v>904</v>
      </c>
      <c r="B201">
        <v>51</v>
      </c>
      <c r="C201" s="112">
        <v>164.32941176470584</v>
      </c>
      <c r="D201">
        <v>163.9</v>
      </c>
      <c r="E201">
        <v>49</v>
      </c>
      <c r="F201" s="112">
        <v>163.89999999999992</v>
      </c>
      <c r="G201">
        <v>163.9</v>
      </c>
    </row>
    <row r="202" spans="1:7">
      <c r="A202" s="239" t="s">
        <v>1123</v>
      </c>
      <c r="B202">
        <v>978</v>
      </c>
      <c r="C202" s="112">
        <v>164.59304703476491</v>
      </c>
      <c r="E202">
        <v>996</v>
      </c>
      <c r="F202" s="112">
        <v>164.50813253012043</v>
      </c>
    </row>
    <row r="203" spans="1:7">
      <c r="A203" s="100" t="s">
        <v>929</v>
      </c>
      <c r="B203">
        <v>129</v>
      </c>
      <c r="C203" s="112">
        <v>164.20000000000002</v>
      </c>
      <c r="D203">
        <v>164.6</v>
      </c>
      <c r="E203">
        <v>111</v>
      </c>
      <c r="F203" s="112">
        <v>163.1072072072073</v>
      </c>
      <c r="G203">
        <v>164.5</v>
      </c>
    </row>
    <row r="204" spans="1:7">
      <c r="A204" s="128" t="s">
        <v>936</v>
      </c>
      <c r="B204">
        <v>256</v>
      </c>
      <c r="C204" s="112">
        <v>164.40000000000003</v>
      </c>
      <c r="D204">
        <v>164.4</v>
      </c>
      <c r="E204">
        <v>248</v>
      </c>
      <c r="F204" s="112">
        <v>165.09959677419332</v>
      </c>
      <c r="G204">
        <v>164.5</v>
      </c>
    </row>
    <row r="205" spans="1:7">
      <c r="A205" s="100" t="s">
        <v>960</v>
      </c>
      <c r="B205">
        <v>158</v>
      </c>
      <c r="C205" s="112">
        <v>164.10000000000005</v>
      </c>
      <c r="D205">
        <v>164.1</v>
      </c>
      <c r="E205">
        <v>178</v>
      </c>
      <c r="F205" s="112">
        <v>163.43932584269672</v>
      </c>
      <c r="G205">
        <v>164</v>
      </c>
    </row>
    <row r="206" spans="1:7">
      <c r="A206" s="100" t="s">
        <v>950</v>
      </c>
      <c r="B206">
        <v>214</v>
      </c>
      <c r="C206" s="112">
        <v>165.58457943925242</v>
      </c>
      <c r="D206">
        <v>165.2</v>
      </c>
      <c r="E206">
        <v>228</v>
      </c>
      <c r="F206" s="112">
        <v>165.3000000000001</v>
      </c>
      <c r="G206">
        <v>165.3</v>
      </c>
    </row>
    <row r="207" spans="1:7">
      <c r="A207" s="100" t="s">
        <v>962</v>
      </c>
      <c r="B207">
        <v>73</v>
      </c>
      <c r="C207" s="112">
        <v>164.60000000000008</v>
      </c>
      <c r="D207">
        <v>164.6</v>
      </c>
      <c r="E207">
        <v>88</v>
      </c>
      <c r="F207" s="112">
        <v>165.47045454545449</v>
      </c>
      <c r="G207">
        <v>164.9</v>
      </c>
    </row>
    <row r="208" spans="1:7">
      <c r="A208" s="100" t="s">
        <v>963</v>
      </c>
      <c r="B208">
        <v>148</v>
      </c>
      <c r="C208" s="112">
        <v>164.35878378378396</v>
      </c>
      <c r="D208">
        <v>164.8</v>
      </c>
      <c r="E208">
        <v>143</v>
      </c>
      <c r="F208" s="112">
        <v>164.04545454545439</v>
      </c>
      <c r="G208">
        <v>164.7</v>
      </c>
    </row>
    <row r="209" spans="1:7">
      <c r="A209" s="239" t="s">
        <v>1124</v>
      </c>
      <c r="B209">
        <v>507</v>
      </c>
      <c r="C209" s="112">
        <v>166.43708086785011</v>
      </c>
      <c r="E209">
        <v>522</v>
      </c>
      <c r="F209" s="112">
        <v>166.3986590038314</v>
      </c>
    </row>
    <row r="210" spans="1:7">
      <c r="A210" s="242" t="s">
        <v>1125</v>
      </c>
      <c r="B210">
        <v>401</v>
      </c>
      <c r="C210" s="112">
        <v>166.30000000000004</v>
      </c>
      <c r="D210">
        <v>166.3</v>
      </c>
      <c r="E210">
        <v>347</v>
      </c>
      <c r="F210" s="112">
        <v>166.10000000000002</v>
      </c>
      <c r="G210" s="276">
        <v>166.1</v>
      </c>
    </row>
    <row r="211" spans="1:7">
      <c r="A211" s="242" t="s">
        <v>1126</v>
      </c>
      <c r="B211">
        <v>24</v>
      </c>
      <c r="C211" s="165">
        <v>168.17083333333312</v>
      </c>
      <c r="D211" s="276">
        <v>167.4</v>
      </c>
      <c r="E211">
        <v>38</v>
      </c>
      <c r="F211" s="112">
        <v>166.3342105263159</v>
      </c>
      <c r="G211">
        <v>167</v>
      </c>
    </row>
    <row r="212" spans="1:7">
      <c r="A212" s="242" t="s">
        <v>1127</v>
      </c>
      <c r="B212">
        <v>82</v>
      </c>
      <c r="C212" s="112">
        <v>166.59999999999997</v>
      </c>
      <c r="D212">
        <v>166.6</v>
      </c>
      <c r="E212">
        <v>137</v>
      </c>
      <c r="F212" s="165">
        <v>167.17299270072979</v>
      </c>
      <c r="G212" s="276">
        <v>166.6</v>
      </c>
    </row>
    <row r="213" spans="1:7">
      <c r="A213" s="260" t="s">
        <v>1130</v>
      </c>
    </row>
    <row r="216" spans="1:7">
      <c r="A216" t="s">
        <v>1155</v>
      </c>
    </row>
    <row r="217" spans="1:7">
      <c r="A217" s="116"/>
    </row>
    <row r="218" spans="1:7">
      <c r="A218" s="121"/>
    </row>
  </sheetData>
  <mergeCells count="2">
    <mergeCell ref="B1:D1"/>
    <mergeCell ref="E1:G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598F-B51A-FF4C-91EB-ABA853459583}">
  <dimension ref="A1:S1478"/>
  <sheetViews>
    <sheetView workbookViewId="0">
      <selection activeCell="E18" sqref="E18"/>
    </sheetView>
  </sheetViews>
  <sheetFormatPr defaultColWidth="17.796875" defaultRowHeight="15.6"/>
  <cols>
    <col min="3" max="3" width="17.796875" style="112"/>
  </cols>
  <sheetData>
    <row r="1" spans="1:19">
      <c r="C1" s="112" t="s">
        <v>1187</v>
      </c>
      <c r="D1" t="s">
        <v>1156</v>
      </c>
      <c r="F1" t="s">
        <v>1157</v>
      </c>
    </row>
    <row r="2" spans="1:19" ht="31.2">
      <c r="A2" s="273" t="s">
        <v>1158</v>
      </c>
      <c r="B2" s="273" t="s">
        <v>817</v>
      </c>
      <c r="C2" s="274"/>
      <c r="D2" s="273" t="s">
        <v>1159</v>
      </c>
      <c r="E2" s="273" t="s">
        <v>1160</v>
      </c>
      <c r="F2" s="273" t="s">
        <v>1159</v>
      </c>
      <c r="G2" s="273" t="s">
        <v>1161</v>
      </c>
      <c r="H2" s="273" t="s">
        <v>1162</v>
      </c>
      <c r="I2" s="273" t="s">
        <v>1163</v>
      </c>
      <c r="J2" s="273" t="s">
        <v>1164</v>
      </c>
      <c r="K2" s="273" t="s">
        <v>1162</v>
      </c>
      <c r="L2" s="273" t="s">
        <v>1165</v>
      </c>
      <c r="M2" s="273" t="s">
        <v>1166</v>
      </c>
      <c r="N2" s="273" t="s">
        <v>1167</v>
      </c>
      <c r="O2" s="273" t="s">
        <v>1164</v>
      </c>
      <c r="P2" s="273" t="s">
        <v>1162</v>
      </c>
      <c r="Q2" s="273" t="s">
        <v>1165</v>
      </c>
      <c r="R2" s="273" t="s">
        <v>1168</v>
      </c>
      <c r="S2" s="273" t="s">
        <v>1169</v>
      </c>
    </row>
    <row r="3" spans="1:19" s="61" customFormat="1">
      <c r="A3" s="61">
        <v>1885</v>
      </c>
      <c r="B3" s="61" t="s">
        <v>1052</v>
      </c>
      <c r="C3" s="277">
        <f>AVERAGE(C4:C15)</f>
        <v>162.53248393382503</v>
      </c>
    </row>
    <row r="4" spans="1:19">
      <c r="A4">
        <v>1885</v>
      </c>
      <c r="B4" s="100" t="s">
        <v>842</v>
      </c>
      <c r="C4" s="112">
        <v>163.33669724770638</v>
      </c>
      <c r="D4">
        <v>109</v>
      </c>
      <c r="E4">
        <v>20</v>
      </c>
      <c r="F4">
        <v>109</v>
      </c>
      <c r="G4">
        <v>18</v>
      </c>
      <c r="H4">
        <v>75</v>
      </c>
      <c r="I4">
        <v>16</v>
      </c>
      <c r="J4">
        <v>0.16513761467889909</v>
      </c>
      <c r="K4">
        <v>0.68807339449541283</v>
      </c>
      <c r="L4">
        <v>0.14678899082568808</v>
      </c>
      <c r="M4">
        <v>23.333813892529484</v>
      </c>
      <c r="N4">
        <v>27.222782874617732</v>
      </c>
      <c r="O4">
        <v>0.16513761467889909</v>
      </c>
      <c r="P4">
        <v>0.85321100917431192</v>
      </c>
      <c r="Q4">
        <v>1</v>
      </c>
      <c r="R4" s="112">
        <v>25.226445463812432</v>
      </c>
      <c r="S4" s="112">
        <v>24.526445463812433</v>
      </c>
    </row>
    <row r="5" spans="1:19">
      <c r="A5">
        <v>1885</v>
      </c>
      <c r="B5" s="100" t="s">
        <v>843</v>
      </c>
      <c r="C5" s="112">
        <v>164.02926829268293</v>
      </c>
      <c r="D5">
        <v>122</v>
      </c>
      <c r="E5">
        <v>57</v>
      </c>
      <c r="F5">
        <v>122</v>
      </c>
      <c r="G5">
        <v>39</v>
      </c>
      <c r="H5">
        <v>74</v>
      </c>
      <c r="I5">
        <v>9</v>
      </c>
      <c r="J5">
        <v>0.31967213114754101</v>
      </c>
      <c r="K5">
        <v>0.60655737704918034</v>
      </c>
      <c r="L5">
        <v>7.3770491803278687E-2</v>
      </c>
      <c r="M5">
        <v>23.432752613240417</v>
      </c>
      <c r="N5">
        <v>27.338211382113823</v>
      </c>
      <c r="O5">
        <v>0.31967213114754101</v>
      </c>
      <c r="P5">
        <v>0.92622950819672134</v>
      </c>
      <c r="Q5">
        <v>1</v>
      </c>
      <c r="R5" s="112">
        <v>24.593834949932511</v>
      </c>
      <c r="S5" s="112">
        <v>23.893834949932511</v>
      </c>
    </row>
    <row r="6" spans="1:19">
      <c r="A6">
        <v>1885</v>
      </c>
      <c r="B6" s="100" t="s">
        <v>854</v>
      </c>
      <c r="C6" s="112">
        <v>160.64285714285711</v>
      </c>
      <c r="D6">
        <v>147</v>
      </c>
      <c r="E6">
        <v>24</v>
      </c>
      <c r="F6">
        <v>147</v>
      </c>
      <c r="G6">
        <v>33</v>
      </c>
      <c r="H6">
        <v>102</v>
      </c>
      <c r="I6">
        <v>12</v>
      </c>
      <c r="J6">
        <v>0.22448979591836735</v>
      </c>
      <c r="K6">
        <v>0.69387755102040816</v>
      </c>
      <c r="L6">
        <v>8.1632653061224483E-2</v>
      </c>
      <c r="M6">
        <v>22.948979591836729</v>
      </c>
      <c r="N6">
        <v>26.773809523809518</v>
      </c>
      <c r="O6">
        <v>0.22448979591836735</v>
      </c>
      <c r="P6">
        <v>0.91836734693877553</v>
      </c>
      <c r="Q6">
        <v>1</v>
      </c>
      <c r="R6" s="112">
        <v>24.467662064825923</v>
      </c>
      <c r="S6" s="112">
        <v>23.767662064825924</v>
      </c>
    </row>
    <row r="7" spans="1:19">
      <c r="A7">
        <v>1885</v>
      </c>
      <c r="B7" s="100" t="s">
        <v>855</v>
      </c>
      <c r="C7" s="112">
        <v>161.32696629213487</v>
      </c>
      <c r="D7">
        <v>89</v>
      </c>
      <c r="E7">
        <v>18</v>
      </c>
      <c r="F7">
        <v>89</v>
      </c>
      <c r="G7">
        <v>17</v>
      </c>
      <c r="H7">
        <v>63</v>
      </c>
      <c r="I7">
        <v>9</v>
      </c>
      <c r="J7">
        <v>0.19101123595505617</v>
      </c>
      <c r="K7">
        <v>0.7078651685393258</v>
      </c>
      <c r="L7">
        <v>0.10112359550561797</v>
      </c>
      <c r="M7">
        <v>23.046709470304982</v>
      </c>
      <c r="N7">
        <v>26.887827715355812</v>
      </c>
      <c r="O7">
        <v>0.19101123595505617</v>
      </c>
      <c r="P7">
        <v>0.898876404494382</v>
      </c>
      <c r="Q7">
        <v>1</v>
      </c>
      <c r="R7" s="112">
        <v>24.723388069335105</v>
      </c>
      <c r="S7" s="112">
        <v>24.023388069335105</v>
      </c>
    </row>
    <row r="8" spans="1:19">
      <c r="A8">
        <v>1885</v>
      </c>
      <c r="B8" s="100" t="s">
        <v>856</v>
      </c>
    </row>
    <row r="9" spans="1:19">
      <c r="A9">
        <v>1885</v>
      </c>
      <c r="B9" s="100" t="s">
        <v>865</v>
      </c>
      <c r="C9" s="112">
        <v>161.5</v>
      </c>
      <c r="D9">
        <v>253</v>
      </c>
      <c r="E9">
        <v>85</v>
      </c>
      <c r="F9">
        <v>253</v>
      </c>
      <c r="G9">
        <v>77</v>
      </c>
      <c r="H9">
        <v>151</v>
      </c>
      <c r="I9">
        <v>25</v>
      </c>
      <c r="J9">
        <v>0.30434782608695654</v>
      </c>
      <c r="K9">
        <v>0.59683794466403162</v>
      </c>
      <c r="L9">
        <v>9.8814229249011856E-2</v>
      </c>
      <c r="M9">
        <v>23.071428571428573</v>
      </c>
      <c r="N9">
        <v>26.916666666666668</v>
      </c>
      <c r="O9">
        <v>0.30434782608695654</v>
      </c>
      <c r="P9">
        <v>0.90118577075098816</v>
      </c>
      <c r="Q9">
        <v>1</v>
      </c>
      <c r="R9" s="112">
        <v>24.331953642384107</v>
      </c>
      <c r="S9" s="112">
        <v>23.631953642384108</v>
      </c>
    </row>
    <row r="10" spans="1:19">
      <c r="A10">
        <v>1885</v>
      </c>
      <c r="B10" s="100" t="s">
        <v>867</v>
      </c>
      <c r="C10" s="112">
        <v>162.54430379746842</v>
      </c>
      <c r="D10">
        <v>237</v>
      </c>
      <c r="E10">
        <v>70</v>
      </c>
      <c r="F10">
        <v>237</v>
      </c>
      <c r="G10">
        <v>69</v>
      </c>
      <c r="H10">
        <v>149</v>
      </c>
      <c r="I10">
        <v>19</v>
      </c>
      <c r="J10">
        <v>0.29113924050632911</v>
      </c>
      <c r="K10">
        <v>0.62869198312236285</v>
      </c>
      <c r="L10">
        <v>8.0168776371308023E-2</v>
      </c>
      <c r="M10">
        <v>23.220614828209772</v>
      </c>
      <c r="N10">
        <v>27.090717299578071</v>
      </c>
      <c r="O10">
        <v>0.29113924050632911</v>
      </c>
      <c r="P10">
        <v>0.91983122362869196</v>
      </c>
      <c r="Q10">
        <v>1</v>
      </c>
      <c r="R10" s="112">
        <v>24.506320011650917</v>
      </c>
      <c r="S10" s="112">
        <v>23.806320011650918</v>
      </c>
    </row>
    <row r="11" spans="1:19">
      <c r="A11">
        <v>1885</v>
      </c>
      <c r="B11" s="100" t="s">
        <v>876</v>
      </c>
      <c r="C11" s="112">
        <v>163</v>
      </c>
      <c r="D11">
        <v>165</v>
      </c>
      <c r="E11">
        <v>48</v>
      </c>
      <c r="F11">
        <v>165</v>
      </c>
      <c r="G11">
        <v>43</v>
      </c>
      <c r="H11">
        <v>107</v>
      </c>
      <c r="I11">
        <v>15</v>
      </c>
      <c r="J11">
        <v>0.26060606060606062</v>
      </c>
      <c r="K11">
        <v>0.64848484848484844</v>
      </c>
      <c r="L11">
        <v>9.0909090909090912E-2</v>
      </c>
      <c r="M11">
        <v>23.285714285714285</v>
      </c>
      <c r="N11">
        <v>27.166666666666668</v>
      </c>
      <c r="O11">
        <v>0.26060606060606062</v>
      </c>
      <c r="P11">
        <v>0.90909090909090906</v>
      </c>
      <c r="Q11">
        <v>1</v>
      </c>
      <c r="R11" s="112">
        <v>24.718402314196705</v>
      </c>
      <c r="S11" s="112">
        <v>24.018402314196706</v>
      </c>
    </row>
    <row r="12" spans="1:19">
      <c r="A12">
        <v>1885</v>
      </c>
      <c r="B12" s="100" t="s">
        <v>884</v>
      </c>
      <c r="C12" s="112">
        <v>162.60869565217391</v>
      </c>
      <c r="D12">
        <v>138</v>
      </c>
      <c r="E12">
        <v>48</v>
      </c>
      <c r="F12">
        <v>138</v>
      </c>
      <c r="G12">
        <v>35</v>
      </c>
      <c r="H12">
        <v>88</v>
      </c>
      <c r="I12">
        <v>15</v>
      </c>
      <c r="J12">
        <v>0.25362318840579712</v>
      </c>
      <c r="K12">
        <v>0.6376811594202898</v>
      </c>
      <c r="L12">
        <v>0.10869565217391304</v>
      </c>
      <c r="M12">
        <v>23.229813664596271</v>
      </c>
      <c r="N12">
        <v>27.101449275362317</v>
      </c>
      <c r="O12">
        <v>0.25362318840579712</v>
      </c>
      <c r="P12">
        <v>0.89130434782608692</v>
      </c>
      <c r="Q12">
        <v>1</v>
      </c>
      <c r="R12" s="112">
        <v>24.72567287784679</v>
      </c>
      <c r="S12" s="112">
        <v>24.025672877846791</v>
      </c>
    </row>
    <row r="13" spans="1:19">
      <c r="A13">
        <v>1885</v>
      </c>
      <c r="B13" s="100" t="s">
        <v>903</v>
      </c>
      <c r="C13" s="112">
        <v>161.83906250000001</v>
      </c>
      <c r="D13">
        <v>128</v>
      </c>
      <c r="E13">
        <v>46</v>
      </c>
      <c r="F13">
        <v>128</v>
      </c>
      <c r="G13">
        <v>43</v>
      </c>
      <c r="H13">
        <v>75</v>
      </c>
      <c r="I13">
        <v>10</v>
      </c>
      <c r="J13">
        <v>0.3359375</v>
      </c>
      <c r="K13">
        <v>0.5859375</v>
      </c>
      <c r="L13">
        <v>7.8125E-2</v>
      </c>
      <c r="M13">
        <v>23.119866071428572</v>
      </c>
      <c r="N13">
        <v>26.973177083333336</v>
      </c>
      <c r="O13">
        <v>0.3359375</v>
      </c>
      <c r="P13">
        <v>0.921875</v>
      </c>
      <c r="Q13">
        <v>1</v>
      </c>
      <c r="R13" s="112">
        <v>24.198793154761905</v>
      </c>
      <c r="S13" s="112">
        <v>23.498793154761906</v>
      </c>
    </row>
    <row r="14" spans="1:19">
      <c r="A14">
        <v>1885</v>
      </c>
      <c r="B14" s="100" t="s">
        <v>909</v>
      </c>
      <c r="C14" s="112">
        <v>164.00880195599021</v>
      </c>
      <c r="D14">
        <v>409</v>
      </c>
      <c r="E14">
        <v>157</v>
      </c>
      <c r="F14">
        <v>409</v>
      </c>
      <c r="G14">
        <v>108</v>
      </c>
      <c r="H14">
        <v>250</v>
      </c>
      <c r="I14">
        <v>51</v>
      </c>
      <c r="J14">
        <v>0.26405867970660146</v>
      </c>
      <c r="K14">
        <v>0.61124694376528121</v>
      </c>
      <c r="L14">
        <v>0.12469437652811736</v>
      </c>
      <c r="M14">
        <v>23.429828850855746</v>
      </c>
      <c r="N14">
        <v>27.334800325998369</v>
      </c>
      <c r="O14">
        <v>0.26405867970660146</v>
      </c>
      <c r="P14">
        <v>0.87530562347188268</v>
      </c>
      <c r="Q14">
        <v>1</v>
      </c>
      <c r="R14" s="112">
        <v>24.937147840260799</v>
      </c>
      <c r="S14" s="112">
        <v>24.2371478402608</v>
      </c>
    </row>
    <row r="15" spans="1:19">
      <c r="A15">
        <v>1885</v>
      </c>
      <c r="B15" s="100" t="s">
        <v>911</v>
      </c>
      <c r="C15" s="112">
        <v>163.02067039106143</v>
      </c>
      <c r="D15">
        <v>716</v>
      </c>
      <c r="E15">
        <v>209</v>
      </c>
      <c r="F15">
        <v>716</v>
      </c>
      <c r="G15">
        <v>174</v>
      </c>
      <c r="H15">
        <v>468</v>
      </c>
      <c r="I15">
        <v>74</v>
      </c>
      <c r="J15">
        <v>0.24301675977653631</v>
      </c>
      <c r="K15">
        <v>0.65363128491620115</v>
      </c>
      <c r="L15">
        <v>0.10335195530726257</v>
      </c>
      <c r="M15">
        <v>23.288667198723061</v>
      </c>
      <c r="N15">
        <v>27.170111731843573</v>
      </c>
      <c r="O15">
        <v>0.24301675977653631</v>
      </c>
      <c r="P15">
        <v>0.8966480446927374</v>
      </c>
      <c r="Q15">
        <v>1</v>
      </c>
      <c r="R15" s="112">
        <v>24.81470522029181</v>
      </c>
      <c r="S15" s="112">
        <v>24.11470522029181</v>
      </c>
    </row>
    <row r="16" spans="1:19" s="61" customFormat="1">
      <c r="A16" s="61">
        <v>1885</v>
      </c>
      <c r="B16" s="239" t="s">
        <v>1053</v>
      </c>
      <c r="C16" s="277">
        <f>AVERAGE(C17:C46)</f>
        <v>162.6230551746435</v>
      </c>
    </row>
    <row r="17" spans="1:19">
      <c r="A17">
        <v>1885</v>
      </c>
      <c r="B17" s="100" t="s">
        <v>823</v>
      </c>
      <c r="C17" s="112">
        <v>163.89395973154365</v>
      </c>
      <c r="D17">
        <v>149</v>
      </c>
      <c r="E17">
        <v>51</v>
      </c>
      <c r="F17">
        <v>149</v>
      </c>
      <c r="G17">
        <v>38</v>
      </c>
      <c r="H17">
        <v>98</v>
      </c>
      <c r="I17">
        <v>13</v>
      </c>
      <c r="J17">
        <v>0.25503355704697989</v>
      </c>
      <c r="K17">
        <v>0.65771812080536918</v>
      </c>
      <c r="L17">
        <v>8.7248322147651006E-2</v>
      </c>
      <c r="M17">
        <v>23.41342281879195</v>
      </c>
      <c r="N17">
        <v>27.315659955257274</v>
      </c>
      <c r="O17">
        <v>0.25503355704697989</v>
      </c>
      <c r="P17">
        <v>0.91275167785234901</v>
      </c>
      <c r="Q17">
        <v>1</v>
      </c>
      <c r="R17" s="112">
        <v>24.866807058393832</v>
      </c>
      <c r="S17" s="112">
        <v>24.166807058393832</v>
      </c>
    </row>
    <row r="18" spans="1:19">
      <c r="A18">
        <v>1885</v>
      </c>
      <c r="B18" s="100" t="s">
        <v>824</v>
      </c>
      <c r="C18" s="112">
        <v>161.70429184549354</v>
      </c>
      <c r="D18">
        <v>233</v>
      </c>
      <c r="E18">
        <v>50</v>
      </c>
      <c r="F18">
        <v>233</v>
      </c>
      <c r="G18">
        <v>54</v>
      </c>
      <c r="H18">
        <v>151</v>
      </c>
      <c r="I18">
        <v>28</v>
      </c>
      <c r="J18">
        <v>0.23175965665236051</v>
      </c>
      <c r="K18">
        <v>0.64806866952789699</v>
      </c>
      <c r="L18">
        <v>0.12017167381974249</v>
      </c>
      <c r="M18">
        <v>23.100613120784793</v>
      </c>
      <c r="N18">
        <v>26.950715307582257</v>
      </c>
      <c r="O18">
        <v>0.23175965665236051</v>
      </c>
      <c r="P18">
        <v>0.87982832618025753</v>
      </c>
      <c r="Q18">
        <v>1</v>
      </c>
      <c r="R18" s="112">
        <v>24.694198463002287</v>
      </c>
      <c r="S18" s="112">
        <v>23.994198463002288</v>
      </c>
    </row>
    <row r="19" spans="1:19">
      <c r="A19">
        <v>1885</v>
      </c>
      <c r="B19" s="100" t="s">
        <v>825</v>
      </c>
      <c r="C19" s="112">
        <v>164.49010989010989</v>
      </c>
      <c r="D19">
        <v>546</v>
      </c>
      <c r="E19">
        <v>175</v>
      </c>
      <c r="F19">
        <v>546</v>
      </c>
      <c r="G19">
        <v>152</v>
      </c>
      <c r="H19">
        <v>354</v>
      </c>
      <c r="I19">
        <v>40</v>
      </c>
      <c r="J19">
        <v>0.2783882783882784</v>
      </c>
      <c r="K19">
        <v>0.64835164835164838</v>
      </c>
      <c r="L19">
        <v>7.3260073260073263E-2</v>
      </c>
      <c r="M19">
        <v>23.498587127158554</v>
      </c>
      <c r="N19">
        <v>27.415018315018315</v>
      </c>
      <c r="O19">
        <v>0.2783882783882784</v>
      </c>
      <c r="P19">
        <v>0.92673992673992678</v>
      </c>
      <c r="Q19">
        <v>1</v>
      </c>
      <c r="R19" s="112">
        <v>24.837254284590845</v>
      </c>
      <c r="S19" s="112">
        <v>24.137254284590846</v>
      </c>
    </row>
    <row r="20" spans="1:19">
      <c r="A20">
        <v>1885</v>
      </c>
      <c r="B20" s="100" t="s">
        <v>826</v>
      </c>
      <c r="C20" s="112">
        <v>164.26964285714288</v>
      </c>
      <c r="D20">
        <v>168</v>
      </c>
      <c r="E20">
        <v>50</v>
      </c>
      <c r="F20">
        <v>168</v>
      </c>
      <c r="G20">
        <v>48</v>
      </c>
      <c r="H20">
        <v>110</v>
      </c>
      <c r="I20">
        <v>10</v>
      </c>
      <c r="J20">
        <v>0.2857142857142857</v>
      </c>
      <c r="K20">
        <v>0.65476190476190477</v>
      </c>
      <c r="L20">
        <v>5.9523809523809521E-2</v>
      </c>
      <c r="M20">
        <v>23.467091836734699</v>
      </c>
      <c r="N20">
        <v>27.378273809523815</v>
      </c>
      <c r="O20">
        <v>0.2857142857142857</v>
      </c>
      <c r="P20">
        <v>0.94047619047619047</v>
      </c>
      <c r="Q20">
        <v>1</v>
      </c>
      <c r="R20" s="112">
        <v>24.74711502782932</v>
      </c>
      <c r="S20" s="112">
        <v>24.047115027829321</v>
      </c>
    </row>
    <row r="21" spans="1:19">
      <c r="A21">
        <v>1885</v>
      </c>
      <c r="B21" s="100" t="s">
        <v>827</v>
      </c>
      <c r="C21" s="112">
        <v>163.75</v>
      </c>
      <c r="D21">
        <v>80</v>
      </c>
      <c r="E21">
        <v>10</v>
      </c>
      <c r="F21">
        <v>80</v>
      </c>
      <c r="G21">
        <v>15</v>
      </c>
      <c r="H21">
        <v>51</v>
      </c>
      <c r="I21">
        <v>14</v>
      </c>
      <c r="J21">
        <v>0.1875</v>
      </c>
      <c r="K21">
        <v>0.63749999999999996</v>
      </c>
      <c r="L21">
        <v>0.17499999999999999</v>
      </c>
      <c r="M21">
        <v>23.392857142857142</v>
      </c>
      <c r="N21">
        <v>27.291666666666668</v>
      </c>
      <c r="O21">
        <v>0.1875</v>
      </c>
      <c r="P21">
        <v>0.82499999999999996</v>
      </c>
      <c r="Q21">
        <v>1</v>
      </c>
      <c r="R21" s="112">
        <v>25.304038281979459</v>
      </c>
      <c r="S21" s="112">
        <v>24.604038281979459</v>
      </c>
    </row>
    <row r="22" spans="1:19">
      <c r="A22">
        <v>1885</v>
      </c>
      <c r="B22" s="100" t="s">
        <v>828</v>
      </c>
      <c r="C22" s="112">
        <v>161.49295774647888</v>
      </c>
      <c r="D22">
        <v>284</v>
      </c>
      <c r="E22">
        <v>56</v>
      </c>
      <c r="F22">
        <v>283</v>
      </c>
      <c r="G22">
        <v>43</v>
      </c>
      <c r="H22">
        <v>145</v>
      </c>
      <c r="I22">
        <v>95</v>
      </c>
      <c r="J22">
        <v>0.1519434628975265</v>
      </c>
      <c r="K22">
        <v>0.51236749116607772</v>
      </c>
      <c r="L22">
        <v>0.33568904593639576</v>
      </c>
      <c r="M22">
        <v>23.070422535211268</v>
      </c>
      <c r="N22">
        <v>26.91549295774648</v>
      </c>
      <c r="O22">
        <v>0.1519434628975265</v>
      </c>
      <c r="P22">
        <v>0.66431095406360419</v>
      </c>
      <c r="Q22">
        <v>1</v>
      </c>
      <c r="R22" s="112">
        <v>25.682418649830016</v>
      </c>
      <c r="S22" s="112">
        <v>24.982418649830016</v>
      </c>
    </row>
    <row r="23" spans="1:19">
      <c r="A23">
        <v>1885</v>
      </c>
      <c r="B23" s="100" t="s">
        <v>932</v>
      </c>
      <c r="C23" s="112">
        <v>163.89064748201434</v>
      </c>
      <c r="D23">
        <v>278</v>
      </c>
      <c r="E23">
        <v>72</v>
      </c>
      <c r="F23">
        <v>278</v>
      </c>
      <c r="G23">
        <v>63</v>
      </c>
      <c r="H23">
        <v>193</v>
      </c>
      <c r="I23">
        <v>22</v>
      </c>
      <c r="J23">
        <v>0.22661870503597123</v>
      </c>
      <c r="K23">
        <v>0.69424460431654678</v>
      </c>
      <c r="L23">
        <v>7.9136690647482008E-2</v>
      </c>
      <c r="M23">
        <v>23.412949640287763</v>
      </c>
      <c r="N23">
        <v>27.315107913669056</v>
      </c>
      <c r="O23">
        <v>0.22661870503597123</v>
      </c>
      <c r="P23">
        <v>0.92086330935251803</v>
      </c>
      <c r="Q23">
        <v>1</v>
      </c>
      <c r="R23" s="112">
        <v>24.949550825660708</v>
      </c>
      <c r="S23" s="112">
        <v>24.249550825660709</v>
      </c>
    </row>
    <row r="24" spans="1:19">
      <c r="A24">
        <v>1885</v>
      </c>
      <c r="B24" s="100" t="s">
        <v>933</v>
      </c>
      <c r="C24" s="112">
        <v>165.00624999999999</v>
      </c>
      <c r="D24">
        <v>112</v>
      </c>
      <c r="E24">
        <v>33</v>
      </c>
      <c r="F24">
        <v>112</v>
      </c>
      <c r="G24">
        <v>30</v>
      </c>
      <c r="H24">
        <v>70</v>
      </c>
      <c r="I24">
        <v>12</v>
      </c>
      <c r="J24">
        <v>0.26785714285714285</v>
      </c>
      <c r="K24">
        <v>0.625</v>
      </c>
      <c r="L24">
        <v>0.10714285714285714</v>
      </c>
      <c r="M24">
        <v>23.572321428571428</v>
      </c>
      <c r="N24">
        <v>27.501041666666666</v>
      </c>
      <c r="O24">
        <v>0.26785714285714285</v>
      </c>
      <c r="P24">
        <v>0.89285714285714279</v>
      </c>
      <c r="Q24">
        <v>0.99999999999999989</v>
      </c>
      <c r="R24" s="112">
        <v>25.03156037414966</v>
      </c>
      <c r="S24" s="112">
        <v>24.33156037414966</v>
      </c>
    </row>
    <row r="25" spans="1:19">
      <c r="A25">
        <v>1885</v>
      </c>
      <c r="B25" s="100" t="s">
        <v>829</v>
      </c>
      <c r="C25" s="112">
        <v>164.40666666666669</v>
      </c>
      <c r="D25">
        <v>60</v>
      </c>
      <c r="E25">
        <v>14</v>
      </c>
      <c r="F25">
        <v>60</v>
      </c>
      <c r="G25">
        <v>16</v>
      </c>
      <c r="H25">
        <v>42</v>
      </c>
      <c r="I25">
        <v>2</v>
      </c>
      <c r="J25">
        <v>0.26666666666666666</v>
      </c>
      <c r="K25">
        <v>0.7</v>
      </c>
      <c r="L25">
        <v>3.3333333333333333E-2</v>
      </c>
      <c r="M25">
        <v>23.486666666666672</v>
      </c>
      <c r="N25">
        <v>27.401111111111117</v>
      </c>
      <c r="O25">
        <v>0.26666666666666666</v>
      </c>
      <c r="P25">
        <v>0.96666666666666656</v>
      </c>
      <c r="Q25">
        <v>0.99999999999999989</v>
      </c>
      <c r="R25" s="112">
        <v>24.791481481481487</v>
      </c>
      <c r="S25" s="112">
        <v>24.091481481481487</v>
      </c>
    </row>
    <row r="26" spans="1:19">
      <c r="A26">
        <v>1885</v>
      </c>
      <c r="B26" s="100" t="s">
        <v>959</v>
      </c>
      <c r="C26" s="112">
        <v>163.98981481481482</v>
      </c>
      <c r="D26">
        <v>108</v>
      </c>
      <c r="E26">
        <v>29</v>
      </c>
      <c r="F26">
        <v>108</v>
      </c>
      <c r="G26">
        <v>22</v>
      </c>
      <c r="H26">
        <v>78</v>
      </c>
      <c r="I26">
        <v>8</v>
      </c>
      <c r="J26">
        <v>0.20370370370370369</v>
      </c>
      <c r="K26">
        <v>0.72222222222222221</v>
      </c>
      <c r="L26">
        <v>7.407407407407407E-2</v>
      </c>
      <c r="M26">
        <v>23.427116402116404</v>
      </c>
      <c r="N26">
        <v>27.331635802469137</v>
      </c>
      <c r="O26">
        <v>0.20370370370370369</v>
      </c>
      <c r="P26">
        <v>0.92592592592592593</v>
      </c>
      <c r="Q26">
        <v>1</v>
      </c>
      <c r="R26" s="112">
        <v>25.028970515081628</v>
      </c>
      <c r="S26" s="112">
        <v>24.328970515081629</v>
      </c>
    </row>
    <row r="27" spans="1:19">
      <c r="A27">
        <v>1885</v>
      </c>
      <c r="B27" s="100" t="s">
        <v>830</v>
      </c>
      <c r="C27" s="112">
        <v>162.59856115107911</v>
      </c>
      <c r="D27">
        <v>139</v>
      </c>
      <c r="E27">
        <v>47</v>
      </c>
      <c r="F27">
        <v>139</v>
      </c>
      <c r="G27">
        <v>27</v>
      </c>
      <c r="H27">
        <v>95</v>
      </c>
      <c r="I27">
        <v>17</v>
      </c>
      <c r="J27">
        <v>0.19424460431654678</v>
      </c>
      <c r="K27">
        <v>0.68345323741007191</v>
      </c>
      <c r="L27">
        <v>0.1223021582733813</v>
      </c>
      <c r="M27">
        <v>23.228365878725587</v>
      </c>
      <c r="N27">
        <v>27.099760191846517</v>
      </c>
      <c r="O27">
        <v>0.19424460431654678</v>
      </c>
      <c r="P27">
        <v>0.87769784172661869</v>
      </c>
      <c r="Q27">
        <v>1</v>
      </c>
      <c r="R27" s="112">
        <v>24.960305439858633</v>
      </c>
      <c r="S27" s="112">
        <v>24.260305439858634</v>
      </c>
    </row>
    <row r="28" spans="1:19">
      <c r="A28">
        <v>1885</v>
      </c>
      <c r="B28" s="100" t="s">
        <v>965</v>
      </c>
      <c r="C28" s="112">
        <v>159.55555555555554</v>
      </c>
      <c r="D28">
        <v>72</v>
      </c>
      <c r="E28">
        <v>30</v>
      </c>
      <c r="F28">
        <v>72</v>
      </c>
      <c r="G28">
        <v>22</v>
      </c>
      <c r="H28">
        <v>48</v>
      </c>
      <c r="I28">
        <v>2</v>
      </c>
      <c r="J28">
        <v>0.30555555555555558</v>
      </c>
      <c r="K28">
        <v>0.66666666666666663</v>
      </c>
      <c r="L28">
        <v>2.7777777777777776E-2</v>
      </c>
      <c r="M28">
        <v>22.793650793650791</v>
      </c>
      <c r="N28">
        <v>26.592592592592592</v>
      </c>
      <c r="O28">
        <v>0.30555555555555558</v>
      </c>
      <c r="P28">
        <v>0.97222222222222221</v>
      </c>
      <c r="Q28">
        <v>1</v>
      </c>
      <c r="R28" s="112">
        <v>23.901675485008816</v>
      </c>
      <c r="S28" s="112">
        <v>23.201675485008817</v>
      </c>
    </row>
    <row r="29" spans="1:19">
      <c r="A29">
        <v>1885</v>
      </c>
      <c r="B29" s="100" t="s">
        <v>831</v>
      </c>
      <c r="C29" s="112">
        <v>160.49613259668507</v>
      </c>
      <c r="D29">
        <v>181</v>
      </c>
      <c r="E29">
        <v>69</v>
      </c>
      <c r="F29">
        <v>181</v>
      </c>
      <c r="G29">
        <v>64</v>
      </c>
      <c r="H29">
        <v>107</v>
      </c>
      <c r="I29">
        <v>10</v>
      </c>
      <c r="J29">
        <v>0.35359116022099446</v>
      </c>
      <c r="K29">
        <v>0.59116022099447518</v>
      </c>
      <c r="L29">
        <v>5.5248618784530384E-2</v>
      </c>
      <c r="M29">
        <v>22.928018942383581</v>
      </c>
      <c r="N29">
        <v>26.749355432780845</v>
      </c>
      <c r="O29">
        <v>0.35359116022099446</v>
      </c>
      <c r="P29">
        <v>0.94475138121546964</v>
      </c>
      <c r="Q29">
        <v>1</v>
      </c>
      <c r="R29" s="112">
        <v>23.874424708696921</v>
      </c>
      <c r="S29" s="112">
        <v>23.174424708696922</v>
      </c>
    </row>
    <row r="30" spans="1:19">
      <c r="A30">
        <v>1885</v>
      </c>
      <c r="B30" s="100" t="s">
        <v>832</v>
      </c>
      <c r="C30" s="112">
        <v>161.595564516129</v>
      </c>
      <c r="D30">
        <v>248</v>
      </c>
      <c r="E30">
        <v>53</v>
      </c>
      <c r="F30">
        <v>248</v>
      </c>
      <c r="G30">
        <v>51</v>
      </c>
      <c r="H30">
        <v>174</v>
      </c>
      <c r="I30">
        <v>23</v>
      </c>
      <c r="J30">
        <v>0.20564516129032259</v>
      </c>
      <c r="K30">
        <v>0.70161290322580649</v>
      </c>
      <c r="L30">
        <v>9.2741935483870969E-2</v>
      </c>
      <c r="M30">
        <v>23.085080645161288</v>
      </c>
      <c r="N30">
        <v>26.932594086021499</v>
      </c>
      <c r="O30">
        <v>0.20564516129032259</v>
      </c>
      <c r="P30">
        <v>0.90725806451612911</v>
      </c>
      <c r="Q30">
        <v>1</v>
      </c>
      <c r="R30" s="112">
        <v>24.69926731862563</v>
      </c>
      <c r="S30" s="112">
        <v>23.99926731862563</v>
      </c>
    </row>
    <row r="31" spans="1:19">
      <c r="A31">
        <v>1885</v>
      </c>
      <c r="B31" s="100" t="s">
        <v>870</v>
      </c>
      <c r="C31" s="112">
        <v>162.63749999999999</v>
      </c>
      <c r="D31">
        <v>48</v>
      </c>
      <c r="E31">
        <v>12</v>
      </c>
      <c r="F31">
        <v>48</v>
      </c>
      <c r="G31">
        <v>11</v>
      </c>
      <c r="H31">
        <v>33</v>
      </c>
      <c r="I31">
        <v>4</v>
      </c>
      <c r="J31">
        <v>0.22916666666666666</v>
      </c>
      <c r="K31">
        <v>0.6875</v>
      </c>
      <c r="L31">
        <v>8.3333333333333329E-2</v>
      </c>
      <c r="M31">
        <v>23.233928571428571</v>
      </c>
      <c r="N31">
        <v>27.106249999999999</v>
      </c>
      <c r="O31">
        <v>0.22916666666666666</v>
      </c>
      <c r="P31">
        <v>0.91666666666666663</v>
      </c>
      <c r="Q31">
        <v>1</v>
      </c>
      <c r="R31" s="112">
        <v>24.759388528138526</v>
      </c>
      <c r="S31" s="112">
        <v>24.059388528138527</v>
      </c>
    </row>
    <row r="32" spans="1:19">
      <c r="A32">
        <v>1885</v>
      </c>
      <c r="B32" s="100" t="s">
        <v>833</v>
      </c>
      <c r="C32" s="112">
        <v>160.78194444444443</v>
      </c>
      <c r="D32">
        <v>72</v>
      </c>
      <c r="E32">
        <v>26</v>
      </c>
      <c r="F32">
        <v>72</v>
      </c>
      <c r="G32">
        <v>17</v>
      </c>
      <c r="H32">
        <v>47</v>
      </c>
      <c r="I32">
        <v>8</v>
      </c>
      <c r="J32">
        <v>0.2361111111111111</v>
      </c>
      <c r="K32">
        <v>0.65277777777777779</v>
      </c>
      <c r="L32">
        <v>0.1111111111111111</v>
      </c>
      <c r="M32">
        <v>22.968849206349205</v>
      </c>
      <c r="N32">
        <v>26.796990740740739</v>
      </c>
      <c r="O32">
        <v>0.2361111111111111</v>
      </c>
      <c r="P32">
        <v>0.88888888888888884</v>
      </c>
      <c r="Q32">
        <v>1</v>
      </c>
      <c r="R32" s="112">
        <v>24.516395784081954</v>
      </c>
      <c r="S32" s="112">
        <v>23.816395784081955</v>
      </c>
    </row>
    <row r="33" spans="1:19">
      <c r="A33">
        <v>1885</v>
      </c>
      <c r="B33" s="100" t="s">
        <v>949</v>
      </c>
      <c r="C33" s="112">
        <v>165.02083333333334</v>
      </c>
      <c r="D33">
        <v>144</v>
      </c>
      <c r="E33">
        <v>44</v>
      </c>
      <c r="F33">
        <v>143</v>
      </c>
      <c r="G33">
        <v>44</v>
      </c>
      <c r="H33">
        <v>89</v>
      </c>
      <c r="I33">
        <v>10</v>
      </c>
      <c r="J33">
        <v>0.30769230769230771</v>
      </c>
      <c r="K33">
        <v>0.6223776223776224</v>
      </c>
      <c r="L33">
        <v>6.9930069930069935E-2</v>
      </c>
      <c r="M33">
        <v>23.574404761904763</v>
      </c>
      <c r="N33">
        <v>27.503472222222225</v>
      </c>
      <c r="O33">
        <v>0.30769230769230771</v>
      </c>
      <c r="P33">
        <v>0.93006993006993011</v>
      </c>
      <c r="Q33">
        <v>1</v>
      </c>
      <c r="R33" s="112">
        <v>24.788442460317462</v>
      </c>
      <c r="S33" s="112">
        <v>24.088442460317463</v>
      </c>
    </row>
    <row r="34" spans="1:19">
      <c r="A34">
        <v>1885</v>
      </c>
      <c r="B34" s="100" t="s">
        <v>939</v>
      </c>
      <c r="C34" s="112">
        <v>165.17142857142858</v>
      </c>
      <c r="D34">
        <v>42</v>
      </c>
      <c r="E34">
        <v>5</v>
      </c>
      <c r="F34">
        <v>42</v>
      </c>
      <c r="G34">
        <v>9</v>
      </c>
      <c r="H34">
        <v>29</v>
      </c>
      <c r="I34">
        <v>4</v>
      </c>
      <c r="J34">
        <v>0.21428571428571427</v>
      </c>
      <c r="K34">
        <v>0.69047619047619047</v>
      </c>
      <c r="L34">
        <v>9.5238095238095233E-2</v>
      </c>
      <c r="M34">
        <v>23.59591836734694</v>
      </c>
      <c r="N34">
        <v>27.528571428571428</v>
      </c>
      <c r="O34">
        <v>0.21428571428571427</v>
      </c>
      <c r="P34">
        <v>0.90476190476190477</v>
      </c>
      <c r="Q34">
        <v>1</v>
      </c>
      <c r="R34" s="112">
        <v>25.223223082336382</v>
      </c>
      <c r="S34" s="112">
        <v>24.523223082336383</v>
      </c>
    </row>
    <row r="35" spans="1:19">
      <c r="A35">
        <v>1885</v>
      </c>
      <c r="B35" s="100" t="s">
        <v>966</v>
      </c>
      <c r="C35" s="112">
        <v>164.37833333333336</v>
      </c>
      <c r="D35">
        <v>120</v>
      </c>
      <c r="E35">
        <v>26</v>
      </c>
      <c r="F35">
        <v>120</v>
      </c>
      <c r="G35">
        <v>29</v>
      </c>
      <c r="H35">
        <v>84</v>
      </c>
      <c r="I35">
        <v>7</v>
      </c>
      <c r="J35">
        <v>0.24166666666666667</v>
      </c>
      <c r="K35">
        <v>0.7</v>
      </c>
      <c r="L35">
        <v>5.8333333333333334E-2</v>
      </c>
      <c r="M35">
        <v>23.48261904761905</v>
      </c>
      <c r="N35">
        <v>27.396388888888893</v>
      </c>
      <c r="O35">
        <v>0.24166666666666667</v>
      </c>
      <c r="P35">
        <v>0.94166666666666665</v>
      </c>
      <c r="Q35">
        <v>1</v>
      </c>
      <c r="R35" s="112">
        <v>24.926986489040065</v>
      </c>
      <c r="S35" s="112">
        <v>24.226986489040065</v>
      </c>
    </row>
    <row r="36" spans="1:19">
      <c r="A36">
        <v>1885</v>
      </c>
      <c r="B36" s="242" t="s">
        <v>1054</v>
      </c>
      <c r="C36" s="112">
        <v>160.64754098360655</v>
      </c>
      <c r="D36">
        <v>61</v>
      </c>
      <c r="E36">
        <v>23</v>
      </c>
      <c r="F36">
        <v>61</v>
      </c>
      <c r="G36">
        <v>22</v>
      </c>
      <c r="H36">
        <v>37</v>
      </c>
      <c r="I36">
        <v>2</v>
      </c>
      <c r="J36">
        <v>0.36065573770491804</v>
      </c>
      <c r="K36">
        <v>0.60655737704918034</v>
      </c>
      <c r="L36">
        <v>3.2786885245901641E-2</v>
      </c>
      <c r="M36">
        <v>22.949648711943791</v>
      </c>
      <c r="N36">
        <v>26.774590163934423</v>
      </c>
      <c r="O36">
        <v>0.36065573770491804</v>
      </c>
      <c r="P36">
        <v>0.96721311475409832</v>
      </c>
      <c r="Q36">
        <v>1</v>
      </c>
      <c r="R36" s="112">
        <v>23.828351477941638</v>
      </c>
      <c r="S36" s="112">
        <v>23.128351477941639</v>
      </c>
    </row>
    <row r="37" spans="1:19">
      <c r="A37">
        <v>1885</v>
      </c>
      <c r="B37" s="100" t="s">
        <v>953</v>
      </c>
      <c r="C37" s="112">
        <v>165.30601503759397</v>
      </c>
      <c r="D37">
        <v>266</v>
      </c>
      <c r="E37">
        <v>87</v>
      </c>
      <c r="F37">
        <v>266</v>
      </c>
      <c r="G37">
        <v>71</v>
      </c>
      <c r="H37">
        <v>172</v>
      </c>
      <c r="I37">
        <v>23</v>
      </c>
      <c r="J37">
        <v>0.26691729323308272</v>
      </c>
      <c r="K37">
        <v>0.64661654135338342</v>
      </c>
      <c r="L37">
        <v>8.646616541353383E-2</v>
      </c>
      <c r="M37">
        <v>23.615145005370568</v>
      </c>
      <c r="N37">
        <v>27.551002506265661</v>
      </c>
      <c r="O37">
        <v>0.26691729323308272</v>
      </c>
      <c r="P37">
        <v>0.91353383458646609</v>
      </c>
      <c r="Q37">
        <v>0.99999999999999989</v>
      </c>
      <c r="R37" s="112">
        <v>25.033884337088566</v>
      </c>
      <c r="S37" s="112">
        <v>24.333884337088566</v>
      </c>
    </row>
    <row r="38" spans="1:19">
      <c r="A38">
        <v>1885</v>
      </c>
      <c r="B38" s="100" t="s">
        <v>967</v>
      </c>
      <c r="C38" s="112">
        <v>162.29772727272729</v>
      </c>
      <c r="D38">
        <v>44</v>
      </c>
      <c r="E38">
        <v>15</v>
      </c>
      <c r="F38">
        <v>44</v>
      </c>
      <c r="G38">
        <v>8</v>
      </c>
      <c r="H38">
        <v>28</v>
      </c>
      <c r="I38">
        <v>8</v>
      </c>
      <c r="J38">
        <v>0.18181818181818182</v>
      </c>
      <c r="K38">
        <v>0.63636363636363635</v>
      </c>
      <c r="L38">
        <v>0.18181818181818182</v>
      </c>
      <c r="M38">
        <v>23.185389610389613</v>
      </c>
      <c r="N38">
        <v>27.049621212121213</v>
      </c>
      <c r="O38">
        <v>0.18181818181818182</v>
      </c>
      <c r="P38">
        <v>0.81818181818181812</v>
      </c>
      <c r="Q38">
        <v>1</v>
      </c>
      <c r="R38" s="112">
        <v>25.117505411255415</v>
      </c>
      <c r="S38" s="112">
        <v>24.417505411255416</v>
      </c>
    </row>
    <row r="39" spans="1:19">
      <c r="A39">
        <v>1885</v>
      </c>
      <c r="B39" s="100" t="s">
        <v>968</v>
      </c>
      <c r="C39" s="112">
        <v>159.03086419753086</v>
      </c>
      <c r="D39">
        <v>81</v>
      </c>
      <c r="E39">
        <v>72</v>
      </c>
      <c r="F39">
        <v>81</v>
      </c>
      <c r="G39">
        <v>16</v>
      </c>
      <c r="H39">
        <v>55</v>
      </c>
      <c r="I39">
        <v>10</v>
      </c>
      <c r="J39">
        <v>0.19753086419753085</v>
      </c>
      <c r="K39">
        <v>0.67901234567901236</v>
      </c>
      <c r="L39">
        <v>0.12345679012345678</v>
      </c>
      <c r="M39">
        <v>22.71869488536155</v>
      </c>
      <c r="N39">
        <v>26.505144032921809</v>
      </c>
      <c r="O39">
        <v>0.19753086419753085</v>
      </c>
      <c r="P39">
        <v>0.87654320987654322</v>
      </c>
      <c r="Q39">
        <v>1</v>
      </c>
      <c r="R39" s="112">
        <v>24.405385869274756</v>
      </c>
      <c r="S39" s="112">
        <v>23.705385869274757</v>
      </c>
    </row>
    <row r="40" spans="1:19">
      <c r="A40">
        <v>1885</v>
      </c>
      <c r="B40" s="100" t="s">
        <v>836</v>
      </c>
      <c r="C40" s="112">
        <v>161.22323943661974</v>
      </c>
      <c r="D40">
        <v>142</v>
      </c>
      <c r="E40">
        <v>35</v>
      </c>
      <c r="F40">
        <v>142</v>
      </c>
      <c r="G40">
        <v>32</v>
      </c>
      <c r="H40">
        <v>91</v>
      </c>
      <c r="I40">
        <v>19</v>
      </c>
      <c r="J40">
        <v>0.22535211267605634</v>
      </c>
      <c r="K40">
        <v>0.64084507042253525</v>
      </c>
      <c r="L40">
        <v>0.13380281690140844</v>
      </c>
      <c r="M40">
        <v>23.031891348088532</v>
      </c>
      <c r="N40">
        <v>26.870539906103289</v>
      </c>
      <c r="O40">
        <v>0.22535211267605634</v>
      </c>
      <c r="P40">
        <v>0.86619718309859162</v>
      </c>
      <c r="Q40">
        <v>1</v>
      </c>
      <c r="R40" s="112">
        <v>24.677026444380569</v>
      </c>
      <c r="S40" s="112">
        <v>23.97702644438057</v>
      </c>
    </row>
    <row r="41" spans="1:19">
      <c r="A41">
        <v>1885</v>
      </c>
      <c r="B41" s="100" t="s">
        <v>837</v>
      </c>
      <c r="C41" s="112">
        <v>159.8747663551402</v>
      </c>
      <c r="D41">
        <v>214</v>
      </c>
      <c r="E41">
        <v>53</v>
      </c>
      <c r="F41">
        <v>213</v>
      </c>
      <c r="G41">
        <v>44</v>
      </c>
      <c r="H41">
        <v>147</v>
      </c>
      <c r="I41">
        <v>22</v>
      </c>
      <c r="J41">
        <v>0.20657276995305165</v>
      </c>
      <c r="K41">
        <v>0.6901408450704225</v>
      </c>
      <c r="L41">
        <v>0.10328638497652583</v>
      </c>
      <c r="M41">
        <v>22.839252336448599</v>
      </c>
      <c r="N41">
        <v>26.645794392523367</v>
      </c>
      <c r="O41">
        <v>0.20657276995305165</v>
      </c>
      <c r="P41">
        <v>0.89671361502347413</v>
      </c>
      <c r="Q41">
        <v>1</v>
      </c>
      <c r="R41" s="112">
        <v>24.457680081378349</v>
      </c>
      <c r="S41" s="112">
        <v>23.75768008137835</v>
      </c>
    </row>
    <row r="42" spans="1:19">
      <c r="A42">
        <v>1885</v>
      </c>
      <c r="B42" s="100" t="s">
        <v>834</v>
      </c>
      <c r="C42" s="112">
        <v>163.4649350649351</v>
      </c>
      <c r="D42">
        <v>77</v>
      </c>
      <c r="E42">
        <v>18</v>
      </c>
      <c r="F42">
        <v>77</v>
      </c>
      <c r="G42">
        <v>23</v>
      </c>
      <c r="H42">
        <v>47</v>
      </c>
      <c r="I42">
        <v>7</v>
      </c>
      <c r="J42">
        <v>0.29870129870129869</v>
      </c>
      <c r="K42">
        <v>0.61038961038961037</v>
      </c>
      <c r="L42">
        <v>9.0909090909090912E-2</v>
      </c>
      <c r="M42">
        <v>23.352133580705015</v>
      </c>
      <c r="N42">
        <v>27.244155844155852</v>
      </c>
      <c r="O42">
        <v>0.29870129870129869</v>
      </c>
      <c r="P42">
        <v>0.90909090909090906</v>
      </c>
      <c r="Q42">
        <v>1</v>
      </c>
      <c r="R42" s="112">
        <v>24.635672837800502</v>
      </c>
      <c r="S42" s="112">
        <v>23.935672837800503</v>
      </c>
    </row>
    <row r="43" spans="1:19">
      <c r="A43">
        <v>1885</v>
      </c>
      <c r="B43" s="100" t="s">
        <v>835</v>
      </c>
      <c r="C43" s="112">
        <v>160.13333333333333</v>
      </c>
      <c r="D43">
        <v>60</v>
      </c>
      <c r="E43">
        <v>26</v>
      </c>
      <c r="F43">
        <v>60</v>
      </c>
      <c r="G43">
        <v>16</v>
      </c>
      <c r="H43">
        <v>39</v>
      </c>
      <c r="I43">
        <v>5</v>
      </c>
      <c r="J43">
        <v>0.26666666666666666</v>
      </c>
      <c r="K43">
        <v>0.65</v>
      </c>
      <c r="L43">
        <v>8.3333333333333329E-2</v>
      </c>
      <c r="M43">
        <v>22.876190476190477</v>
      </c>
      <c r="N43">
        <v>26.688888888888886</v>
      </c>
      <c r="O43">
        <v>0.26666666666666666</v>
      </c>
      <c r="P43">
        <v>0.91666666666666674</v>
      </c>
      <c r="Q43">
        <v>1</v>
      </c>
      <c r="R43" s="112">
        <v>24.244851444851445</v>
      </c>
      <c r="S43" s="112">
        <v>23.544851444851446</v>
      </c>
    </row>
    <row r="44" spans="1:19">
      <c r="A44">
        <v>1885</v>
      </c>
      <c r="B44" s="100" t="s">
        <v>838</v>
      </c>
      <c r="C44" s="112">
        <v>162.53539823008848</v>
      </c>
      <c r="D44">
        <v>226</v>
      </c>
      <c r="E44">
        <v>76</v>
      </c>
      <c r="F44">
        <v>226</v>
      </c>
      <c r="G44">
        <v>61</v>
      </c>
      <c r="H44">
        <v>140</v>
      </c>
      <c r="I44">
        <v>25</v>
      </c>
      <c r="J44">
        <v>0.26991150442477874</v>
      </c>
      <c r="K44">
        <v>0.61946902654867253</v>
      </c>
      <c r="L44">
        <v>0.11061946902654868</v>
      </c>
      <c r="M44">
        <v>23.219342604298355</v>
      </c>
      <c r="N44">
        <v>27.08923303834808</v>
      </c>
      <c r="O44">
        <v>0.26991150442477874</v>
      </c>
      <c r="P44">
        <v>0.88938053097345127</v>
      </c>
      <c r="Q44">
        <v>1</v>
      </c>
      <c r="R44" s="112">
        <v>24.65673047980254</v>
      </c>
      <c r="S44" s="112">
        <v>23.956730479802541</v>
      </c>
    </row>
    <row r="45" spans="1:19">
      <c r="A45">
        <v>1885</v>
      </c>
      <c r="B45" s="100" t="s">
        <v>839</v>
      </c>
      <c r="C45" s="112">
        <v>160.86986301369862</v>
      </c>
      <c r="D45">
        <v>219</v>
      </c>
      <c r="E45">
        <v>57</v>
      </c>
      <c r="F45">
        <v>218</v>
      </c>
      <c r="G45">
        <v>44</v>
      </c>
      <c r="H45">
        <v>140</v>
      </c>
      <c r="I45">
        <v>34</v>
      </c>
      <c r="J45">
        <v>0.20183486238532111</v>
      </c>
      <c r="K45">
        <v>0.64220183486238536</v>
      </c>
      <c r="L45">
        <v>0.15596330275229359</v>
      </c>
      <c r="M45">
        <v>22.981409001956944</v>
      </c>
      <c r="N45">
        <v>26.811643835616437</v>
      </c>
      <c r="O45">
        <v>0.20183486238532111</v>
      </c>
      <c r="P45">
        <v>0.84403669724770647</v>
      </c>
      <c r="Q45">
        <v>1</v>
      </c>
      <c r="R45" s="112">
        <v>24.759732317584564</v>
      </c>
      <c r="S45" s="112">
        <v>24.059732317584565</v>
      </c>
    </row>
    <row r="46" spans="1:19">
      <c r="A46">
        <v>1885</v>
      </c>
      <c r="B46" s="100" t="s">
        <v>840</v>
      </c>
      <c r="C46" s="112">
        <v>164.17777777777775</v>
      </c>
      <c r="D46">
        <v>151</v>
      </c>
      <c r="E46">
        <v>30</v>
      </c>
      <c r="F46">
        <v>150</v>
      </c>
      <c r="G46">
        <v>37</v>
      </c>
      <c r="H46">
        <v>100</v>
      </c>
      <c r="I46">
        <v>13</v>
      </c>
      <c r="J46">
        <v>0.24666666666666667</v>
      </c>
      <c r="K46">
        <v>0.66666666666666663</v>
      </c>
      <c r="L46">
        <v>8.666666666666667E-2</v>
      </c>
      <c r="M46">
        <v>23.453968253968249</v>
      </c>
      <c r="N46">
        <v>27.362962962962957</v>
      </c>
      <c r="O46">
        <v>0.24666666666666667</v>
      </c>
      <c r="P46">
        <v>0.91333333333333333</v>
      </c>
      <c r="Q46">
        <v>1</v>
      </c>
      <c r="R46" s="112">
        <v>24.939386243386238</v>
      </c>
      <c r="S46" s="112">
        <v>24.239386243386239</v>
      </c>
    </row>
    <row r="47" spans="1:19" s="61" customFormat="1">
      <c r="A47" s="61">
        <v>1885</v>
      </c>
      <c r="B47" s="239" t="s">
        <v>1055</v>
      </c>
      <c r="C47" s="277">
        <f>AVERAGE(C48:C53)</f>
        <v>162.88250587916886</v>
      </c>
    </row>
    <row r="48" spans="1:19">
      <c r="A48">
        <v>1885</v>
      </c>
      <c r="B48" s="100" t="s">
        <v>818</v>
      </c>
      <c r="C48" s="112">
        <v>162.63333333333335</v>
      </c>
      <c r="D48">
        <v>126</v>
      </c>
      <c r="E48">
        <v>23</v>
      </c>
      <c r="F48">
        <v>126</v>
      </c>
      <c r="G48">
        <v>39</v>
      </c>
      <c r="H48">
        <v>69</v>
      </c>
      <c r="I48">
        <v>18</v>
      </c>
      <c r="J48">
        <v>0.30952380952380953</v>
      </c>
      <c r="K48">
        <v>0.54761904761904767</v>
      </c>
      <c r="L48">
        <v>0.14285714285714285</v>
      </c>
      <c r="M48">
        <v>23.233333333333338</v>
      </c>
      <c r="N48">
        <v>27.105555555555558</v>
      </c>
      <c r="O48">
        <v>0.30952380952380953</v>
      </c>
      <c r="P48">
        <v>0.85714285714285721</v>
      </c>
      <c r="Q48">
        <v>1</v>
      </c>
      <c r="R48" s="112">
        <v>24.58019323671498</v>
      </c>
      <c r="S48" s="112">
        <v>23.88019323671498</v>
      </c>
    </row>
    <row r="49" spans="1:19">
      <c r="A49">
        <v>1885</v>
      </c>
      <c r="B49" s="100" t="s">
        <v>819</v>
      </c>
      <c r="C49" s="112">
        <v>162.59574468085106</v>
      </c>
      <c r="D49">
        <v>141</v>
      </c>
      <c r="E49">
        <v>17</v>
      </c>
      <c r="F49">
        <v>141</v>
      </c>
      <c r="G49">
        <v>14</v>
      </c>
      <c r="H49">
        <v>99</v>
      </c>
      <c r="I49">
        <v>28</v>
      </c>
      <c r="J49">
        <v>9.9290780141843976E-2</v>
      </c>
      <c r="K49">
        <v>0.7021276595744681</v>
      </c>
      <c r="L49">
        <v>0.19858156028368795</v>
      </c>
      <c r="M49">
        <v>23.227963525835865</v>
      </c>
      <c r="N49">
        <v>27.099290780141843</v>
      </c>
      <c r="O49">
        <v>9.9290780141843976E-2</v>
      </c>
      <c r="P49">
        <v>0.8014184397163121</v>
      </c>
      <c r="Q49">
        <v>1</v>
      </c>
      <c r="R49" s="112">
        <v>25.437357362889276</v>
      </c>
      <c r="S49" s="112">
        <v>24.737357362889277</v>
      </c>
    </row>
    <row r="50" spans="1:19">
      <c r="A50">
        <v>1885</v>
      </c>
      <c r="B50" s="100" t="s">
        <v>820</v>
      </c>
      <c r="C50" s="112">
        <v>164.16947040498439</v>
      </c>
      <c r="D50">
        <v>321</v>
      </c>
      <c r="E50">
        <v>35</v>
      </c>
      <c r="F50">
        <v>321</v>
      </c>
      <c r="G50">
        <v>26</v>
      </c>
      <c r="H50">
        <v>197</v>
      </c>
      <c r="I50">
        <v>98</v>
      </c>
      <c r="J50">
        <v>8.0996884735202487E-2</v>
      </c>
      <c r="K50">
        <v>0.61370716510903423</v>
      </c>
      <c r="L50">
        <v>0.30529595015576322</v>
      </c>
      <c r="M50">
        <v>23.452781486426343</v>
      </c>
      <c r="N50">
        <v>27.361578400830734</v>
      </c>
      <c r="O50">
        <v>8.0996884735202487E-2</v>
      </c>
      <c r="P50">
        <v>0.69470404984423673</v>
      </c>
      <c r="Q50">
        <v>1</v>
      </c>
      <c r="R50" s="112">
        <v>26.121477856920713</v>
      </c>
      <c r="S50" s="112">
        <v>25.421477856920713</v>
      </c>
    </row>
    <row r="51" spans="1:19">
      <c r="A51">
        <v>1885</v>
      </c>
      <c r="B51" s="100" t="s">
        <v>821</v>
      </c>
      <c r="C51" s="112">
        <v>161.88353909465019</v>
      </c>
      <c r="D51">
        <v>243</v>
      </c>
      <c r="E51">
        <v>62</v>
      </c>
      <c r="F51">
        <v>243</v>
      </c>
      <c r="G51">
        <v>44</v>
      </c>
      <c r="H51">
        <v>181</v>
      </c>
      <c r="I51">
        <v>18</v>
      </c>
      <c r="J51">
        <v>0.18106995884773663</v>
      </c>
      <c r="K51">
        <v>0.74485596707818935</v>
      </c>
      <c r="L51">
        <v>7.407407407407407E-2</v>
      </c>
      <c r="M51">
        <v>23.126219870664311</v>
      </c>
      <c r="N51">
        <v>26.980589849108366</v>
      </c>
      <c r="O51">
        <v>0.18106995884773663</v>
      </c>
      <c r="P51">
        <v>0.92592592592592604</v>
      </c>
      <c r="Q51">
        <v>1</v>
      </c>
      <c r="R51" s="112">
        <v>24.776571657014667</v>
      </c>
      <c r="S51" s="112">
        <v>24.076571657014668</v>
      </c>
    </row>
    <row r="52" spans="1:19">
      <c r="A52">
        <v>1885</v>
      </c>
      <c r="B52" s="100" t="s">
        <v>822</v>
      </c>
      <c r="C52" s="112">
        <v>162.5025</v>
      </c>
      <c r="D52">
        <v>240</v>
      </c>
      <c r="E52">
        <v>35</v>
      </c>
      <c r="F52">
        <v>240</v>
      </c>
      <c r="G52">
        <v>52</v>
      </c>
      <c r="H52">
        <v>162</v>
      </c>
      <c r="I52">
        <v>26</v>
      </c>
      <c r="J52">
        <v>0.21666666666666667</v>
      </c>
      <c r="K52">
        <v>0.67500000000000004</v>
      </c>
      <c r="L52">
        <v>0.10833333333333334</v>
      </c>
      <c r="M52">
        <v>23.214642857142856</v>
      </c>
      <c r="N52">
        <v>27.083749999999998</v>
      </c>
      <c r="O52">
        <v>0.21666666666666667</v>
      </c>
      <c r="P52">
        <v>0.89166666666666672</v>
      </c>
      <c r="Q52">
        <v>1</v>
      </c>
      <c r="R52" s="112">
        <v>24.838712522045853</v>
      </c>
      <c r="S52" s="112">
        <v>24.138712522045854</v>
      </c>
    </row>
    <row r="53" spans="1:19">
      <c r="A53">
        <v>1885</v>
      </c>
      <c r="B53" s="239" t="s">
        <v>1056</v>
      </c>
      <c r="C53" s="112">
        <v>163.51044776119403</v>
      </c>
      <c r="D53">
        <v>134</v>
      </c>
      <c r="E53">
        <v>36</v>
      </c>
      <c r="F53">
        <v>133</v>
      </c>
      <c r="G53">
        <v>35</v>
      </c>
      <c r="H53">
        <v>89</v>
      </c>
      <c r="I53">
        <v>9</v>
      </c>
      <c r="J53">
        <v>0.26315789473684209</v>
      </c>
      <c r="K53">
        <v>0.66917293233082709</v>
      </c>
      <c r="L53">
        <v>6.7669172932330823E-2</v>
      </c>
      <c r="M53">
        <v>23.358635394456289</v>
      </c>
      <c r="N53">
        <v>27.251741293532337</v>
      </c>
      <c r="O53">
        <v>0.26315789473684209</v>
      </c>
      <c r="P53">
        <v>0.93233082706766912</v>
      </c>
      <c r="Q53">
        <v>1</v>
      </c>
      <c r="R53" s="112">
        <v>24.736532426151744</v>
      </c>
      <c r="S53" s="112">
        <v>24.036532426151744</v>
      </c>
    </row>
    <row r="54" spans="1:19" s="61" customFormat="1">
      <c r="A54" s="61">
        <v>1885</v>
      </c>
      <c r="B54" s="239" t="s">
        <v>1057</v>
      </c>
      <c r="C54" s="277">
        <f>AVERAGE(C55:C60)</f>
        <v>162.91248362684863</v>
      </c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77"/>
      <c r="S54" s="277"/>
    </row>
    <row r="55" spans="1:19">
      <c r="A55">
        <v>1885</v>
      </c>
      <c r="B55" s="100" t="s">
        <v>858</v>
      </c>
      <c r="C55" s="112">
        <v>162.22820512820513</v>
      </c>
      <c r="D55">
        <v>78</v>
      </c>
      <c r="E55">
        <v>21</v>
      </c>
      <c r="F55">
        <v>78</v>
      </c>
      <c r="G55">
        <v>21</v>
      </c>
      <c r="H55">
        <v>52</v>
      </c>
      <c r="I55">
        <v>5</v>
      </c>
      <c r="J55">
        <v>0.26923076923076922</v>
      </c>
      <c r="K55">
        <v>0.66666666666666663</v>
      </c>
      <c r="L55">
        <v>6.4102564102564097E-2</v>
      </c>
      <c r="M55">
        <v>23.175457875457877</v>
      </c>
      <c r="N55">
        <v>27.038034188034189</v>
      </c>
      <c r="O55">
        <v>0.26923076923076922</v>
      </c>
      <c r="P55">
        <v>0.9358974358974359</v>
      </c>
      <c r="Q55">
        <v>1</v>
      </c>
      <c r="R55" s="112">
        <v>24.512503522118909</v>
      </c>
      <c r="S55" s="112">
        <v>23.812503522118909</v>
      </c>
    </row>
    <row r="56" spans="1:19">
      <c r="A56">
        <v>1885</v>
      </c>
      <c r="B56" s="100" t="s">
        <v>980</v>
      </c>
      <c r="C56" s="112">
        <v>164.80500000000001</v>
      </c>
      <c r="D56">
        <v>20</v>
      </c>
      <c r="E56">
        <v>2</v>
      </c>
      <c r="F56">
        <v>20</v>
      </c>
      <c r="G56">
        <v>2</v>
      </c>
      <c r="H56">
        <v>17</v>
      </c>
      <c r="I56">
        <v>1</v>
      </c>
      <c r="J56">
        <v>0.1</v>
      </c>
      <c r="K56">
        <v>0.85</v>
      </c>
      <c r="L56">
        <v>0.05</v>
      </c>
      <c r="M56">
        <v>23.543571428571429</v>
      </c>
      <c r="N56">
        <v>27.467500000000001</v>
      </c>
      <c r="O56">
        <v>0.1</v>
      </c>
      <c r="P56">
        <v>0.95</v>
      </c>
      <c r="Q56">
        <v>1</v>
      </c>
      <c r="R56" s="112">
        <v>25.390126050420168</v>
      </c>
      <c r="S56" s="112">
        <v>24.690126050420169</v>
      </c>
    </row>
    <row r="57" spans="1:19">
      <c r="A57">
        <v>1885</v>
      </c>
      <c r="B57" s="100" t="s">
        <v>866</v>
      </c>
      <c r="C57" s="112">
        <v>162.22368421052633</v>
      </c>
      <c r="D57">
        <v>38</v>
      </c>
      <c r="E57">
        <v>3</v>
      </c>
      <c r="F57">
        <v>38</v>
      </c>
      <c r="G57">
        <v>9</v>
      </c>
      <c r="H57">
        <v>27</v>
      </c>
      <c r="I57">
        <v>2</v>
      </c>
      <c r="J57">
        <v>0.23684210526315788</v>
      </c>
      <c r="K57">
        <v>0.71052631578947367</v>
      </c>
      <c r="L57">
        <v>5.2631578947368418E-2</v>
      </c>
      <c r="M57">
        <v>23.174812030075191</v>
      </c>
      <c r="N57">
        <v>27.037280701754387</v>
      </c>
      <c r="O57">
        <v>0.23684210526315788</v>
      </c>
      <c r="P57">
        <v>0.94736842105263153</v>
      </c>
      <c r="Q57">
        <v>1</v>
      </c>
      <c r="R57" s="112">
        <v>24.605355982548968</v>
      </c>
      <c r="S57" s="112">
        <v>23.905355982548969</v>
      </c>
    </row>
    <row r="58" spans="1:19">
      <c r="A58">
        <v>1885</v>
      </c>
      <c r="B58" s="100" t="s">
        <v>981</v>
      </c>
      <c r="C58" s="112">
        <v>162.75714285714284</v>
      </c>
      <c r="D58">
        <v>28</v>
      </c>
      <c r="E58">
        <v>10</v>
      </c>
      <c r="F58">
        <v>28</v>
      </c>
      <c r="G58">
        <v>8</v>
      </c>
      <c r="H58">
        <v>18</v>
      </c>
      <c r="I58">
        <v>2</v>
      </c>
      <c r="J58">
        <v>0.2857142857142857</v>
      </c>
      <c r="K58">
        <v>0.6428571428571429</v>
      </c>
      <c r="L58">
        <v>7.1428571428571425E-2</v>
      </c>
      <c r="M58">
        <v>23.251020408163264</v>
      </c>
      <c r="N58">
        <v>27.126190476190473</v>
      </c>
      <c r="O58">
        <v>0.2857142857142857</v>
      </c>
      <c r="P58">
        <v>0.9285714285714286</v>
      </c>
      <c r="Q58">
        <v>1</v>
      </c>
      <c r="R58" s="112">
        <v>24.542743764172332</v>
      </c>
      <c r="S58" s="112">
        <v>23.842743764172333</v>
      </c>
    </row>
    <row r="59" spans="1:19">
      <c r="A59">
        <v>1885</v>
      </c>
      <c r="B59" s="128" t="s">
        <v>875</v>
      </c>
      <c r="C59" s="112">
        <v>161.16086956521738</v>
      </c>
      <c r="D59">
        <v>92</v>
      </c>
      <c r="E59">
        <v>28</v>
      </c>
      <c r="F59">
        <v>92</v>
      </c>
      <c r="G59">
        <v>28</v>
      </c>
      <c r="H59">
        <v>58</v>
      </c>
      <c r="I59">
        <v>6</v>
      </c>
      <c r="J59">
        <v>0.30434782608695654</v>
      </c>
      <c r="K59">
        <v>0.63043478260869568</v>
      </c>
      <c r="L59">
        <v>6.5217391304347824E-2</v>
      </c>
      <c r="M59">
        <v>23.022981366459625</v>
      </c>
      <c r="N59">
        <v>26.860144927536229</v>
      </c>
      <c r="O59">
        <v>0.30434782608695654</v>
      </c>
      <c r="P59">
        <v>0.93478260869565222</v>
      </c>
      <c r="Q59">
        <v>1</v>
      </c>
      <c r="R59" s="112">
        <v>24.213825230242019</v>
      </c>
      <c r="S59" s="112">
        <v>23.51382523024202</v>
      </c>
    </row>
    <row r="60" spans="1:19">
      <c r="A60">
        <v>1885</v>
      </c>
      <c r="B60" s="100" t="s">
        <v>891</v>
      </c>
      <c r="C60" s="112">
        <v>164.3</v>
      </c>
      <c r="D60">
        <v>175</v>
      </c>
      <c r="E60">
        <v>42</v>
      </c>
      <c r="F60">
        <v>175</v>
      </c>
      <c r="G60">
        <v>37</v>
      </c>
      <c r="H60">
        <v>120</v>
      </c>
      <c r="I60">
        <v>18</v>
      </c>
      <c r="J60">
        <v>0.21142857142857144</v>
      </c>
      <c r="K60">
        <v>0.68571428571428572</v>
      </c>
      <c r="L60">
        <v>0.10285714285714286</v>
      </c>
      <c r="M60">
        <v>23.471428571428572</v>
      </c>
      <c r="N60">
        <v>27.383333333333336</v>
      </c>
      <c r="O60">
        <v>0.21142857142857144</v>
      </c>
      <c r="P60">
        <v>0.89714285714285713</v>
      </c>
      <c r="Q60">
        <v>1</v>
      </c>
      <c r="R60" s="112">
        <v>25.117688492063493</v>
      </c>
      <c r="S60" s="112">
        <v>24.417688492063494</v>
      </c>
    </row>
    <row r="61" spans="1:19" s="61" customFormat="1">
      <c r="A61" s="61">
        <v>1885</v>
      </c>
      <c r="B61" s="239" t="s">
        <v>1058</v>
      </c>
      <c r="C61" s="277">
        <v>163.7669811320755</v>
      </c>
      <c r="D61" s="61">
        <v>106</v>
      </c>
      <c r="E61" s="61">
        <v>23</v>
      </c>
      <c r="F61" s="61">
        <v>105</v>
      </c>
      <c r="G61" s="61">
        <v>16</v>
      </c>
      <c r="H61" s="61">
        <v>73</v>
      </c>
      <c r="I61" s="61">
        <v>16</v>
      </c>
      <c r="J61" s="61">
        <v>0.15238095238095239</v>
      </c>
      <c r="K61" s="61">
        <v>0.69523809523809521</v>
      </c>
      <c r="L61" s="61">
        <v>0.15238095238095239</v>
      </c>
      <c r="M61" s="61">
        <v>23.395283018867929</v>
      </c>
      <c r="N61" s="61">
        <v>27.294496855345916</v>
      </c>
      <c r="O61" s="61">
        <v>0.15238095238095239</v>
      </c>
      <c r="P61" s="61">
        <v>0.84761904761904761</v>
      </c>
      <c r="Q61" s="61">
        <v>1</v>
      </c>
      <c r="R61" s="277">
        <v>25.34488993710692</v>
      </c>
      <c r="S61" s="277">
        <v>24.644889937106921</v>
      </c>
    </row>
    <row r="62" spans="1:19" s="61" customFormat="1">
      <c r="A62" s="61">
        <v>1885</v>
      </c>
      <c r="B62" s="239" t="s">
        <v>1059</v>
      </c>
      <c r="C62" s="278">
        <v>166.48571428571427</v>
      </c>
      <c r="D62" s="61">
        <v>84</v>
      </c>
      <c r="E62" s="61">
        <v>16</v>
      </c>
      <c r="F62" s="61">
        <v>84</v>
      </c>
      <c r="G62" s="61">
        <v>7</v>
      </c>
      <c r="H62" s="61">
        <v>62</v>
      </c>
      <c r="I62" s="61">
        <v>15</v>
      </c>
      <c r="J62" s="61">
        <v>8.3333333333333329E-2</v>
      </c>
      <c r="K62" s="61">
        <v>0.73809523809523814</v>
      </c>
      <c r="L62" s="61">
        <v>0.17857142857142858</v>
      </c>
      <c r="M62" s="61">
        <v>23.783673469387754</v>
      </c>
      <c r="N62" s="61">
        <v>27.747619047619043</v>
      </c>
      <c r="O62" s="61">
        <v>8.3333333333333329E-2</v>
      </c>
      <c r="P62" s="61">
        <v>0.82142857142857151</v>
      </c>
      <c r="Q62" s="61">
        <v>1</v>
      </c>
      <c r="R62" s="277">
        <v>26.021384682905417</v>
      </c>
      <c r="S62" s="277">
        <v>25.321384682905418</v>
      </c>
    </row>
    <row r="63" spans="1:19" s="61" customFormat="1">
      <c r="A63" s="61">
        <v>1885</v>
      </c>
      <c r="B63" s="239" t="s">
        <v>1060</v>
      </c>
      <c r="C63" s="277">
        <v>161.5</v>
      </c>
      <c r="D63" s="61">
        <v>4</v>
      </c>
      <c r="F63" s="61">
        <v>4</v>
      </c>
      <c r="G63" s="61">
        <v>0</v>
      </c>
      <c r="H63" s="61">
        <v>3</v>
      </c>
      <c r="I63" s="61">
        <v>1</v>
      </c>
      <c r="J63" s="61">
        <v>0</v>
      </c>
      <c r="K63" s="61">
        <v>0.75</v>
      </c>
      <c r="L63" s="61">
        <v>0.25</v>
      </c>
      <c r="M63" s="61">
        <v>23.071428571428573</v>
      </c>
      <c r="N63" s="61">
        <v>26.916666666666668</v>
      </c>
      <c r="O63" s="61">
        <v>0</v>
      </c>
      <c r="P63" s="61">
        <v>0.75</v>
      </c>
      <c r="Q63" s="61">
        <v>1</v>
      </c>
      <c r="R63" s="277">
        <v>25.634920634920636</v>
      </c>
      <c r="S63" s="277">
        <v>24.934920634920637</v>
      </c>
    </row>
    <row r="64" spans="1:19" s="61" customFormat="1">
      <c r="A64" s="61">
        <v>1885</v>
      </c>
      <c r="B64" s="239" t="s">
        <v>1061</v>
      </c>
      <c r="C64" s="277">
        <v>162.73883495145628</v>
      </c>
      <c r="D64" s="61">
        <v>206</v>
      </c>
      <c r="E64" s="61">
        <v>28</v>
      </c>
      <c r="F64" s="61">
        <v>204</v>
      </c>
      <c r="G64" s="61">
        <v>17</v>
      </c>
      <c r="H64" s="61">
        <v>128</v>
      </c>
      <c r="I64" s="61">
        <v>59</v>
      </c>
      <c r="J64" s="61">
        <v>8.3333333333333329E-2</v>
      </c>
      <c r="K64" s="61">
        <v>0.62745098039215685</v>
      </c>
      <c r="L64" s="61">
        <v>0.28921568627450983</v>
      </c>
      <c r="M64" s="61">
        <v>23.248404993065183</v>
      </c>
      <c r="N64" s="61">
        <v>27.123139158576048</v>
      </c>
      <c r="O64" s="61">
        <v>8.3333333333333329E-2</v>
      </c>
      <c r="P64" s="61">
        <v>0.71078431372549022</v>
      </c>
      <c r="Q64" s="61">
        <v>1</v>
      </c>
      <c r="R64" s="277">
        <v>25.821470649849743</v>
      </c>
      <c r="S64" s="277">
        <v>25.121470649849744</v>
      </c>
    </row>
    <row r="65" spans="1:19" s="61" customFormat="1">
      <c r="A65" s="61">
        <v>1885</v>
      </c>
      <c r="B65" s="239" t="s">
        <v>1062</v>
      </c>
      <c r="C65" s="277">
        <f>AVERAGE(C66:C72)</f>
        <v>163.64669868592296</v>
      </c>
    </row>
    <row r="66" spans="1:19">
      <c r="A66">
        <v>1885</v>
      </c>
      <c r="B66" s="100" t="s">
        <v>935</v>
      </c>
      <c r="C66" s="112">
        <v>163.48461538461538</v>
      </c>
      <c r="D66">
        <v>130</v>
      </c>
      <c r="E66">
        <v>16</v>
      </c>
      <c r="F66">
        <v>129</v>
      </c>
      <c r="G66">
        <v>18</v>
      </c>
      <c r="H66">
        <v>96</v>
      </c>
      <c r="I66">
        <v>15</v>
      </c>
      <c r="J66">
        <v>0.13953488372093023</v>
      </c>
      <c r="K66">
        <v>0.7441860465116279</v>
      </c>
      <c r="L66">
        <v>0.11627906976744186</v>
      </c>
      <c r="M66">
        <v>23.354945054945055</v>
      </c>
      <c r="N66">
        <v>27.247435897435896</v>
      </c>
      <c r="O66">
        <v>0.13953488372093023</v>
      </c>
      <c r="P66">
        <v>0.88372093023255816</v>
      </c>
      <c r="Q66">
        <v>1</v>
      </c>
      <c r="R66" s="112">
        <v>25.240370306776555</v>
      </c>
      <c r="S66" s="112">
        <v>24.540370306776556</v>
      </c>
    </row>
    <row r="67" spans="1:19">
      <c r="A67">
        <v>1885</v>
      </c>
      <c r="B67" s="128" t="s">
        <v>937</v>
      </c>
      <c r="C67" s="112">
        <v>164.14714285714291</v>
      </c>
      <c r="D67">
        <v>140</v>
      </c>
      <c r="E67">
        <v>22</v>
      </c>
      <c r="F67">
        <v>140</v>
      </c>
      <c r="G67">
        <v>30</v>
      </c>
      <c r="H67">
        <v>97</v>
      </c>
      <c r="I67">
        <v>13</v>
      </c>
      <c r="J67">
        <v>0.21428571428571427</v>
      </c>
      <c r="K67">
        <v>0.69285714285714284</v>
      </c>
      <c r="L67">
        <v>9.285714285714286E-2</v>
      </c>
      <c r="M67">
        <v>23.449591836734701</v>
      </c>
      <c r="N67">
        <v>27.357857142857153</v>
      </c>
      <c r="O67">
        <v>0.21428571428571427</v>
      </c>
      <c r="P67">
        <v>0.90714285714285714</v>
      </c>
      <c r="Q67">
        <v>1</v>
      </c>
      <c r="R67" s="112">
        <v>25.061247633073855</v>
      </c>
      <c r="S67" s="112">
        <v>24.361247633073855</v>
      </c>
    </row>
    <row r="68" spans="1:19">
      <c r="A68">
        <v>1885</v>
      </c>
      <c r="B68" s="128" t="s">
        <v>938</v>
      </c>
      <c r="C68" s="112">
        <v>164.87562189054725</v>
      </c>
      <c r="D68">
        <v>201</v>
      </c>
      <c r="E68">
        <v>37</v>
      </c>
      <c r="F68">
        <v>201</v>
      </c>
      <c r="G68">
        <v>37</v>
      </c>
      <c r="H68">
        <v>136</v>
      </c>
      <c r="I68">
        <v>28</v>
      </c>
      <c r="J68">
        <v>0.18407960199004975</v>
      </c>
      <c r="K68">
        <v>0.6766169154228856</v>
      </c>
      <c r="L68">
        <v>0.13930348258706468</v>
      </c>
      <c r="M68">
        <v>23.553660270078179</v>
      </c>
      <c r="N68">
        <v>27.47927031509121</v>
      </c>
      <c r="O68">
        <v>0.18407960199004975</v>
      </c>
      <c r="P68">
        <v>0.86069651741293529</v>
      </c>
      <c r="Q68">
        <v>1</v>
      </c>
      <c r="R68" s="112">
        <v>25.386573783742353</v>
      </c>
      <c r="S68" s="112">
        <v>24.686573783742354</v>
      </c>
    </row>
    <row r="69" spans="1:19">
      <c r="A69">
        <v>1885</v>
      </c>
      <c r="B69" s="128" t="s">
        <v>940</v>
      </c>
      <c r="C69" s="112">
        <v>164.19338521400778</v>
      </c>
      <c r="D69">
        <v>257</v>
      </c>
      <c r="E69">
        <v>63</v>
      </c>
      <c r="F69">
        <v>257</v>
      </c>
      <c r="G69">
        <v>49</v>
      </c>
      <c r="H69">
        <v>190</v>
      </c>
      <c r="I69">
        <v>18</v>
      </c>
      <c r="J69">
        <v>0.19066147859922178</v>
      </c>
      <c r="K69">
        <v>0.73929961089494167</v>
      </c>
      <c r="L69">
        <v>7.0038910505836577E-2</v>
      </c>
      <c r="M69">
        <v>23.456197887715398</v>
      </c>
      <c r="N69">
        <v>27.365564202334628</v>
      </c>
      <c r="O69">
        <v>0.19066147859922178</v>
      </c>
      <c r="P69">
        <v>0.92996108949416345</v>
      </c>
      <c r="Q69">
        <v>1</v>
      </c>
      <c r="R69" s="112">
        <v>25.091959056200814</v>
      </c>
      <c r="S69" s="112">
        <v>24.391959056200815</v>
      </c>
    </row>
    <row r="70" spans="1:19">
      <c r="A70">
        <v>1885</v>
      </c>
      <c r="B70" s="100" t="s">
        <v>892</v>
      </c>
      <c r="C70" s="112">
        <v>163.30526315789476</v>
      </c>
      <c r="D70">
        <v>133</v>
      </c>
      <c r="E70">
        <v>34</v>
      </c>
      <c r="F70">
        <v>132</v>
      </c>
      <c r="G70">
        <v>25</v>
      </c>
      <c r="H70">
        <v>94</v>
      </c>
      <c r="I70">
        <v>13</v>
      </c>
      <c r="J70">
        <v>0.18939393939393939</v>
      </c>
      <c r="K70">
        <v>0.71212121212121215</v>
      </c>
      <c r="L70">
        <v>9.8484848484848481E-2</v>
      </c>
      <c r="M70">
        <v>23.329323308270681</v>
      </c>
      <c r="N70">
        <v>27.217543859649126</v>
      </c>
      <c r="O70">
        <v>0.18939393939393939</v>
      </c>
      <c r="P70">
        <v>0.9015151515151516</v>
      </c>
      <c r="Q70">
        <v>1</v>
      </c>
      <c r="R70" s="112">
        <v>25.025249293446386</v>
      </c>
      <c r="S70" s="112">
        <v>24.325249293446387</v>
      </c>
    </row>
    <row r="71" spans="1:19">
      <c r="A71">
        <v>1885</v>
      </c>
      <c r="B71" s="128" t="s">
        <v>893</v>
      </c>
      <c r="C71" s="112">
        <v>162.13270440251571</v>
      </c>
      <c r="D71">
        <v>159</v>
      </c>
      <c r="E71">
        <v>32</v>
      </c>
      <c r="F71">
        <v>157</v>
      </c>
      <c r="G71">
        <v>37</v>
      </c>
      <c r="H71">
        <v>110</v>
      </c>
      <c r="I71">
        <v>10</v>
      </c>
      <c r="J71">
        <v>0.2356687898089172</v>
      </c>
      <c r="K71">
        <v>0.70063694267515919</v>
      </c>
      <c r="L71">
        <v>6.3694267515923567E-2</v>
      </c>
      <c r="M71">
        <v>23.161814914645102</v>
      </c>
      <c r="N71">
        <v>27.022117400419287</v>
      </c>
      <c r="O71">
        <v>0.2356687898089172</v>
      </c>
      <c r="P71">
        <v>0.93630573248407645</v>
      </c>
      <c r="Q71">
        <v>1</v>
      </c>
      <c r="R71" s="112">
        <v>24.618201761550818</v>
      </c>
      <c r="S71" s="112">
        <v>23.918201761550819</v>
      </c>
    </row>
    <row r="72" spans="1:19">
      <c r="A72">
        <v>1885</v>
      </c>
      <c r="B72" s="128" t="s">
        <v>942</v>
      </c>
      <c r="C72" s="112">
        <v>163.38815789473685</v>
      </c>
      <c r="D72">
        <v>76</v>
      </c>
      <c r="E72">
        <v>13</v>
      </c>
      <c r="F72">
        <v>76</v>
      </c>
      <c r="G72">
        <v>13</v>
      </c>
      <c r="H72">
        <v>55</v>
      </c>
      <c r="I72">
        <v>8</v>
      </c>
      <c r="J72">
        <v>0.17105263157894737</v>
      </c>
      <c r="K72">
        <v>0.72368421052631582</v>
      </c>
      <c r="L72">
        <v>0.10526315789473684</v>
      </c>
      <c r="M72">
        <v>23.341165413533837</v>
      </c>
      <c r="N72">
        <v>27.231359649122808</v>
      </c>
      <c r="O72">
        <v>0.17105263157894737</v>
      </c>
      <c r="P72">
        <v>0.89473684210526316</v>
      </c>
      <c r="Q72">
        <v>1</v>
      </c>
      <c r="R72" s="112">
        <v>25.109435520619733</v>
      </c>
      <c r="S72" s="112">
        <v>24.409435520619734</v>
      </c>
    </row>
    <row r="73" spans="1:19" s="61" customFormat="1">
      <c r="A73" s="61">
        <v>1885</v>
      </c>
      <c r="B73" s="248" t="s">
        <v>1063</v>
      </c>
      <c r="C73" s="277">
        <f>AVERAGE(C74:C83)</f>
        <v>163.73426105746739</v>
      </c>
    </row>
    <row r="74" spans="1:19">
      <c r="A74">
        <v>1885</v>
      </c>
      <c r="B74" s="100" t="s">
        <v>860</v>
      </c>
    </row>
    <row r="75" spans="1:19">
      <c r="A75">
        <v>1885</v>
      </c>
      <c r="B75" s="100" t="s">
        <v>898</v>
      </c>
      <c r="C75" s="112">
        <v>163.29275362318839</v>
      </c>
      <c r="D75">
        <v>138</v>
      </c>
      <c r="E75">
        <v>28</v>
      </c>
      <c r="F75">
        <v>138</v>
      </c>
      <c r="G75">
        <v>23</v>
      </c>
      <c r="H75">
        <v>98</v>
      </c>
      <c r="I75">
        <v>17</v>
      </c>
      <c r="J75">
        <v>0.16666666666666666</v>
      </c>
      <c r="K75">
        <v>0.71014492753623193</v>
      </c>
      <c r="L75">
        <v>0.12318840579710146</v>
      </c>
      <c r="M75">
        <v>23.327536231884057</v>
      </c>
      <c r="N75">
        <v>27.215458937198065</v>
      </c>
      <c r="O75">
        <v>0.16666666666666666</v>
      </c>
      <c r="P75">
        <v>0.87681159420289856</v>
      </c>
      <c r="Q75">
        <v>1</v>
      </c>
      <c r="R75" s="112">
        <v>25.152479542541652</v>
      </c>
      <c r="S75" s="112">
        <v>24.452479542541653</v>
      </c>
    </row>
    <row r="76" spans="1:19">
      <c r="A76">
        <v>1885</v>
      </c>
      <c r="B76" s="128" t="s">
        <v>853</v>
      </c>
      <c r="C76" s="112">
        <v>162.86585365853659</v>
      </c>
      <c r="D76">
        <v>164</v>
      </c>
      <c r="E76">
        <v>66</v>
      </c>
      <c r="F76">
        <v>164</v>
      </c>
      <c r="G76">
        <v>57</v>
      </c>
      <c r="H76">
        <v>97</v>
      </c>
      <c r="I76">
        <v>10</v>
      </c>
      <c r="J76">
        <v>0.34756097560975607</v>
      </c>
      <c r="K76">
        <v>0.59146341463414631</v>
      </c>
      <c r="L76">
        <v>6.097560975609756E-2</v>
      </c>
      <c r="M76">
        <v>23.266550522648085</v>
      </c>
      <c r="N76">
        <v>27.144308943089431</v>
      </c>
      <c r="O76">
        <v>0.34756097560975607</v>
      </c>
      <c r="P76">
        <v>0.93902439024390238</v>
      </c>
      <c r="Q76">
        <v>1</v>
      </c>
      <c r="R76" s="112">
        <v>24.265972795957712</v>
      </c>
      <c r="S76" s="112">
        <v>23.565972795957713</v>
      </c>
    </row>
    <row r="77" spans="1:19">
      <c r="A77">
        <v>1885</v>
      </c>
      <c r="B77" s="128" t="s">
        <v>857</v>
      </c>
      <c r="C77" s="112">
        <v>163.51526717557252</v>
      </c>
      <c r="D77">
        <v>131</v>
      </c>
      <c r="E77">
        <v>40</v>
      </c>
      <c r="F77">
        <v>131</v>
      </c>
      <c r="G77">
        <v>43</v>
      </c>
      <c r="H77">
        <v>84</v>
      </c>
      <c r="I77">
        <v>4</v>
      </c>
      <c r="J77">
        <v>0.3282442748091603</v>
      </c>
      <c r="K77">
        <v>0.64122137404580148</v>
      </c>
      <c r="L77">
        <v>3.0534351145038167E-2</v>
      </c>
      <c r="M77">
        <v>23.359323882224647</v>
      </c>
      <c r="N77">
        <v>27.252544529262085</v>
      </c>
      <c r="O77">
        <v>0.3282442748091603</v>
      </c>
      <c r="P77">
        <v>0.96946564885496178</v>
      </c>
      <c r="Q77">
        <v>1</v>
      </c>
      <c r="R77" s="112">
        <v>24.402150841252531</v>
      </c>
      <c r="S77" s="112">
        <v>23.702150841252532</v>
      </c>
    </row>
    <row r="78" spans="1:19">
      <c r="A78">
        <v>1885</v>
      </c>
      <c r="B78" s="100" t="s">
        <v>862</v>
      </c>
    </row>
    <row r="79" spans="1:19">
      <c r="A79">
        <v>1885</v>
      </c>
      <c r="B79" s="100" t="s">
        <v>1064</v>
      </c>
    </row>
    <row r="80" spans="1:19">
      <c r="A80">
        <v>1885</v>
      </c>
      <c r="B80" s="100" t="s">
        <v>872</v>
      </c>
    </row>
    <row r="81" spans="1:19">
      <c r="A81">
        <v>1885</v>
      </c>
      <c r="B81" s="100" t="s">
        <v>883</v>
      </c>
      <c r="C81" s="112">
        <v>163.99090909090901</v>
      </c>
      <c r="D81">
        <v>165</v>
      </c>
      <c r="E81">
        <v>33</v>
      </c>
      <c r="F81">
        <v>165</v>
      </c>
      <c r="G81">
        <v>37</v>
      </c>
      <c r="H81">
        <v>114</v>
      </c>
      <c r="I81">
        <v>14</v>
      </c>
      <c r="J81">
        <v>0.22424242424242424</v>
      </c>
      <c r="K81">
        <v>0.69090909090909092</v>
      </c>
      <c r="L81">
        <v>8.4848484848484854E-2</v>
      </c>
      <c r="M81">
        <v>23.427272727272715</v>
      </c>
      <c r="N81">
        <v>27.331818181818168</v>
      </c>
      <c r="O81">
        <v>0.22424242424242424</v>
      </c>
      <c r="P81">
        <v>0.91515151515151516</v>
      </c>
      <c r="Q81">
        <v>1</v>
      </c>
      <c r="R81" s="112">
        <v>24.985665869218487</v>
      </c>
      <c r="S81" s="112">
        <v>24.285665869218487</v>
      </c>
    </row>
    <row r="82" spans="1:19">
      <c r="A82">
        <v>1885</v>
      </c>
      <c r="B82" s="128" t="s">
        <v>895</v>
      </c>
      <c r="C82" s="112">
        <v>165.00652173913045</v>
      </c>
      <c r="D82">
        <v>184</v>
      </c>
      <c r="E82">
        <v>69</v>
      </c>
      <c r="F82">
        <v>184</v>
      </c>
      <c r="G82">
        <v>57</v>
      </c>
      <c r="H82">
        <v>104</v>
      </c>
      <c r="I82">
        <v>23</v>
      </c>
      <c r="J82">
        <v>0.30978260869565216</v>
      </c>
      <c r="K82">
        <v>0.56521739130434778</v>
      </c>
      <c r="L82">
        <v>0.125</v>
      </c>
      <c r="M82">
        <v>23.572360248447207</v>
      </c>
      <c r="N82">
        <v>27.501086956521743</v>
      </c>
      <c r="O82">
        <v>0.30978260869565216</v>
      </c>
      <c r="P82">
        <v>0.875</v>
      </c>
      <c r="Q82">
        <v>1</v>
      </c>
      <c r="R82" s="112">
        <v>24.894527890587675</v>
      </c>
      <c r="S82" s="112">
        <v>24.194527890587676</v>
      </c>
    </row>
    <row r="83" spans="1:19">
      <c r="A83">
        <v>1885</v>
      </c>
      <c r="B83" s="100" t="s">
        <v>899</v>
      </c>
    </row>
    <row r="84" spans="1:19" s="61" customFormat="1">
      <c r="A84" s="61">
        <v>1885</v>
      </c>
      <c r="B84" s="239" t="s">
        <v>1065</v>
      </c>
      <c r="C84" s="277">
        <f>AVERAGE(C85:C87)</f>
        <v>165.3252693965517</v>
      </c>
    </row>
    <row r="85" spans="1:19">
      <c r="A85">
        <v>1885</v>
      </c>
      <c r="B85" s="100" t="s">
        <v>848</v>
      </c>
    </row>
    <row r="86" spans="1:19">
      <c r="A86">
        <v>1885</v>
      </c>
      <c r="B86" s="242" t="s">
        <v>1066</v>
      </c>
      <c r="C86" s="112">
        <v>165.67812499999999</v>
      </c>
      <c r="D86">
        <v>384</v>
      </c>
      <c r="E86">
        <v>105</v>
      </c>
      <c r="F86">
        <v>383</v>
      </c>
      <c r="G86">
        <v>77</v>
      </c>
      <c r="H86">
        <v>231</v>
      </c>
      <c r="I86">
        <v>75</v>
      </c>
      <c r="J86">
        <v>0.20104438642297651</v>
      </c>
      <c r="K86">
        <v>0.60313315926892952</v>
      </c>
      <c r="L86">
        <v>0.195822454308094</v>
      </c>
      <c r="M86">
        <v>23.66830357142857</v>
      </c>
      <c r="N86">
        <v>27.613020833333334</v>
      </c>
      <c r="O86">
        <v>0.20104438642297651</v>
      </c>
      <c r="P86">
        <v>0.80417754569190603</v>
      </c>
      <c r="Q86">
        <v>1</v>
      </c>
      <c r="R86" s="112">
        <v>25.623585504277468</v>
      </c>
      <c r="S86" s="112">
        <v>24.923585504277469</v>
      </c>
    </row>
    <row r="87" spans="1:19">
      <c r="A87">
        <v>1885</v>
      </c>
      <c r="B87" s="242" t="s">
        <v>1067</v>
      </c>
      <c r="C87" s="112">
        <v>164.97241379310341</v>
      </c>
      <c r="D87">
        <v>29</v>
      </c>
      <c r="E87">
        <v>8</v>
      </c>
      <c r="F87">
        <v>29</v>
      </c>
      <c r="G87">
        <v>12</v>
      </c>
      <c r="H87">
        <v>15</v>
      </c>
      <c r="I87">
        <v>2</v>
      </c>
      <c r="J87">
        <v>0.41379310344827586</v>
      </c>
      <c r="K87">
        <v>0.51724137931034486</v>
      </c>
      <c r="L87">
        <v>6.8965517241379309E-2</v>
      </c>
      <c r="M87">
        <v>23.567487684729059</v>
      </c>
      <c r="N87">
        <v>27.495402298850568</v>
      </c>
      <c r="O87">
        <v>0.41379310344827586</v>
      </c>
      <c r="P87">
        <v>0.93103448275862077</v>
      </c>
      <c r="Q87">
        <v>1</v>
      </c>
      <c r="R87" s="112">
        <v>24.222140120415975</v>
      </c>
      <c r="S87" s="112">
        <v>23.522140120415976</v>
      </c>
    </row>
    <row r="88" spans="1:19" s="61" customFormat="1">
      <c r="A88" s="61">
        <v>1885</v>
      </c>
      <c r="B88" s="61" t="s">
        <v>1068</v>
      </c>
      <c r="C88" s="277">
        <f>AVERAGE(C89:C92)</f>
        <v>163.06302986540777</v>
      </c>
    </row>
    <row r="89" spans="1:19">
      <c r="A89">
        <v>1885</v>
      </c>
      <c r="B89" s="100" t="s">
        <v>846</v>
      </c>
      <c r="C89" s="112">
        <v>163.53609022556387</v>
      </c>
      <c r="D89">
        <v>133</v>
      </c>
      <c r="E89">
        <v>21</v>
      </c>
      <c r="F89">
        <v>133</v>
      </c>
      <c r="G89">
        <v>19</v>
      </c>
      <c r="H89">
        <v>77</v>
      </c>
      <c r="I89">
        <v>37</v>
      </c>
      <c r="J89">
        <v>0.14285714285714285</v>
      </c>
      <c r="K89">
        <v>0.57894736842105265</v>
      </c>
      <c r="L89">
        <v>0.2781954887218045</v>
      </c>
      <c r="M89">
        <v>23.362298603651983</v>
      </c>
      <c r="N89">
        <v>27.256015037593979</v>
      </c>
      <c r="O89">
        <v>0.14285714285714285</v>
      </c>
      <c r="P89">
        <v>0.72180451127819545</v>
      </c>
      <c r="Q89">
        <v>1</v>
      </c>
      <c r="R89" s="112">
        <v>25.764266533681138</v>
      </c>
      <c r="S89" s="112">
        <v>25.064266533681138</v>
      </c>
    </row>
    <row r="90" spans="1:19">
      <c r="A90">
        <v>1885</v>
      </c>
      <c r="B90" s="128" t="s">
        <v>874</v>
      </c>
      <c r="C90" s="112">
        <v>162.78709677419354</v>
      </c>
      <c r="D90">
        <v>124</v>
      </c>
      <c r="E90">
        <v>19</v>
      </c>
      <c r="F90">
        <v>124</v>
      </c>
      <c r="G90">
        <v>16</v>
      </c>
      <c r="H90">
        <v>80</v>
      </c>
      <c r="I90">
        <v>28</v>
      </c>
      <c r="J90">
        <v>0.12903225806451613</v>
      </c>
      <c r="K90">
        <v>0.64516129032258063</v>
      </c>
      <c r="L90">
        <v>0.22580645161290322</v>
      </c>
      <c r="M90">
        <v>23.255299539170505</v>
      </c>
      <c r="N90">
        <v>27.131182795698923</v>
      </c>
      <c r="O90">
        <v>0.12903225806451613</v>
      </c>
      <c r="P90">
        <v>0.77419354838709675</v>
      </c>
      <c r="Q90">
        <v>1</v>
      </c>
      <c r="R90" s="112">
        <v>25.483932411674346</v>
      </c>
      <c r="S90" s="112">
        <v>24.783932411674346</v>
      </c>
    </row>
    <row r="91" spans="1:19">
      <c r="A91">
        <v>1885</v>
      </c>
      <c r="B91" s="100" t="s">
        <v>894</v>
      </c>
      <c r="C91" s="112">
        <v>163.70148148148147</v>
      </c>
      <c r="D91">
        <v>135</v>
      </c>
      <c r="E91">
        <v>22</v>
      </c>
      <c r="F91">
        <v>135</v>
      </c>
      <c r="G91">
        <v>19</v>
      </c>
      <c r="H91">
        <v>84</v>
      </c>
      <c r="I91">
        <v>32</v>
      </c>
      <c r="J91">
        <v>0.14074074074074075</v>
      </c>
      <c r="K91">
        <v>0.62222222222222223</v>
      </c>
      <c r="L91">
        <v>0.23703703703703705</v>
      </c>
      <c r="M91">
        <v>23.385925925925925</v>
      </c>
      <c r="N91">
        <v>27.283580246913576</v>
      </c>
      <c r="O91">
        <v>0.14074074074074075</v>
      </c>
      <c r="P91">
        <v>0.76296296296296295</v>
      </c>
      <c r="Q91">
        <v>1</v>
      </c>
      <c r="R91" s="112">
        <v>25.636357289829508</v>
      </c>
      <c r="S91" s="112">
        <v>24.936357289829509</v>
      </c>
    </row>
    <row r="92" spans="1:19">
      <c r="A92">
        <v>1885</v>
      </c>
      <c r="B92" s="100" t="s">
        <v>905</v>
      </c>
      <c r="C92" s="112">
        <v>162.22745098039218</v>
      </c>
      <c r="D92">
        <v>102</v>
      </c>
      <c r="E92">
        <v>22</v>
      </c>
      <c r="F92">
        <v>100</v>
      </c>
      <c r="G92">
        <v>17</v>
      </c>
      <c r="H92">
        <v>61</v>
      </c>
      <c r="I92">
        <v>22</v>
      </c>
      <c r="J92">
        <v>0.17</v>
      </c>
      <c r="K92">
        <v>0.61</v>
      </c>
      <c r="L92">
        <v>0.22</v>
      </c>
      <c r="M92">
        <v>23.175350140056025</v>
      </c>
      <c r="N92">
        <v>27.03790849673203</v>
      </c>
      <c r="O92">
        <v>0.17</v>
      </c>
      <c r="P92">
        <v>0.78</v>
      </c>
      <c r="Q92">
        <v>1</v>
      </c>
      <c r="R92" s="112">
        <v>25.264930890388946</v>
      </c>
      <c r="S92" s="112">
        <v>24.564930890388947</v>
      </c>
    </row>
    <row r="93" spans="1:19" s="61" customFormat="1">
      <c r="A93" s="61">
        <v>1885</v>
      </c>
      <c r="B93" s="239" t="s">
        <v>1069</v>
      </c>
      <c r="C93" s="277">
        <f>AVERAGE(C94:C99)</f>
        <v>164.08085385889791</v>
      </c>
    </row>
    <row r="94" spans="1:19">
      <c r="A94">
        <v>1885</v>
      </c>
      <c r="B94" s="100" t="s">
        <v>881</v>
      </c>
      <c r="C94" s="112">
        <v>164</v>
      </c>
      <c r="D94">
        <v>23</v>
      </c>
      <c r="E94">
        <v>6</v>
      </c>
      <c r="F94">
        <v>23</v>
      </c>
      <c r="G94">
        <v>2</v>
      </c>
      <c r="H94">
        <v>20</v>
      </c>
      <c r="I94">
        <v>1</v>
      </c>
      <c r="J94">
        <v>8.6956521739130432E-2</v>
      </c>
      <c r="K94">
        <v>0.86956521739130432</v>
      </c>
      <c r="L94">
        <v>4.3478260869565216E-2</v>
      </c>
      <c r="M94">
        <v>23.428571428571427</v>
      </c>
      <c r="N94">
        <v>27.333333333333332</v>
      </c>
      <c r="O94">
        <v>8.6956521739130432E-2</v>
      </c>
      <c r="P94">
        <v>0.95652173913043481</v>
      </c>
      <c r="Q94">
        <v>1</v>
      </c>
      <c r="R94" s="112">
        <v>25.283333333333331</v>
      </c>
      <c r="S94" s="112">
        <v>24.583333333333332</v>
      </c>
    </row>
    <row r="95" spans="1:19">
      <c r="A95">
        <v>1885</v>
      </c>
      <c r="B95" s="100" t="s">
        <v>900</v>
      </c>
      <c r="C95" s="112">
        <v>167.72272727272724</v>
      </c>
      <c r="D95">
        <v>22</v>
      </c>
      <c r="E95">
        <v>4</v>
      </c>
      <c r="F95">
        <v>22</v>
      </c>
      <c r="G95">
        <v>4</v>
      </c>
      <c r="H95">
        <v>11</v>
      </c>
      <c r="I95">
        <v>7</v>
      </c>
      <c r="J95">
        <v>0.18181818181818182</v>
      </c>
      <c r="K95">
        <v>0.5</v>
      </c>
      <c r="L95">
        <v>0.31818181818181818</v>
      </c>
      <c r="M95">
        <v>23.960389610389605</v>
      </c>
      <c r="N95">
        <v>27.953787878787875</v>
      </c>
      <c r="O95">
        <v>0.18181818181818182</v>
      </c>
      <c r="P95">
        <v>0.68181818181818188</v>
      </c>
      <c r="Q95">
        <v>1</v>
      </c>
      <c r="R95" s="112">
        <v>26.501643053915778</v>
      </c>
      <c r="S95" s="112">
        <v>25.801643053915779</v>
      </c>
    </row>
    <row r="96" spans="1:19">
      <c r="A96">
        <v>1885</v>
      </c>
      <c r="B96" s="128" t="s">
        <v>885</v>
      </c>
      <c r="C96" s="112">
        <v>165.9774193548387</v>
      </c>
      <c r="D96">
        <v>31</v>
      </c>
      <c r="E96">
        <v>8</v>
      </c>
      <c r="F96">
        <v>31</v>
      </c>
      <c r="G96">
        <v>7</v>
      </c>
      <c r="H96">
        <v>21</v>
      </c>
      <c r="I96">
        <v>3</v>
      </c>
      <c r="J96">
        <v>0.22580645161290322</v>
      </c>
      <c r="K96">
        <v>0.67741935483870963</v>
      </c>
      <c r="L96">
        <v>9.6774193548387094E-2</v>
      </c>
      <c r="M96">
        <v>23.711059907834102</v>
      </c>
      <c r="N96">
        <v>27.662903225806449</v>
      </c>
      <c r="O96">
        <v>0.22580645161290322</v>
      </c>
      <c r="P96">
        <v>0.90322580645161288</v>
      </c>
      <c r="Q96">
        <v>1</v>
      </c>
      <c r="R96" s="112">
        <v>25.310615536537195</v>
      </c>
      <c r="S96" s="112">
        <v>24.610615536537196</v>
      </c>
    </row>
    <row r="97" spans="1:19">
      <c r="A97">
        <v>1885</v>
      </c>
      <c r="B97" s="100" t="s">
        <v>889</v>
      </c>
      <c r="C97" s="112">
        <v>163.86830985915492</v>
      </c>
      <c r="D97">
        <v>142</v>
      </c>
      <c r="E97">
        <v>39</v>
      </c>
      <c r="F97">
        <v>142</v>
      </c>
      <c r="G97">
        <v>26</v>
      </c>
      <c r="H97">
        <v>91</v>
      </c>
      <c r="I97">
        <v>25</v>
      </c>
      <c r="J97">
        <v>0.18309859154929578</v>
      </c>
      <c r="K97">
        <v>0.64084507042253525</v>
      </c>
      <c r="L97">
        <v>0.176056338028169</v>
      </c>
      <c r="M97">
        <v>23.409758551307846</v>
      </c>
      <c r="N97">
        <v>27.311384976525819</v>
      </c>
      <c r="O97">
        <v>0.18309859154929578</v>
      </c>
      <c r="P97">
        <v>0.823943661971831</v>
      </c>
      <c r="Q97">
        <v>1</v>
      </c>
      <c r="R97" s="112">
        <v>25.339134256085963</v>
      </c>
      <c r="S97" s="112">
        <v>24.639134256085963</v>
      </c>
    </row>
    <row r="98" spans="1:19">
      <c r="A98">
        <v>1885</v>
      </c>
      <c r="B98" s="100" t="s">
        <v>890</v>
      </c>
      <c r="C98" s="112">
        <v>162.76666666666668</v>
      </c>
      <c r="D98">
        <v>27</v>
      </c>
      <c r="E98">
        <v>7</v>
      </c>
      <c r="F98">
        <v>27</v>
      </c>
      <c r="G98">
        <v>7</v>
      </c>
      <c r="H98">
        <v>15</v>
      </c>
      <c r="I98">
        <v>5</v>
      </c>
      <c r="J98">
        <v>0.25925925925925924</v>
      </c>
      <c r="K98">
        <v>0.55555555555555558</v>
      </c>
      <c r="L98">
        <v>0.18518518518518517</v>
      </c>
      <c r="M98">
        <v>23.252380952380953</v>
      </c>
      <c r="N98">
        <v>27.12777777777778</v>
      </c>
      <c r="O98">
        <v>0.25925925925925924</v>
      </c>
      <c r="P98">
        <v>0.81481481481481488</v>
      </c>
      <c r="Q98">
        <v>1</v>
      </c>
      <c r="R98" s="112">
        <v>24.93171957671958</v>
      </c>
      <c r="S98" s="112">
        <v>24.231719576719581</v>
      </c>
    </row>
    <row r="99" spans="1:19">
      <c r="A99">
        <v>1885</v>
      </c>
      <c r="B99" s="100" t="s">
        <v>979</v>
      </c>
      <c r="C99" s="112">
        <v>160.15</v>
      </c>
      <c r="D99">
        <v>24</v>
      </c>
      <c r="E99">
        <v>11</v>
      </c>
      <c r="F99">
        <v>24</v>
      </c>
      <c r="G99">
        <v>7</v>
      </c>
      <c r="H99">
        <v>12</v>
      </c>
      <c r="I99">
        <v>5</v>
      </c>
      <c r="J99">
        <v>0.29166666666666669</v>
      </c>
      <c r="K99">
        <v>0.5</v>
      </c>
      <c r="L99">
        <v>0.20833333333333334</v>
      </c>
      <c r="M99">
        <v>22.87857142857143</v>
      </c>
      <c r="N99">
        <v>26.691666666666666</v>
      </c>
      <c r="O99">
        <v>0.29166666666666669</v>
      </c>
      <c r="P99">
        <v>0.79166666666666674</v>
      </c>
      <c r="Q99">
        <v>1</v>
      </c>
      <c r="R99" s="112">
        <v>24.46736111111111</v>
      </c>
      <c r="S99" s="112">
        <v>23.767361111111111</v>
      </c>
    </row>
    <row r="100" spans="1:19" s="61" customFormat="1">
      <c r="A100" s="61">
        <v>1885</v>
      </c>
      <c r="B100" s="239" t="s">
        <v>1070</v>
      </c>
      <c r="C100" s="277">
        <f>AVERAGE(C101:C103)</f>
        <v>159.82027671934134</v>
      </c>
    </row>
    <row r="101" spans="1:19">
      <c r="A101">
        <v>1885</v>
      </c>
      <c r="B101" s="128" t="s">
        <v>864</v>
      </c>
      <c r="C101" s="112">
        <v>160.7873170731707</v>
      </c>
      <c r="D101">
        <v>205</v>
      </c>
      <c r="E101">
        <v>43</v>
      </c>
      <c r="F101">
        <v>205</v>
      </c>
      <c r="G101">
        <v>33</v>
      </c>
      <c r="H101">
        <v>150</v>
      </c>
      <c r="I101">
        <v>22</v>
      </c>
      <c r="J101">
        <v>0.16097560975609757</v>
      </c>
      <c r="K101">
        <v>0.73170731707317072</v>
      </c>
      <c r="L101">
        <v>0.10731707317073171</v>
      </c>
      <c r="M101">
        <v>22.969616724738671</v>
      </c>
      <c r="N101">
        <v>26.797886178861784</v>
      </c>
      <c r="O101">
        <v>0.16097560975609757</v>
      </c>
      <c r="P101">
        <v>0.89268292682926831</v>
      </c>
      <c r="Q101">
        <v>1</v>
      </c>
      <c r="R101" s="112">
        <v>24.743381571815714</v>
      </c>
      <c r="S101" s="112">
        <v>24.043381571815715</v>
      </c>
    </row>
    <row r="102" spans="1:19">
      <c r="A102">
        <v>1885</v>
      </c>
      <c r="B102" s="100" t="s">
        <v>877</v>
      </c>
      <c r="C102" s="112">
        <v>158.73505154639176</v>
      </c>
      <c r="D102">
        <v>97</v>
      </c>
      <c r="E102">
        <v>13</v>
      </c>
      <c r="F102">
        <v>97</v>
      </c>
      <c r="G102">
        <v>16</v>
      </c>
      <c r="H102">
        <v>66</v>
      </c>
      <c r="I102">
        <v>15</v>
      </c>
      <c r="J102">
        <v>0.16494845360824742</v>
      </c>
      <c r="K102">
        <v>0.68041237113402064</v>
      </c>
      <c r="L102">
        <v>0.15463917525773196</v>
      </c>
      <c r="M102">
        <v>22.676435935198821</v>
      </c>
      <c r="N102">
        <v>26.455841924398626</v>
      </c>
      <c r="O102">
        <v>0.16494845360824742</v>
      </c>
      <c r="P102">
        <v>0.84536082474226804</v>
      </c>
      <c r="Q102">
        <v>1</v>
      </c>
      <c r="R102" s="112">
        <v>24.537507066244181</v>
      </c>
      <c r="S102" s="112">
        <v>23.837507066244182</v>
      </c>
    </row>
    <row r="103" spans="1:19">
      <c r="A103">
        <v>1885</v>
      </c>
      <c r="B103" s="100" t="s">
        <v>964</v>
      </c>
      <c r="C103" s="112">
        <v>159.93846153846152</v>
      </c>
      <c r="D103">
        <v>117</v>
      </c>
      <c r="E103">
        <v>30</v>
      </c>
      <c r="F103">
        <v>117</v>
      </c>
      <c r="G103">
        <v>26</v>
      </c>
      <c r="H103">
        <v>70</v>
      </c>
      <c r="I103">
        <v>21</v>
      </c>
      <c r="J103">
        <v>0.22222222222222221</v>
      </c>
      <c r="K103">
        <v>0.59829059829059827</v>
      </c>
      <c r="L103">
        <v>0.17948717948717949</v>
      </c>
      <c r="M103">
        <v>22.848351648351645</v>
      </c>
      <c r="N103">
        <v>26.656410256410254</v>
      </c>
      <c r="O103">
        <v>0.22222222222222221</v>
      </c>
      <c r="P103">
        <v>0.82051282051282048</v>
      </c>
      <c r="Q103">
        <v>1</v>
      </c>
      <c r="R103" s="112">
        <v>24.616378859236001</v>
      </c>
      <c r="S103" s="112">
        <v>23.916378859236001</v>
      </c>
    </row>
    <row r="104" spans="1:19" s="61" customFormat="1">
      <c r="A104" s="61">
        <v>1885</v>
      </c>
      <c r="B104" s="239" t="s">
        <v>1071</v>
      </c>
      <c r="C104" s="277">
        <v>158.94247787610618</v>
      </c>
    </row>
    <row r="105" spans="1:19">
      <c r="A105">
        <v>1885</v>
      </c>
      <c r="B105" s="100" t="s">
        <v>844</v>
      </c>
      <c r="C105" s="112">
        <v>158.94247787610618</v>
      </c>
      <c r="D105">
        <v>113</v>
      </c>
      <c r="E105">
        <v>32</v>
      </c>
      <c r="F105">
        <v>113</v>
      </c>
      <c r="G105">
        <v>22</v>
      </c>
      <c r="H105">
        <v>78</v>
      </c>
      <c r="I105">
        <v>13</v>
      </c>
      <c r="J105">
        <v>0.19469026548672566</v>
      </c>
      <c r="K105">
        <v>0.69026548672566368</v>
      </c>
      <c r="L105">
        <v>0.11504424778761062</v>
      </c>
      <c r="M105">
        <v>22.706068268015169</v>
      </c>
      <c r="N105">
        <v>26.490412979351031</v>
      </c>
      <c r="O105">
        <v>0.19469026548672566</v>
      </c>
      <c r="P105">
        <v>0.88495575221238931</v>
      </c>
      <c r="Q105">
        <v>0.99999999999999989</v>
      </c>
      <c r="R105" s="112">
        <v>24.379913044182956</v>
      </c>
      <c r="S105" s="112">
        <v>23.679913044182957</v>
      </c>
    </row>
    <row r="106" spans="1:19" s="61" customFormat="1">
      <c r="A106" s="61">
        <v>1885</v>
      </c>
      <c r="B106" s="239" t="s">
        <v>1072</v>
      </c>
      <c r="C106" s="277">
        <f>AVERAGE(C107:C121)</f>
        <v>161.92571799890365</v>
      </c>
    </row>
    <row r="107" spans="1:19">
      <c r="A107">
        <v>1885</v>
      </c>
      <c r="B107" s="100" t="s">
        <v>976</v>
      </c>
      <c r="C107" s="112">
        <v>160.93</v>
      </c>
      <c r="D107">
        <v>70</v>
      </c>
      <c r="E107">
        <v>21</v>
      </c>
      <c r="F107">
        <v>70</v>
      </c>
      <c r="G107">
        <v>9</v>
      </c>
      <c r="H107">
        <v>53</v>
      </c>
      <c r="I107">
        <v>8</v>
      </c>
      <c r="J107">
        <v>0.12857142857142856</v>
      </c>
      <c r="K107">
        <v>0.75714285714285712</v>
      </c>
      <c r="L107">
        <v>0.11428571428571428</v>
      </c>
      <c r="M107">
        <v>22.990000000000002</v>
      </c>
      <c r="N107">
        <v>26.821666666666669</v>
      </c>
      <c r="O107">
        <v>0.12857142857142856</v>
      </c>
      <c r="P107">
        <v>0.88571428571428568</v>
      </c>
      <c r="Q107">
        <v>1</v>
      </c>
      <c r="R107" s="112">
        <v>24.869685534591198</v>
      </c>
      <c r="S107" s="112">
        <v>24.169685534591199</v>
      </c>
    </row>
    <row r="108" spans="1:19">
      <c r="A108">
        <v>1885</v>
      </c>
      <c r="B108" s="100" t="s">
        <v>863</v>
      </c>
      <c r="C108" s="112">
        <v>162.1271604938272</v>
      </c>
      <c r="D108">
        <v>162</v>
      </c>
      <c r="E108">
        <v>36</v>
      </c>
      <c r="F108">
        <v>161</v>
      </c>
      <c r="G108">
        <v>23</v>
      </c>
      <c r="H108">
        <v>115</v>
      </c>
      <c r="I108">
        <v>23</v>
      </c>
      <c r="J108">
        <v>0.14285714285714285</v>
      </c>
      <c r="K108">
        <v>0.7142857142857143</v>
      </c>
      <c r="L108">
        <v>0.14285714285714285</v>
      </c>
      <c r="M108">
        <v>23.161022927689601</v>
      </c>
      <c r="N108">
        <v>27.021193415637867</v>
      </c>
      <c r="O108">
        <v>0.14285714285714285</v>
      </c>
      <c r="P108">
        <v>0.85714285714285721</v>
      </c>
      <c r="Q108">
        <v>1</v>
      </c>
      <c r="R108" s="112">
        <v>25.091108171663734</v>
      </c>
      <c r="S108" s="112">
        <v>24.391108171663735</v>
      </c>
    </row>
    <row r="109" spans="1:19">
      <c r="A109">
        <v>1885</v>
      </c>
      <c r="B109" s="100" t="s">
        <v>975</v>
      </c>
      <c r="C109" s="112">
        <v>160.72173913043477</v>
      </c>
      <c r="D109">
        <v>138</v>
      </c>
      <c r="E109">
        <v>17</v>
      </c>
      <c r="F109">
        <v>138</v>
      </c>
      <c r="G109">
        <v>9</v>
      </c>
      <c r="H109">
        <v>116</v>
      </c>
      <c r="I109">
        <v>13</v>
      </c>
      <c r="J109">
        <v>6.5217391304347824E-2</v>
      </c>
      <c r="K109">
        <v>0.84057971014492749</v>
      </c>
      <c r="L109">
        <v>9.420289855072464E-2</v>
      </c>
      <c r="M109">
        <v>22.960248447204968</v>
      </c>
      <c r="N109">
        <v>26.786956521739128</v>
      </c>
      <c r="O109">
        <v>6.5217391304347824E-2</v>
      </c>
      <c r="P109">
        <v>0.90579710144927528</v>
      </c>
      <c r="Q109">
        <v>0.99999999999999989</v>
      </c>
      <c r="R109" s="112">
        <v>24.939580209895052</v>
      </c>
      <c r="S109" s="112">
        <v>24.239580209895053</v>
      </c>
    </row>
    <row r="110" spans="1:19">
      <c r="A110">
        <v>1885</v>
      </c>
      <c r="B110" s="128" t="s">
        <v>901</v>
      </c>
      <c r="C110" s="112">
        <v>161.6</v>
      </c>
      <c r="D110">
        <v>117</v>
      </c>
      <c r="E110">
        <v>31</v>
      </c>
      <c r="F110">
        <v>117</v>
      </c>
      <c r="G110">
        <v>27</v>
      </c>
      <c r="H110">
        <v>78</v>
      </c>
      <c r="I110">
        <v>12</v>
      </c>
      <c r="J110">
        <v>0.23076923076923078</v>
      </c>
      <c r="K110">
        <v>0.66666666666666663</v>
      </c>
      <c r="L110">
        <v>0.10256410256410256</v>
      </c>
      <c r="M110">
        <v>23.085714285714285</v>
      </c>
      <c r="N110">
        <v>26.933333333333334</v>
      </c>
      <c r="O110">
        <v>0.23076923076923078</v>
      </c>
      <c r="P110">
        <v>0.89743589743589736</v>
      </c>
      <c r="Q110">
        <v>0.99999999999999989</v>
      </c>
      <c r="R110" s="112">
        <v>24.639560439560441</v>
      </c>
      <c r="S110" s="112">
        <v>23.939560439560442</v>
      </c>
    </row>
    <row r="111" spans="1:19">
      <c r="A111">
        <v>1885</v>
      </c>
      <c r="B111" s="128" t="s">
        <v>887</v>
      </c>
      <c r="C111" s="112">
        <v>162.61652892561978</v>
      </c>
      <c r="D111">
        <v>121</v>
      </c>
      <c r="E111">
        <v>28</v>
      </c>
      <c r="F111">
        <v>121</v>
      </c>
      <c r="G111">
        <v>17</v>
      </c>
      <c r="H111">
        <v>79</v>
      </c>
      <c r="I111">
        <v>25</v>
      </c>
      <c r="J111">
        <v>0.14049586776859505</v>
      </c>
      <c r="K111">
        <v>0.65289256198347112</v>
      </c>
      <c r="L111">
        <v>0.20661157024793389</v>
      </c>
      <c r="M111">
        <v>23.230932703659967</v>
      </c>
      <c r="N111">
        <v>27.102754820936628</v>
      </c>
      <c r="O111">
        <v>0.14049586776859505</v>
      </c>
      <c r="P111">
        <v>0.79338842975206614</v>
      </c>
      <c r="Q111">
        <v>1</v>
      </c>
      <c r="R111" s="112">
        <v>25.36288538848952</v>
      </c>
      <c r="S111" s="112">
        <v>24.662885388489521</v>
      </c>
    </row>
    <row r="112" spans="1:19">
      <c r="A112">
        <v>1885</v>
      </c>
      <c r="B112" s="100" t="s">
        <v>896</v>
      </c>
      <c r="C112" s="112">
        <v>163.79808612440192</v>
      </c>
      <c r="D112">
        <v>109</v>
      </c>
      <c r="E112">
        <v>51</v>
      </c>
      <c r="F112">
        <v>209</v>
      </c>
      <c r="G112">
        <v>30</v>
      </c>
      <c r="H112">
        <v>128</v>
      </c>
      <c r="I112">
        <v>51</v>
      </c>
      <c r="J112">
        <v>0.14354066985645933</v>
      </c>
      <c r="K112">
        <v>0.61244019138755978</v>
      </c>
      <c r="L112">
        <v>0.24401913875598086</v>
      </c>
      <c r="M112">
        <v>23.399726589200274</v>
      </c>
      <c r="N112">
        <v>27.299681020733654</v>
      </c>
      <c r="O112">
        <v>0.14354066985645933</v>
      </c>
      <c r="P112">
        <v>0.75598086124401909</v>
      </c>
      <c r="Q112">
        <v>1</v>
      </c>
      <c r="R112" s="112">
        <v>25.669621941928689</v>
      </c>
      <c r="S112" s="112">
        <v>24.96962194192869</v>
      </c>
    </row>
    <row r="113" spans="1:19">
      <c r="A113">
        <v>1885</v>
      </c>
      <c r="B113" s="100" t="s">
        <v>888</v>
      </c>
      <c r="C113" s="112">
        <v>160.90359712230219</v>
      </c>
      <c r="D113">
        <v>139</v>
      </c>
      <c r="E113">
        <v>39</v>
      </c>
      <c r="F113">
        <v>139</v>
      </c>
      <c r="G113">
        <v>24</v>
      </c>
      <c r="H113">
        <v>99</v>
      </c>
      <c r="I113">
        <v>16</v>
      </c>
      <c r="J113">
        <v>0.17266187050359713</v>
      </c>
      <c r="K113">
        <v>0.71223021582733814</v>
      </c>
      <c r="L113">
        <v>0.11510791366906475</v>
      </c>
      <c r="M113">
        <v>22.986228160328885</v>
      </c>
      <c r="N113">
        <v>26.817266187050365</v>
      </c>
      <c r="O113">
        <v>0.17266187050359713</v>
      </c>
      <c r="P113">
        <v>0.8848920863309353</v>
      </c>
      <c r="Q113">
        <v>1</v>
      </c>
      <c r="R113" s="112">
        <v>24.746957758468554</v>
      </c>
      <c r="S113" s="112">
        <v>24.046957758468555</v>
      </c>
    </row>
    <row r="114" spans="1:19">
      <c r="A114">
        <v>1885</v>
      </c>
      <c r="B114" s="128" t="s">
        <v>977</v>
      </c>
      <c r="C114" s="112">
        <v>160.08333333333334</v>
      </c>
      <c r="D114">
        <v>108</v>
      </c>
      <c r="E114">
        <v>31</v>
      </c>
      <c r="F114">
        <v>108</v>
      </c>
      <c r="G114">
        <v>17</v>
      </c>
      <c r="H114">
        <v>71</v>
      </c>
      <c r="I114">
        <v>20</v>
      </c>
      <c r="J114">
        <v>0.15740740740740741</v>
      </c>
      <c r="K114">
        <v>0.65740740740740744</v>
      </c>
      <c r="L114">
        <v>0.18518518518518517</v>
      </c>
      <c r="M114">
        <v>22.86904761904762</v>
      </c>
      <c r="N114">
        <v>26.680555555555557</v>
      </c>
      <c r="O114">
        <v>0.15740740740740741</v>
      </c>
      <c r="P114">
        <v>0.81481481481481488</v>
      </c>
      <c r="Q114">
        <v>1</v>
      </c>
      <c r="R114" s="112">
        <v>24.855326402861614</v>
      </c>
      <c r="S114" s="112">
        <v>24.155326402861615</v>
      </c>
    </row>
    <row r="115" spans="1:19">
      <c r="A115">
        <v>1885</v>
      </c>
      <c r="B115" t="s">
        <v>1073</v>
      </c>
      <c r="C115" s="112">
        <v>162.39272727272726</v>
      </c>
      <c r="D115">
        <v>110</v>
      </c>
      <c r="E115">
        <v>26</v>
      </c>
      <c r="F115">
        <v>110</v>
      </c>
      <c r="G115">
        <v>17</v>
      </c>
      <c r="H115">
        <v>82</v>
      </c>
      <c r="I115">
        <v>11</v>
      </c>
      <c r="J115">
        <v>0.15454545454545454</v>
      </c>
      <c r="K115">
        <v>0.74545454545454548</v>
      </c>
      <c r="L115">
        <v>0.1</v>
      </c>
      <c r="M115">
        <v>23.198961038961038</v>
      </c>
      <c r="N115">
        <v>27.065454545454543</v>
      </c>
      <c r="O115">
        <v>0.15454545454545454</v>
      </c>
      <c r="P115">
        <v>0.9</v>
      </c>
      <c r="Q115">
        <v>1</v>
      </c>
      <c r="R115" s="112">
        <v>24.990750712701931</v>
      </c>
      <c r="S115" s="112">
        <v>24.290750712701932</v>
      </c>
    </row>
    <row r="116" spans="1:19">
      <c r="A116">
        <v>1885</v>
      </c>
      <c r="B116" s="100" t="s">
        <v>978</v>
      </c>
      <c r="C116" s="112">
        <v>162.13200000000001</v>
      </c>
      <c r="D116">
        <v>125</v>
      </c>
      <c r="E116">
        <v>30</v>
      </c>
      <c r="F116">
        <v>125</v>
      </c>
      <c r="G116">
        <v>18</v>
      </c>
      <c r="H116">
        <v>89</v>
      </c>
      <c r="I116">
        <v>18</v>
      </c>
      <c r="J116">
        <v>0.14399999999999999</v>
      </c>
      <c r="K116">
        <v>0.71199999999999997</v>
      </c>
      <c r="L116">
        <v>0.14399999999999999</v>
      </c>
      <c r="M116">
        <v>23.161714285714286</v>
      </c>
      <c r="N116">
        <v>27.022000000000002</v>
      </c>
      <c r="O116">
        <v>0.14399999999999999</v>
      </c>
      <c r="P116">
        <v>0.85599999999999998</v>
      </c>
      <c r="Q116">
        <v>1</v>
      </c>
      <c r="R116" s="112">
        <v>25.091857142857144</v>
      </c>
      <c r="S116" s="112">
        <v>24.391857142857145</v>
      </c>
    </row>
    <row r="117" spans="1:19">
      <c r="A117">
        <v>1885</v>
      </c>
      <c r="B117" s="100" t="s">
        <v>880</v>
      </c>
      <c r="C117" s="112">
        <v>161.38999999999999</v>
      </c>
      <c r="D117">
        <v>120</v>
      </c>
      <c r="E117">
        <v>20</v>
      </c>
      <c r="F117">
        <v>120</v>
      </c>
      <c r="G117">
        <v>9</v>
      </c>
      <c r="H117">
        <v>88</v>
      </c>
      <c r="I117">
        <v>23</v>
      </c>
      <c r="J117">
        <v>7.4999999999999997E-2</v>
      </c>
      <c r="K117">
        <v>0.73333333333333328</v>
      </c>
      <c r="L117">
        <v>0.19166666666666668</v>
      </c>
      <c r="M117">
        <v>23.055714285714284</v>
      </c>
      <c r="N117">
        <v>26.89833333333333</v>
      </c>
      <c r="O117">
        <v>7.4999999999999997E-2</v>
      </c>
      <c r="P117">
        <v>0.80833333333333324</v>
      </c>
      <c r="Q117">
        <v>0.99999999999999989</v>
      </c>
      <c r="R117" s="112">
        <v>25.282686688311685</v>
      </c>
      <c r="S117" s="112">
        <v>24.582686688311686</v>
      </c>
    </row>
    <row r="118" spans="1:19">
      <c r="A118">
        <v>1885</v>
      </c>
      <c r="B118" s="100" t="s">
        <v>882</v>
      </c>
      <c r="C118" s="112">
        <v>162.13061224489795</v>
      </c>
      <c r="D118">
        <v>98</v>
      </c>
      <c r="E118">
        <v>25</v>
      </c>
      <c r="F118">
        <v>98</v>
      </c>
      <c r="G118">
        <v>11</v>
      </c>
      <c r="H118">
        <v>67</v>
      </c>
      <c r="I118">
        <v>20</v>
      </c>
      <c r="J118">
        <v>0.11224489795918367</v>
      </c>
      <c r="K118">
        <v>0.68367346938775508</v>
      </c>
      <c r="L118">
        <v>0.20408163265306123</v>
      </c>
      <c r="M118">
        <v>23.161516034985421</v>
      </c>
      <c r="N118">
        <v>27.021768707482991</v>
      </c>
      <c r="O118">
        <v>0.11224489795918367</v>
      </c>
      <c r="P118">
        <v>0.79591836734693877</v>
      </c>
      <c r="Q118">
        <v>1</v>
      </c>
      <c r="R118" s="112">
        <v>25.35091307311837</v>
      </c>
      <c r="S118" s="112">
        <v>24.650913073118371</v>
      </c>
    </row>
    <row r="119" spans="1:19">
      <c r="A119">
        <v>1885</v>
      </c>
      <c r="B119" s="100" t="s">
        <v>902</v>
      </c>
      <c r="C119" s="112">
        <v>162.83837837837842</v>
      </c>
      <c r="D119">
        <v>185</v>
      </c>
      <c r="E119">
        <v>47</v>
      </c>
      <c r="F119">
        <v>185</v>
      </c>
      <c r="G119">
        <v>32</v>
      </c>
      <c r="H119">
        <v>137</v>
      </c>
      <c r="I119">
        <v>16</v>
      </c>
      <c r="J119">
        <v>0.17297297297297298</v>
      </c>
      <c r="K119">
        <v>0.74054054054054053</v>
      </c>
      <c r="L119">
        <v>8.6486486486486491E-2</v>
      </c>
      <c r="M119">
        <v>23.262625482625488</v>
      </c>
      <c r="N119">
        <v>27.139729729729737</v>
      </c>
      <c r="O119">
        <v>0.17297297297297298</v>
      </c>
      <c r="P119">
        <v>0.91351351351351351</v>
      </c>
      <c r="Q119">
        <v>1</v>
      </c>
      <c r="R119" s="112">
        <v>24.974777358171526</v>
      </c>
      <c r="S119" s="112">
        <v>24.274777358171526</v>
      </c>
    </row>
    <row r="120" spans="1:19">
      <c r="A120">
        <v>1885</v>
      </c>
      <c r="B120" s="100" t="s">
        <v>907</v>
      </c>
      <c r="C120" s="112">
        <v>162.33245033112581</v>
      </c>
      <c r="D120">
        <v>151</v>
      </c>
      <c r="E120">
        <v>35</v>
      </c>
      <c r="F120">
        <v>151</v>
      </c>
      <c r="G120">
        <v>26</v>
      </c>
      <c r="H120">
        <v>105</v>
      </c>
      <c r="I120">
        <v>20</v>
      </c>
      <c r="J120">
        <v>0.17218543046357615</v>
      </c>
      <c r="K120">
        <v>0.69536423841059603</v>
      </c>
      <c r="L120">
        <v>0.13245033112582782</v>
      </c>
      <c r="M120">
        <v>23.190350047303689</v>
      </c>
      <c r="N120">
        <v>27.05540838852097</v>
      </c>
      <c r="O120">
        <v>0.17218543046357615</v>
      </c>
      <c r="P120">
        <v>0.86754966887417218</v>
      </c>
      <c r="Q120">
        <v>1</v>
      </c>
      <c r="R120" s="112">
        <v>25.012448979591834</v>
      </c>
      <c r="S120" s="112">
        <v>24.312448979591835</v>
      </c>
    </row>
    <row r="121" spans="1:19">
      <c r="A121">
        <v>1885</v>
      </c>
      <c r="B121" s="100" t="s">
        <v>908</v>
      </c>
      <c r="C121" s="112">
        <v>162.88915662650606</v>
      </c>
      <c r="D121">
        <v>83</v>
      </c>
      <c r="E121">
        <v>27</v>
      </c>
      <c r="F121">
        <v>83</v>
      </c>
      <c r="G121">
        <v>16</v>
      </c>
      <c r="H121">
        <v>57</v>
      </c>
      <c r="I121">
        <v>10</v>
      </c>
      <c r="J121">
        <v>0.19277108433734941</v>
      </c>
      <c r="K121">
        <v>0.68674698795180722</v>
      </c>
      <c r="L121">
        <v>0.12048192771084337</v>
      </c>
      <c r="M121">
        <v>23.269879518072294</v>
      </c>
      <c r="N121">
        <v>27.148192771084343</v>
      </c>
      <c r="O121">
        <v>0.19277108433734941</v>
      </c>
      <c r="P121">
        <v>0.87951807228915668</v>
      </c>
      <c r="Q121">
        <v>1</v>
      </c>
      <c r="R121" s="112">
        <v>25.004914394419789</v>
      </c>
      <c r="S121" s="112">
        <v>24.304914394419789</v>
      </c>
    </row>
    <row r="122" spans="1:19" s="61" customFormat="1">
      <c r="A122" s="61">
        <v>1885</v>
      </c>
      <c r="B122" s="239" t="s">
        <v>1074</v>
      </c>
      <c r="C122" s="277">
        <f>AVERAGE(C123:C136)</f>
        <v>164.21172129928615</v>
      </c>
    </row>
    <row r="123" spans="1:19">
      <c r="A123">
        <v>1885</v>
      </c>
      <c r="B123" s="100" t="s">
        <v>969</v>
      </c>
      <c r="C123" s="112">
        <v>165.69200000000001</v>
      </c>
      <c r="D123">
        <v>50</v>
      </c>
      <c r="E123">
        <v>12</v>
      </c>
      <c r="F123">
        <v>50</v>
      </c>
      <c r="G123">
        <v>8</v>
      </c>
      <c r="H123">
        <v>36</v>
      </c>
      <c r="I123">
        <v>6</v>
      </c>
      <c r="J123">
        <v>0.16</v>
      </c>
      <c r="K123">
        <v>0.72</v>
      </c>
      <c r="L123">
        <v>0.12</v>
      </c>
      <c r="M123">
        <v>23.670285714285715</v>
      </c>
      <c r="N123">
        <v>27.615333333333336</v>
      </c>
      <c r="O123">
        <v>0.16</v>
      </c>
      <c r="P123">
        <v>0.88</v>
      </c>
      <c r="Q123">
        <v>1</v>
      </c>
      <c r="R123" s="112">
        <v>25.533224867724869</v>
      </c>
      <c r="S123" s="112">
        <v>24.833224867724869</v>
      </c>
    </row>
    <row r="124" spans="1:19">
      <c r="A124">
        <v>1885</v>
      </c>
      <c r="B124" s="100" t="s">
        <v>991</v>
      </c>
      <c r="C124" s="112">
        <v>158.73600000000005</v>
      </c>
      <c r="D124">
        <v>25</v>
      </c>
      <c r="E124">
        <v>5</v>
      </c>
      <c r="F124">
        <v>25</v>
      </c>
      <c r="G124">
        <v>5</v>
      </c>
      <c r="H124">
        <v>20</v>
      </c>
      <c r="I124">
        <v>0</v>
      </c>
      <c r="J124">
        <v>0.2</v>
      </c>
      <c r="K124">
        <v>0.8</v>
      </c>
      <c r="L124">
        <v>0</v>
      </c>
      <c r="M124">
        <v>22.676571428571435</v>
      </c>
      <c r="N124">
        <v>26.456000000000007</v>
      </c>
      <c r="O124">
        <v>0.2</v>
      </c>
      <c r="P124">
        <v>1</v>
      </c>
      <c r="Q124">
        <v>1</v>
      </c>
      <c r="R124" s="112">
        <v>24.09385714285715</v>
      </c>
      <c r="S124" s="112">
        <v>23.393857142857151</v>
      </c>
    </row>
    <row r="125" spans="1:19">
      <c r="A125">
        <v>1885</v>
      </c>
      <c r="B125" s="128" t="s">
        <v>985</v>
      </c>
      <c r="C125" s="112">
        <v>166.03103448275863</v>
      </c>
      <c r="D125">
        <v>58</v>
      </c>
      <c r="E125">
        <v>21</v>
      </c>
      <c r="F125">
        <v>58</v>
      </c>
      <c r="G125">
        <v>20</v>
      </c>
      <c r="H125">
        <v>34</v>
      </c>
      <c r="I125">
        <v>4</v>
      </c>
      <c r="J125">
        <v>0.34482758620689657</v>
      </c>
      <c r="K125">
        <v>0.58620689655172409</v>
      </c>
      <c r="L125">
        <v>6.8965517241379309E-2</v>
      </c>
      <c r="M125">
        <v>23.718719211822663</v>
      </c>
      <c r="N125">
        <v>27.671839080459772</v>
      </c>
      <c r="O125">
        <v>0.34482758620689657</v>
      </c>
      <c r="P125">
        <v>0.93103448275862066</v>
      </c>
      <c r="Q125">
        <v>1</v>
      </c>
      <c r="R125" s="112">
        <v>24.765133294697193</v>
      </c>
      <c r="S125" s="112">
        <v>24.065133294697194</v>
      </c>
    </row>
    <row r="126" spans="1:19">
      <c r="A126">
        <v>1885</v>
      </c>
      <c r="B126" s="100" t="s">
        <v>1075</v>
      </c>
      <c r="C126" s="112">
        <v>160.56304347826088</v>
      </c>
      <c r="D126">
        <v>46</v>
      </c>
      <c r="E126">
        <v>15</v>
      </c>
      <c r="F126">
        <v>46</v>
      </c>
      <c r="G126">
        <v>18</v>
      </c>
      <c r="H126">
        <v>24</v>
      </c>
      <c r="I126">
        <v>4</v>
      </c>
      <c r="J126">
        <v>0.39130434782608697</v>
      </c>
      <c r="K126">
        <v>0.52173913043478259</v>
      </c>
      <c r="L126">
        <v>8.6956521739130432E-2</v>
      </c>
      <c r="M126">
        <v>22.937577639751556</v>
      </c>
      <c r="N126">
        <v>26.760507246376815</v>
      </c>
      <c r="O126">
        <v>0.39130434782608697</v>
      </c>
      <c r="P126">
        <v>0.91304347826086962</v>
      </c>
      <c r="Q126">
        <v>1</v>
      </c>
      <c r="R126" s="112">
        <v>23.734021307798486</v>
      </c>
      <c r="S126" s="112">
        <v>23.034021307798486</v>
      </c>
    </row>
    <row r="127" spans="1:19">
      <c r="A127">
        <v>1885</v>
      </c>
      <c r="B127" s="100" t="s">
        <v>986</v>
      </c>
      <c r="C127" s="112">
        <v>165.43103448275863</v>
      </c>
      <c r="D127">
        <v>29</v>
      </c>
      <c r="E127">
        <v>6</v>
      </c>
      <c r="F127">
        <v>28</v>
      </c>
      <c r="G127">
        <v>4</v>
      </c>
      <c r="H127">
        <v>22</v>
      </c>
      <c r="I127">
        <v>2</v>
      </c>
      <c r="J127">
        <v>0.14285714285714285</v>
      </c>
      <c r="K127">
        <v>0.7857142857142857</v>
      </c>
      <c r="L127">
        <v>7.1428571428571425E-2</v>
      </c>
      <c r="M127">
        <v>23.633004926108377</v>
      </c>
      <c r="N127">
        <v>27.571839080459771</v>
      </c>
      <c r="O127">
        <v>0.14285714285714285</v>
      </c>
      <c r="P127">
        <v>0.9285714285714286</v>
      </c>
      <c r="Q127">
        <v>1</v>
      </c>
      <c r="R127" s="112">
        <v>25.423384087177194</v>
      </c>
      <c r="S127" s="112">
        <v>24.723384087177195</v>
      </c>
    </row>
    <row r="128" spans="1:19">
      <c r="A128">
        <v>1885</v>
      </c>
      <c r="B128" s="128" t="s">
        <v>987</v>
      </c>
      <c r="C128" s="112">
        <v>166.31739130434784</v>
      </c>
      <c r="D128">
        <v>23</v>
      </c>
      <c r="E128">
        <v>10</v>
      </c>
      <c r="F128">
        <v>23</v>
      </c>
      <c r="G128">
        <v>10</v>
      </c>
      <c r="H128">
        <v>13</v>
      </c>
      <c r="I128">
        <v>0</v>
      </c>
      <c r="J128">
        <v>0.43478260869565216</v>
      </c>
      <c r="K128">
        <v>0.56521739130434778</v>
      </c>
      <c r="L128">
        <v>0</v>
      </c>
      <c r="M128">
        <v>23.759627329192547</v>
      </c>
      <c r="N128">
        <v>27.719565217391306</v>
      </c>
      <c r="O128">
        <v>0.43478260869565216</v>
      </c>
      <c r="P128">
        <v>1</v>
      </c>
      <c r="Q128">
        <v>1</v>
      </c>
      <c r="R128" s="112">
        <v>24.216543239369326</v>
      </c>
      <c r="S128" s="112">
        <v>23.516543239369327</v>
      </c>
    </row>
    <row r="129" spans="1:19">
      <c r="A129">
        <v>1885</v>
      </c>
      <c r="B129" s="100" t="s">
        <v>970</v>
      </c>
      <c r="C129" s="112">
        <v>166.84545454545457</v>
      </c>
      <c r="D129">
        <v>33</v>
      </c>
      <c r="E129">
        <v>13</v>
      </c>
      <c r="F129">
        <v>33</v>
      </c>
      <c r="G129">
        <v>14</v>
      </c>
      <c r="H129">
        <v>19</v>
      </c>
      <c r="I129">
        <v>0</v>
      </c>
      <c r="J129">
        <v>0.42424242424242425</v>
      </c>
      <c r="K129">
        <v>0.5757575757575758</v>
      </c>
      <c r="L129">
        <v>0</v>
      </c>
      <c r="M129">
        <v>23.835064935064938</v>
      </c>
      <c r="N129">
        <v>27.807575757575762</v>
      </c>
      <c r="O129">
        <v>0.42424242424242425</v>
      </c>
      <c r="P129">
        <v>1</v>
      </c>
      <c r="Q129">
        <v>1</v>
      </c>
      <c r="R129" s="112">
        <v>24.357763727500572</v>
      </c>
      <c r="S129" s="112">
        <v>23.657763727500573</v>
      </c>
    </row>
    <row r="130" spans="1:19">
      <c r="A130">
        <v>1885</v>
      </c>
      <c r="B130" s="100" t="s">
        <v>972</v>
      </c>
      <c r="C130" s="112">
        <v>165.42753623188406</v>
      </c>
      <c r="D130">
        <v>69</v>
      </c>
      <c r="E130">
        <v>30</v>
      </c>
      <c r="F130">
        <v>69</v>
      </c>
      <c r="G130">
        <v>18</v>
      </c>
      <c r="H130">
        <v>43</v>
      </c>
      <c r="I130">
        <v>8</v>
      </c>
      <c r="J130">
        <v>0.2608695652173913</v>
      </c>
      <c r="K130">
        <v>0.62318840579710144</v>
      </c>
      <c r="L130">
        <v>0.11594202898550725</v>
      </c>
      <c r="M130">
        <v>23.632505175983436</v>
      </c>
      <c r="N130">
        <v>27.571256038647345</v>
      </c>
      <c r="O130">
        <v>0.2608695652173913</v>
      </c>
      <c r="P130">
        <v>0.88405797101449268</v>
      </c>
      <c r="Q130">
        <v>0.99999999999999989</v>
      </c>
      <c r="R130" s="112">
        <v>25.143886320959123</v>
      </c>
      <c r="S130" s="112">
        <v>24.443886320959123</v>
      </c>
    </row>
    <row r="131" spans="1:19">
      <c r="A131">
        <v>1885</v>
      </c>
      <c r="B131" s="100" t="s">
        <v>974</v>
      </c>
      <c r="C131" s="112">
        <v>163.30000000000001</v>
      </c>
      <c r="D131">
        <v>108</v>
      </c>
      <c r="E131">
        <v>46</v>
      </c>
      <c r="F131">
        <v>108</v>
      </c>
      <c r="G131">
        <v>36</v>
      </c>
      <c r="H131">
        <v>62</v>
      </c>
      <c r="I131">
        <v>10</v>
      </c>
      <c r="J131">
        <v>0.33333333333333331</v>
      </c>
      <c r="K131">
        <v>0.57407407407407407</v>
      </c>
      <c r="L131">
        <v>9.2592592592592587E-2</v>
      </c>
      <c r="M131">
        <v>23.328571428571429</v>
      </c>
      <c r="N131">
        <v>27.216666666666669</v>
      </c>
      <c r="O131">
        <v>0.33333333333333331</v>
      </c>
      <c r="P131">
        <v>0.90740740740740744</v>
      </c>
      <c r="Q131">
        <v>1</v>
      </c>
      <c r="R131" s="112">
        <v>24.457373271889402</v>
      </c>
      <c r="S131" s="112">
        <v>23.757373271889403</v>
      </c>
    </row>
    <row r="132" spans="1:19">
      <c r="A132">
        <v>1885</v>
      </c>
      <c r="B132" s="100" t="s">
        <v>988</v>
      </c>
      <c r="C132" s="112">
        <v>167.61355932203392</v>
      </c>
      <c r="D132">
        <v>59</v>
      </c>
      <c r="E132">
        <v>19</v>
      </c>
      <c r="F132">
        <v>59</v>
      </c>
      <c r="G132">
        <v>13</v>
      </c>
      <c r="H132">
        <v>37</v>
      </c>
      <c r="I132">
        <v>9</v>
      </c>
      <c r="J132">
        <v>0.22033898305084745</v>
      </c>
      <c r="K132">
        <v>0.6271186440677966</v>
      </c>
      <c r="L132">
        <v>0.15254237288135594</v>
      </c>
      <c r="M132">
        <v>23.944794188861987</v>
      </c>
      <c r="N132">
        <v>27.935593220338987</v>
      </c>
      <c r="O132">
        <v>0.22033898305084745</v>
      </c>
      <c r="P132">
        <v>0.84745762711864403</v>
      </c>
      <c r="Q132">
        <v>1</v>
      </c>
      <c r="R132" s="112">
        <v>25.724474838034162</v>
      </c>
      <c r="S132" s="112">
        <v>25.024474838034163</v>
      </c>
    </row>
    <row r="133" spans="1:19">
      <c r="A133">
        <v>1885</v>
      </c>
      <c r="B133" s="100" t="s">
        <v>971</v>
      </c>
      <c r="C133" s="112">
        <v>163.41249999999999</v>
      </c>
      <c r="D133">
        <v>24</v>
      </c>
      <c r="E133">
        <v>3</v>
      </c>
      <c r="F133">
        <v>24</v>
      </c>
      <c r="G133">
        <v>1</v>
      </c>
      <c r="H133">
        <v>16</v>
      </c>
      <c r="I133">
        <v>7</v>
      </c>
      <c r="J133">
        <v>4.1666666666666664E-2</v>
      </c>
      <c r="K133">
        <v>0.66666666666666663</v>
      </c>
      <c r="L133">
        <v>0.29166666666666669</v>
      </c>
      <c r="M133">
        <v>23.344642857142855</v>
      </c>
      <c r="N133">
        <v>27.235416666666666</v>
      </c>
      <c r="O133">
        <v>4.1666666666666664E-2</v>
      </c>
      <c r="P133">
        <v>0.70833333333333326</v>
      </c>
      <c r="Q133">
        <v>1</v>
      </c>
      <c r="R133" s="112">
        <v>26.019549851190476</v>
      </c>
      <c r="S133" s="112">
        <v>25.319549851190477</v>
      </c>
    </row>
    <row r="134" spans="1:19">
      <c r="A134">
        <v>1885</v>
      </c>
      <c r="B134" s="100" t="s">
        <v>1076</v>
      </c>
      <c r="C134" s="112">
        <v>164.03333333333336</v>
      </c>
      <c r="D134">
        <v>9</v>
      </c>
      <c r="E134">
        <v>3</v>
      </c>
      <c r="F134">
        <v>9</v>
      </c>
      <c r="G134">
        <v>3</v>
      </c>
      <c r="H134">
        <v>5</v>
      </c>
      <c r="I134">
        <v>1</v>
      </c>
      <c r="J134">
        <v>0.33333333333333331</v>
      </c>
      <c r="K134">
        <v>0.55555555555555558</v>
      </c>
      <c r="L134">
        <v>0.1111111111111111</v>
      </c>
      <c r="M134">
        <v>23.433333333333337</v>
      </c>
      <c r="N134">
        <v>27.338888888888892</v>
      </c>
      <c r="O134">
        <v>0.33333333333333331</v>
      </c>
      <c r="P134">
        <v>0.88888888888888884</v>
      </c>
      <c r="Q134">
        <v>1</v>
      </c>
      <c r="R134" s="112">
        <v>24.605000000000004</v>
      </c>
      <c r="S134" s="112">
        <v>23.905000000000005</v>
      </c>
    </row>
    <row r="135" spans="1:19">
      <c r="A135">
        <v>1885</v>
      </c>
      <c r="B135" s="100" t="s">
        <v>973</v>
      </c>
      <c r="C135" s="112">
        <v>164.25321100917429</v>
      </c>
      <c r="D135">
        <v>109</v>
      </c>
      <c r="E135">
        <v>47</v>
      </c>
      <c r="F135">
        <v>109</v>
      </c>
      <c r="G135">
        <v>46</v>
      </c>
      <c r="H135">
        <v>59</v>
      </c>
      <c r="I135">
        <v>4</v>
      </c>
      <c r="J135">
        <v>0.42201834862385323</v>
      </c>
      <c r="K135">
        <v>0.54128440366972475</v>
      </c>
      <c r="L135">
        <v>3.669724770642202E-2</v>
      </c>
      <c r="M135">
        <v>23.464744429882042</v>
      </c>
      <c r="N135">
        <v>27.375535168195714</v>
      </c>
      <c r="O135">
        <v>0.42201834862385323</v>
      </c>
      <c r="P135">
        <v>0.96330275229357798</v>
      </c>
      <c r="Q135">
        <v>1</v>
      </c>
      <c r="R135" s="112">
        <v>24.028163434554351</v>
      </c>
      <c r="S135" s="112">
        <v>23.328163434554352</v>
      </c>
    </row>
    <row r="136" spans="1:19">
      <c r="A136">
        <v>1885</v>
      </c>
      <c r="B136" s="100" t="s">
        <v>990</v>
      </c>
      <c r="C136" s="112">
        <v>161.30800000000002</v>
      </c>
      <c r="D136">
        <v>50</v>
      </c>
      <c r="E136">
        <v>12</v>
      </c>
      <c r="F136">
        <v>50</v>
      </c>
      <c r="G136">
        <v>13</v>
      </c>
      <c r="H136">
        <v>33</v>
      </c>
      <c r="I136">
        <v>4</v>
      </c>
      <c r="J136">
        <v>0.26</v>
      </c>
      <c r="K136">
        <v>0.66</v>
      </c>
      <c r="L136">
        <v>0.08</v>
      </c>
      <c r="M136">
        <v>23.044000000000004</v>
      </c>
      <c r="N136">
        <v>26.884666666666671</v>
      </c>
      <c r="O136">
        <v>0.26</v>
      </c>
      <c r="P136">
        <v>0.92</v>
      </c>
      <c r="Q136">
        <v>1</v>
      </c>
      <c r="R136" s="112">
        <v>24.440606060606065</v>
      </c>
      <c r="S136" s="112">
        <v>23.740606060606066</v>
      </c>
    </row>
    <row r="137" spans="1:19" s="61" customFormat="1">
      <c r="A137" s="61">
        <v>1885</v>
      </c>
      <c r="B137" s="239" t="s">
        <v>1118</v>
      </c>
      <c r="C137" s="277">
        <f>AVERAGE(C138:C148)</f>
        <v>162.96291888828949</v>
      </c>
    </row>
    <row r="138" spans="1:19">
      <c r="A138">
        <v>1885</v>
      </c>
      <c r="B138" s="128" t="s">
        <v>841</v>
      </c>
      <c r="C138" s="112">
        <v>162.97741935483873</v>
      </c>
      <c r="D138">
        <v>186</v>
      </c>
      <c r="E138">
        <v>56</v>
      </c>
      <c r="F138">
        <v>186</v>
      </c>
      <c r="G138">
        <v>32</v>
      </c>
      <c r="H138">
        <v>109</v>
      </c>
      <c r="I138">
        <v>45</v>
      </c>
      <c r="J138">
        <v>0.17204301075268819</v>
      </c>
      <c r="K138">
        <v>0.58602150537634412</v>
      </c>
      <c r="L138">
        <v>0.24193548387096775</v>
      </c>
      <c r="M138">
        <v>23.282488479262675</v>
      </c>
      <c r="N138">
        <v>27.162903225806456</v>
      </c>
      <c r="O138">
        <v>0.17204301075268819</v>
      </c>
      <c r="P138">
        <v>0.75806451612903225</v>
      </c>
      <c r="Q138">
        <v>1</v>
      </c>
      <c r="R138" s="112">
        <v>25.454096731915616</v>
      </c>
      <c r="S138" s="112">
        <v>24.754096731915617</v>
      </c>
    </row>
    <row r="139" spans="1:19">
      <c r="A139">
        <v>1885</v>
      </c>
      <c r="B139" s="100" t="s">
        <v>847</v>
      </c>
      <c r="C139" s="112">
        <v>163.69095477386932</v>
      </c>
      <c r="D139">
        <v>199</v>
      </c>
      <c r="E139">
        <v>74</v>
      </c>
      <c r="F139">
        <v>199</v>
      </c>
      <c r="G139">
        <v>40</v>
      </c>
      <c r="H139">
        <v>134</v>
      </c>
      <c r="I139">
        <v>25</v>
      </c>
      <c r="J139">
        <v>0.20100502512562815</v>
      </c>
      <c r="K139">
        <v>0.6733668341708543</v>
      </c>
      <c r="L139">
        <v>0.12562814070351758</v>
      </c>
      <c r="M139">
        <v>23.384422110552759</v>
      </c>
      <c r="N139">
        <v>27.281825795644888</v>
      </c>
      <c r="O139">
        <v>0.20100502512562815</v>
      </c>
      <c r="P139">
        <v>0.87437185929648242</v>
      </c>
      <c r="Q139">
        <v>1</v>
      </c>
      <c r="R139" s="112">
        <v>25.114985687142173</v>
      </c>
      <c r="S139" s="112">
        <v>24.414985687142174</v>
      </c>
    </row>
    <row r="140" spans="1:19">
      <c r="A140">
        <v>1885</v>
      </c>
      <c r="B140" s="100" t="s">
        <v>850</v>
      </c>
      <c r="C140" s="112">
        <v>162.59666666666666</v>
      </c>
      <c r="D140">
        <v>120</v>
      </c>
      <c r="E140">
        <v>42</v>
      </c>
      <c r="F140">
        <v>120</v>
      </c>
      <c r="G140">
        <v>17</v>
      </c>
      <c r="H140">
        <v>77</v>
      </c>
      <c r="I140">
        <v>26</v>
      </c>
      <c r="J140">
        <v>0.14166666666666666</v>
      </c>
      <c r="K140">
        <v>0.64166666666666672</v>
      </c>
      <c r="L140">
        <v>0.21666666666666667</v>
      </c>
      <c r="M140">
        <v>23.228095238095239</v>
      </c>
      <c r="N140">
        <v>27.099444444444444</v>
      </c>
      <c r="O140">
        <v>0.14166666666666666</v>
      </c>
      <c r="P140">
        <v>0.78333333333333344</v>
      </c>
      <c r="Q140">
        <v>1</v>
      </c>
      <c r="R140" s="112">
        <v>25.390017522160377</v>
      </c>
      <c r="S140" s="112">
        <v>24.690017522160378</v>
      </c>
    </row>
    <row r="141" spans="1:19">
      <c r="A141">
        <v>1885</v>
      </c>
      <c r="B141" s="100" t="s">
        <v>852</v>
      </c>
      <c r="C141" s="112">
        <v>163.87251908396948</v>
      </c>
      <c r="D141">
        <v>131</v>
      </c>
      <c r="E141">
        <v>25</v>
      </c>
      <c r="F141">
        <v>130</v>
      </c>
      <c r="G141">
        <v>32</v>
      </c>
      <c r="H141">
        <v>86</v>
      </c>
      <c r="I141">
        <v>12</v>
      </c>
      <c r="J141">
        <v>0.24615384615384617</v>
      </c>
      <c r="K141">
        <v>0.66153846153846152</v>
      </c>
      <c r="L141">
        <v>9.2307692307692313E-2</v>
      </c>
      <c r="M141">
        <v>23.410359869138496</v>
      </c>
      <c r="N141">
        <v>27.312086513994913</v>
      </c>
      <c r="O141">
        <v>0.24615384615384617</v>
      </c>
      <c r="P141">
        <v>0.90769230769230769</v>
      </c>
      <c r="Q141">
        <v>1</v>
      </c>
      <c r="R141" s="112">
        <v>24.907534046815957</v>
      </c>
      <c r="S141" s="112">
        <v>24.207534046815958</v>
      </c>
    </row>
    <row r="142" spans="1:19">
      <c r="A142">
        <v>1885</v>
      </c>
      <c r="B142" s="100" t="s">
        <v>869</v>
      </c>
      <c r="C142" s="112">
        <v>162.95314685314682</v>
      </c>
      <c r="D142">
        <v>143</v>
      </c>
      <c r="E142">
        <v>42</v>
      </c>
      <c r="F142">
        <v>143</v>
      </c>
      <c r="G142">
        <v>22</v>
      </c>
      <c r="H142">
        <v>96</v>
      </c>
      <c r="I142">
        <v>25</v>
      </c>
      <c r="J142">
        <v>0.15384615384615385</v>
      </c>
      <c r="K142">
        <v>0.67132867132867136</v>
      </c>
      <c r="L142">
        <v>0.17482517482517482</v>
      </c>
      <c r="M142">
        <v>23.279020979020974</v>
      </c>
      <c r="N142">
        <v>27.158857808857803</v>
      </c>
      <c r="O142">
        <v>0.15384615384615385</v>
      </c>
      <c r="P142">
        <v>0.82517482517482521</v>
      </c>
      <c r="Q142">
        <v>1</v>
      </c>
      <c r="R142" s="112">
        <v>25.279561844405588</v>
      </c>
      <c r="S142" s="112">
        <v>24.579561844405589</v>
      </c>
    </row>
    <row r="143" spans="1:19">
      <c r="A143">
        <v>1885</v>
      </c>
      <c r="B143" s="100" t="s">
        <v>871</v>
      </c>
      <c r="C143" s="112">
        <v>163.88604651162788</v>
      </c>
      <c r="D143">
        <v>128</v>
      </c>
      <c r="E143">
        <v>32</v>
      </c>
      <c r="F143">
        <v>128</v>
      </c>
      <c r="G143">
        <v>29</v>
      </c>
      <c r="H143">
        <v>86</v>
      </c>
      <c r="I143">
        <v>13</v>
      </c>
      <c r="J143">
        <v>0.2265625</v>
      </c>
      <c r="K143">
        <v>0.671875</v>
      </c>
      <c r="L143">
        <v>0.1015625</v>
      </c>
      <c r="M143">
        <v>23.412292358803985</v>
      </c>
      <c r="N143">
        <v>27.314341085271312</v>
      </c>
      <c r="O143">
        <v>0.2265625</v>
      </c>
      <c r="P143">
        <v>0.8984375</v>
      </c>
      <c r="Q143">
        <v>1</v>
      </c>
      <c r="R143" s="112">
        <v>25.000335445156967</v>
      </c>
      <c r="S143" s="112">
        <v>24.300335445156968</v>
      </c>
    </row>
    <row r="144" spans="1:19">
      <c r="A144">
        <v>1885</v>
      </c>
      <c r="B144" s="128" t="s">
        <v>873</v>
      </c>
      <c r="C144" s="112">
        <v>160.53893129770998</v>
      </c>
      <c r="D144">
        <v>131</v>
      </c>
      <c r="E144">
        <v>22</v>
      </c>
      <c r="F144">
        <v>131</v>
      </c>
      <c r="G144">
        <v>15</v>
      </c>
      <c r="H144">
        <v>81</v>
      </c>
      <c r="I144">
        <v>35</v>
      </c>
      <c r="J144">
        <v>0.11450381679389313</v>
      </c>
      <c r="K144">
        <v>0.61832061068702293</v>
      </c>
      <c r="L144">
        <v>0.26717557251908397</v>
      </c>
      <c r="M144">
        <v>22.934133042529997</v>
      </c>
      <c r="N144">
        <v>26.756488549618329</v>
      </c>
      <c r="O144">
        <v>0.11450381679389313</v>
      </c>
      <c r="P144">
        <v>0.73282442748091603</v>
      </c>
      <c r="Q144">
        <v>1</v>
      </c>
      <c r="R144" s="112">
        <v>25.317206537690005</v>
      </c>
      <c r="S144" s="112">
        <v>24.617206537690006</v>
      </c>
    </row>
    <row r="145" spans="1:19">
      <c r="A145">
        <v>1885</v>
      </c>
      <c r="B145" s="128" t="s">
        <v>879</v>
      </c>
      <c r="C145" s="112">
        <v>163.63863636363638</v>
      </c>
      <c r="D145">
        <v>88</v>
      </c>
      <c r="E145">
        <v>39</v>
      </c>
      <c r="F145">
        <v>88</v>
      </c>
      <c r="G145">
        <v>19</v>
      </c>
      <c r="H145">
        <v>54</v>
      </c>
      <c r="I145">
        <v>15</v>
      </c>
      <c r="J145">
        <v>0.21590909090909091</v>
      </c>
      <c r="K145">
        <v>0.61363636363636365</v>
      </c>
      <c r="L145">
        <v>0.17045454545454544</v>
      </c>
      <c r="M145">
        <v>23.376948051948055</v>
      </c>
      <c r="N145">
        <v>27.273106060606064</v>
      </c>
      <c r="O145">
        <v>0.21590909090909091</v>
      </c>
      <c r="P145">
        <v>0.82954545454545459</v>
      </c>
      <c r="Q145">
        <v>1</v>
      </c>
      <c r="R145" s="112">
        <v>25.180724907808244</v>
      </c>
      <c r="S145" s="112">
        <v>24.480724907808245</v>
      </c>
    </row>
    <row r="146" spans="1:19">
      <c r="A146">
        <v>1885</v>
      </c>
      <c r="B146" s="100" t="s">
        <v>886</v>
      </c>
      <c r="C146" s="112">
        <v>163.80000000000001</v>
      </c>
      <c r="D146">
        <v>58</v>
      </c>
      <c r="E146">
        <v>16</v>
      </c>
      <c r="F146">
        <v>58</v>
      </c>
      <c r="G146">
        <v>6</v>
      </c>
      <c r="H146">
        <v>42</v>
      </c>
      <c r="I146">
        <v>10</v>
      </c>
      <c r="J146">
        <v>0.10344827586206896</v>
      </c>
      <c r="K146">
        <v>0.72413793103448276</v>
      </c>
      <c r="L146">
        <v>0.17241379310344829</v>
      </c>
      <c r="M146">
        <v>23.400000000000002</v>
      </c>
      <c r="N146">
        <v>27.3</v>
      </c>
      <c r="O146">
        <v>0.10344827586206896</v>
      </c>
      <c r="P146">
        <v>0.82758620689655171</v>
      </c>
      <c r="Q146">
        <v>1</v>
      </c>
      <c r="R146" s="112">
        <v>25.535714285714288</v>
      </c>
      <c r="S146" s="112">
        <v>24.835714285714289</v>
      </c>
    </row>
    <row r="147" spans="1:19">
      <c r="A147">
        <v>1885</v>
      </c>
      <c r="B147" s="100" t="s">
        <v>910</v>
      </c>
      <c r="C147" s="112">
        <v>161.13268482490273</v>
      </c>
      <c r="D147">
        <v>157</v>
      </c>
      <c r="E147">
        <v>71</v>
      </c>
      <c r="F147">
        <v>257</v>
      </c>
      <c r="G147">
        <v>90</v>
      </c>
      <c r="H147">
        <v>144</v>
      </c>
      <c r="I147">
        <v>23</v>
      </c>
      <c r="J147">
        <v>0.35019455252918286</v>
      </c>
      <c r="K147">
        <v>0.56031128404669261</v>
      </c>
      <c r="L147">
        <v>8.9494163424124515E-2</v>
      </c>
      <c r="M147">
        <v>23.018954974986105</v>
      </c>
      <c r="N147">
        <v>26.855447470817122</v>
      </c>
      <c r="O147">
        <v>0.35019455252918286</v>
      </c>
      <c r="P147">
        <v>0.91050583657587547</v>
      </c>
      <c r="Q147">
        <v>1</v>
      </c>
      <c r="R147" s="112">
        <v>24.044683871440927</v>
      </c>
      <c r="S147" s="112">
        <v>23.344683871440928</v>
      </c>
    </row>
    <row r="148" spans="1:19">
      <c r="A148">
        <v>1885</v>
      </c>
      <c r="B148" s="100" t="s">
        <v>912</v>
      </c>
      <c r="C148" s="112">
        <v>163.50510204081633</v>
      </c>
      <c r="D148">
        <v>98</v>
      </c>
      <c r="E148">
        <v>36</v>
      </c>
      <c r="F148">
        <v>98</v>
      </c>
      <c r="G148">
        <v>31</v>
      </c>
      <c r="H148">
        <v>59</v>
      </c>
      <c r="I148">
        <v>8</v>
      </c>
      <c r="J148">
        <v>0.31632653061224492</v>
      </c>
      <c r="K148">
        <v>0.60204081632653061</v>
      </c>
      <c r="L148">
        <v>8.1632653061224483E-2</v>
      </c>
      <c r="M148">
        <v>23.357871720116616</v>
      </c>
      <c r="N148">
        <v>27.250850340136054</v>
      </c>
      <c r="O148">
        <v>0.31632653061224492</v>
      </c>
      <c r="P148">
        <v>0.91836734693877553</v>
      </c>
      <c r="Q148">
        <v>1</v>
      </c>
      <c r="R148" s="112">
        <v>24.545560112664919</v>
      </c>
      <c r="S148" s="112">
        <v>23.84556011266492</v>
      </c>
    </row>
    <row r="149" spans="1:19" s="61" customFormat="1">
      <c r="A149" s="61">
        <v>1885</v>
      </c>
      <c r="B149" s="239" t="s">
        <v>1119</v>
      </c>
      <c r="C149" s="277">
        <f>AVERAGE(C150:C157)</f>
        <v>163.25691169067997</v>
      </c>
    </row>
    <row r="150" spans="1:19">
      <c r="A150">
        <v>1885</v>
      </c>
      <c r="B150" s="100" t="s">
        <v>845</v>
      </c>
      <c r="C150" s="112">
        <v>162.10600000000005</v>
      </c>
      <c r="D150">
        <v>100</v>
      </c>
      <c r="E150">
        <v>27</v>
      </c>
      <c r="F150">
        <v>100</v>
      </c>
      <c r="G150">
        <v>20</v>
      </c>
      <c r="H150">
        <v>71</v>
      </c>
      <c r="I150">
        <v>9</v>
      </c>
      <c r="J150">
        <v>0.2</v>
      </c>
      <c r="K150">
        <v>0.71</v>
      </c>
      <c r="L150">
        <v>0.09</v>
      </c>
      <c r="M150">
        <v>23.158000000000008</v>
      </c>
      <c r="N150">
        <v>27.017666666666674</v>
      </c>
      <c r="O150">
        <v>0.2</v>
      </c>
      <c r="P150">
        <v>0.90999999999999992</v>
      </c>
      <c r="Q150">
        <v>0.99999999999999989</v>
      </c>
      <c r="R150" s="112">
        <v>24.788845070422543</v>
      </c>
      <c r="S150" s="112">
        <v>24.088845070422543</v>
      </c>
    </row>
    <row r="151" spans="1:19">
      <c r="A151">
        <v>1885</v>
      </c>
      <c r="B151" s="100" t="s">
        <v>849</v>
      </c>
      <c r="C151" s="112">
        <v>163.77454545454549</v>
      </c>
      <c r="D151">
        <v>110</v>
      </c>
      <c r="E151">
        <v>24</v>
      </c>
      <c r="F151">
        <v>110</v>
      </c>
      <c r="G151">
        <v>25</v>
      </c>
      <c r="H151">
        <v>75</v>
      </c>
      <c r="I151">
        <v>10</v>
      </c>
      <c r="J151">
        <v>0.22727272727272727</v>
      </c>
      <c r="K151">
        <v>0.68181818181818177</v>
      </c>
      <c r="L151">
        <v>9.0909090909090912E-2</v>
      </c>
      <c r="M151">
        <v>23.396363636363642</v>
      </c>
      <c r="N151">
        <v>27.29575757575758</v>
      </c>
      <c r="O151">
        <v>0.22727272727272727</v>
      </c>
      <c r="P151">
        <v>0.90909090909090906</v>
      </c>
      <c r="Q151">
        <v>1</v>
      </c>
      <c r="R151" s="112">
        <v>24.956121212121218</v>
      </c>
      <c r="S151" s="112">
        <v>24.256121212121219</v>
      </c>
    </row>
    <row r="152" spans="1:19">
      <c r="A152">
        <v>1885</v>
      </c>
      <c r="B152" s="100" t="s">
        <v>982</v>
      </c>
      <c r="C152" s="112">
        <v>161.44193548387096</v>
      </c>
      <c r="D152">
        <v>31</v>
      </c>
      <c r="E152">
        <v>8</v>
      </c>
      <c r="F152">
        <v>31</v>
      </c>
      <c r="G152">
        <v>8</v>
      </c>
      <c r="H152">
        <v>20</v>
      </c>
      <c r="I152">
        <v>3</v>
      </c>
      <c r="J152">
        <v>0.25806451612903225</v>
      </c>
      <c r="K152">
        <v>0.64516129032258063</v>
      </c>
      <c r="L152">
        <v>9.6774193548387094E-2</v>
      </c>
      <c r="M152">
        <v>23.063133640552994</v>
      </c>
      <c r="N152">
        <v>26.906989247311827</v>
      </c>
      <c r="O152">
        <v>0.25806451612903225</v>
      </c>
      <c r="P152">
        <v>0.90322580645161288</v>
      </c>
      <c r="Q152">
        <v>1</v>
      </c>
      <c r="R152" s="112">
        <v>24.504579493087558</v>
      </c>
      <c r="S152" s="112">
        <v>23.804579493087559</v>
      </c>
    </row>
    <row r="153" spans="1:19">
      <c r="A153">
        <v>1885</v>
      </c>
      <c r="B153" s="100" t="s">
        <v>859</v>
      </c>
      <c r="C153" s="112">
        <v>162.30962962962963</v>
      </c>
      <c r="D153">
        <v>135</v>
      </c>
      <c r="E153">
        <v>44</v>
      </c>
      <c r="F153">
        <v>135</v>
      </c>
      <c r="G153">
        <v>28</v>
      </c>
      <c r="H153">
        <v>100</v>
      </c>
      <c r="I153">
        <v>7</v>
      </c>
      <c r="J153">
        <v>0.2074074074074074</v>
      </c>
      <c r="K153">
        <v>0.7407407407407407</v>
      </c>
      <c r="L153">
        <v>5.185185185185185E-2</v>
      </c>
      <c r="M153">
        <v>23.187089947089948</v>
      </c>
      <c r="N153">
        <v>27.051604938271606</v>
      </c>
      <c r="O153">
        <v>0.2074074074074074</v>
      </c>
      <c r="P153">
        <v>0.94814814814814807</v>
      </c>
      <c r="Q153">
        <v>0.99999999999999989</v>
      </c>
      <c r="R153" s="112">
        <v>24.713573368606703</v>
      </c>
      <c r="S153" s="112">
        <v>24.013573368606703</v>
      </c>
    </row>
    <row r="154" spans="1:19">
      <c r="A154">
        <v>1885</v>
      </c>
      <c r="B154" s="100" t="s">
        <v>868</v>
      </c>
      <c r="C154" s="112">
        <v>163.14210526315787</v>
      </c>
      <c r="D154">
        <v>76</v>
      </c>
      <c r="E154">
        <v>17</v>
      </c>
      <c r="F154">
        <v>76</v>
      </c>
      <c r="G154">
        <v>15</v>
      </c>
      <c r="H154">
        <v>52</v>
      </c>
      <c r="I154">
        <v>9</v>
      </c>
      <c r="J154">
        <v>0.19736842105263158</v>
      </c>
      <c r="K154">
        <v>0.68421052631578949</v>
      </c>
      <c r="L154">
        <v>0.11842105263157894</v>
      </c>
      <c r="M154">
        <v>23.306015037593983</v>
      </c>
      <c r="N154">
        <v>27.19035087719298</v>
      </c>
      <c r="O154">
        <v>0.19736842105263158</v>
      </c>
      <c r="P154">
        <v>0.88157894736842102</v>
      </c>
      <c r="Q154">
        <v>1</v>
      </c>
      <c r="R154" s="112">
        <v>25.024086658955078</v>
      </c>
      <c r="S154" s="112">
        <v>24.324086658955078</v>
      </c>
    </row>
    <row r="155" spans="1:19">
      <c r="A155">
        <v>1885</v>
      </c>
      <c r="B155" s="100" t="s">
        <v>878</v>
      </c>
      <c r="C155" s="112">
        <v>164.10476190476192</v>
      </c>
      <c r="D155">
        <v>126</v>
      </c>
      <c r="E155">
        <v>41</v>
      </c>
      <c r="F155">
        <v>126</v>
      </c>
      <c r="G155">
        <v>31</v>
      </c>
      <c r="H155">
        <v>88</v>
      </c>
      <c r="I155">
        <v>7</v>
      </c>
      <c r="J155">
        <v>0.24603174603174602</v>
      </c>
      <c r="K155">
        <v>0.69841269841269837</v>
      </c>
      <c r="L155">
        <v>5.5555555555555552E-2</v>
      </c>
      <c r="M155">
        <v>23.443537414965988</v>
      </c>
      <c r="N155">
        <v>27.350793650793651</v>
      </c>
      <c r="O155">
        <v>0.24603174603174602</v>
      </c>
      <c r="P155">
        <v>0.94444444444444442</v>
      </c>
      <c r="Q155">
        <v>1</v>
      </c>
      <c r="R155" s="112">
        <v>24.864357864357867</v>
      </c>
      <c r="S155" s="112">
        <v>24.164357864357868</v>
      </c>
    </row>
    <row r="156" spans="1:19">
      <c r="A156">
        <v>1885</v>
      </c>
      <c r="B156" s="100" t="s">
        <v>897</v>
      </c>
      <c r="C156" s="112">
        <v>165.27631578947367</v>
      </c>
      <c r="D156">
        <v>76</v>
      </c>
      <c r="E156">
        <v>13</v>
      </c>
      <c r="F156">
        <v>76</v>
      </c>
      <c r="G156">
        <v>10</v>
      </c>
      <c r="H156">
        <v>59</v>
      </c>
      <c r="I156">
        <v>7</v>
      </c>
      <c r="J156">
        <v>0.13157894736842105</v>
      </c>
      <c r="K156">
        <v>0.77631578947368418</v>
      </c>
      <c r="L156">
        <v>9.2105263157894732E-2</v>
      </c>
      <c r="M156">
        <v>23.610902255639097</v>
      </c>
      <c r="N156">
        <v>27.546052631578945</v>
      </c>
      <c r="O156">
        <v>0.13157894736842105</v>
      </c>
      <c r="P156">
        <v>0.9078947368421052</v>
      </c>
      <c r="Q156">
        <v>0.99999999999999989</v>
      </c>
      <c r="R156" s="112">
        <v>25.478431247610551</v>
      </c>
      <c r="S156" s="112">
        <v>24.778431247610552</v>
      </c>
    </row>
    <row r="157" spans="1:19">
      <c r="A157">
        <v>1885</v>
      </c>
      <c r="B157" s="100" t="s">
        <v>906</v>
      </c>
      <c r="C157" s="112">
        <v>163.9</v>
      </c>
      <c r="D157">
        <v>116</v>
      </c>
      <c r="E157">
        <v>24</v>
      </c>
      <c r="F157">
        <v>116</v>
      </c>
      <c r="G157">
        <v>17</v>
      </c>
      <c r="H157">
        <v>89</v>
      </c>
      <c r="I157">
        <v>10</v>
      </c>
      <c r="J157">
        <v>0.14655172413793102</v>
      </c>
      <c r="K157">
        <v>0.76724137931034486</v>
      </c>
      <c r="L157">
        <v>8.6206896551724144E-2</v>
      </c>
      <c r="M157">
        <v>23.414285714285715</v>
      </c>
      <c r="N157">
        <v>27.316666666666666</v>
      </c>
      <c r="O157">
        <v>0.14655172413793102</v>
      </c>
      <c r="P157">
        <v>0.91379310344827591</v>
      </c>
      <c r="Q157">
        <v>1</v>
      </c>
      <c r="R157" s="112">
        <v>25.212011771000533</v>
      </c>
      <c r="S157" s="112">
        <v>24.512011771000534</v>
      </c>
    </row>
    <row r="158" spans="1:19" s="61" customFormat="1">
      <c r="A158" s="61">
        <v>1885</v>
      </c>
      <c r="B158" s="239" t="s">
        <v>1120</v>
      </c>
      <c r="C158" s="277">
        <f>AVERAGE(C159:C166)</f>
        <v>162.65136341843544</v>
      </c>
    </row>
    <row r="159" spans="1:19">
      <c r="A159">
        <v>1885</v>
      </c>
      <c r="B159" s="100" t="s">
        <v>913</v>
      </c>
      <c r="C159" s="112">
        <v>162.73846153846154</v>
      </c>
      <c r="D159">
        <v>77</v>
      </c>
      <c r="E159">
        <v>7</v>
      </c>
      <c r="F159">
        <v>77</v>
      </c>
      <c r="G159">
        <v>5</v>
      </c>
      <c r="H159">
        <v>62</v>
      </c>
      <c r="I159">
        <v>10</v>
      </c>
      <c r="J159">
        <v>6.4935064935064929E-2</v>
      </c>
      <c r="K159">
        <v>0.80519480519480524</v>
      </c>
      <c r="L159">
        <v>0.12987012987012986</v>
      </c>
      <c r="M159">
        <v>23.248351648351647</v>
      </c>
      <c r="N159">
        <v>27.123076923076923</v>
      </c>
      <c r="O159">
        <v>6.4935064935064929E-2</v>
      </c>
      <c r="P159">
        <v>0.8701298701298702</v>
      </c>
      <c r="Q159">
        <v>1</v>
      </c>
      <c r="R159" s="112">
        <v>25.341953208082238</v>
      </c>
      <c r="S159" s="112">
        <v>24.641953208082239</v>
      </c>
    </row>
    <row r="160" spans="1:19">
      <c r="A160">
        <v>1885</v>
      </c>
      <c r="B160" s="100" t="s">
        <v>914</v>
      </c>
      <c r="C160" s="112">
        <v>157.22</v>
      </c>
      <c r="D160">
        <v>15</v>
      </c>
      <c r="E160">
        <v>4</v>
      </c>
      <c r="F160">
        <v>15</v>
      </c>
      <c r="G160">
        <v>1</v>
      </c>
      <c r="H160">
        <v>12</v>
      </c>
      <c r="I160">
        <v>2</v>
      </c>
      <c r="J160">
        <v>6.6666666666666666E-2</v>
      </c>
      <c r="K160">
        <v>0.8</v>
      </c>
      <c r="L160">
        <v>0.13333333333333333</v>
      </c>
      <c r="M160">
        <v>22.46</v>
      </c>
      <c r="N160">
        <v>26.203333333333333</v>
      </c>
      <c r="O160">
        <v>6.6666666666666666E-2</v>
      </c>
      <c r="P160">
        <v>0.8666666666666667</v>
      </c>
      <c r="Q160">
        <v>1</v>
      </c>
      <c r="R160" s="112">
        <v>24.487638888888888</v>
      </c>
      <c r="S160" s="112">
        <v>23.787638888888889</v>
      </c>
    </row>
    <row r="161" spans="1:19">
      <c r="A161">
        <v>1885</v>
      </c>
      <c r="B161" s="100" t="s">
        <v>915</v>
      </c>
      <c r="C161" s="112">
        <v>164.58909090909086</v>
      </c>
      <c r="D161">
        <v>55</v>
      </c>
      <c r="E161">
        <v>7</v>
      </c>
      <c r="F161">
        <v>54</v>
      </c>
      <c r="G161">
        <v>2</v>
      </c>
      <c r="H161">
        <v>41</v>
      </c>
      <c r="I161">
        <v>11</v>
      </c>
      <c r="J161">
        <v>3.7037037037037035E-2</v>
      </c>
      <c r="K161">
        <v>0.7592592592592593</v>
      </c>
      <c r="L161">
        <v>0.20370370370370369</v>
      </c>
      <c r="M161">
        <v>23.512727272727265</v>
      </c>
      <c r="N161">
        <v>27.431515151515143</v>
      </c>
      <c r="O161">
        <v>3.7037037037037035E-2</v>
      </c>
      <c r="P161">
        <v>0.79629629629629628</v>
      </c>
      <c r="Q161">
        <v>1</v>
      </c>
      <c r="R161" s="112">
        <v>25.902232076866216</v>
      </c>
      <c r="S161" s="112">
        <v>25.202232076866217</v>
      </c>
    </row>
    <row r="162" spans="1:19">
      <c r="A162">
        <v>1885</v>
      </c>
      <c r="B162" s="100" t="s">
        <v>916</v>
      </c>
      <c r="C162" s="112">
        <v>162.63124999999999</v>
      </c>
      <c r="D162">
        <v>112</v>
      </c>
      <c r="E162">
        <v>11</v>
      </c>
      <c r="F162">
        <v>112</v>
      </c>
      <c r="G162">
        <v>11</v>
      </c>
      <c r="H162">
        <v>77</v>
      </c>
      <c r="I162">
        <v>24</v>
      </c>
      <c r="J162">
        <v>9.8214285714285712E-2</v>
      </c>
      <c r="K162">
        <v>0.6875</v>
      </c>
      <c r="L162">
        <v>0.21428571428571427</v>
      </c>
      <c r="M162">
        <v>23.233035714285712</v>
      </c>
      <c r="N162">
        <v>27.105208333333334</v>
      </c>
      <c r="O162">
        <v>9.8214285714285712E-2</v>
      </c>
      <c r="P162">
        <v>0.7857142857142857</v>
      </c>
      <c r="Q162">
        <v>1</v>
      </c>
      <c r="R162" s="112">
        <v>25.495993738404451</v>
      </c>
      <c r="S162" s="112">
        <v>24.795993738404452</v>
      </c>
    </row>
    <row r="163" spans="1:19">
      <c r="A163">
        <v>1885</v>
      </c>
      <c r="B163" s="100" t="s">
        <v>917</v>
      </c>
      <c r="C163" s="112">
        <v>163.11956521739131</v>
      </c>
      <c r="D163">
        <v>228</v>
      </c>
      <c r="E163">
        <v>27</v>
      </c>
      <c r="F163">
        <v>227</v>
      </c>
      <c r="G163">
        <v>24</v>
      </c>
      <c r="H163">
        <v>169</v>
      </c>
      <c r="I163">
        <v>34</v>
      </c>
      <c r="J163">
        <v>0.10572687224669604</v>
      </c>
      <c r="K163">
        <v>0.74449339207048459</v>
      </c>
      <c r="L163">
        <v>0.14977973568281938</v>
      </c>
      <c r="M163">
        <v>23.302795031055901</v>
      </c>
      <c r="N163">
        <v>27.186594202898551</v>
      </c>
      <c r="O163">
        <v>0.10572687224669604</v>
      </c>
      <c r="P163">
        <v>0.85022026431718067</v>
      </c>
      <c r="Q163">
        <v>1</v>
      </c>
      <c r="R163" s="112">
        <v>25.359599917919315</v>
      </c>
      <c r="S163" s="112">
        <v>24.659599917919316</v>
      </c>
    </row>
    <row r="164" spans="1:19">
      <c r="A164">
        <v>1885</v>
      </c>
      <c r="B164" s="100" t="s">
        <v>918</v>
      </c>
      <c r="C164" s="112">
        <v>163.68476190476196</v>
      </c>
      <c r="D164">
        <v>105</v>
      </c>
      <c r="E164">
        <v>14</v>
      </c>
      <c r="F164">
        <v>105</v>
      </c>
      <c r="G164">
        <v>14</v>
      </c>
      <c r="H164">
        <v>69</v>
      </c>
      <c r="I164">
        <v>22</v>
      </c>
      <c r="J164">
        <v>0.13333333333333333</v>
      </c>
      <c r="K164">
        <v>0.65714285714285714</v>
      </c>
      <c r="L164">
        <v>0.20952380952380953</v>
      </c>
      <c r="M164">
        <v>23.383537414965993</v>
      </c>
      <c r="N164">
        <v>27.280793650793658</v>
      </c>
      <c r="O164">
        <v>0.13333333333333333</v>
      </c>
      <c r="P164">
        <v>0.79047619047619044</v>
      </c>
      <c r="Q164">
        <v>1</v>
      </c>
      <c r="R164" s="112">
        <v>25.558093430608967</v>
      </c>
      <c r="S164" s="112">
        <v>24.858093430608967</v>
      </c>
    </row>
    <row r="165" spans="1:19">
      <c r="A165">
        <v>1885</v>
      </c>
      <c r="B165" s="100" t="s">
        <v>919</v>
      </c>
      <c r="C165" s="112">
        <v>159.44999999999999</v>
      </c>
      <c r="D165">
        <v>26</v>
      </c>
      <c r="E165">
        <v>3</v>
      </c>
      <c r="F165">
        <v>26</v>
      </c>
      <c r="G165">
        <v>2</v>
      </c>
      <c r="H165">
        <v>19</v>
      </c>
      <c r="I165">
        <v>5</v>
      </c>
      <c r="J165">
        <v>7.6923076923076927E-2</v>
      </c>
      <c r="K165">
        <v>0.73076923076923073</v>
      </c>
      <c r="L165">
        <v>0.19230769230769232</v>
      </c>
      <c r="M165">
        <v>22.778571428571428</v>
      </c>
      <c r="N165">
        <v>26.574999999999999</v>
      </c>
      <c r="O165">
        <v>7.6923076923076927E-2</v>
      </c>
      <c r="P165">
        <v>0.80769230769230771</v>
      </c>
      <c r="Q165">
        <v>1</v>
      </c>
      <c r="R165" s="112">
        <v>24.976503759398497</v>
      </c>
      <c r="S165" s="112">
        <v>24.276503759398498</v>
      </c>
    </row>
    <row r="166" spans="1:19">
      <c r="A166">
        <v>1885</v>
      </c>
      <c r="B166" s="100" t="s">
        <v>920</v>
      </c>
      <c r="C166" s="165">
        <v>167.7777777777778</v>
      </c>
      <c r="D166">
        <v>18</v>
      </c>
      <c r="E166">
        <v>6</v>
      </c>
      <c r="F166">
        <v>18</v>
      </c>
      <c r="G166">
        <v>2</v>
      </c>
      <c r="H166">
        <v>10</v>
      </c>
      <c r="I166">
        <v>6</v>
      </c>
      <c r="J166">
        <v>0.1111111111111111</v>
      </c>
      <c r="K166">
        <v>0.55555555555555558</v>
      </c>
      <c r="L166">
        <v>0.33333333333333331</v>
      </c>
      <c r="M166">
        <v>23.968253968253972</v>
      </c>
      <c r="N166">
        <v>27.962962962962965</v>
      </c>
      <c r="O166">
        <v>0.1111111111111111</v>
      </c>
      <c r="P166">
        <v>0.66666666666666674</v>
      </c>
      <c r="Q166">
        <v>1</v>
      </c>
      <c r="R166" s="112">
        <v>26.764550264550266</v>
      </c>
      <c r="S166" s="112">
        <v>26.064550264550267</v>
      </c>
    </row>
    <row r="167" spans="1:19" s="61" customFormat="1">
      <c r="A167" s="61">
        <v>1885</v>
      </c>
      <c r="B167" s="239" t="s">
        <v>1121</v>
      </c>
      <c r="C167" s="277">
        <f>AVERAGE(C168:C186)</f>
        <v>165.22333792929101</v>
      </c>
    </row>
    <row r="168" spans="1:19">
      <c r="A168">
        <v>1885</v>
      </c>
      <c r="B168" s="100" t="s">
        <v>921</v>
      </c>
      <c r="C168" s="112">
        <v>166.33924050632913</v>
      </c>
      <c r="D168">
        <v>158</v>
      </c>
      <c r="E168">
        <v>38</v>
      </c>
      <c r="F168">
        <v>157</v>
      </c>
      <c r="G168">
        <v>28</v>
      </c>
      <c r="H168">
        <v>113</v>
      </c>
      <c r="I168">
        <v>16</v>
      </c>
      <c r="J168">
        <v>0.17834394904458598</v>
      </c>
      <c r="K168">
        <v>0.71974522292993626</v>
      </c>
      <c r="L168">
        <v>0.10191082802547771</v>
      </c>
      <c r="M168">
        <v>23.762748643761306</v>
      </c>
      <c r="N168">
        <v>27.723206751054857</v>
      </c>
      <c r="O168">
        <v>0.17834394904458598</v>
      </c>
      <c r="P168">
        <v>0.8980891719745222</v>
      </c>
      <c r="Q168">
        <v>0.99999999999999989</v>
      </c>
      <c r="R168" s="112">
        <v>25.532687886401344</v>
      </c>
      <c r="S168" s="112">
        <v>24.832687886401345</v>
      </c>
    </row>
    <row r="169" spans="1:19">
      <c r="A169">
        <v>1885</v>
      </c>
      <c r="B169" s="100" t="s">
        <v>922</v>
      </c>
      <c r="C169" s="112">
        <v>164.39493670886077</v>
      </c>
      <c r="D169">
        <v>79</v>
      </c>
      <c r="E169">
        <v>10</v>
      </c>
      <c r="F169">
        <v>79</v>
      </c>
      <c r="G169">
        <v>7</v>
      </c>
      <c r="H169">
        <v>51</v>
      </c>
      <c r="I169">
        <v>21</v>
      </c>
      <c r="J169">
        <v>8.8607594936708861E-2</v>
      </c>
      <c r="K169">
        <v>0.64556962025316456</v>
      </c>
      <c r="L169">
        <v>0.26582278481012656</v>
      </c>
      <c r="M169">
        <v>23.48499095840868</v>
      </c>
      <c r="N169">
        <v>27.399156118143463</v>
      </c>
      <c r="O169">
        <v>8.8607594936708861E-2</v>
      </c>
      <c r="P169">
        <v>0.73417721518987344</v>
      </c>
      <c r="Q169">
        <v>1</v>
      </c>
      <c r="R169" s="112">
        <v>25.979311893533787</v>
      </c>
      <c r="S169" s="112">
        <v>25.279311893533787</v>
      </c>
    </row>
    <row r="170" spans="1:19">
      <c r="A170">
        <v>1885</v>
      </c>
      <c r="B170" s="100" t="s">
        <v>923</v>
      </c>
      <c r="C170" s="112">
        <v>164.17666666666665</v>
      </c>
      <c r="D170">
        <v>60</v>
      </c>
      <c r="E170">
        <v>14</v>
      </c>
      <c r="F170">
        <v>60</v>
      </c>
      <c r="G170">
        <v>15</v>
      </c>
      <c r="H170">
        <v>36</v>
      </c>
      <c r="I170">
        <v>9</v>
      </c>
      <c r="J170">
        <v>0.25</v>
      </c>
      <c r="K170">
        <v>0.6</v>
      </c>
      <c r="L170">
        <v>0.15</v>
      </c>
      <c r="M170">
        <v>23.453809523809522</v>
      </c>
      <c r="N170">
        <v>27.362777777777776</v>
      </c>
      <c r="O170">
        <v>0.25</v>
      </c>
      <c r="P170">
        <v>0.85</v>
      </c>
      <c r="Q170">
        <v>1</v>
      </c>
      <c r="R170" s="112">
        <v>25.082546296296293</v>
      </c>
      <c r="S170" s="112">
        <v>24.382546296296294</v>
      </c>
    </row>
    <row r="171" spans="1:19">
      <c r="A171">
        <v>1885</v>
      </c>
      <c r="B171" s="100" t="s">
        <v>931</v>
      </c>
      <c r="C171" s="112">
        <v>166.91512605042018</v>
      </c>
      <c r="D171">
        <v>119</v>
      </c>
      <c r="E171">
        <v>19</v>
      </c>
      <c r="F171">
        <v>119</v>
      </c>
      <c r="G171">
        <v>12</v>
      </c>
      <c r="H171">
        <v>75</v>
      </c>
      <c r="I171">
        <v>32</v>
      </c>
      <c r="J171">
        <v>0.10084033613445378</v>
      </c>
      <c r="K171">
        <v>0.63025210084033612</v>
      </c>
      <c r="L171">
        <v>0.26890756302521007</v>
      </c>
      <c r="M171">
        <v>23.845018007202885</v>
      </c>
      <c r="N171">
        <v>27.81918767507003</v>
      </c>
      <c r="O171">
        <v>0.10084033613445378</v>
      </c>
      <c r="P171">
        <v>0.73109243697478987</v>
      </c>
      <c r="Q171">
        <v>1</v>
      </c>
      <c r="R171" s="112">
        <v>26.36199213018541</v>
      </c>
      <c r="S171" s="112">
        <v>25.661992130185411</v>
      </c>
    </row>
    <row r="172" spans="1:19">
      <c r="A172">
        <v>1885</v>
      </c>
      <c r="B172" s="100" t="s">
        <v>924</v>
      </c>
      <c r="C172" s="112">
        <v>165.5</v>
      </c>
      <c r="D172">
        <v>100</v>
      </c>
      <c r="E172">
        <v>24</v>
      </c>
      <c r="F172">
        <v>100</v>
      </c>
      <c r="G172">
        <v>25</v>
      </c>
      <c r="H172">
        <v>63</v>
      </c>
      <c r="I172">
        <v>12</v>
      </c>
      <c r="J172">
        <v>0.25</v>
      </c>
      <c r="K172">
        <v>0.63</v>
      </c>
      <c r="L172">
        <v>0.12</v>
      </c>
      <c r="M172">
        <v>23.642857142857142</v>
      </c>
      <c r="N172">
        <v>27.583333333333332</v>
      </c>
      <c r="O172">
        <v>0.25</v>
      </c>
      <c r="P172">
        <v>0.88</v>
      </c>
      <c r="Q172">
        <v>1</v>
      </c>
      <c r="R172" s="112">
        <v>25.206538170823883</v>
      </c>
      <c r="S172" s="112">
        <v>24.506538170823884</v>
      </c>
    </row>
    <row r="173" spans="1:19">
      <c r="A173">
        <v>1885</v>
      </c>
      <c r="B173" s="100" t="s">
        <v>934</v>
      </c>
      <c r="C173" s="112">
        <v>164.2792</v>
      </c>
      <c r="D173">
        <v>125</v>
      </c>
      <c r="E173">
        <v>18</v>
      </c>
      <c r="F173">
        <v>125</v>
      </c>
      <c r="G173">
        <v>28</v>
      </c>
      <c r="H173">
        <v>89</v>
      </c>
      <c r="I173">
        <v>8</v>
      </c>
      <c r="J173">
        <v>0.224</v>
      </c>
      <c r="K173">
        <v>0.71199999999999997</v>
      </c>
      <c r="L173">
        <v>6.4000000000000001E-2</v>
      </c>
      <c r="M173">
        <v>23.468457142857144</v>
      </c>
      <c r="N173">
        <v>27.379866666666668</v>
      </c>
      <c r="O173">
        <v>0.224</v>
      </c>
      <c r="P173">
        <v>0.93599999999999994</v>
      </c>
      <c r="Q173">
        <v>1</v>
      </c>
      <c r="R173" s="112">
        <v>24.984677688603533</v>
      </c>
      <c r="S173" s="112">
        <v>24.284677688603534</v>
      </c>
    </row>
    <row r="174" spans="1:19">
      <c r="A174">
        <v>1885</v>
      </c>
      <c r="B174" s="100" t="s">
        <v>943</v>
      </c>
      <c r="C174" s="112">
        <v>165.46226415094338</v>
      </c>
      <c r="D174">
        <v>318</v>
      </c>
      <c r="E174">
        <v>80</v>
      </c>
      <c r="F174">
        <v>318</v>
      </c>
      <c r="G174">
        <v>53</v>
      </c>
      <c r="H174">
        <v>213</v>
      </c>
      <c r="I174">
        <v>52</v>
      </c>
      <c r="J174">
        <v>0.16666666666666666</v>
      </c>
      <c r="K174">
        <v>0.66981132075471694</v>
      </c>
      <c r="L174">
        <v>0.16352201257861634</v>
      </c>
      <c r="M174">
        <v>23.637466307277627</v>
      </c>
      <c r="N174">
        <v>27.577044025157232</v>
      </c>
      <c r="O174">
        <v>0.16666666666666666</v>
      </c>
      <c r="P174">
        <v>0.83647798742138357</v>
      </c>
      <c r="Q174">
        <v>0.99999999999999989</v>
      </c>
      <c r="R174" s="112">
        <v>25.598007331198932</v>
      </c>
      <c r="S174" s="112">
        <v>24.898007331198933</v>
      </c>
    </row>
    <row r="175" spans="1:19">
      <c r="A175">
        <v>1885</v>
      </c>
      <c r="B175" s="100" t="s">
        <v>941</v>
      </c>
      <c r="C175" s="112">
        <v>166.69090909090906</v>
      </c>
      <c r="D175">
        <v>55</v>
      </c>
      <c r="E175">
        <v>9</v>
      </c>
      <c r="F175">
        <v>55</v>
      </c>
      <c r="G175">
        <v>4</v>
      </c>
      <c r="H175">
        <v>36</v>
      </c>
      <c r="I175">
        <v>15</v>
      </c>
      <c r="J175">
        <v>7.2727272727272724E-2</v>
      </c>
      <c r="K175">
        <v>0.65454545454545454</v>
      </c>
      <c r="L175">
        <v>0.27272727272727271</v>
      </c>
      <c r="M175">
        <v>23.812987012987008</v>
      </c>
      <c r="N175">
        <v>27.781818181818178</v>
      </c>
      <c r="O175">
        <v>7.2727272727272724E-2</v>
      </c>
      <c r="P175">
        <v>0.72727272727272729</v>
      </c>
      <c r="Q175">
        <v>1</v>
      </c>
      <c r="R175" s="112">
        <v>26.403751803751799</v>
      </c>
      <c r="S175" s="112">
        <v>25.7037518037518</v>
      </c>
    </row>
    <row r="176" spans="1:19">
      <c r="A176">
        <v>1885</v>
      </c>
      <c r="B176" s="100" t="s">
        <v>944</v>
      </c>
      <c r="C176" s="112">
        <v>165.49230769230775</v>
      </c>
      <c r="D176">
        <v>104</v>
      </c>
      <c r="E176">
        <v>17</v>
      </c>
      <c r="F176">
        <v>104</v>
      </c>
      <c r="G176">
        <v>20</v>
      </c>
      <c r="H176">
        <v>64</v>
      </c>
      <c r="I176">
        <v>20</v>
      </c>
      <c r="J176">
        <v>0.19230769230769232</v>
      </c>
      <c r="K176">
        <v>0.61538461538461542</v>
      </c>
      <c r="L176">
        <v>0.19230769230769232</v>
      </c>
      <c r="M176">
        <v>23.64175824175825</v>
      </c>
      <c r="N176">
        <v>27.582051282051292</v>
      </c>
      <c r="O176">
        <v>0.19230769230769232</v>
      </c>
      <c r="P176">
        <v>0.80769230769230771</v>
      </c>
      <c r="Q176">
        <v>1</v>
      </c>
      <c r="R176" s="112">
        <v>25.611904761904771</v>
      </c>
      <c r="S176" s="112">
        <v>24.911904761904772</v>
      </c>
    </row>
    <row r="177" spans="1:19">
      <c r="A177">
        <v>1885</v>
      </c>
      <c r="B177" s="128" t="s">
        <v>947</v>
      </c>
      <c r="C177" s="112">
        <v>166.04</v>
      </c>
      <c r="D177">
        <v>120</v>
      </c>
      <c r="E177">
        <v>13</v>
      </c>
      <c r="F177">
        <v>120</v>
      </c>
      <c r="G177">
        <v>8</v>
      </c>
      <c r="H177">
        <v>72</v>
      </c>
      <c r="I177">
        <v>40</v>
      </c>
      <c r="J177">
        <v>6.6666666666666666E-2</v>
      </c>
      <c r="K177">
        <v>0.6</v>
      </c>
      <c r="L177">
        <v>0.33333333333333331</v>
      </c>
      <c r="M177">
        <v>23.72</v>
      </c>
      <c r="N177">
        <v>27.673333333333332</v>
      </c>
      <c r="O177">
        <v>6.6666666666666666E-2</v>
      </c>
      <c r="P177">
        <v>0.66666666666666663</v>
      </c>
      <c r="Q177">
        <v>1</v>
      </c>
      <c r="R177" s="112">
        <v>26.575185185185184</v>
      </c>
      <c r="S177" s="112">
        <v>25.875185185185185</v>
      </c>
    </row>
    <row r="178" spans="1:19">
      <c r="A178">
        <v>1885</v>
      </c>
      <c r="B178" s="128" t="s">
        <v>948</v>
      </c>
      <c r="C178" s="112">
        <v>164.42551724137928</v>
      </c>
      <c r="D178">
        <v>145</v>
      </c>
      <c r="E178">
        <v>31</v>
      </c>
      <c r="F178">
        <v>145</v>
      </c>
      <c r="G178">
        <v>43</v>
      </c>
      <c r="H178">
        <v>85</v>
      </c>
      <c r="I178">
        <v>17</v>
      </c>
      <c r="J178">
        <v>0.29655172413793102</v>
      </c>
      <c r="K178">
        <v>0.58620689655172409</v>
      </c>
      <c r="L178">
        <v>0.11724137931034483</v>
      </c>
      <c r="M178">
        <v>23.489359605911325</v>
      </c>
      <c r="N178">
        <v>27.404252873563212</v>
      </c>
      <c r="O178">
        <v>0.29655172413793102</v>
      </c>
      <c r="P178">
        <v>0.88275862068965516</v>
      </c>
      <c r="Q178">
        <v>1</v>
      </c>
      <c r="R178" s="112">
        <v>24.848057857625804</v>
      </c>
      <c r="S178" s="112">
        <v>24.148057857625805</v>
      </c>
    </row>
    <row r="179" spans="1:19">
      <c r="A179">
        <v>1885</v>
      </c>
      <c r="B179" s="100" t="s">
        <v>951</v>
      </c>
      <c r="C179" s="112">
        <v>166.01111111111118</v>
      </c>
      <c r="D179">
        <v>107</v>
      </c>
      <c r="E179">
        <v>22</v>
      </c>
      <c r="F179">
        <v>107</v>
      </c>
      <c r="G179">
        <v>8</v>
      </c>
      <c r="H179">
        <v>68</v>
      </c>
      <c r="I179">
        <v>31</v>
      </c>
      <c r="J179">
        <v>7.476635514018691E-2</v>
      </c>
      <c r="K179">
        <v>0.63551401869158874</v>
      </c>
      <c r="L179">
        <v>0.28971962616822428</v>
      </c>
      <c r="M179">
        <v>23.715873015873026</v>
      </c>
      <c r="N179">
        <v>27.668518518518528</v>
      </c>
      <c r="O179">
        <v>7.476635514018691E-2</v>
      </c>
      <c r="P179">
        <v>0.71028037383177567</v>
      </c>
      <c r="Q179">
        <v>1</v>
      </c>
      <c r="R179" s="112">
        <v>26.360657874260824</v>
      </c>
      <c r="S179" s="112">
        <v>25.660657874260824</v>
      </c>
    </row>
    <row r="180" spans="1:19">
      <c r="A180">
        <v>1885</v>
      </c>
      <c r="B180" s="100" t="s">
        <v>927</v>
      </c>
      <c r="C180" s="112">
        <v>165.69609375000002</v>
      </c>
      <c r="D180">
        <v>128</v>
      </c>
      <c r="E180">
        <v>27</v>
      </c>
      <c r="F180">
        <v>128</v>
      </c>
      <c r="G180">
        <v>9</v>
      </c>
      <c r="H180">
        <v>80</v>
      </c>
      <c r="I180">
        <v>39</v>
      </c>
      <c r="J180">
        <v>7.03125E-2</v>
      </c>
      <c r="K180">
        <v>0.625</v>
      </c>
      <c r="L180">
        <v>0.3046875</v>
      </c>
      <c r="M180">
        <v>23.67087053571429</v>
      </c>
      <c r="N180">
        <v>27.616015625000003</v>
      </c>
      <c r="O180">
        <v>7.03125E-2</v>
      </c>
      <c r="P180">
        <v>0.6953125</v>
      </c>
      <c r="Q180">
        <v>1</v>
      </c>
      <c r="R180" s="112">
        <v>26.383157784598218</v>
      </c>
      <c r="S180" s="112">
        <v>25.683157784598219</v>
      </c>
    </row>
    <row r="181" spans="1:19">
      <c r="A181">
        <v>1885</v>
      </c>
      <c r="B181" s="100" t="s">
        <v>983</v>
      </c>
      <c r="C181" s="112">
        <v>165.4</v>
      </c>
      <c r="D181">
        <v>65</v>
      </c>
      <c r="E181">
        <v>13</v>
      </c>
      <c r="F181">
        <v>65</v>
      </c>
      <c r="G181">
        <v>11</v>
      </c>
      <c r="H181">
        <v>47</v>
      </c>
      <c r="I181">
        <v>7</v>
      </c>
      <c r="J181">
        <v>0.16923076923076924</v>
      </c>
      <c r="K181">
        <v>0.72307692307692306</v>
      </c>
      <c r="L181">
        <v>0.1076923076923077</v>
      </c>
      <c r="M181">
        <v>23.62857142857143</v>
      </c>
      <c r="N181">
        <v>27.566666666666666</v>
      </c>
      <c r="O181">
        <v>0.16923076923076924</v>
      </c>
      <c r="P181">
        <v>0.89230769230769225</v>
      </c>
      <c r="Q181">
        <v>1</v>
      </c>
      <c r="R181" s="112">
        <v>25.430040526849037</v>
      </c>
      <c r="S181" s="112">
        <v>24.730040526849038</v>
      </c>
    </row>
    <row r="182" spans="1:19">
      <c r="A182">
        <v>1885</v>
      </c>
      <c r="B182" s="100" t="s">
        <v>952</v>
      </c>
      <c r="C182" s="112">
        <v>163.51194029850748</v>
      </c>
      <c r="D182">
        <v>134</v>
      </c>
      <c r="E182">
        <v>41</v>
      </c>
      <c r="F182">
        <v>134</v>
      </c>
      <c r="G182">
        <v>27</v>
      </c>
      <c r="H182">
        <v>88</v>
      </c>
      <c r="I182">
        <v>19</v>
      </c>
      <c r="J182">
        <v>0.20149253731343283</v>
      </c>
      <c r="K182">
        <v>0.65671641791044777</v>
      </c>
      <c r="L182">
        <v>0.1417910447761194</v>
      </c>
      <c r="M182">
        <v>23.358848614072496</v>
      </c>
      <c r="N182">
        <v>27.251990049751246</v>
      </c>
      <c r="O182">
        <v>0.20149253731343283</v>
      </c>
      <c r="P182">
        <v>0.85820895522388063</v>
      </c>
      <c r="Q182">
        <v>1</v>
      </c>
      <c r="R182" s="112">
        <v>25.128458357562838</v>
      </c>
      <c r="S182" s="112">
        <v>24.428458357562839</v>
      </c>
    </row>
    <row r="183" spans="1:19">
      <c r="A183">
        <v>1885</v>
      </c>
      <c r="B183" s="100" t="s">
        <v>961</v>
      </c>
      <c r="C183" s="112">
        <v>163.97843137254901</v>
      </c>
      <c r="D183">
        <v>51</v>
      </c>
      <c r="E183">
        <v>16</v>
      </c>
      <c r="F183">
        <v>51</v>
      </c>
      <c r="G183">
        <v>14</v>
      </c>
      <c r="H183">
        <v>31</v>
      </c>
      <c r="I183">
        <v>6</v>
      </c>
      <c r="J183">
        <v>0.27450980392156865</v>
      </c>
      <c r="K183">
        <v>0.60784313725490191</v>
      </c>
      <c r="L183">
        <v>0.11764705882352941</v>
      </c>
      <c r="M183">
        <v>23.425490196078432</v>
      </c>
      <c r="N183">
        <v>27.329738562091503</v>
      </c>
      <c r="O183">
        <v>0.27450980392156865</v>
      </c>
      <c r="P183">
        <v>0.88235294117647056</v>
      </c>
      <c r="Q183">
        <v>1</v>
      </c>
      <c r="R183" s="112">
        <v>24.873840396373602</v>
      </c>
      <c r="S183" s="112">
        <v>24.173840396373603</v>
      </c>
    </row>
    <row r="184" spans="1:19">
      <c r="A184">
        <v>1885</v>
      </c>
      <c r="B184" s="100" t="s">
        <v>954</v>
      </c>
      <c r="C184" s="112">
        <v>164.14901960784314</v>
      </c>
      <c r="D184">
        <v>51</v>
      </c>
      <c r="E184">
        <v>5</v>
      </c>
      <c r="F184">
        <v>51</v>
      </c>
      <c r="G184">
        <v>6</v>
      </c>
      <c r="H184">
        <v>32</v>
      </c>
      <c r="I184">
        <v>13</v>
      </c>
      <c r="J184">
        <v>0.11764705882352941</v>
      </c>
      <c r="K184">
        <v>0.62745098039215685</v>
      </c>
      <c r="L184">
        <v>0.25490196078431371</v>
      </c>
      <c r="M184">
        <v>23.449859943977593</v>
      </c>
      <c r="N184">
        <v>27.358169934640525</v>
      </c>
      <c r="O184">
        <v>0.11764705882352941</v>
      </c>
      <c r="P184">
        <v>0.74509803921568629</v>
      </c>
      <c r="Q184">
        <v>1</v>
      </c>
      <c r="R184" s="112">
        <v>25.831486344537819</v>
      </c>
      <c r="S184" s="112">
        <v>25.131486344537819</v>
      </c>
    </row>
    <row r="185" spans="1:19">
      <c r="A185">
        <v>1885</v>
      </c>
      <c r="B185" s="100" t="s">
        <v>958</v>
      </c>
      <c r="C185" s="112">
        <v>165.91736526946107</v>
      </c>
      <c r="D185">
        <v>167</v>
      </c>
      <c r="E185">
        <v>35</v>
      </c>
      <c r="F185">
        <v>166</v>
      </c>
      <c r="G185">
        <v>31</v>
      </c>
      <c r="H185">
        <v>97</v>
      </c>
      <c r="I185">
        <v>38</v>
      </c>
      <c r="J185">
        <v>0.18674698795180722</v>
      </c>
      <c r="K185">
        <v>0.58433734939759041</v>
      </c>
      <c r="L185">
        <v>0.2289156626506024</v>
      </c>
      <c r="M185">
        <v>23.702480752780154</v>
      </c>
      <c r="N185">
        <v>27.652894211576847</v>
      </c>
      <c r="O185">
        <v>0.18674698795180722</v>
      </c>
      <c r="P185">
        <v>0.77108433734939763</v>
      </c>
      <c r="Q185">
        <v>1</v>
      </c>
      <c r="R185" s="112">
        <v>25.820228173990753</v>
      </c>
      <c r="S185" s="112">
        <v>25.120228173990753</v>
      </c>
    </row>
    <row r="186" spans="1:19">
      <c r="A186">
        <v>1885</v>
      </c>
      <c r="B186" s="128" t="s">
        <v>928</v>
      </c>
      <c r="C186" s="112">
        <v>164.86329113924046</v>
      </c>
      <c r="D186">
        <v>157</v>
      </c>
      <c r="E186">
        <v>23</v>
      </c>
      <c r="F186">
        <v>157</v>
      </c>
      <c r="G186">
        <v>26</v>
      </c>
      <c r="H186">
        <v>99</v>
      </c>
      <c r="I186">
        <v>32</v>
      </c>
      <c r="J186">
        <v>0.16560509554140126</v>
      </c>
      <c r="K186">
        <v>0.63057324840764328</v>
      </c>
      <c r="L186">
        <v>0.20382165605095542</v>
      </c>
      <c r="M186">
        <v>23.551898734177207</v>
      </c>
      <c r="N186">
        <v>27.477215189873409</v>
      </c>
      <c r="O186">
        <v>0.16560509554140126</v>
      </c>
      <c r="P186">
        <v>0.79617834394904452</v>
      </c>
      <c r="Q186">
        <v>1</v>
      </c>
      <c r="R186" s="112">
        <v>25.633505945531255</v>
      </c>
      <c r="S186" s="112">
        <v>24.933505945531255</v>
      </c>
    </row>
    <row r="187" spans="1:19" s="61" customFormat="1">
      <c r="A187" s="61">
        <v>1885</v>
      </c>
      <c r="B187" s="248" t="s">
        <v>1122</v>
      </c>
      <c r="C187" s="277">
        <f>AVERAGE(C188:C200)</f>
        <v>162.53747933067203</v>
      </c>
    </row>
    <row r="188" spans="1:19">
      <c r="A188">
        <v>1885</v>
      </c>
      <c r="B188" s="100" t="s">
        <v>851</v>
      </c>
      <c r="C188" s="112">
        <v>162.29333333333335</v>
      </c>
      <c r="D188">
        <v>45</v>
      </c>
      <c r="E188">
        <v>20</v>
      </c>
      <c r="F188">
        <v>45</v>
      </c>
      <c r="G188">
        <v>19</v>
      </c>
      <c r="H188">
        <v>24</v>
      </c>
      <c r="I188">
        <v>2</v>
      </c>
      <c r="J188">
        <v>0.42222222222222222</v>
      </c>
      <c r="K188">
        <v>0.53333333333333333</v>
      </c>
      <c r="L188">
        <v>4.4444444444444446E-2</v>
      </c>
      <c r="M188">
        <v>23.184761904761906</v>
      </c>
      <c r="N188">
        <v>27.048888888888893</v>
      </c>
      <c r="O188">
        <v>0.42222222222222222</v>
      </c>
      <c r="P188">
        <v>0.95555555555555549</v>
      </c>
      <c r="Q188">
        <v>0.99999999999999989</v>
      </c>
      <c r="R188" s="112">
        <v>23.748280423280427</v>
      </c>
      <c r="S188" s="112">
        <v>23.048280423280428</v>
      </c>
    </row>
    <row r="189" spans="1:19">
      <c r="A189">
        <v>1885</v>
      </c>
      <c r="B189" s="100" t="s">
        <v>930</v>
      </c>
      <c r="C189" s="112">
        <v>164.15238095238098</v>
      </c>
      <c r="D189">
        <v>63</v>
      </c>
      <c r="E189">
        <v>14</v>
      </c>
      <c r="F189">
        <v>63</v>
      </c>
      <c r="G189">
        <v>24</v>
      </c>
      <c r="H189">
        <v>34</v>
      </c>
      <c r="I189">
        <v>5</v>
      </c>
      <c r="J189">
        <v>0.38095238095238093</v>
      </c>
      <c r="K189">
        <v>0.53968253968253965</v>
      </c>
      <c r="L189">
        <v>7.9365079365079361E-2</v>
      </c>
      <c r="M189">
        <v>23.450340136054425</v>
      </c>
      <c r="N189">
        <v>27.358730158730165</v>
      </c>
      <c r="O189">
        <v>0.38095238095238093</v>
      </c>
      <c r="P189">
        <v>0.92063492063492058</v>
      </c>
      <c r="Q189">
        <v>1</v>
      </c>
      <c r="R189" s="112">
        <v>24.312484993997604</v>
      </c>
      <c r="S189" s="112">
        <v>23.612484993997604</v>
      </c>
    </row>
    <row r="190" spans="1:19">
      <c r="A190">
        <v>1885</v>
      </c>
      <c r="B190" s="100" t="s">
        <v>925</v>
      </c>
      <c r="C190" s="112">
        <v>161.98309859154935</v>
      </c>
      <c r="D190">
        <v>71</v>
      </c>
      <c r="E190">
        <v>14</v>
      </c>
      <c r="F190">
        <v>71</v>
      </c>
      <c r="G190">
        <v>27</v>
      </c>
      <c r="H190">
        <v>41</v>
      </c>
      <c r="I190">
        <v>3</v>
      </c>
      <c r="J190">
        <v>0.38028169014084506</v>
      </c>
      <c r="K190">
        <v>0.57746478873239437</v>
      </c>
      <c r="L190">
        <v>4.2253521126760563E-2</v>
      </c>
      <c r="M190">
        <v>23.140442655935622</v>
      </c>
      <c r="N190">
        <v>26.99718309859156</v>
      </c>
      <c r="O190">
        <v>0.38028169014084506</v>
      </c>
      <c r="P190">
        <v>0.95774647887323949</v>
      </c>
      <c r="Q190">
        <v>1</v>
      </c>
      <c r="R190" s="112">
        <v>23.940010796486245</v>
      </c>
      <c r="S190" s="112">
        <v>23.240010796486246</v>
      </c>
    </row>
    <row r="191" spans="1:19">
      <c r="A191">
        <v>1885</v>
      </c>
      <c r="B191" s="100" t="s">
        <v>861</v>
      </c>
      <c r="C191" s="112">
        <v>161.67096774193547</v>
      </c>
      <c r="D191">
        <v>31</v>
      </c>
      <c r="E191">
        <v>13</v>
      </c>
      <c r="F191">
        <v>31</v>
      </c>
      <c r="G191">
        <v>11</v>
      </c>
      <c r="H191">
        <v>15</v>
      </c>
      <c r="I191">
        <v>5</v>
      </c>
      <c r="J191">
        <v>0.35483870967741937</v>
      </c>
      <c r="K191">
        <v>0.4838709677419355</v>
      </c>
      <c r="L191">
        <v>0.16129032258064516</v>
      </c>
      <c r="M191">
        <v>23.095852534562209</v>
      </c>
      <c r="N191">
        <v>26.945161290322577</v>
      </c>
      <c r="O191">
        <v>0.35483870967741937</v>
      </c>
      <c r="P191">
        <v>0.83870967741935487</v>
      </c>
      <c r="Q191">
        <v>1</v>
      </c>
      <c r="R191" s="112">
        <v>24.250645161290318</v>
      </c>
      <c r="S191" s="112">
        <v>23.550645161290319</v>
      </c>
    </row>
    <row r="192" spans="1:19">
      <c r="A192">
        <v>1885</v>
      </c>
      <c r="B192" s="100" t="s">
        <v>926</v>
      </c>
      <c r="C192" s="112">
        <v>160.97878787878787</v>
      </c>
      <c r="D192">
        <v>66</v>
      </c>
      <c r="E192">
        <v>11</v>
      </c>
      <c r="F192">
        <v>66</v>
      </c>
      <c r="G192">
        <v>23</v>
      </c>
      <c r="H192">
        <v>40</v>
      </c>
      <c r="I192">
        <v>3</v>
      </c>
      <c r="J192">
        <v>0.34848484848484851</v>
      </c>
      <c r="K192">
        <v>0.60606060606060608</v>
      </c>
      <c r="L192">
        <v>4.5454545454545456E-2</v>
      </c>
      <c r="M192">
        <v>22.996969696969696</v>
      </c>
      <c r="N192">
        <v>26.829797979797977</v>
      </c>
      <c r="O192">
        <v>0.34848484848484851</v>
      </c>
      <c r="P192">
        <v>0.95454545454545459</v>
      </c>
      <c r="Q192">
        <v>1</v>
      </c>
      <c r="R192" s="112">
        <v>23.955176767676765</v>
      </c>
      <c r="S192" s="112">
        <v>23.255176767676765</v>
      </c>
    </row>
    <row r="193" spans="1:19">
      <c r="A193">
        <v>1885</v>
      </c>
      <c r="B193" s="128" t="s">
        <v>984</v>
      </c>
      <c r="C193" s="112">
        <v>163.02075471698117</v>
      </c>
      <c r="D193">
        <v>53</v>
      </c>
      <c r="E193">
        <v>12</v>
      </c>
      <c r="F193">
        <v>52</v>
      </c>
      <c r="G193">
        <v>19</v>
      </c>
      <c r="H193">
        <v>29</v>
      </c>
      <c r="I193">
        <v>4</v>
      </c>
      <c r="J193">
        <v>0.36538461538461536</v>
      </c>
      <c r="K193">
        <v>0.55769230769230771</v>
      </c>
      <c r="L193">
        <v>7.6923076923076927E-2</v>
      </c>
      <c r="M193">
        <v>23.288679245283024</v>
      </c>
      <c r="N193">
        <v>27.170125786163528</v>
      </c>
      <c r="O193">
        <v>0.36538461538461536</v>
      </c>
      <c r="P193">
        <v>0.92307692307692313</v>
      </c>
      <c r="Q193">
        <v>1</v>
      </c>
      <c r="R193" s="112">
        <v>24.225580134461076</v>
      </c>
      <c r="S193" s="112">
        <v>23.525580134461077</v>
      </c>
    </row>
    <row r="194" spans="1:19">
      <c r="A194">
        <v>1885</v>
      </c>
      <c r="B194" s="100" t="s">
        <v>945</v>
      </c>
      <c r="C194" s="112">
        <v>161.82499999999999</v>
      </c>
      <c r="D194">
        <v>72</v>
      </c>
      <c r="E194">
        <v>9</v>
      </c>
      <c r="F194">
        <v>71</v>
      </c>
      <c r="G194">
        <v>24</v>
      </c>
      <c r="H194">
        <v>42</v>
      </c>
      <c r="I194">
        <v>5</v>
      </c>
      <c r="J194">
        <v>0.3380281690140845</v>
      </c>
      <c r="K194">
        <v>0.59154929577464788</v>
      </c>
      <c r="L194">
        <v>7.0422535211267609E-2</v>
      </c>
      <c r="M194">
        <v>23.11785714285714</v>
      </c>
      <c r="N194">
        <v>26.970833333333331</v>
      </c>
      <c r="O194">
        <v>0.3380281690140845</v>
      </c>
      <c r="P194">
        <v>0.92957746478873238</v>
      </c>
      <c r="Q194">
        <v>1</v>
      </c>
      <c r="R194" s="112">
        <v>24.172838718820859</v>
      </c>
      <c r="S194" s="112">
        <v>23.47283871882086</v>
      </c>
    </row>
    <row r="195" spans="1:19">
      <c r="A195">
        <v>1885</v>
      </c>
      <c r="B195" s="128" t="s">
        <v>946</v>
      </c>
      <c r="C195" s="112">
        <v>163.9</v>
      </c>
      <c r="D195">
        <v>96</v>
      </c>
      <c r="E195">
        <v>19</v>
      </c>
      <c r="F195">
        <v>96</v>
      </c>
      <c r="G195">
        <v>24</v>
      </c>
      <c r="H195">
        <v>62</v>
      </c>
      <c r="I195">
        <v>10</v>
      </c>
      <c r="J195">
        <v>0.25</v>
      </c>
      <c r="K195">
        <v>0.64583333333333337</v>
      </c>
      <c r="L195">
        <v>0.10416666666666667</v>
      </c>
      <c r="M195">
        <v>23.414285714285715</v>
      </c>
      <c r="N195">
        <v>27.316666666666666</v>
      </c>
      <c r="O195">
        <v>0.25</v>
      </c>
      <c r="P195">
        <v>0.89583333333333337</v>
      </c>
      <c r="Q195">
        <v>1</v>
      </c>
      <c r="R195" s="112">
        <v>24.924884792626727</v>
      </c>
      <c r="S195" s="112">
        <v>24.224884792626728</v>
      </c>
    </row>
    <row r="196" spans="1:19">
      <c r="A196">
        <v>1885</v>
      </c>
      <c r="B196" s="100" t="s">
        <v>989</v>
      </c>
      <c r="C196" s="112">
        <v>161.80000000000001</v>
      </c>
      <c r="D196">
        <v>50</v>
      </c>
      <c r="E196">
        <v>20</v>
      </c>
      <c r="F196">
        <v>50</v>
      </c>
      <c r="G196">
        <v>23</v>
      </c>
      <c r="H196">
        <v>25</v>
      </c>
      <c r="I196">
        <v>2</v>
      </c>
      <c r="J196">
        <v>0.46</v>
      </c>
      <c r="K196">
        <v>0.5</v>
      </c>
      <c r="L196">
        <v>0.04</v>
      </c>
      <c r="M196">
        <v>23.114285714285717</v>
      </c>
      <c r="N196">
        <v>26.966666666666669</v>
      </c>
      <c r="O196">
        <v>0.46</v>
      </c>
      <c r="P196">
        <v>0.96</v>
      </c>
      <c r="Q196">
        <v>1</v>
      </c>
      <c r="R196" s="112">
        <v>23.422476190476193</v>
      </c>
      <c r="S196" s="112">
        <v>22.722476190476193</v>
      </c>
    </row>
    <row r="197" spans="1:19">
      <c r="A197">
        <v>1885</v>
      </c>
      <c r="B197" s="100" t="s">
        <v>955</v>
      </c>
      <c r="C197" s="112">
        <v>161.82244897959183</v>
      </c>
      <c r="D197">
        <v>49</v>
      </c>
      <c r="E197">
        <v>11</v>
      </c>
      <c r="F197">
        <v>49</v>
      </c>
      <c r="G197">
        <v>13</v>
      </c>
      <c r="H197">
        <v>33</v>
      </c>
      <c r="I197">
        <v>3</v>
      </c>
      <c r="J197">
        <v>0.26530612244897961</v>
      </c>
      <c r="K197">
        <v>0.67346938775510201</v>
      </c>
      <c r="L197">
        <v>6.1224489795918366E-2</v>
      </c>
      <c r="M197">
        <v>23.117492711370261</v>
      </c>
      <c r="N197">
        <v>26.970408163265304</v>
      </c>
      <c r="O197">
        <v>0.26530612244897961</v>
      </c>
      <c r="P197">
        <v>0.93877551020408156</v>
      </c>
      <c r="Q197">
        <v>0.99999999999999989</v>
      </c>
      <c r="R197" s="112">
        <v>24.460175368848837</v>
      </c>
      <c r="S197" s="112">
        <v>23.760175368848838</v>
      </c>
    </row>
    <row r="198" spans="1:19">
      <c r="A198">
        <v>1885</v>
      </c>
      <c r="B198" s="100" t="s">
        <v>956</v>
      </c>
      <c r="C198" s="112">
        <v>160.44337349397594</v>
      </c>
      <c r="D198">
        <v>83</v>
      </c>
      <c r="E198">
        <v>18</v>
      </c>
      <c r="F198">
        <v>83</v>
      </c>
      <c r="G198">
        <v>21</v>
      </c>
      <c r="H198">
        <v>53</v>
      </c>
      <c r="I198">
        <v>9</v>
      </c>
      <c r="J198">
        <v>0.25301204819277107</v>
      </c>
      <c r="K198">
        <v>0.63855421686746983</v>
      </c>
      <c r="L198">
        <v>0.10843373493975904</v>
      </c>
      <c r="M198">
        <v>22.920481927710849</v>
      </c>
      <c r="N198">
        <v>26.740562248995989</v>
      </c>
      <c r="O198">
        <v>0.25301204819277107</v>
      </c>
      <c r="P198">
        <v>0.89156626506024095</v>
      </c>
      <c r="Q198">
        <v>1</v>
      </c>
      <c r="R198" s="112">
        <v>24.398060165189065</v>
      </c>
      <c r="S198" s="112">
        <v>23.698060165189066</v>
      </c>
    </row>
    <row r="199" spans="1:19">
      <c r="A199">
        <v>1885</v>
      </c>
      <c r="B199" s="100" t="s">
        <v>957</v>
      </c>
      <c r="C199" s="112">
        <v>164.68888888888884</v>
      </c>
      <c r="D199">
        <v>54</v>
      </c>
      <c r="E199">
        <v>12</v>
      </c>
      <c r="F199">
        <v>54</v>
      </c>
      <c r="G199">
        <v>21</v>
      </c>
      <c r="H199">
        <v>26</v>
      </c>
      <c r="I199">
        <v>7</v>
      </c>
      <c r="J199">
        <v>0.3888888888888889</v>
      </c>
      <c r="K199">
        <v>0.48148148148148145</v>
      </c>
      <c r="L199">
        <v>0.12962962962962962</v>
      </c>
      <c r="M199">
        <v>23.526984126984122</v>
      </c>
      <c r="N199">
        <v>27.448148148148139</v>
      </c>
      <c r="O199">
        <v>0.3888888888888889</v>
      </c>
      <c r="P199">
        <v>0.87037037037037035</v>
      </c>
      <c r="Q199">
        <v>1</v>
      </c>
      <c r="R199" s="112">
        <v>24.431868131868125</v>
      </c>
      <c r="S199" s="112">
        <v>23.731868131868126</v>
      </c>
    </row>
    <row r="200" spans="1:19">
      <c r="A200">
        <v>1885</v>
      </c>
      <c r="B200" s="100" t="s">
        <v>904</v>
      </c>
      <c r="C200" s="112">
        <v>164.40819672131147</v>
      </c>
      <c r="D200">
        <v>61</v>
      </c>
      <c r="E200">
        <v>26</v>
      </c>
      <c r="F200">
        <v>61</v>
      </c>
      <c r="G200">
        <v>24</v>
      </c>
      <c r="H200">
        <v>36</v>
      </c>
      <c r="I200">
        <v>1</v>
      </c>
      <c r="J200">
        <v>0.39344262295081966</v>
      </c>
      <c r="K200">
        <v>0.5901639344262295</v>
      </c>
      <c r="L200">
        <v>1.6393442622950821E-2</v>
      </c>
      <c r="M200">
        <v>23.48688524590164</v>
      </c>
      <c r="N200">
        <v>27.401366120218579</v>
      </c>
      <c r="O200">
        <v>0.39344262295081966</v>
      </c>
      <c r="P200">
        <v>0.98360655737704916</v>
      </c>
      <c r="Q200">
        <v>1</v>
      </c>
      <c r="R200" s="112">
        <v>24.193666514875531</v>
      </c>
      <c r="S200" s="112">
        <v>23.493666514875532</v>
      </c>
    </row>
    <row r="201" spans="1:19" s="61" customFormat="1">
      <c r="A201" s="61">
        <v>1885</v>
      </c>
      <c r="B201" s="239" t="s">
        <v>1123</v>
      </c>
      <c r="C201" s="277">
        <f>AVERAGE(C202:C207)</f>
        <v>164.87487478631758</v>
      </c>
    </row>
    <row r="202" spans="1:19">
      <c r="A202">
        <v>1885</v>
      </c>
      <c r="B202" s="100" t="s">
        <v>929</v>
      </c>
      <c r="C202" s="112">
        <v>164.5519083969466</v>
      </c>
      <c r="D202">
        <v>131</v>
      </c>
      <c r="E202">
        <v>34</v>
      </c>
      <c r="F202">
        <v>130</v>
      </c>
      <c r="G202">
        <v>30</v>
      </c>
      <c r="H202">
        <v>85</v>
      </c>
      <c r="I202">
        <v>15</v>
      </c>
      <c r="J202">
        <v>0.23076923076923078</v>
      </c>
      <c r="K202">
        <v>0.65384615384615385</v>
      </c>
      <c r="L202">
        <v>0.11538461538461539</v>
      </c>
      <c r="M202">
        <v>23.507415485278084</v>
      </c>
      <c r="N202">
        <v>27.425318066157768</v>
      </c>
      <c r="O202">
        <v>0.23076923076923078</v>
      </c>
      <c r="P202">
        <v>0.88461538461538458</v>
      </c>
      <c r="Q202">
        <v>1</v>
      </c>
      <c r="R202" s="112">
        <v>25.120669489169718</v>
      </c>
      <c r="S202" s="112">
        <v>24.420669489169718</v>
      </c>
    </row>
    <row r="203" spans="1:19">
      <c r="A203">
        <v>1885</v>
      </c>
      <c r="B203" s="128" t="s">
        <v>936</v>
      </c>
      <c r="C203" s="112">
        <v>163.70784313725491</v>
      </c>
      <c r="D203">
        <v>255</v>
      </c>
      <c r="E203">
        <v>50</v>
      </c>
      <c r="F203">
        <v>254</v>
      </c>
      <c r="G203">
        <v>75</v>
      </c>
      <c r="H203">
        <v>158</v>
      </c>
      <c r="I203">
        <v>21</v>
      </c>
      <c r="J203">
        <v>0.29527559055118108</v>
      </c>
      <c r="K203">
        <v>0.62204724409448819</v>
      </c>
      <c r="L203">
        <v>8.2677165354330714E-2</v>
      </c>
      <c r="M203">
        <v>23.386834733893558</v>
      </c>
      <c r="N203">
        <v>27.284640522875819</v>
      </c>
      <c r="O203">
        <v>0.29527559055118108</v>
      </c>
      <c r="P203">
        <v>0.91732283464566922</v>
      </c>
      <c r="Q203">
        <v>0.99999999999999989</v>
      </c>
      <c r="R203" s="112">
        <v>24.669656892292782</v>
      </c>
      <c r="S203" s="112">
        <v>23.969656892292782</v>
      </c>
    </row>
    <row r="204" spans="1:19">
      <c r="A204">
        <v>1885</v>
      </c>
      <c r="B204" s="100" t="s">
        <v>960</v>
      </c>
      <c r="C204" s="112">
        <v>164.3421686746988</v>
      </c>
      <c r="D204">
        <v>166</v>
      </c>
      <c r="E204">
        <v>49</v>
      </c>
      <c r="F204">
        <v>166</v>
      </c>
      <c r="G204">
        <v>82</v>
      </c>
      <c r="H204">
        <v>78</v>
      </c>
      <c r="I204">
        <v>6</v>
      </c>
      <c r="J204">
        <v>0.49397590361445781</v>
      </c>
      <c r="K204">
        <v>0.46987951807228917</v>
      </c>
      <c r="L204">
        <v>3.614457831325301E-2</v>
      </c>
      <c r="M204">
        <v>23.477452667814113</v>
      </c>
      <c r="N204">
        <v>27.390361445783132</v>
      </c>
      <c r="O204">
        <v>0.49397590361445781</v>
      </c>
      <c r="P204">
        <v>0.96385542168674698</v>
      </c>
      <c r="Q204">
        <v>1</v>
      </c>
      <c r="R204" s="112">
        <v>23.527618164967564</v>
      </c>
      <c r="S204" s="112">
        <v>22.827618164967564</v>
      </c>
    </row>
    <row r="205" spans="1:19">
      <c r="A205">
        <v>1885</v>
      </c>
      <c r="B205" s="100" t="s">
        <v>950</v>
      </c>
      <c r="C205" s="112">
        <v>165.72857142857143</v>
      </c>
      <c r="D205">
        <v>210</v>
      </c>
      <c r="E205">
        <v>69</v>
      </c>
      <c r="F205">
        <v>206</v>
      </c>
      <c r="G205">
        <v>64</v>
      </c>
      <c r="H205">
        <v>128</v>
      </c>
      <c r="I205">
        <v>14</v>
      </c>
      <c r="J205">
        <v>0.31067961165048541</v>
      </c>
      <c r="K205">
        <v>0.62135922330097082</v>
      </c>
      <c r="L205">
        <v>6.7961165048543687E-2</v>
      </c>
      <c r="M205">
        <v>23.675510204081633</v>
      </c>
      <c r="N205">
        <v>27.62142857142857</v>
      </c>
      <c r="O205">
        <v>0.31067961165048541</v>
      </c>
      <c r="P205">
        <v>0.93203883495145623</v>
      </c>
      <c r="Q205">
        <v>0.99999999999999989</v>
      </c>
      <c r="R205" s="112">
        <v>24.877782206632652</v>
      </c>
      <c r="S205" s="112">
        <v>24.177782206632653</v>
      </c>
    </row>
    <row r="206" spans="1:19">
      <c r="A206">
        <v>1885</v>
      </c>
      <c r="B206" s="100" t="s">
        <v>962</v>
      </c>
      <c r="C206" s="112">
        <v>165.86486486486481</v>
      </c>
      <c r="D206">
        <v>74</v>
      </c>
      <c r="E206">
        <v>19</v>
      </c>
      <c r="F206">
        <v>74</v>
      </c>
      <c r="G206">
        <v>16</v>
      </c>
      <c r="H206">
        <v>50</v>
      </c>
      <c r="I206">
        <v>8</v>
      </c>
      <c r="J206">
        <v>0.21621621621621623</v>
      </c>
      <c r="K206">
        <v>0.67567567567567566</v>
      </c>
      <c r="L206">
        <v>0.10810810810810811</v>
      </c>
      <c r="M206">
        <v>23.694980694980689</v>
      </c>
      <c r="N206">
        <v>27.644144144144136</v>
      </c>
      <c r="O206">
        <v>0.21621621621621623</v>
      </c>
      <c r="P206">
        <v>0.89189189189189189</v>
      </c>
      <c r="Q206">
        <v>1</v>
      </c>
      <c r="R206" s="112">
        <v>25.353629343629336</v>
      </c>
      <c r="S206" s="112">
        <v>24.653629343629337</v>
      </c>
    </row>
    <row r="207" spans="1:19">
      <c r="A207">
        <v>1885</v>
      </c>
      <c r="B207" s="100" t="s">
        <v>963</v>
      </c>
      <c r="C207" s="112">
        <v>165.05389221556885</v>
      </c>
      <c r="D207">
        <v>167</v>
      </c>
      <c r="E207">
        <v>48</v>
      </c>
      <c r="F207">
        <v>162</v>
      </c>
      <c r="G207">
        <v>46</v>
      </c>
      <c r="H207">
        <v>102</v>
      </c>
      <c r="I207">
        <v>14</v>
      </c>
      <c r="J207">
        <v>0.2839506172839506</v>
      </c>
      <c r="K207">
        <v>0.62962962962962965</v>
      </c>
      <c r="L207">
        <v>8.6419753086419748E-2</v>
      </c>
      <c r="M207">
        <v>23.57912745936698</v>
      </c>
      <c r="N207">
        <v>27.508982035928142</v>
      </c>
      <c r="O207">
        <v>0.2839506172839506</v>
      </c>
      <c r="P207">
        <v>0.91358024691358031</v>
      </c>
      <c r="Q207">
        <v>1</v>
      </c>
      <c r="R207" s="112">
        <v>24.927606970932086</v>
      </c>
      <c r="S207" s="112">
        <v>24.227606970932086</v>
      </c>
    </row>
    <row r="208" spans="1:19" s="61" customFormat="1">
      <c r="A208" s="61">
        <v>1885</v>
      </c>
      <c r="B208" s="239" t="s">
        <v>1124</v>
      </c>
      <c r="C208" s="277">
        <f>AVERAGE(C209:C211)</f>
        <v>166.83209135945279</v>
      </c>
    </row>
    <row r="209" spans="1:19">
      <c r="A209">
        <v>1885</v>
      </c>
      <c r="B209" s="242" t="s">
        <v>1125</v>
      </c>
      <c r="C209" s="112">
        <v>166.50682492581601</v>
      </c>
      <c r="D209">
        <v>337</v>
      </c>
      <c r="E209">
        <v>77</v>
      </c>
      <c r="F209">
        <v>337</v>
      </c>
      <c r="G209">
        <v>68</v>
      </c>
      <c r="H209">
        <v>221</v>
      </c>
      <c r="I209">
        <v>48</v>
      </c>
      <c r="J209">
        <v>0.20178041543026706</v>
      </c>
      <c r="K209">
        <v>0.65578635014836795</v>
      </c>
      <c r="L209">
        <v>0.14243323442136499</v>
      </c>
      <c r="M209">
        <v>23.786689275116572</v>
      </c>
      <c r="N209">
        <v>27.751137487636001</v>
      </c>
      <c r="O209">
        <v>0.20178041543026706</v>
      </c>
      <c r="P209">
        <v>0.85756676557863498</v>
      </c>
      <c r="Q209">
        <v>1</v>
      </c>
      <c r="R209" s="112">
        <v>25.589526584429706</v>
      </c>
      <c r="S209" s="112">
        <v>24.889526584429706</v>
      </c>
    </row>
    <row r="210" spans="1:19">
      <c r="A210">
        <v>1885</v>
      </c>
      <c r="B210" s="242" t="s">
        <v>1126</v>
      </c>
      <c r="C210" s="112">
        <v>167.2225</v>
      </c>
      <c r="D210">
        <v>40</v>
      </c>
      <c r="E210">
        <v>7</v>
      </c>
      <c r="F210">
        <v>40</v>
      </c>
      <c r="G210">
        <v>3</v>
      </c>
      <c r="H210">
        <v>33</v>
      </c>
      <c r="I210">
        <v>4</v>
      </c>
      <c r="J210">
        <v>7.4999999999999997E-2</v>
      </c>
      <c r="K210">
        <v>0.82499999999999996</v>
      </c>
      <c r="L210">
        <v>0.1</v>
      </c>
      <c r="M210">
        <v>23.888928571428572</v>
      </c>
      <c r="N210">
        <v>27.870416666666667</v>
      </c>
      <c r="O210">
        <v>7.4999999999999997E-2</v>
      </c>
      <c r="P210">
        <v>0.89999999999999991</v>
      </c>
      <c r="Q210">
        <v>0.99999999999999989</v>
      </c>
      <c r="R210" s="112">
        <v>25.939998196248197</v>
      </c>
      <c r="S210" s="112">
        <v>25.239998196248198</v>
      </c>
    </row>
    <row r="211" spans="1:19">
      <c r="A211">
        <v>1885</v>
      </c>
      <c r="B211" s="242" t="s">
        <v>1127</v>
      </c>
      <c r="C211" s="112">
        <v>166.76694915254237</v>
      </c>
      <c r="D211">
        <v>118</v>
      </c>
      <c r="E211">
        <v>10</v>
      </c>
      <c r="F211">
        <v>118</v>
      </c>
      <c r="G211">
        <v>20</v>
      </c>
      <c r="H211">
        <v>79</v>
      </c>
      <c r="I211">
        <v>19</v>
      </c>
      <c r="J211">
        <v>0.16949152542372881</v>
      </c>
      <c r="K211">
        <v>0.66949152542372881</v>
      </c>
      <c r="L211">
        <v>0.16101694915254236</v>
      </c>
      <c r="M211">
        <v>23.823849878934624</v>
      </c>
      <c r="N211">
        <v>27.794491525423727</v>
      </c>
      <c r="O211">
        <v>0.16949152542372881</v>
      </c>
      <c r="P211">
        <v>0.83898305084745761</v>
      </c>
      <c r="Q211">
        <v>1</v>
      </c>
      <c r="R211" s="112">
        <v>25.784040058846966</v>
      </c>
      <c r="S211" s="112">
        <v>25.084040058846966</v>
      </c>
    </row>
    <row r="212" spans="1:19">
      <c r="A212">
        <v>1885</v>
      </c>
      <c r="B212" s="260" t="s">
        <v>1130</v>
      </c>
    </row>
    <row r="213" spans="1:19">
      <c r="B213" s="260"/>
      <c r="R213" s="112"/>
      <c r="S213" s="112"/>
    </row>
    <row r="214" spans="1:19" s="61" customFormat="1">
      <c r="A214" s="61">
        <v>1886</v>
      </c>
      <c r="B214" s="61" t="s">
        <v>1052</v>
      </c>
      <c r="C214" s="277">
        <f>AVERAGE(C215:C226)</f>
        <v>162.68030137069283</v>
      </c>
    </row>
    <row r="215" spans="1:19">
      <c r="A215">
        <v>1886</v>
      </c>
      <c r="B215" s="100" t="s">
        <v>842</v>
      </c>
      <c r="C215" s="112">
        <v>161.94</v>
      </c>
      <c r="D215">
        <v>100</v>
      </c>
      <c r="E215">
        <v>22</v>
      </c>
      <c r="F215">
        <v>100</v>
      </c>
      <c r="G215">
        <v>20</v>
      </c>
      <c r="H215">
        <v>62</v>
      </c>
      <c r="I215">
        <v>18</v>
      </c>
      <c r="J215">
        <v>0.2</v>
      </c>
      <c r="K215">
        <v>0.62</v>
      </c>
      <c r="L215">
        <v>0.18</v>
      </c>
      <c r="M215">
        <v>23.134285714285713</v>
      </c>
      <c r="N215">
        <v>26.99</v>
      </c>
      <c r="O215">
        <v>0.2</v>
      </c>
      <c r="P215">
        <v>0.82000000000000006</v>
      </c>
      <c r="Q215">
        <v>1</v>
      </c>
      <c r="R215" s="112">
        <v>24.999953917050689</v>
      </c>
      <c r="S215" s="112">
        <v>24.29995391705069</v>
      </c>
    </row>
    <row r="216" spans="1:19">
      <c r="A216">
        <v>1886</v>
      </c>
      <c r="B216" s="100" t="s">
        <v>843</v>
      </c>
      <c r="C216" s="112">
        <v>161.82765957446804</v>
      </c>
      <c r="D216">
        <v>94</v>
      </c>
      <c r="E216">
        <v>36</v>
      </c>
      <c r="F216">
        <v>94</v>
      </c>
      <c r="G216">
        <v>33</v>
      </c>
      <c r="H216">
        <v>54</v>
      </c>
      <c r="I216">
        <v>7</v>
      </c>
      <c r="J216">
        <v>0.35106382978723405</v>
      </c>
      <c r="K216">
        <v>0.57446808510638303</v>
      </c>
      <c r="L216">
        <v>7.4468085106382975E-2</v>
      </c>
      <c r="M216">
        <v>23.118237082066862</v>
      </c>
      <c r="N216">
        <v>26.971276595744673</v>
      </c>
      <c r="O216">
        <v>0.35106382978723405</v>
      </c>
      <c r="P216">
        <v>0.92553191489361708</v>
      </c>
      <c r="Q216">
        <v>1</v>
      </c>
      <c r="R216" s="112">
        <v>24.117173252279628</v>
      </c>
      <c r="S216" s="112">
        <v>23.417173252279628</v>
      </c>
    </row>
    <row r="217" spans="1:19">
      <c r="A217">
        <v>1886</v>
      </c>
      <c r="B217" s="100" t="s">
        <v>854</v>
      </c>
      <c r="C217" s="112">
        <v>161.6</v>
      </c>
      <c r="D217">
        <v>161</v>
      </c>
      <c r="E217">
        <v>24</v>
      </c>
      <c r="F217">
        <v>161</v>
      </c>
      <c r="G217">
        <v>32</v>
      </c>
      <c r="H217">
        <v>110</v>
      </c>
      <c r="I217">
        <v>19</v>
      </c>
      <c r="J217">
        <v>0.19875776397515527</v>
      </c>
      <c r="K217">
        <v>0.68322981366459623</v>
      </c>
      <c r="L217">
        <v>0.11801242236024845</v>
      </c>
      <c r="M217">
        <v>23.085714285714285</v>
      </c>
      <c r="N217">
        <v>26.933333333333334</v>
      </c>
      <c r="O217">
        <v>0.19875776397515527</v>
      </c>
      <c r="P217">
        <v>0.88198757763975144</v>
      </c>
      <c r="Q217">
        <v>0.99999999999999989</v>
      </c>
      <c r="R217" s="112">
        <v>24.782164502164502</v>
      </c>
      <c r="S217" s="112">
        <v>24.082164502164503</v>
      </c>
    </row>
    <row r="218" spans="1:19">
      <c r="A218">
        <v>1886</v>
      </c>
      <c r="B218" s="100" t="s">
        <v>855</v>
      </c>
      <c r="C218" s="112">
        <v>161.46078431372541</v>
      </c>
      <c r="D218">
        <v>102</v>
      </c>
      <c r="E218">
        <v>18</v>
      </c>
      <c r="F218">
        <v>102</v>
      </c>
      <c r="G218">
        <v>19</v>
      </c>
      <c r="H218">
        <v>75</v>
      </c>
      <c r="I218">
        <v>8</v>
      </c>
      <c r="J218">
        <v>0.18627450980392157</v>
      </c>
      <c r="K218">
        <v>0.73529411764705888</v>
      </c>
      <c r="L218">
        <v>7.8431372549019607E-2</v>
      </c>
      <c r="M218">
        <v>23.0658263305322</v>
      </c>
      <c r="N218">
        <v>26.910130718954235</v>
      </c>
      <c r="O218">
        <v>0.18627450980392157</v>
      </c>
      <c r="P218">
        <v>0.92156862745098045</v>
      </c>
      <c r="Q218">
        <v>1</v>
      </c>
      <c r="R218" s="112">
        <v>24.706062869592269</v>
      </c>
      <c r="S218" s="112">
        <v>24.00606286959227</v>
      </c>
    </row>
    <row r="219" spans="1:19">
      <c r="A219">
        <v>1886</v>
      </c>
      <c r="B219" s="100" t="s">
        <v>856</v>
      </c>
    </row>
    <row r="220" spans="1:19">
      <c r="A220">
        <v>1886</v>
      </c>
      <c r="B220" s="100" t="s">
        <v>865</v>
      </c>
      <c r="C220" s="112">
        <v>162.39227941176475</v>
      </c>
      <c r="D220">
        <v>272</v>
      </c>
      <c r="E220">
        <v>10</v>
      </c>
      <c r="F220">
        <v>272</v>
      </c>
      <c r="G220">
        <v>69</v>
      </c>
      <c r="H220">
        <v>163</v>
      </c>
      <c r="I220">
        <v>40</v>
      </c>
      <c r="J220">
        <v>0.25367647058823528</v>
      </c>
      <c r="K220">
        <v>0.59926470588235292</v>
      </c>
      <c r="L220">
        <v>0.14705882352941177</v>
      </c>
      <c r="M220">
        <v>23.198897058823537</v>
      </c>
      <c r="N220">
        <v>27.065379901960792</v>
      </c>
      <c r="O220">
        <v>0.25367647058823528</v>
      </c>
      <c r="P220">
        <v>0.8529411764705882</v>
      </c>
      <c r="Q220">
        <v>1</v>
      </c>
      <c r="R220" s="112">
        <v>24.788187552628422</v>
      </c>
      <c r="S220" s="112">
        <v>24.088187552628423</v>
      </c>
    </row>
    <row r="221" spans="1:19">
      <c r="A221">
        <v>1886</v>
      </c>
      <c r="B221" s="100" t="s">
        <v>867</v>
      </c>
      <c r="C221" s="112">
        <v>163.36431535269705</v>
      </c>
      <c r="D221">
        <v>241</v>
      </c>
      <c r="E221">
        <v>69</v>
      </c>
      <c r="F221">
        <v>241</v>
      </c>
      <c r="G221">
        <v>47</v>
      </c>
      <c r="H221">
        <v>167</v>
      </c>
      <c r="I221">
        <v>27</v>
      </c>
      <c r="J221">
        <v>0.19502074688796681</v>
      </c>
      <c r="K221">
        <v>0.69294605809128629</v>
      </c>
      <c r="L221">
        <v>0.11203319502074689</v>
      </c>
      <c r="M221">
        <v>23.337759336099577</v>
      </c>
      <c r="N221">
        <v>27.227385892116175</v>
      </c>
      <c r="O221">
        <v>0.19502074688796681</v>
      </c>
      <c r="P221">
        <v>0.88796680497925307</v>
      </c>
      <c r="Q221">
        <v>1</v>
      </c>
      <c r="R221" s="112">
        <v>25.049660844286521</v>
      </c>
      <c r="S221" s="112">
        <v>24.349660844286522</v>
      </c>
    </row>
    <row r="222" spans="1:19">
      <c r="A222">
        <v>1886</v>
      </c>
      <c r="B222" s="100" t="s">
        <v>876</v>
      </c>
      <c r="C222" s="112">
        <v>163</v>
      </c>
      <c r="D222">
        <v>135</v>
      </c>
      <c r="E222">
        <v>37</v>
      </c>
      <c r="F222">
        <v>135</v>
      </c>
      <c r="G222">
        <v>23</v>
      </c>
      <c r="H222">
        <v>97</v>
      </c>
      <c r="I222">
        <v>15</v>
      </c>
      <c r="J222">
        <v>0.17037037037037037</v>
      </c>
      <c r="K222">
        <v>0.71851851851851856</v>
      </c>
      <c r="L222">
        <v>0.1111111111111111</v>
      </c>
      <c r="M222">
        <v>23.285714285714285</v>
      </c>
      <c r="N222">
        <v>27.166666666666668</v>
      </c>
      <c r="O222">
        <v>0.17037037037037037</v>
      </c>
      <c r="P222">
        <v>0.88888888888888895</v>
      </c>
      <c r="Q222">
        <v>1</v>
      </c>
      <c r="R222" s="112">
        <v>25.06615120274914</v>
      </c>
      <c r="S222" s="112">
        <v>24.36615120274914</v>
      </c>
    </row>
    <row r="223" spans="1:19">
      <c r="A223">
        <v>1886</v>
      </c>
      <c r="B223" s="100" t="s">
        <v>884</v>
      </c>
      <c r="C223" s="112">
        <v>163.08243243243243</v>
      </c>
      <c r="D223">
        <v>148</v>
      </c>
      <c r="E223">
        <v>57</v>
      </c>
      <c r="F223">
        <v>148</v>
      </c>
      <c r="G223">
        <v>28</v>
      </c>
      <c r="H223">
        <v>110</v>
      </c>
      <c r="I223">
        <v>10</v>
      </c>
      <c r="J223">
        <v>0.1891891891891892</v>
      </c>
      <c r="K223">
        <v>0.7432432432432432</v>
      </c>
      <c r="L223">
        <v>6.7567567567567571E-2</v>
      </c>
      <c r="M223">
        <v>23.297490347490346</v>
      </c>
      <c r="N223">
        <v>27.180405405405406</v>
      </c>
      <c r="O223">
        <v>0.1891891891891892</v>
      </c>
      <c r="P223">
        <v>0.93243243243243246</v>
      </c>
      <c r="Q223">
        <v>1</v>
      </c>
      <c r="R223" s="112">
        <v>24.921254826254824</v>
      </c>
      <c r="S223" s="112">
        <v>24.221254826254825</v>
      </c>
    </row>
    <row r="224" spans="1:19">
      <c r="A224">
        <v>1886</v>
      </c>
      <c r="B224" s="100" t="s">
        <v>903</v>
      </c>
      <c r="C224" s="112">
        <v>162.28934426229506</v>
      </c>
      <c r="D224">
        <v>122</v>
      </c>
      <c r="E224">
        <v>47</v>
      </c>
      <c r="F224">
        <v>122</v>
      </c>
      <c r="G224">
        <v>36</v>
      </c>
      <c r="H224">
        <v>85</v>
      </c>
      <c r="I224">
        <v>1</v>
      </c>
      <c r="J224">
        <v>0.29508196721311475</v>
      </c>
      <c r="K224">
        <v>0.69672131147540983</v>
      </c>
      <c r="L224">
        <v>8.1967213114754103E-3</v>
      </c>
      <c r="M224">
        <v>23.184192037470723</v>
      </c>
      <c r="N224">
        <v>27.048224043715845</v>
      </c>
      <c r="O224">
        <v>0.29508196721311475</v>
      </c>
      <c r="P224">
        <v>0.99180327868852458</v>
      </c>
      <c r="Q224">
        <v>1</v>
      </c>
      <c r="R224" s="112">
        <v>24.320672039307524</v>
      </c>
      <c r="S224" s="112">
        <v>23.620672039307525</v>
      </c>
    </row>
    <row r="225" spans="1:19">
      <c r="A225">
        <v>1886</v>
      </c>
      <c r="B225" s="100" t="s">
        <v>909</v>
      </c>
      <c r="C225" s="112">
        <v>163.904702970297</v>
      </c>
      <c r="D225">
        <v>404</v>
      </c>
      <c r="E225">
        <v>105</v>
      </c>
      <c r="F225">
        <v>403</v>
      </c>
      <c r="G225">
        <v>111</v>
      </c>
      <c r="H225">
        <v>265</v>
      </c>
      <c r="I225">
        <v>27</v>
      </c>
      <c r="J225">
        <v>0.27543424317617865</v>
      </c>
      <c r="K225">
        <v>0.65756823821339949</v>
      </c>
      <c r="L225">
        <v>6.699751861042183E-2</v>
      </c>
      <c r="M225">
        <v>23.414957567185287</v>
      </c>
      <c r="N225">
        <v>27.317450495049499</v>
      </c>
      <c r="O225">
        <v>0.27543424317617865</v>
      </c>
      <c r="P225">
        <v>0.93300248138957809</v>
      </c>
      <c r="Q225">
        <v>0.99999999999999989</v>
      </c>
      <c r="R225" s="112">
        <v>24.747695718021934</v>
      </c>
      <c r="S225" s="112">
        <v>24.047695718021934</v>
      </c>
    </row>
    <row r="226" spans="1:19">
      <c r="A226">
        <v>1886</v>
      </c>
      <c r="B226" s="100" t="s">
        <v>911</v>
      </c>
      <c r="C226" s="112">
        <v>164.62179675994111</v>
      </c>
      <c r="D226">
        <v>679</v>
      </c>
      <c r="E226">
        <v>140</v>
      </c>
      <c r="F226">
        <v>679</v>
      </c>
      <c r="G226">
        <v>183</v>
      </c>
      <c r="H226">
        <v>428</v>
      </c>
      <c r="I226">
        <v>68</v>
      </c>
      <c r="J226">
        <v>0.26951399116347569</v>
      </c>
      <c r="K226">
        <v>0.63033873343151692</v>
      </c>
      <c r="L226">
        <v>0.10014727540500737</v>
      </c>
      <c r="M226">
        <v>23.517399537134445</v>
      </c>
      <c r="N226">
        <v>27.436966126656852</v>
      </c>
      <c r="O226">
        <v>0.26951399116347569</v>
      </c>
      <c r="P226">
        <v>0.89985272459499255</v>
      </c>
      <c r="Q226">
        <v>0.99999999999999989</v>
      </c>
      <c r="R226" s="112">
        <v>24.950605544751866</v>
      </c>
      <c r="S226" s="112">
        <v>24.250605544751867</v>
      </c>
    </row>
    <row r="227" spans="1:19" s="61" customFormat="1">
      <c r="A227" s="61">
        <v>1886</v>
      </c>
      <c r="B227" s="239" t="s">
        <v>1053</v>
      </c>
      <c r="C227" s="277">
        <f>AVERAGE(C228:C257)</f>
        <v>163.33146547035309</v>
      </c>
    </row>
    <row r="228" spans="1:19">
      <c r="A228">
        <v>1886</v>
      </c>
      <c r="B228" s="100" t="s">
        <v>823</v>
      </c>
      <c r="C228" s="112">
        <v>162.66835443037974</v>
      </c>
      <c r="D228">
        <v>158</v>
      </c>
      <c r="E228">
        <v>42</v>
      </c>
      <c r="F228">
        <v>155</v>
      </c>
      <c r="G228">
        <v>33</v>
      </c>
      <c r="H228">
        <v>99</v>
      </c>
      <c r="I228">
        <v>23</v>
      </c>
      <c r="J228">
        <v>0.2129032258064516</v>
      </c>
      <c r="K228">
        <v>0.6387096774193548</v>
      </c>
      <c r="L228">
        <v>0.14838709677419354</v>
      </c>
      <c r="M228">
        <v>23.238336347197105</v>
      </c>
      <c r="N228">
        <v>27.111392405063288</v>
      </c>
      <c r="O228">
        <v>0.2129032258064516</v>
      </c>
      <c r="P228">
        <v>0.85161290322580641</v>
      </c>
      <c r="Q228">
        <v>1</v>
      </c>
      <c r="R228" s="112">
        <v>24.979255484318774</v>
      </c>
      <c r="S228" s="112">
        <v>24.279255484318774</v>
      </c>
    </row>
    <row r="229" spans="1:19">
      <c r="A229">
        <v>1886</v>
      </c>
      <c r="B229" s="100" t="s">
        <v>824</v>
      </c>
      <c r="C229" s="112">
        <v>161.77127272727267</v>
      </c>
      <c r="D229">
        <v>275</v>
      </c>
      <c r="E229">
        <v>63</v>
      </c>
      <c r="F229">
        <v>272</v>
      </c>
      <c r="G229">
        <v>66</v>
      </c>
      <c r="H229">
        <v>178</v>
      </c>
      <c r="I229">
        <v>28</v>
      </c>
      <c r="J229">
        <v>0.24264705882352941</v>
      </c>
      <c r="K229">
        <v>0.65441176470588236</v>
      </c>
      <c r="L229">
        <v>0.10294117647058823</v>
      </c>
      <c r="M229">
        <v>23.110181818181811</v>
      </c>
      <c r="N229">
        <v>26.961878787878778</v>
      </c>
      <c r="O229">
        <v>0.24264705882352941</v>
      </c>
      <c r="P229">
        <v>0.8970588235294118</v>
      </c>
      <c r="Q229">
        <v>1</v>
      </c>
      <c r="R229" s="112">
        <v>24.624894109635676</v>
      </c>
      <c r="S229" s="112">
        <v>23.924894109635677</v>
      </c>
    </row>
    <row r="230" spans="1:19">
      <c r="A230">
        <v>1886</v>
      </c>
      <c r="B230" s="100" t="s">
        <v>825</v>
      </c>
      <c r="C230" s="112">
        <v>164.78965517241375</v>
      </c>
      <c r="D230">
        <v>551</v>
      </c>
      <c r="E230">
        <v>175</v>
      </c>
      <c r="F230">
        <v>551</v>
      </c>
      <c r="G230">
        <v>133</v>
      </c>
      <c r="H230">
        <v>364</v>
      </c>
      <c r="I230">
        <v>54</v>
      </c>
      <c r="J230">
        <v>0.2413793103448276</v>
      </c>
      <c r="K230">
        <v>0.66061705989110708</v>
      </c>
      <c r="L230">
        <v>9.8003629764065334E-2</v>
      </c>
      <c r="M230">
        <v>23.541379310344819</v>
      </c>
      <c r="N230">
        <v>27.464942528735623</v>
      </c>
      <c r="O230">
        <v>0.2413793103448276</v>
      </c>
      <c r="P230">
        <v>0.90199637023593471</v>
      </c>
      <c r="Q230">
        <v>1</v>
      </c>
      <c r="R230" s="112">
        <v>25.077389636225835</v>
      </c>
      <c r="S230" s="112">
        <v>24.377389636225836</v>
      </c>
    </row>
    <row r="231" spans="1:19">
      <c r="A231">
        <v>1886</v>
      </c>
      <c r="B231" s="100" t="s">
        <v>826</v>
      </c>
      <c r="C231" s="112">
        <v>163.5794117647059</v>
      </c>
      <c r="D231">
        <v>170</v>
      </c>
      <c r="E231">
        <v>24</v>
      </c>
      <c r="F231">
        <v>170</v>
      </c>
      <c r="G231">
        <v>42</v>
      </c>
      <c r="H231">
        <v>108</v>
      </c>
      <c r="I231">
        <v>20</v>
      </c>
      <c r="J231">
        <v>0.24705882352941178</v>
      </c>
      <c r="K231">
        <v>0.63529411764705879</v>
      </c>
      <c r="L231">
        <v>0.11764705882352941</v>
      </c>
      <c r="M231">
        <v>23.368487394957985</v>
      </c>
      <c r="N231">
        <v>27.263235294117649</v>
      </c>
      <c r="O231">
        <v>0.24705882352941178</v>
      </c>
      <c r="P231">
        <v>0.88235294117647056</v>
      </c>
      <c r="Q231">
        <v>1</v>
      </c>
      <c r="R231" s="112">
        <v>24.919174058512297</v>
      </c>
      <c r="S231" s="112">
        <v>24.219174058512298</v>
      </c>
    </row>
    <row r="232" spans="1:19">
      <c r="A232">
        <v>1886</v>
      </c>
      <c r="B232" s="100" t="s">
        <v>827</v>
      </c>
      <c r="C232" s="112">
        <v>165.43333333333334</v>
      </c>
      <c r="D232">
        <v>81</v>
      </c>
      <c r="E232">
        <v>16</v>
      </c>
      <c r="F232">
        <v>81</v>
      </c>
      <c r="G232">
        <v>22</v>
      </c>
      <c r="H232">
        <v>56</v>
      </c>
      <c r="I232">
        <v>3</v>
      </c>
      <c r="J232">
        <v>0.27160493827160492</v>
      </c>
      <c r="K232">
        <v>0.69135802469135799</v>
      </c>
      <c r="L232">
        <v>3.7037037037037035E-2</v>
      </c>
      <c r="M232">
        <v>23.633333333333333</v>
      </c>
      <c r="N232">
        <v>27.572222222222223</v>
      </c>
      <c r="O232">
        <v>0.27160493827160492</v>
      </c>
      <c r="P232">
        <v>0.96296296296296291</v>
      </c>
      <c r="Q232">
        <v>1</v>
      </c>
      <c r="R232" s="112">
        <v>24.934573412698413</v>
      </c>
      <c r="S232" s="112">
        <v>24.234573412698413</v>
      </c>
    </row>
    <row r="233" spans="1:19">
      <c r="A233">
        <v>1886</v>
      </c>
      <c r="B233" s="100" t="s">
        <v>828</v>
      </c>
      <c r="C233" s="112">
        <v>162.61422924901183</v>
      </c>
      <c r="D233">
        <v>253</v>
      </c>
      <c r="E233">
        <v>68</v>
      </c>
      <c r="F233">
        <v>253</v>
      </c>
      <c r="G233">
        <v>67</v>
      </c>
      <c r="H233">
        <v>156</v>
      </c>
      <c r="I233">
        <v>30</v>
      </c>
      <c r="J233">
        <v>0.2648221343873518</v>
      </c>
      <c r="K233">
        <v>0.61660079051383399</v>
      </c>
      <c r="L233">
        <v>0.11857707509881422</v>
      </c>
      <c r="M233">
        <v>23.230604178430262</v>
      </c>
      <c r="N233">
        <v>27.10237154150197</v>
      </c>
      <c r="O233">
        <v>0.2648221343873518</v>
      </c>
      <c r="P233">
        <v>0.88142292490118579</v>
      </c>
      <c r="Q233">
        <v>1</v>
      </c>
      <c r="R233" s="112">
        <v>24.707335961140306</v>
      </c>
      <c r="S233" s="112">
        <v>24.007335961140306</v>
      </c>
    </row>
    <row r="234" spans="1:19">
      <c r="A234">
        <v>1886</v>
      </c>
      <c r="B234" s="100" t="s">
        <v>932</v>
      </c>
      <c r="C234" s="112">
        <v>164.42943548387098</v>
      </c>
      <c r="D234">
        <v>248</v>
      </c>
      <c r="E234">
        <v>74</v>
      </c>
      <c r="F234">
        <v>244</v>
      </c>
      <c r="G234">
        <v>50</v>
      </c>
      <c r="H234">
        <v>155</v>
      </c>
      <c r="I234">
        <v>39</v>
      </c>
      <c r="J234">
        <v>0.20491803278688525</v>
      </c>
      <c r="K234">
        <v>0.63524590163934425</v>
      </c>
      <c r="L234">
        <v>0.1598360655737705</v>
      </c>
      <c r="M234">
        <v>23.489919354838712</v>
      </c>
      <c r="N234">
        <v>27.404905913978496</v>
      </c>
      <c r="O234">
        <v>0.20491803278688525</v>
      </c>
      <c r="P234">
        <v>0.8401639344262295</v>
      </c>
      <c r="Q234">
        <v>1</v>
      </c>
      <c r="R234" s="112">
        <v>25.308493756503644</v>
      </c>
      <c r="S234" s="112">
        <v>24.608493756503645</v>
      </c>
    </row>
    <row r="235" spans="1:19">
      <c r="A235">
        <v>1886</v>
      </c>
      <c r="B235" s="100" t="s">
        <v>933</v>
      </c>
      <c r="C235" s="112">
        <v>166.88245614035085</v>
      </c>
      <c r="D235">
        <v>114</v>
      </c>
      <c r="E235">
        <v>27</v>
      </c>
      <c r="F235">
        <v>113</v>
      </c>
      <c r="G235">
        <v>31</v>
      </c>
      <c r="H235">
        <v>75</v>
      </c>
      <c r="I235">
        <v>7</v>
      </c>
      <c r="J235">
        <v>0.27433628318584069</v>
      </c>
      <c r="K235">
        <v>0.66371681415929207</v>
      </c>
      <c r="L235">
        <v>6.1946902654867256E-2</v>
      </c>
      <c r="M235">
        <v>23.840350877192979</v>
      </c>
      <c r="N235">
        <v>27.813742690058476</v>
      </c>
      <c r="O235">
        <v>0.27433628318584069</v>
      </c>
      <c r="P235">
        <v>0.93805309734513276</v>
      </c>
      <c r="Q235">
        <v>1</v>
      </c>
      <c r="R235" s="112">
        <v>25.191304093567247</v>
      </c>
      <c r="S235" s="112">
        <v>24.491304093567248</v>
      </c>
    </row>
    <row r="236" spans="1:19">
      <c r="A236">
        <v>1886</v>
      </c>
      <c r="B236" s="100" t="s">
        <v>829</v>
      </c>
      <c r="C236" s="112">
        <v>163.99</v>
      </c>
      <c r="D236">
        <v>70</v>
      </c>
      <c r="E236">
        <v>26</v>
      </c>
      <c r="F236">
        <v>70</v>
      </c>
      <c r="G236">
        <v>14</v>
      </c>
      <c r="H236">
        <v>45</v>
      </c>
      <c r="I236">
        <v>11</v>
      </c>
      <c r="J236">
        <v>0.2</v>
      </c>
      <c r="K236">
        <v>0.6428571428571429</v>
      </c>
      <c r="L236">
        <v>0.15714285714285714</v>
      </c>
      <c r="M236">
        <v>23.427142857142858</v>
      </c>
      <c r="N236">
        <v>27.331666666666667</v>
      </c>
      <c r="O236">
        <v>0.2</v>
      </c>
      <c r="P236">
        <v>0.84285714285714297</v>
      </c>
      <c r="Q236">
        <v>1</v>
      </c>
      <c r="R236" s="112">
        <v>25.249253968253967</v>
      </c>
      <c r="S236" s="112">
        <v>24.549253968253968</v>
      </c>
    </row>
    <row r="237" spans="1:19">
      <c r="A237">
        <v>1886</v>
      </c>
      <c r="B237" s="100" t="s">
        <v>959</v>
      </c>
      <c r="C237" s="112">
        <v>165.45670103092786</v>
      </c>
      <c r="D237">
        <v>97</v>
      </c>
      <c r="E237">
        <v>17</v>
      </c>
      <c r="F237">
        <v>97</v>
      </c>
      <c r="G237">
        <v>23</v>
      </c>
      <c r="H237">
        <v>69</v>
      </c>
      <c r="I237">
        <v>5</v>
      </c>
      <c r="J237">
        <v>0.23711340206185566</v>
      </c>
      <c r="K237">
        <v>0.71134020618556704</v>
      </c>
      <c r="L237">
        <v>5.1546391752577317E-2</v>
      </c>
      <c r="M237">
        <v>23.636671575846837</v>
      </c>
      <c r="N237">
        <v>27.576116838487977</v>
      </c>
      <c r="O237">
        <v>0.23711340206185566</v>
      </c>
      <c r="P237">
        <v>0.94845360824742264</v>
      </c>
      <c r="Q237">
        <v>1</v>
      </c>
      <c r="R237" s="112">
        <v>25.092553520735954</v>
      </c>
      <c r="S237" s="112">
        <v>24.392553520735955</v>
      </c>
    </row>
    <row r="238" spans="1:19">
      <c r="A238">
        <v>1886</v>
      </c>
      <c r="B238" s="100" t="s">
        <v>830</v>
      </c>
      <c r="C238" s="112">
        <v>164.17226277372268</v>
      </c>
      <c r="D238">
        <v>137</v>
      </c>
      <c r="E238">
        <v>51</v>
      </c>
      <c r="F238">
        <v>131</v>
      </c>
      <c r="G238">
        <v>33</v>
      </c>
      <c r="H238">
        <v>87</v>
      </c>
      <c r="I238">
        <v>11</v>
      </c>
      <c r="J238">
        <v>0.25190839694656486</v>
      </c>
      <c r="K238">
        <v>0.66412213740458015</v>
      </c>
      <c r="L238">
        <v>8.3969465648854963E-2</v>
      </c>
      <c r="M238">
        <v>23.453180396246097</v>
      </c>
      <c r="N238">
        <v>27.362043795620448</v>
      </c>
      <c r="O238">
        <v>0.25190839694656486</v>
      </c>
      <c r="P238">
        <v>0.91603053435114501</v>
      </c>
      <c r="Q238">
        <v>1</v>
      </c>
      <c r="R238" s="112">
        <v>24.913387987966402</v>
      </c>
      <c r="S238" s="112">
        <v>24.213387987966403</v>
      </c>
    </row>
    <row r="239" spans="1:19">
      <c r="A239">
        <v>1886</v>
      </c>
      <c r="B239" s="100" t="s">
        <v>965</v>
      </c>
      <c r="C239" s="112">
        <v>160.63033707865176</v>
      </c>
      <c r="D239">
        <v>89</v>
      </c>
      <c r="E239">
        <v>36</v>
      </c>
      <c r="F239">
        <v>89</v>
      </c>
      <c r="G239">
        <v>29</v>
      </c>
      <c r="H239">
        <v>41</v>
      </c>
      <c r="I239">
        <v>19</v>
      </c>
      <c r="J239">
        <v>0.3258426966292135</v>
      </c>
      <c r="K239">
        <v>0.4606741573033708</v>
      </c>
      <c r="L239">
        <v>0.21348314606741572</v>
      </c>
      <c r="M239">
        <v>22.947191011235965</v>
      </c>
      <c r="N239">
        <v>26.771722846441961</v>
      </c>
      <c r="O239">
        <v>0.3258426966292135</v>
      </c>
      <c r="P239">
        <v>0.7865168539325843</v>
      </c>
      <c r="Q239">
        <v>1</v>
      </c>
      <c r="R239" s="112">
        <v>24.393050607472379</v>
      </c>
      <c r="S239" s="112">
        <v>23.693050607472379</v>
      </c>
    </row>
    <row r="240" spans="1:19">
      <c r="A240">
        <v>1886</v>
      </c>
      <c r="B240" s="100" t="s">
        <v>831</v>
      </c>
      <c r="C240" s="112">
        <v>161.53387755102031</v>
      </c>
      <c r="D240">
        <v>245</v>
      </c>
      <c r="E240">
        <v>89</v>
      </c>
      <c r="F240">
        <v>254</v>
      </c>
      <c r="G240">
        <v>55</v>
      </c>
      <c r="H240">
        <v>180</v>
      </c>
      <c r="I240">
        <v>19</v>
      </c>
      <c r="J240">
        <v>0.21653543307086615</v>
      </c>
      <c r="K240">
        <v>0.70866141732283461</v>
      </c>
      <c r="L240">
        <v>7.4803149606299218E-2</v>
      </c>
      <c r="M240">
        <v>23.076268221574331</v>
      </c>
      <c r="N240">
        <v>26.922312925170051</v>
      </c>
      <c r="O240">
        <v>0.21653543307086615</v>
      </c>
      <c r="P240">
        <v>0.9251968503937007</v>
      </c>
      <c r="Q240">
        <v>0.99999999999999989</v>
      </c>
      <c r="R240" s="112">
        <v>24.61468610301262</v>
      </c>
      <c r="S240" s="112">
        <v>23.91468610301262</v>
      </c>
    </row>
    <row r="241" spans="1:19">
      <c r="A241">
        <v>1886</v>
      </c>
      <c r="B241" s="100" t="s">
        <v>832</v>
      </c>
      <c r="C241" s="112">
        <v>163.60557939914176</v>
      </c>
      <c r="D241">
        <v>233</v>
      </c>
      <c r="E241">
        <v>76</v>
      </c>
      <c r="F241">
        <v>233</v>
      </c>
      <c r="G241">
        <v>56</v>
      </c>
      <c r="H241">
        <v>164</v>
      </c>
      <c r="I241">
        <v>13</v>
      </c>
      <c r="J241">
        <v>0.24034334763948498</v>
      </c>
      <c r="K241">
        <v>0.70386266094420602</v>
      </c>
      <c r="L241">
        <v>5.5793991416309016E-2</v>
      </c>
      <c r="M241">
        <v>23.372225628448824</v>
      </c>
      <c r="N241">
        <v>27.267596566523626</v>
      </c>
      <c r="O241">
        <v>0.24034334763948498</v>
      </c>
      <c r="P241">
        <v>0.94420600858369097</v>
      </c>
      <c r="Q241">
        <v>1</v>
      </c>
      <c r="R241" s="112">
        <v>24.809237468409346</v>
      </c>
      <c r="S241" s="112">
        <v>24.109237468409347</v>
      </c>
    </row>
    <row r="242" spans="1:19">
      <c r="A242">
        <v>1886</v>
      </c>
      <c r="B242" s="100" t="s">
        <v>870</v>
      </c>
      <c r="C242" s="112">
        <v>165.46538461538455</v>
      </c>
      <c r="D242">
        <v>52</v>
      </c>
      <c r="E242">
        <v>10</v>
      </c>
      <c r="F242">
        <v>51</v>
      </c>
      <c r="G242">
        <v>12</v>
      </c>
      <c r="H242">
        <v>35</v>
      </c>
      <c r="I242">
        <v>4</v>
      </c>
      <c r="J242">
        <v>0.23529411764705882</v>
      </c>
      <c r="K242">
        <v>0.68627450980392157</v>
      </c>
      <c r="L242">
        <v>7.8431372549019607E-2</v>
      </c>
      <c r="M242">
        <v>23.637912087912078</v>
      </c>
      <c r="N242">
        <v>27.577564102564093</v>
      </c>
      <c r="O242">
        <v>0.23529411764705882</v>
      </c>
      <c r="P242">
        <v>0.92156862745098045</v>
      </c>
      <c r="Q242">
        <v>1</v>
      </c>
      <c r="R242" s="112">
        <v>25.157492150706425</v>
      </c>
      <c r="S242" s="112">
        <v>24.457492150706425</v>
      </c>
    </row>
    <row r="243" spans="1:19">
      <c r="A243">
        <v>1886</v>
      </c>
      <c r="B243" s="100" t="s">
        <v>833</v>
      </c>
      <c r="C243" s="112">
        <v>159.65135135135137</v>
      </c>
      <c r="D243">
        <v>74</v>
      </c>
      <c r="E243">
        <v>14</v>
      </c>
      <c r="F243">
        <v>74</v>
      </c>
      <c r="G243">
        <v>21</v>
      </c>
      <c r="H243">
        <v>47</v>
      </c>
      <c r="I243">
        <v>6</v>
      </c>
      <c r="J243">
        <v>0.28378378378378377</v>
      </c>
      <c r="K243">
        <v>0.63513513513513509</v>
      </c>
      <c r="L243">
        <v>8.1081081081081086E-2</v>
      </c>
      <c r="M243">
        <v>22.807335907335908</v>
      </c>
      <c r="N243">
        <v>26.60855855855856</v>
      </c>
      <c r="O243">
        <v>0.28378378378378377</v>
      </c>
      <c r="P243">
        <v>0.91891891891891886</v>
      </c>
      <c r="Q243">
        <v>1</v>
      </c>
      <c r="R243" s="112">
        <v>24.10136915030532</v>
      </c>
      <c r="S243" s="112">
        <v>23.401369150305321</v>
      </c>
    </row>
    <row r="244" spans="1:19">
      <c r="A244">
        <v>1886</v>
      </c>
      <c r="B244" s="100" t="s">
        <v>949</v>
      </c>
      <c r="C244" s="112">
        <v>164.59767441860464</v>
      </c>
      <c r="D244">
        <v>129</v>
      </c>
      <c r="E244">
        <v>25</v>
      </c>
      <c r="F244">
        <v>127</v>
      </c>
      <c r="G244">
        <v>32</v>
      </c>
      <c r="H244">
        <v>89</v>
      </c>
      <c r="I244">
        <v>6</v>
      </c>
      <c r="J244">
        <v>0.25196850393700787</v>
      </c>
      <c r="K244">
        <v>0.70078740157480313</v>
      </c>
      <c r="L244">
        <v>4.7244094488188976E-2</v>
      </c>
      <c r="M244">
        <v>23.513953488372092</v>
      </c>
      <c r="N244">
        <v>27.432945736434107</v>
      </c>
      <c r="O244">
        <v>0.25196850393700787</v>
      </c>
      <c r="P244">
        <v>0.952755905511811</v>
      </c>
      <c r="Q244">
        <v>1</v>
      </c>
      <c r="R244" s="112">
        <v>24.901012542461459</v>
      </c>
      <c r="S244" s="112">
        <v>24.201012542461459</v>
      </c>
    </row>
    <row r="245" spans="1:19">
      <c r="A245">
        <v>1886</v>
      </c>
      <c r="B245" s="100" t="s">
        <v>939</v>
      </c>
      <c r="C245" s="112">
        <v>165.5</v>
      </c>
      <c r="D245">
        <v>48</v>
      </c>
      <c r="E245">
        <v>10</v>
      </c>
      <c r="F245">
        <v>47</v>
      </c>
      <c r="G245">
        <v>8</v>
      </c>
      <c r="H245">
        <v>32</v>
      </c>
      <c r="I245">
        <v>7</v>
      </c>
      <c r="J245">
        <v>0.1702127659574468</v>
      </c>
      <c r="K245">
        <v>0.68085106382978722</v>
      </c>
      <c r="L245">
        <v>0.14893617021276595</v>
      </c>
      <c r="M245">
        <v>23.642857142857142</v>
      </c>
      <c r="N245">
        <v>27.583333333333332</v>
      </c>
      <c r="O245">
        <v>0.1702127659574468</v>
      </c>
      <c r="P245">
        <v>0.85106382978723405</v>
      </c>
      <c r="Q245">
        <v>1</v>
      </c>
      <c r="R245" s="112">
        <v>25.551525297619047</v>
      </c>
      <c r="S245" s="112">
        <v>24.851525297619048</v>
      </c>
    </row>
    <row r="246" spans="1:19">
      <c r="A246">
        <v>1886</v>
      </c>
      <c r="B246" s="100" t="s">
        <v>966</v>
      </c>
      <c r="C246" s="112">
        <v>164.1819672131148</v>
      </c>
      <c r="D246">
        <v>122</v>
      </c>
      <c r="E246">
        <v>30</v>
      </c>
      <c r="F246">
        <v>122</v>
      </c>
      <c r="G246">
        <v>31</v>
      </c>
      <c r="H246">
        <v>80</v>
      </c>
      <c r="I246">
        <v>11</v>
      </c>
      <c r="J246">
        <v>0.25409836065573771</v>
      </c>
      <c r="K246">
        <v>0.65573770491803274</v>
      </c>
      <c r="L246">
        <v>9.0163934426229511E-2</v>
      </c>
      <c r="M246">
        <v>23.454566744730688</v>
      </c>
      <c r="N246">
        <v>27.363661202185799</v>
      </c>
      <c r="O246">
        <v>0.25409836065573771</v>
      </c>
      <c r="P246">
        <v>0.9098360655737705</v>
      </c>
      <c r="Q246">
        <v>1</v>
      </c>
      <c r="R246" s="112">
        <v>24.920477166276353</v>
      </c>
      <c r="S246" s="112">
        <v>24.220477166276353</v>
      </c>
    </row>
    <row r="247" spans="1:19">
      <c r="A247">
        <v>1886</v>
      </c>
      <c r="B247" s="242" t="s">
        <v>1054</v>
      </c>
      <c r="C247" s="112">
        <v>161.5</v>
      </c>
      <c r="D247">
        <v>64</v>
      </c>
      <c r="E247">
        <v>29</v>
      </c>
      <c r="F247">
        <v>64</v>
      </c>
      <c r="G247">
        <v>16</v>
      </c>
      <c r="H247">
        <v>41</v>
      </c>
      <c r="I247">
        <v>7</v>
      </c>
      <c r="J247">
        <v>0.25</v>
      </c>
      <c r="K247">
        <v>0.640625</v>
      </c>
      <c r="L247">
        <v>0.109375</v>
      </c>
      <c r="M247">
        <v>23.071428571428573</v>
      </c>
      <c r="N247">
        <v>26.916666666666668</v>
      </c>
      <c r="O247">
        <v>0.25</v>
      </c>
      <c r="P247">
        <v>0.890625</v>
      </c>
      <c r="Q247">
        <v>1</v>
      </c>
      <c r="R247" s="112">
        <v>24.572009291521489</v>
      </c>
      <c r="S247" s="112">
        <v>23.87200929152149</v>
      </c>
    </row>
    <row r="248" spans="1:19">
      <c r="A248">
        <v>1886</v>
      </c>
      <c r="B248" s="100" t="s">
        <v>953</v>
      </c>
      <c r="C248" s="112">
        <v>166.00386100386106</v>
      </c>
      <c r="D248">
        <v>259</v>
      </c>
      <c r="E248">
        <v>110</v>
      </c>
      <c r="F248">
        <v>258</v>
      </c>
      <c r="G248">
        <v>82</v>
      </c>
      <c r="H248">
        <v>163</v>
      </c>
      <c r="I248">
        <v>13</v>
      </c>
      <c r="J248">
        <v>0.31782945736434109</v>
      </c>
      <c r="K248">
        <v>0.63178294573643412</v>
      </c>
      <c r="L248">
        <v>5.0387596899224806E-2</v>
      </c>
      <c r="M248">
        <v>23.714837286265865</v>
      </c>
      <c r="N248">
        <v>27.667310167310177</v>
      </c>
      <c r="O248">
        <v>0.31782945736434109</v>
      </c>
      <c r="P248">
        <v>0.94961240310077522</v>
      </c>
      <c r="Q248">
        <v>1</v>
      </c>
      <c r="R248" s="112">
        <v>24.854507380800115</v>
      </c>
      <c r="S248" s="112">
        <v>24.154507380800116</v>
      </c>
    </row>
    <row r="249" spans="1:19">
      <c r="A249">
        <v>1886</v>
      </c>
      <c r="B249" s="100" t="s">
        <v>967</v>
      </c>
      <c r="C249" s="112">
        <v>164.67500000000001</v>
      </c>
      <c r="D249">
        <v>44</v>
      </c>
      <c r="E249">
        <v>11</v>
      </c>
      <c r="F249">
        <v>44</v>
      </c>
      <c r="G249">
        <v>9</v>
      </c>
      <c r="H249">
        <v>32</v>
      </c>
      <c r="I249">
        <v>3</v>
      </c>
      <c r="J249">
        <v>0.20454545454545456</v>
      </c>
      <c r="K249">
        <v>0.72727272727272729</v>
      </c>
      <c r="L249">
        <v>6.8181818181818177E-2</v>
      </c>
      <c r="M249">
        <v>23.525000000000002</v>
      </c>
      <c r="N249">
        <v>27.445833333333336</v>
      </c>
      <c r="O249">
        <v>0.20454545454545456</v>
      </c>
      <c r="P249">
        <v>0.93181818181818188</v>
      </c>
      <c r="Q249">
        <v>1</v>
      </c>
      <c r="R249" s="112">
        <v>25.117838541666668</v>
      </c>
      <c r="S249" s="112">
        <v>24.417838541666669</v>
      </c>
    </row>
    <row r="250" spans="1:19">
      <c r="A250">
        <v>1886</v>
      </c>
      <c r="B250" s="100" t="s">
        <v>968</v>
      </c>
      <c r="C250" s="112">
        <v>161.10212765957445</v>
      </c>
      <c r="D250">
        <v>94</v>
      </c>
      <c r="E250">
        <v>13</v>
      </c>
      <c r="F250">
        <v>93</v>
      </c>
      <c r="G250">
        <v>15</v>
      </c>
      <c r="H250">
        <v>64</v>
      </c>
      <c r="I250">
        <v>14</v>
      </c>
      <c r="J250">
        <v>0.16129032258064516</v>
      </c>
      <c r="K250">
        <v>0.68817204301075274</v>
      </c>
      <c r="L250">
        <v>0.15053763440860216</v>
      </c>
      <c r="M250">
        <v>23.014589665653492</v>
      </c>
      <c r="N250">
        <v>26.850354609929074</v>
      </c>
      <c r="O250">
        <v>0.16129032258064516</v>
      </c>
      <c r="P250">
        <v>0.84946236559139787</v>
      </c>
      <c r="Q250">
        <v>1</v>
      </c>
      <c r="R250" s="112">
        <v>24.90250522416413</v>
      </c>
      <c r="S250" s="112">
        <v>24.202505224164131</v>
      </c>
    </row>
    <row r="251" spans="1:19">
      <c r="A251">
        <v>1886</v>
      </c>
      <c r="B251" s="100" t="s">
        <v>836</v>
      </c>
      <c r="C251" s="112">
        <v>161.77467532467523</v>
      </c>
      <c r="D251">
        <v>154</v>
      </c>
      <c r="E251">
        <v>51</v>
      </c>
      <c r="F251">
        <v>153</v>
      </c>
      <c r="G251">
        <v>32</v>
      </c>
      <c r="H251">
        <v>99</v>
      </c>
      <c r="I251">
        <v>22</v>
      </c>
      <c r="J251">
        <v>0.20915032679738563</v>
      </c>
      <c r="K251">
        <v>0.6470588235294118</v>
      </c>
      <c r="L251">
        <v>0.1437908496732026</v>
      </c>
      <c r="M251">
        <v>23.110667903525034</v>
      </c>
      <c r="N251">
        <v>26.96244588744587</v>
      </c>
      <c r="O251">
        <v>0.20915032679738563</v>
      </c>
      <c r="P251">
        <v>0.85620915032679745</v>
      </c>
      <c r="Q251">
        <v>1</v>
      </c>
      <c r="R251" s="112">
        <v>24.84202265387329</v>
      </c>
      <c r="S251" s="112">
        <v>24.14202265387329</v>
      </c>
    </row>
    <row r="252" spans="1:19">
      <c r="A252">
        <v>1886</v>
      </c>
      <c r="B252" s="100" t="s">
        <v>837</v>
      </c>
      <c r="C252" s="112">
        <v>161.93571428571423</v>
      </c>
      <c r="D252">
        <v>224</v>
      </c>
      <c r="E252">
        <v>47</v>
      </c>
      <c r="F252">
        <v>220</v>
      </c>
      <c r="G252">
        <v>27</v>
      </c>
      <c r="H252">
        <v>155</v>
      </c>
      <c r="I252">
        <v>38</v>
      </c>
      <c r="J252">
        <v>0.12272727272727273</v>
      </c>
      <c r="K252">
        <v>0.70454545454545459</v>
      </c>
      <c r="L252">
        <v>0.17272727272727273</v>
      </c>
      <c r="M252">
        <v>23.133673469387748</v>
      </c>
      <c r="N252">
        <v>26.989285714285703</v>
      </c>
      <c r="O252">
        <v>0.12272727272727273</v>
      </c>
      <c r="P252">
        <v>0.82727272727272727</v>
      </c>
      <c r="Q252">
        <v>1</v>
      </c>
      <c r="R252" s="112">
        <v>25.198291639236331</v>
      </c>
      <c r="S252" s="112">
        <v>24.498291639236331</v>
      </c>
    </row>
    <row r="253" spans="1:19">
      <c r="A253">
        <v>1886</v>
      </c>
      <c r="B253" s="100" t="s">
        <v>834</v>
      </c>
      <c r="C253" s="112">
        <v>162.5738095238095</v>
      </c>
      <c r="D253">
        <v>84</v>
      </c>
      <c r="E253">
        <v>23</v>
      </c>
      <c r="F253">
        <v>84</v>
      </c>
      <c r="G253">
        <v>16</v>
      </c>
      <c r="H253">
        <v>60</v>
      </c>
      <c r="I253">
        <v>8</v>
      </c>
      <c r="J253">
        <v>0.19047619047619047</v>
      </c>
      <c r="K253">
        <v>0.7142857142857143</v>
      </c>
      <c r="L253">
        <v>9.5238095238095233E-2</v>
      </c>
      <c r="M253">
        <v>23.224829931972785</v>
      </c>
      <c r="N253">
        <v>27.095634920634918</v>
      </c>
      <c r="O253">
        <v>0.19047619047619047</v>
      </c>
      <c r="P253">
        <v>0.90476190476190477</v>
      </c>
      <c r="Q253">
        <v>1</v>
      </c>
      <c r="R253" s="112">
        <v>24.902178760393042</v>
      </c>
      <c r="S253" s="112">
        <v>24.202178760393043</v>
      </c>
    </row>
    <row r="254" spans="1:19">
      <c r="A254">
        <v>1886</v>
      </c>
      <c r="B254" s="100" t="s">
        <v>835</v>
      </c>
      <c r="C254" s="112">
        <v>161.03018867924524</v>
      </c>
      <c r="D254">
        <v>53</v>
      </c>
      <c r="E254">
        <v>13</v>
      </c>
      <c r="F254">
        <v>52</v>
      </c>
      <c r="G254">
        <v>14</v>
      </c>
      <c r="H254">
        <v>32</v>
      </c>
      <c r="I254">
        <v>6</v>
      </c>
      <c r="J254">
        <v>0.26923076923076922</v>
      </c>
      <c r="K254">
        <v>0.61538461538461542</v>
      </c>
      <c r="L254">
        <v>0.11538461538461539</v>
      </c>
      <c r="M254">
        <v>23.004312668463605</v>
      </c>
      <c r="N254">
        <v>26.838364779874208</v>
      </c>
      <c r="O254">
        <v>0.26923076923076922</v>
      </c>
      <c r="P254">
        <v>0.88461538461538458</v>
      </c>
      <c r="Q254">
        <v>1</v>
      </c>
      <c r="R254" s="112">
        <v>24.442082210242582</v>
      </c>
      <c r="S254" s="112">
        <v>23.742082210242582</v>
      </c>
    </row>
    <row r="255" spans="1:19">
      <c r="A255">
        <v>1886</v>
      </c>
      <c r="B255" s="100" t="s">
        <v>838</v>
      </c>
      <c r="C255" s="112">
        <v>161.69999999999999</v>
      </c>
      <c r="D255">
        <v>222</v>
      </c>
      <c r="E255">
        <v>57</v>
      </c>
      <c r="F255">
        <v>221</v>
      </c>
      <c r="G255">
        <v>58</v>
      </c>
      <c r="H255">
        <v>151</v>
      </c>
      <c r="I255">
        <v>12</v>
      </c>
      <c r="J255">
        <v>0.26244343891402716</v>
      </c>
      <c r="K255">
        <v>0.68325791855203621</v>
      </c>
      <c r="L255">
        <v>5.4298642533936653E-2</v>
      </c>
      <c r="M255">
        <v>23.099999999999998</v>
      </c>
      <c r="N255">
        <v>26.95</v>
      </c>
      <c r="O255">
        <v>0.26244343891402716</v>
      </c>
      <c r="P255">
        <v>0.94570135746606332</v>
      </c>
      <c r="Q255">
        <v>1</v>
      </c>
      <c r="R255" s="112">
        <v>24.438576158940396</v>
      </c>
      <c r="S255" s="112">
        <v>23.738576158940397</v>
      </c>
    </row>
    <row r="256" spans="1:19">
      <c r="A256">
        <v>1886</v>
      </c>
      <c r="B256" s="100" t="s">
        <v>839</v>
      </c>
      <c r="C256" s="112">
        <v>162.151256281407</v>
      </c>
      <c r="D256">
        <v>199</v>
      </c>
      <c r="E256">
        <v>29</v>
      </c>
      <c r="F256">
        <v>197</v>
      </c>
      <c r="G256">
        <v>34</v>
      </c>
      <c r="H256">
        <v>134</v>
      </c>
      <c r="I256">
        <v>29</v>
      </c>
      <c r="J256">
        <v>0.17258883248730963</v>
      </c>
      <c r="K256">
        <v>0.68020304568527923</v>
      </c>
      <c r="L256">
        <v>0.14720812182741116</v>
      </c>
      <c r="M256">
        <v>23.164465183058145</v>
      </c>
      <c r="N256">
        <v>27.0252093802345</v>
      </c>
      <c r="O256">
        <v>0.17258883248730963</v>
      </c>
      <c r="P256">
        <v>0.85279187817258884</v>
      </c>
      <c r="Q256">
        <v>1</v>
      </c>
      <c r="R256" s="112">
        <v>25.022808471997511</v>
      </c>
      <c r="S256" s="112">
        <v>24.322808471997512</v>
      </c>
    </row>
    <row r="257" spans="1:19">
      <c r="A257">
        <v>1886</v>
      </c>
      <c r="B257" s="100" t="s">
        <v>840</v>
      </c>
      <c r="C257" s="112">
        <v>164.54404761904757</v>
      </c>
      <c r="D257">
        <v>168</v>
      </c>
      <c r="E257">
        <v>16</v>
      </c>
      <c r="F257">
        <v>167</v>
      </c>
      <c r="G257">
        <v>38</v>
      </c>
      <c r="H257">
        <v>107</v>
      </c>
      <c r="I257">
        <v>22</v>
      </c>
      <c r="J257">
        <v>0.22754491017964071</v>
      </c>
      <c r="K257">
        <v>0.64071856287425155</v>
      </c>
      <c r="L257">
        <v>0.1317365269461078</v>
      </c>
      <c r="M257">
        <v>23.506292517006795</v>
      </c>
      <c r="N257">
        <v>27.42400793650793</v>
      </c>
      <c r="O257">
        <v>0.22754491017964071</v>
      </c>
      <c r="P257">
        <v>0.86826347305389229</v>
      </c>
      <c r="Q257">
        <v>1</v>
      </c>
      <c r="R257" s="112">
        <v>25.172236924364753</v>
      </c>
      <c r="S257" s="112">
        <v>24.472236924364754</v>
      </c>
    </row>
    <row r="258" spans="1:19" s="61" customFormat="1">
      <c r="A258" s="61">
        <v>1886</v>
      </c>
      <c r="B258" s="239" t="s">
        <v>1055</v>
      </c>
      <c r="C258" s="277">
        <f>AVERAGE(C259:C263)</f>
        <v>163.21119072286828</v>
      </c>
    </row>
    <row r="259" spans="1:19">
      <c r="A259">
        <v>1886</v>
      </c>
      <c r="B259" s="100" t="s">
        <v>818</v>
      </c>
      <c r="C259" s="112">
        <v>163.00319999999996</v>
      </c>
      <c r="D259">
        <v>125</v>
      </c>
      <c r="E259">
        <v>12</v>
      </c>
      <c r="F259">
        <v>125</v>
      </c>
      <c r="G259">
        <v>10</v>
      </c>
      <c r="H259">
        <v>95</v>
      </c>
      <c r="I259">
        <v>20</v>
      </c>
      <c r="J259">
        <v>0.08</v>
      </c>
      <c r="K259">
        <v>0.76</v>
      </c>
      <c r="L259">
        <v>0.16</v>
      </c>
      <c r="M259">
        <v>23.286171428571425</v>
      </c>
      <c r="N259">
        <v>27.167199999999994</v>
      </c>
      <c r="O259">
        <v>0.08</v>
      </c>
      <c r="P259">
        <v>0.84</v>
      </c>
      <c r="Q259">
        <v>1</v>
      </c>
      <c r="R259" s="112">
        <v>25.430950375939844</v>
      </c>
      <c r="S259" s="112">
        <v>24.730950375939845</v>
      </c>
    </row>
    <row r="260" spans="1:19">
      <c r="A260">
        <v>1886</v>
      </c>
      <c r="B260" s="100" t="s">
        <v>819</v>
      </c>
      <c r="C260" s="112">
        <v>162.80149253731338</v>
      </c>
      <c r="D260">
        <v>134</v>
      </c>
      <c r="E260">
        <v>18</v>
      </c>
      <c r="F260">
        <v>134</v>
      </c>
      <c r="G260">
        <v>14</v>
      </c>
      <c r="H260">
        <v>95</v>
      </c>
      <c r="I260">
        <v>25</v>
      </c>
      <c r="J260">
        <v>0.1044776119402985</v>
      </c>
      <c r="K260">
        <v>0.70895522388059706</v>
      </c>
      <c r="L260">
        <v>0.18656716417910449</v>
      </c>
      <c r="M260">
        <v>23.257356076759056</v>
      </c>
      <c r="N260">
        <v>27.133582089552231</v>
      </c>
      <c r="O260">
        <v>0.1044776119402985</v>
      </c>
      <c r="P260">
        <v>0.81343283582089554</v>
      </c>
      <c r="Q260">
        <v>1</v>
      </c>
      <c r="R260" s="112">
        <v>25.419882168106827</v>
      </c>
      <c r="S260" s="112">
        <v>24.719882168106828</v>
      </c>
    </row>
    <row r="261" spans="1:19">
      <c r="A261">
        <v>1886</v>
      </c>
      <c r="B261" s="100" t="s">
        <v>820</v>
      </c>
      <c r="C261" s="112">
        <v>164.84570552147244</v>
      </c>
      <c r="D261">
        <v>326</v>
      </c>
      <c r="E261">
        <v>88</v>
      </c>
      <c r="F261">
        <v>325</v>
      </c>
      <c r="G261">
        <v>52</v>
      </c>
      <c r="H261">
        <v>218</v>
      </c>
      <c r="I261">
        <v>55</v>
      </c>
      <c r="J261">
        <v>0.16</v>
      </c>
      <c r="K261">
        <v>0.67076923076923078</v>
      </c>
      <c r="L261">
        <v>0.16923076923076924</v>
      </c>
      <c r="M261">
        <v>23.549386503067492</v>
      </c>
      <c r="N261">
        <v>27.474284253578741</v>
      </c>
      <c r="O261">
        <v>0.16</v>
      </c>
      <c r="P261">
        <v>0.83076923076923082</v>
      </c>
      <c r="Q261">
        <v>1</v>
      </c>
      <c r="R261" s="112">
        <v>25.538841555505535</v>
      </c>
      <c r="S261" s="112">
        <v>24.838841555505535</v>
      </c>
    </row>
    <row r="262" spans="1:19">
      <c r="A262">
        <v>1886</v>
      </c>
      <c r="B262" s="100" t="s">
        <v>821</v>
      </c>
      <c r="C262" s="112">
        <v>162.60555555555558</v>
      </c>
      <c r="D262">
        <v>252</v>
      </c>
      <c r="E262">
        <v>50</v>
      </c>
      <c r="F262">
        <v>252</v>
      </c>
      <c r="G262">
        <v>63</v>
      </c>
      <c r="H262">
        <v>164</v>
      </c>
      <c r="I262">
        <v>25</v>
      </c>
      <c r="J262">
        <v>0.25</v>
      </c>
      <c r="K262">
        <v>0.65079365079365081</v>
      </c>
      <c r="L262">
        <v>9.9206349206349201E-2</v>
      </c>
      <c r="M262">
        <v>23.229365079365085</v>
      </c>
      <c r="N262">
        <v>27.100925925925932</v>
      </c>
      <c r="O262">
        <v>0.25</v>
      </c>
      <c r="P262">
        <v>0.90079365079365081</v>
      </c>
      <c r="Q262">
        <v>1</v>
      </c>
      <c r="R262" s="112">
        <v>24.716611014324435</v>
      </c>
      <c r="S262" s="112">
        <v>24.016611014324436</v>
      </c>
    </row>
    <row r="263" spans="1:19">
      <c r="A263">
        <v>1886</v>
      </c>
      <c r="B263" s="100" t="s">
        <v>822</v>
      </c>
      <c r="C263" s="112">
        <v>162.80000000000001</v>
      </c>
      <c r="D263">
        <v>248</v>
      </c>
      <c r="E263">
        <v>45</v>
      </c>
      <c r="F263">
        <v>248</v>
      </c>
      <c r="G263">
        <v>49</v>
      </c>
      <c r="H263">
        <v>173</v>
      </c>
      <c r="I263">
        <v>26</v>
      </c>
      <c r="J263">
        <v>0.19758064516129031</v>
      </c>
      <c r="K263">
        <v>0.69758064516129037</v>
      </c>
      <c r="L263">
        <v>0.10483870967741936</v>
      </c>
      <c r="M263">
        <v>23.25714285714286</v>
      </c>
      <c r="N263">
        <v>27.133333333333336</v>
      </c>
      <c r="O263">
        <v>0.19758064516129031</v>
      </c>
      <c r="P263">
        <v>0.89516129032258074</v>
      </c>
      <c r="Q263">
        <v>1</v>
      </c>
      <c r="R263" s="112">
        <v>24.937572254335262</v>
      </c>
      <c r="S263" s="112">
        <v>24.237572254335262</v>
      </c>
    </row>
    <row r="264" spans="1:19" s="61" customFormat="1">
      <c r="A264" s="61">
        <v>1886</v>
      </c>
      <c r="B264" s="239" t="s">
        <v>1056</v>
      </c>
      <c r="C264" s="277">
        <v>161.67200000000003</v>
      </c>
      <c r="D264" s="61">
        <v>150</v>
      </c>
      <c r="E264" s="61">
        <v>30</v>
      </c>
      <c r="F264" s="61">
        <v>150</v>
      </c>
      <c r="G264" s="61">
        <v>17</v>
      </c>
      <c r="H264" s="61">
        <v>89</v>
      </c>
      <c r="I264" s="61">
        <v>44</v>
      </c>
      <c r="J264" s="61">
        <v>0.11333333333333333</v>
      </c>
      <c r="K264" s="61">
        <v>0.59333333333333338</v>
      </c>
      <c r="L264" s="61">
        <v>0.29333333333333333</v>
      </c>
      <c r="M264" s="61">
        <v>23.096000000000004</v>
      </c>
      <c r="N264" s="61">
        <v>26.945333333333338</v>
      </c>
      <c r="O264" s="61">
        <v>0.11333333333333333</v>
      </c>
      <c r="P264" s="61">
        <v>0.70666666666666667</v>
      </c>
      <c r="Q264" s="61">
        <v>1</v>
      </c>
      <c r="R264" s="277">
        <v>25.604554307116111</v>
      </c>
      <c r="S264" s="277">
        <v>24.904554307116111</v>
      </c>
    </row>
    <row r="265" spans="1:19" s="61" customFormat="1">
      <c r="A265" s="61">
        <v>1886</v>
      </c>
      <c r="B265" s="239" t="s">
        <v>1057</v>
      </c>
      <c r="C265" s="277">
        <f>AVERAGE(C266:C271)</f>
        <v>163.67835658085679</v>
      </c>
      <c r="R265" s="277"/>
      <c r="S265" s="277"/>
    </row>
    <row r="266" spans="1:19">
      <c r="A266">
        <v>1886</v>
      </c>
      <c r="B266" s="100" t="s">
        <v>858</v>
      </c>
      <c r="C266" s="112">
        <v>163.1</v>
      </c>
      <c r="D266">
        <v>72</v>
      </c>
      <c r="E266">
        <v>21</v>
      </c>
      <c r="F266">
        <v>72</v>
      </c>
      <c r="G266">
        <v>19</v>
      </c>
      <c r="H266">
        <v>45</v>
      </c>
      <c r="I266">
        <v>8</v>
      </c>
      <c r="J266">
        <v>0.2638888888888889</v>
      </c>
      <c r="K266">
        <v>0.625</v>
      </c>
      <c r="L266">
        <v>0.1111111111111111</v>
      </c>
      <c r="M266">
        <v>23.3</v>
      </c>
      <c r="N266">
        <v>27.183333333333334</v>
      </c>
      <c r="O266">
        <v>0.2638888888888889</v>
      </c>
      <c r="P266">
        <v>0.88888888888888884</v>
      </c>
      <c r="Q266">
        <v>1</v>
      </c>
      <c r="R266" s="112">
        <v>24.767037037037039</v>
      </c>
      <c r="S266" s="112">
        <v>24.067037037037039</v>
      </c>
    </row>
    <row r="267" spans="1:19">
      <c r="A267">
        <v>1886</v>
      </c>
      <c r="B267" s="100" t="s">
        <v>980</v>
      </c>
      <c r="C267" s="112">
        <v>164.61875000000001</v>
      </c>
      <c r="D267">
        <v>16</v>
      </c>
      <c r="E267">
        <v>1</v>
      </c>
      <c r="F267">
        <v>16</v>
      </c>
      <c r="G267">
        <v>1</v>
      </c>
      <c r="H267">
        <v>12</v>
      </c>
      <c r="I267">
        <v>3</v>
      </c>
      <c r="J267">
        <v>6.25E-2</v>
      </c>
      <c r="K267">
        <v>0.75</v>
      </c>
      <c r="L267">
        <v>0.1875</v>
      </c>
      <c r="M267">
        <v>23.516964285714288</v>
      </c>
      <c r="N267">
        <v>27.436458333333334</v>
      </c>
      <c r="O267">
        <v>6.25E-2</v>
      </c>
      <c r="P267">
        <v>0.8125</v>
      </c>
      <c r="Q267">
        <v>1</v>
      </c>
      <c r="R267" s="112">
        <v>25.803335813492065</v>
      </c>
      <c r="S267" s="112">
        <v>25.103335813492066</v>
      </c>
    </row>
    <row r="268" spans="1:19">
      <c r="A268">
        <v>1886</v>
      </c>
      <c r="B268" s="100" t="s">
        <v>866</v>
      </c>
      <c r="C268" s="112">
        <v>160.90454545454543</v>
      </c>
      <c r="D268">
        <v>44</v>
      </c>
      <c r="E268">
        <v>14</v>
      </c>
      <c r="F268">
        <v>44</v>
      </c>
      <c r="G268">
        <v>11</v>
      </c>
      <c r="H268">
        <v>30</v>
      </c>
      <c r="I268">
        <v>3</v>
      </c>
      <c r="J268">
        <v>0.25</v>
      </c>
      <c r="K268">
        <v>0.68181818181818177</v>
      </c>
      <c r="L268">
        <v>6.8181818181818177E-2</v>
      </c>
      <c r="M268">
        <v>22.986363636363631</v>
      </c>
      <c r="N268">
        <v>26.817424242424238</v>
      </c>
      <c r="O268">
        <v>0.25</v>
      </c>
      <c r="P268">
        <v>0.93181818181818177</v>
      </c>
      <c r="Q268">
        <v>1</v>
      </c>
      <c r="R268" s="112">
        <v>24.391085858585853</v>
      </c>
      <c r="S268" s="112">
        <v>23.691085858585854</v>
      </c>
    </row>
    <row r="269" spans="1:19">
      <c r="A269">
        <v>1886</v>
      </c>
      <c r="B269" s="100" t="s">
        <v>981</v>
      </c>
      <c r="C269" s="112">
        <v>165.36</v>
      </c>
      <c r="D269">
        <v>25</v>
      </c>
      <c r="E269">
        <v>4</v>
      </c>
      <c r="F269">
        <v>25</v>
      </c>
      <c r="G269">
        <v>4</v>
      </c>
      <c r="H269">
        <v>16</v>
      </c>
      <c r="I269">
        <v>5</v>
      </c>
      <c r="J269">
        <v>0.16</v>
      </c>
      <c r="K269">
        <v>0.64</v>
      </c>
      <c r="L269">
        <v>0.2</v>
      </c>
      <c r="M269">
        <v>23.622857142857146</v>
      </c>
      <c r="N269">
        <v>27.560000000000002</v>
      </c>
      <c r="O269">
        <v>0.16</v>
      </c>
      <c r="P269">
        <v>0.8</v>
      </c>
      <c r="Q269">
        <v>1</v>
      </c>
      <c r="R269" s="112">
        <v>25.714464285714289</v>
      </c>
      <c r="S269" s="112">
        <v>25.01446428571429</v>
      </c>
    </row>
    <row r="270" spans="1:19">
      <c r="A270">
        <v>1886</v>
      </c>
      <c r="B270" s="128" t="s">
        <v>875</v>
      </c>
      <c r="C270" s="112">
        <v>162.7958762886598</v>
      </c>
      <c r="D270">
        <v>97</v>
      </c>
      <c r="E270">
        <v>38</v>
      </c>
      <c r="F270">
        <v>97</v>
      </c>
      <c r="G270">
        <v>36</v>
      </c>
      <c r="H270">
        <v>56</v>
      </c>
      <c r="I270">
        <v>5</v>
      </c>
      <c r="J270">
        <v>0.37113402061855671</v>
      </c>
      <c r="K270">
        <v>0.57731958762886593</v>
      </c>
      <c r="L270">
        <v>5.1546391752577317E-2</v>
      </c>
      <c r="M270">
        <v>23.256553755522827</v>
      </c>
      <c r="N270">
        <v>27.132646048109965</v>
      </c>
      <c r="O270">
        <v>0.37113402061855671</v>
      </c>
      <c r="P270">
        <v>0.94845360824742264</v>
      </c>
      <c r="Q270">
        <v>1</v>
      </c>
      <c r="R270" s="112">
        <v>24.121752927975312</v>
      </c>
      <c r="S270" s="112">
        <v>23.421752927975312</v>
      </c>
    </row>
    <row r="271" spans="1:19">
      <c r="A271">
        <v>1886</v>
      </c>
      <c r="B271" s="100" t="s">
        <v>891</v>
      </c>
      <c r="C271" s="112">
        <v>165.29096774193542</v>
      </c>
      <c r="D271">
        <v>155</v>
      </c>
      <c r="E271">
        <v>47</v>
      </c>
      <c r="F271">
        <v>155</v>
      </c>
      <c r="G271">
        <v>18</v>
      </c>
      <c r="H271">
        <v>102</v>
      </c>
      <c r="I271">
        <v>35</v>
      </c>
      <c r="J271">
        <v>0.11612903225806452</v>
      </c>
      <c r="K271">
        <v>0.65806451612903227</v>
      </c>
      <c r="L271">
        <v>0.22580645161290322</v>
      </c>
      <c r="M271">
        <v>23.612995391705059</v>
      </c>
      <c r="N271">
        <v>27.548494623655902</v>
      </c>
      <c r="O271">
        <v>0.11612903225806452</v>
      </c>
      <c r="P271">
        <v>0.77419354838709675</v>
      </c>
      <c r="Q271">
        <v>1</v>
      </c>
      <c r="R271" s="112">
        <v>25.908703277009717</v>
      </c>
      <c r="S271" s="112">
        <v>25.208703277009718</v>
      </c>
    </row>
    <row r="272" spans="1:19" s="61" customFormat="1">
      <c r="A272" s="61">
        <v>1886</v>
      </c>
      <c r="B272" s="239" t="s">
        <v>1058</v>
      </c>
      <c r="C272" s="277">
        <v>165.47522123893796</v>
      </c>
      <c r="D272" s="61">
        <v>113</v>
      </c>
      <c r="E272" s="61">
        <v>10</v>
      </c>
      <c r="F272" s="61">
        <v>112</v>
      </c>
      <c r="G272" s="61">
        <v>18</v>
      </c>
      <c r="H272" s="61">
        <v>74</v>
      </c>
      <c r="I272" s="61">
        <v>20</v>
      </c>
      <c r="J272" s="61">
        <v>0.16071428571428573</v>
      </c>
      <c r="K272" s="61">
        <v>0.6607142857142857</v>
      </c>
      <c r="L272" s="61">
        <v>0.17857142857142858</v>
      </c>
      <c r="M272" s="61">
        <v>23.639317319848281</v>
      </c>
      <c r="N272" s="61">
        <v>27.579203539822995</v>
      </c>
      <c r="O272" s="61">
        <v>0.16071428571428573</v>
      </c>
      <c r="P272" s="61">
        <v>0.8214285714285714</v>
      </c>
      <c r="Q272" s="61">
        <v>1</v>
      </c>
      <c r="R272" s="277">
        <v>25.662502135510973</v>
      </c>
      <c r="S272" s="277">
        <v>24.962502135510974</v>
      </c>
    </row>
    <row r="273" spans="1:19" s="61" customFormat="1">
      <c r="A273" s="61">
        <v>1886</v>
      </c>
      <c r="B273" s="239" t="s">
        <v>1059</v>
      </c>
      <c r="C273" s="277">
        <v>164.82884615384617</v>
      </c>
      <c r="D273" s="61">
        <v>104</v>
      </c>
      <c r="E273" s="61">
        <v>10</v>
      </c>
      <c r="F273" s="61">
        <v>104</v>
      </c>
      <c r="G273" s="61">
        <v>7</v>
      </c>
      <c r="H273" s="61">
        <v>76</v>
      </c>
      <c r="I273" s="61">
        <v>21</v>
      </c>
      <c r="J273" s="61">
        <v>6.7307692307692304E-2</v>
      </c>
      <c r="K273" s="61">
        <v>0.73076923076923073</v>
      </c>
      <c r="L273" s="61">
        <v>0.20192307692307693</v>
      </c>
      <c r="M273" s="61">
        <v>23.546978021978024</v>
      </c>
      <c r="N273" s="61">
        <v>27.471474358974362</v>
      </c>
      <c r="O273" s="61">
        <v>6.7307692307692304E-2</v>
      </c>
      <c r="P273" s="61">
        <v>0.79807692307692302</v>
      </c>
      <c r="Q273" s="61">
        <v>1</v>
      </c>
      <c r="R273" s="277">
        <v>25.870692958357434</v>
      </c>
      <c r="S273" s="277">
        <v>25.170692958357435</v>
      </c>
    </row>
    <row r="274" spans="1:19" s="61" customFormat="1">
      <c r="A274" s="61">
        <v>1886</v>
      </c>
      <c r="B274" s="239" t="s">
        <v>1060</v>
      </c>
      <c r="C274" s="277">
        <v>161.08964143426294</v>
      </c>
      <c r="D274" s="61">
        <v>251</v>
      </c>
      <c r="E274" s="61">
        <v>79</v>
      </c>
      <c r="F274" s="61">
        <v>251</v>
      </c>
      <c r="G274" s="61">
        <v>60</v>
      </c>
      <c r="H274" s="61">
        <v>167</v>
      </c>
      <c r="I274" s="61">
        <v>24</v>
      </c>
      <c r="J274" s="61">
        <v>0.23904382470119523</v>
      </c>
      <c r="K274" s="61">
        <v>0.66533864541832666</v>
      </c>
      <c r="L274" s="61">
        <v>9.5617529880478086E-2</v>
      </c>
      <c r="M274" s="61">
        <v>23.012805919180419</v>
      </c>
      <c r="N274" s="61">
        <v>26.848273572377156</v>
      </c>
      <c r="O274" s="61">
        <v>0.23904382470119523</v>
      </c>
      <c r="P274" s="61">
        <v>0.90438247011952189</v>
      </c>
      <c r="Q274" s="61">
        <v>1</v>
      </c>
      <c r="R274" s="277">
        <v>24.517136046631833</v>
      </c>
      <c r="S274" s="277">
        <v>23.817136046631834</v>
      </c>
    </row>
    <row r="275" spans="1:19" s="61" customFormat="1">
      <c r="A275" s="61">
        <v>1886</v>
      </c>
      <c r="B275" s="239" t="s">
        <v>1061</v>
      </c>
      <c r="C275" s="277">
        <v>163.5</v>
      </c>
      <c r="D275" s="61">
        <v>204</v>
      </c>
      <c r="E275" s="61">
        <v>20</v>
      </c>
      <c r="F275" s="61">
        <v>204</v>
      </c>
      <c r="G275" s="61">
        <v>36</v>
      </c>
      <c r="H275" s="61">
        <v>135</v>
      </c>
      <c r="I275" s="61">
        <v>33</v>
      </c>
      <c r="J275" s="61">
        <v>0.17647058823529413</v>
      </c>
      <c r="K275" s="61">
        <v>0.66176470588235292</v>
      </c>
      <c r="L275" s="61">
        <v>0.16176470588235295</v>
      </c>
      <c r="M275" s="61">
        <v>23.357142857142858</v>
      </c>
      <c r="N275" s="61">
        <v>27.25</v>
      </c>
      <c r="O275" s="61">
        <v>0.17647058823529413</v>
      </c>
      <c r="P275" s="61">
        <v>0.83823529411764708</v>
      </c>
      <c r="Q275" s="61">
        <v>1</v>
      </c>
      <c r="R275" s="277">
        <v>25.260317460317459</v>
      </c>
      <c r="S275" s="277">
        <v>24.56031746031746</v>
      </c>
    </row>
    <row r="276" spans="1:19" s="61" customFormat="1">
      <c r="A276" s="61">
        <v>1886</v>
      </c>
      <c r="B276" s="239" t="s">
        <v>1062</v>
      </c>
      <c r="C276" s="277">
        <f>AVERAGE(C277:C283)</f>
        <v>163.33581734257038</v>
      </c>
    </row>
    <row r="277" spans="1:19">
      <c r="A277">
        <v>1886</v>
      </c>
      <c r="B277" s="100" t="s">
        <v>935</v>
      </c>
      <c r="C277" s="112">
        <v>162.54186046511629</v>
      </c>
      <c r="D277">
        <v>129</v>
      </c>
      <c r="E277">
        <v>15</v>
      </c>
      <c r="F277">
        <v>126</v>
      </c>
      <c r="G277">
        <v>23</v>
      </c>
      <c r="H277">
        <v>89</v>
      </c>
      <c r="I277">
        <v>14</v>
      </c>
      <c r="J277">
        <v>0.18253968253968253</v>
      </c>
      <c r="K277">
        <v>0.70634920634920639</v>
      </c>
      <c r="L277">
        <v>0.1111111111111111</v>
      </c>
      <c r="M277">
        <v>23.220265780730898</v>
      </c>
      <c r="N277">
        <v>27.09031007751938</v>
      </c>
      <c r="O277">
        <v>0.18253968253968253</v>
      </c>
      <c r="P277">
        <v>0.88888888888888895</v>
      </c>
      <c r="Q277">
        <v>1</v>
      </c>
      <c r="R277" s="112">
        <v>24.959611532096506</v>
      </c>
      <c r="S277" s="112">
        <v>24.259611532096507</v>
      </c>
    </row>
    <row r="278" spans="1:19">
      <c r="A278">
        <v>1886</v>
      </c>
      <c r="B278" s="128" t="s">
        <v>937</v>
      </c>
      <c r="C278" s="112">
        <v>164.01428571428562</v>
      </c>
      <c r="D278">
        <v>133</v>
      </c>
      <c r="E278">
        <v>18</v>
      </c>
      <c r="F278">
        <v>130</v>
      </c>
      <c r="G278">
        <v>27</v>
      </c>
      <c r="H278">
        <v>83</v>
      </c>
      <c r="I278">
        <v>20</v>
      </c>
      <c r="J278">
        <v>0.2076923076923077</v>
      </c>
      <c r="K278">
        <v>0.63846153846153841</v>
      </c>
      <c r="L278">
        <v>0.15384615384615385</v>
      </c>
      <c r="M278">
        <v>23.430612244897947</v>
      </c>
      <c r="N278">
        <v>27.335714285714271</v>
      </c>
      <c r="O278">
        <v>0.2076923076923077</v>
      </c>
      <c r="P278">
        <v>0.84615384615384615</v>
      </c>
      <c r="Q278">
        <v>1</v>
      </c>
      <c r="R278" s="112">
        <v>25.218490287681323</v>
      </c>
      <c r="S278" s="112">
        <v>24.518490287681324</v>
      </c>
    </row>
    <row r="279" spans="1:19">
      <c r="A279">
        <v>1886</v>
      </c>
      <c r="B279" s="128" t="s">
        <v>938</v>
      </c>
      <c r="C279" s="112">
        <v>163.95129533678758</v>
      </c>
      <c r="D279">
        <v>193</v>
      </c>
      <c r="E279">
        <v>51</v>
      </c>
      <c r="F279">
        <v>190</v>
      </c>
      <c r="G279">
        <v>34</v>
      </c>
      <c r="H279">
        <v>138</v>
      </c>
      <c r="I279">
        <v>18</v>
      </c>
      <c r="J279">
        <v>0.17894736842105263</v>
      </c>
      <c r="K279">
        <v>0.72631578947368425</v>
      </c>
      <c r="L279">
        <v>9.4736842105263161E-2</v>
      </c>
      <c r="M279">
        <v>23.421613619541084</v>
      </c>
      <c r="N279">
        <v>27.325215889464598</v>
      </c>
      <c r="O279">
        <v>0.17894736842105263</v>
      </c>
      <c r="P279">
        <v>0.90526315789473688</v>
      </c>
      <c r="Q279">
        <v>1</v>
      </c>
      <c r="R279" s="112">
        <v>25.147118970739157</v>
      </c>
      <c r="S279" s="112">
        <v>24.447118970739158</v>
      </c>
    </row>
    <row r="280" spans="1:19">
      <c r="A280">
        <v>1886</v>
      </c>
      <c r="B280" s="128" t="s">
        <v>940</v>
      </c>
      <c r="C280" s="112">
        <v>164.40452674897114</v>
      </c>
      <c r="D280">
        <v>243</v>
      </c>
      <c r="E280">
        <v>55</v>
      </c>
      <c r="F280">
        <v>241</v>
      </c>
      <c r="G280">
        <v>59</v>
      </c>
      <c r="H280">
        <v>155</v>
      </c>
      <c r="I280">
        <v>27</v>
      </c>
      <c r="J280">
        <v>0.24481327800829875</v>
      </c>
      <c r="K280">
        <v>0.6431535269709544</v>
      </c>
      <c r="L280">
        <v>0.11203319502074689</v>
      </c>
      <c r="M280">
        <v>23.486360964138733</v>
      </c>
      <c r="N280">
        <v>27.400754458161856</v>
      </c>
      <c r="O280">
        <v>0.24481327800829875</v>
      </c>
      <c r="P280">
        <v>0.88796680497925318</v>
      </c>
      <c r="Q280">
        <v>1</v>
      </c>
      <c r="R280" s="112">
        <v>25.039491285960811</v>
      </c>
      <c r="S280" s="112">
        <v>24.339491285960811</v>
      </c>
    </row>
    <row r="281" spans="1:19">
      <c r="A281">
        <v>1886</v>
      </c>
      <c r="B281" s="100" t="s">
        <v>892</v>
      </c>
      <c r="C281" s="112">
        <v>162.13809523809522</v>
      </c>
      <c r="D281">
        <v>126</v>
      </c>
      <c r="E281">
        <v>26</v>
      </c>
      <c r="F281">
        <v>124</v>
      </c>
      <c r="G281">
        <v>29</v>
      </c>
      <c r="H281">
        <v>86</v>
      </c>
      <c r="I281">
        <v>9</v>
      </c>
      <c r="J281">
        <v>0.23387096774193547</v>
      </c>
      <c r="K281">
        <v>0.69354838709677424</v>
      </c>
      <c r="L281">
        <v>7.2580645161290328E-2</v>
      </c>
      <c r="M281">
        <v>23.162585034013603</v>
      </c>
      <c r="N281">
        <v>27.023015873015868</v>
      </c>
      <c r="O281">
        <v>0.23387096774193547</v>
      </c>
      <c r="P281">
        <v>0.92741935483870974</v>
      </c>
      <c r="Q281">
        <v>1</v>
      </c>
      <c r="R281" s="112">
        <v>24.643913146654008</v>
      </c>
      <c r="S281" s="112">
        <v>23.943913146654008</v>
      </c>
    </row>
    <row r="282" spans="1:19">
      <c r="A282">
        <v>1886</v>
      </c>
      <c r="B282" s="128" t="s">
        <v>893</v>
      </c>
      <c r="C282" s="112">
        <v>162.80065789473682</v>
      </c>
      <c r="D282">
        <v>152</v>
      </c>
      <c r="E282">
        <v>26</v>
      </c>
      <c r="F282">
        <v>154</v>
      </c>
      <c r="G282">
        <v>40</v>
      </c>
      <c r="H282">
        <v>104</v>
      </c>
      <c r="I282">
        <v>10</v>
      </c>
      <c r="J282">
        <v>0.25974025974025972</v>
      </c>
      <c r="K282">
        <v>0.67532467532467533</v>
      </c>
      <c r="L282">
        <v>6.4935064935064929E-2</v>
      </c>
      <c r="M282">
        <v>23.257236842105261</v>
      </c>
      <c r="N282">
        <v>27.133442982456135</v>
      </c>
      <c r="O282">
        <v>0.25974025974025972</v>
      </c>
      <c r="P282">
        <v>0.93506493506493504</v>
      </c>
      <c r="Q282">
        <v>1</v>
      </c>
      <c r="R282" s="112">
        <v>24.63627171896086</v>
      </c>
      <c r="S282" s="112">
        <v>23.93627171896086</v>
      </c>
    </row>
    <row r="283" spans="1:19">
      <c r="A283">
        <v>1886</v>
      </c>
      <c r="B283" s="128" t="s">
        <v>942</v>
      </c>
      <c r="C283" s="112">
        <v>163.5</v>
      </c>
      <c r="D283">
        <v>71</v>
      </c>
      <c r="E283">
        <v>17</v>
      </c>
      <c r="F283">
        <v>71</v>
      </c>
      <c r="G283">
        <v>21</v>
      </c>
      <c r="H283">
        <v>43</v>
      </c>
      <c r="I283">
        <v>7</v>
      </c>
      <c r="J283">
        <v>0.29577464788732394</v>
      </c>
      <c r="K283">
        <v>0.60563380281690138</v>
      </c>
      <c r="L283">
        <v>9.8591549295774641E-2</v>
      </c>
      <c r="M283">
        <v>23.357142857142858</v>
      </c>
      <c r="N283">
        <v>27.25</v>
      </c>
      <c r="O283">
        <v>0.29577464788732394</v>
      </c>
      <c r="P283">
        <v>0.90140845070422526</v>
      </c>
      <c r="Q283">
        <v>0.99999999999999989</v>
      </c>
      <c r="R283" s="112">
        <v>24.669850498338871</v>
      </c>
      <c r="S283" s="112">
        <v>23.969850498338872</v>
      </c>
    </row>
    <row r="284" spans="1:19" s="61" customFormat="1">
      <c r="A284" s="61">
        <v>1886</v>
      </c>
      <c r="B284" s="248" t="s">
        <v>1063</v>
      </c>
      <c r="C284" s="277">
        <f>AVERAGE(C285:C294)</f>
        <v>163.96640865644673</v>
      </c>
    </row>
    <row r="285" spans="1:19">
      <c r="A285">
        <v>1886</v>
      </c>
      <c r="B285" s="100" t="s">
        <v>860</v>
      </c>
    </row>
    <row r="286" spans="1:19">
      <c r="A286">
        <v>1886</v>
      </c>
      <c r="B286" s="100" t="s">
        <v>898</v>
      </c>
      <c r="C286" s="112">
        <v>163.50461538461539</v>
      </c>
      <c r="D286">
        <v>130</v>
      </c>
      <c r="E286">
        <v>24</v>
      </c>
      <c r="F286">
        <v>130</v>
      </c>
      <c r="G286">
        <v>38</v>
      </c>
      <c r="H286">
        <v>83</v>
      </c>
      <c r="I286">
        <v>9</v>
      </c>
      <c r="J286">
        <v>0.29230769230769232</v>
      </c>
      <c r="K286">
        <v>0.63846153846153841</v>
      </c>
      <c r="L286">
        <v>6.9230769230769235E-2</v>
      </c>
      <c r="M286">
        <v>23.357802197802197</v>
      </c>
      <c r="N286">
        <v>27.250769230769233</v>
      </c>
      <c r="O286">
        <v>0.29230769230769232</v>
      </c>
      <c r="P286">
        <v>0.93076923076923079</v>
      </c>
      <c r="Q286">
        <v>1</v>
      </c>
      <c r="R286" s="112">
        <v>24.624189063948101</v>
      </c>
      <c r="S286" s="112">
        <v>23.924189063948102</v>
      </c>
    </row>
    <row r="287" spans="1:19">
      <c r="A287">
        <v>1886</v>
      </c>
      <c r="B287" s="128" t="s">
        <v>853</v>
      </c>
      <c r="C287" s="112">
        <v>163.6981012658228</v>
      </c>
      <c r="D287">
        <v>158</v>
      </c>
      <c r="E287">
        <v>60</v>
      </c>
      <c r="F287">
        <v>158</v>
      </c>
      <c r="G287">
        <v>49</v>
      </c>
      <c r="H287">
        <v>95</v>
      </c>
      <c r="I287">
        <v>14</v>
      </c>
      <c r="J287">
        <v>0.310126582278481</v>
      </c>
      <c r="K287">
        <v>0.60126582278481011</v>
      </c>
      <c r="L287">
        <v>8.8607594936708861E-2</v>
      </c>
      <c r="M287">
        <v>23.385443037974685</v>
      </c>
      <c r="N287">
        <v>27.283016877637134</v>
      </c>
      <c r="O287">
        <v>0.310126582278481</v>
      </c>
      <c r="P287">
        <v>0.91139240506329111</v>
      </c>
      <c r="Q287">
        <v>1</v>
      </c>
      <c r="R287" s="112">
        <v>24.616255829447038</v>
      </c>
      <c r="S287" s="112">
        <v>23.916255829447039</v>
      </c>
    </row>
    <row r="288" spans="1:19">
      <c r="A288">
        <v>1886</v>
      </c>
      <c r="B288" s="128" t="s">
        <v>857</v>
      </c>
      <c r="C288" s="112">
        <v>163.70888888888891</v>
      </c>
      <c r="D288">
        <v>135</v>
      </c>
      <c r="E288">
        <v>24</v>
      </c>
      <c r="F288">
        <v>135</v>
      </c>
      <c r="G288">
        <v>22</v>
      </c>
      <c r="H288">
        <v>92</v>
      </c>
      <c r="I288">
        <v>21</v>
      </c>
      <c r="J288">
        <v>0.16296296296296298</v>
      </c>
      <c r="K288">
        <v>0.68148148148148147</v>
      </c>
      <c r="L288">
        <v>0.15555555555555556</v>
      </c>
      <c r="M288">
        <v>23.386984126984128</v>
      </c>
      <c r="N288">
        <v>27.284814814814819</v>
      </c>
      <c r="O288">
        <v>0.16296296296296298</v>
      </c>
      <c r="P288">
        <v>0.84444444444444444</v>
      </c>
      <c r="Q288">
        <v>1</v>
      </c>
      <c r="R288" s="112">
        <v>25.314715608465612</v>
      </c>
      <c r="S288" s="112">
        <v>24.614715608465612</v>
      </c>
    </row>
    <row r="289" spans="1:19">
      <c r="A289">
        <v>1886</v>
      </c>
      <c r="B289" s="100" t="s">
        <v>862</v>
      </c>
    </row>
    <row r="290" spans="1:19">
      <c r="A290">
        <v>1886</v>
      </c>
      <c r="B290" s="100" t="s">
        <v>1064</v>
      </c>
    </row>
    <row r="291" spans="1:19">
      <c r="A291">
        <v>1886</v>
      </c>
      <c r="B291" s="100" t="s">
        <v>872</v>
      </c>
    </row>
    <row r="292" spans="1:19">
      <c r="A292">
        <v>1886</v>
      </c>
      <c r="B292" s="100" t="s">
        <v>883</v>
      </c>
      <c r="C292" s="112">
        <v>164.11497326203215</v>
      </c>
      <c r="D292">
        <v>187</v>
      </c>
      <c r="E292">
        <v>46</v>
      </c>
      <c r="F292">
        <v>187</v>
      </c>
      <c r="G292">
        <v>49</v>
      </c>
      <c r="H292">
        <v>117</v>
      </c>
      <c r="I292">
        <v>21</v>
      </c>
      <c r="J292">
        <v>0.26203208556149732</v>
      </c>
      <c r="K292">
        <v>0.62566844919786091</v>
      </c>
      <c r="L292">
        <v>0.11229946524064172</v>
      </c>
      <c r="M292">
        <v>23.444996180290307</v>
      </c>
      <c r="N292">
        <v>27.352495543672024</v>
      </c>
      <c r="O292">
        <v>0.26203208556149732</v>
      </c>
      <c r="P292">
        <v>0.88770053475935828</v>
      </c>
      <c r="Q292">
        <v>1</v>
      </c>
      <c r="R292" s="112">
        <v>24.931181835593609</v>
      </c>
      <c r="S292" s="112">
        <v>24.23118183559361</v>
      </c>
    </row>
    <row r="293" spans="1:19">
      <c r="A293">
        <v>1886</v>
      </c>
      <c r="B293" s="128" t="s">
        <v>895</v>
      </c>
      <c r="C293" s="112">
        <v>164.80546448087432</v>
      </c>
      <c r="D293">
        <v>183</v>
      </c>
      <c r="E293">
        <v>75</v>
      </c>
      <c r="F293">
        <v>183</v>
      </c>
      <c r="G293">
        <v>59</v>
      </c>
      <c r="H293">
        <v>98</v>
      </c>
      <c r="I293">
        <v>26</v>
      </c>
      <c r="J293">
        <v>0.32240437158469948</v>
      </c>
      <c r="K293">
        <v>0.53551912568306015</v>
      </c>
      <c r="L293">
        <v>0.14207650273224043</v>
      </c>
      <c r="M293">
        <v>23.543637782982046</v>
      </c>
      <c r="N293">
        <v>27.467577413479052</v>
      </c>
      <c r="O293">
        <v>0.32240437158469948</v>
      </c>
      <c r="P293">
        <v>0.85792349726775963</v>
      </c>
      <c r="Q293">
        <v>1</v>
      </c>
      <c r="R293" s="112">
        <v>24.84494429309585</v>
      </c>
      <c r="S293" s="112">
        <v>24.14494429309585</v>
      </c>
    </row>
    <row r="294" spans="1:19">
      <c r="A294">
        <v>1886</v>
      </c>
      <c r="B294" s="100" t="s">
        <v>899</v>
      </c>
    </row>
    <row r="295" spans="1:19" s="61" customFormat="1">
      <c r="A295" s="61">
        <v>1886</v>
      </c>
      <c r="B295" s="239" t="s">
        <v>1065</v>
      </c>
      <c r="C295" s="277">
        <f>AVERAGE(C296:C298)</f>
        <v>166.352</v>
      </c>
    </row>
    <row r="296" spans="1:19">
      <c r="A296">
        <v>1886</v>
      </c>
      <c r="B296" s="100" t="s">
        <v>848</v>
      </c>
    </row>
    <row r="297" spans="1:19">
      <c r="A297">
        <v>1886</v>
      </c>
      <c r="B297" s="242" t="s">
        <v>1066</v>
      </c>
      <c r="C297" s="112">
        <v>166.57458823529407</v>
      </c>
      <c r="D297">
        <v>425</v>
      </c>
      <c r="E297">
        <v>176</v>
      </c>
      <c r="F297">
        <v>425</v>
      </c>
      <c r="G297">
        <v>117</v>
      </c>
      <c r="H297">
        <v>266</v>
      </c>
      <c r="I297">
        <v>42</v>
      </c>
      <c r="J297">
        <v>0.2752941176470588</v>
      </c>
      <c r="K297">
        <v>0.62588235294117645</v>
      </c>
      <c r="L297">
        <v>9.8823529411764699E-2</v>
      </c>
      <c r="M297">
        <v>23.796369747899153</v>
      </c>
      <c r="N297">
        <v>27.762431372549013</v>
      </c>
      <c r="O297">
        <v>0.2752941176470588</v>
      </c>
      <c r="P297">
        <v>0.90117647058823525</v>
      </c>
      <c r="Q297">
        <v>1</v>
      </c>
      <c r="R297" s="112">
        <v>25.2202753311851</v>
      </c>
      <c r="S297" s="112">
        <v>24.5202753311851</v>
      </c>
    </row>
    <row r="298" spans="1:19">
      <c r="A298">
        <v>1886</v>
      </c>
      <c r="B298" s="242" t="s">
        <v>1067</v>
      </c>
      <c r="C298" s="112">
        <v>166.12941176470594</v>
      </c>
      <c r="D298">
        <v>17</v>
      </c>
      <c r="E298">
        <v>3</v>
      </c>
      <c r="F298">
        <v>17</v>
      </c>
      <c r="G298">
        <v>4</v>
      </c>
      <c r="H298">
        <v>10</v>
      </c>
      <c r="I298">
        <v>3</v>
      </c>
      <c r="J298">
        <v>0.23529411764705882</v>
      </c>
      <c r="K298">
        <v>0.58823529411764708</v>
      </c>
      <c r="L298">
        <v>0.17647058823529413</v>
      </c>
      <c r="M298">
        <v>23.732773109243706</v>
      </c>
      <c r="N298">
        <v>27.688235294117657</v>
      </c>
      <c r="O298">
        <v>0.23529411764705882</v>
      </c>
      <c r="P298">
        <v>0.82352941176470584</v>
      </c>
      <c r="Q298">
        <v>1</v>
      </c>
      <c r="R298" s="112">
        <v>25.512731092436983</v>
      </c>
      <c r="S298" s="112">
        <v>24.812731092436984</v>
      </c>
    </row>
    <row r="299" spans="1:19" s="61" customFormat="1">
      <c r="A299" s="61">
        <v>1886</v>
      </c>
      <c r="B299" s="61" t="s">
        <v>1068</v>
      </c>
      <c r="C299" s="277">
        <f>AVERAGE(C300:C303)</f>
        <v>163.11938652156581</v>
      </c>
    </row>
    <row r="300" spans="1:19">
      <c r="A300">
        <v>1886</v>
      </c>
      <c r="B300" s="100" t="s">
        <v>846</v>
      </c>
      <c r="C300" s="112">
        <v>163.02215568862277</v>
      </c>
      <c r="D300">
        <v>167</v>
      </c>
      <c r="E300">
        <v>67</v>
      </c>
      <c r="F300">
        <v>166</v>
      </c>
      <c r="G300">
        <v>37</v>
      </c>
      <c r="H300">
        <v>102</v>
      </c>
      <c r="I300">
        <v>27</v>
      </c>
      <c r="J300">
        <v>0.22289156626506024</v>
      </c>
      <c r="K300">
        <v>0.61445783132530118</v>
      </c>
      <c r="L300">
        <v>0.16265060240963855</v>
      </c>
      <c r="M300">
        <v>23.288879384088968</v>
      </c>
      <c r="N300">
        <v>27.170359281437129</v>
      </c>
      <c r="O300">
        <v>0.22289156626506024</v>
      </c>
      <c r="P300">
        <v>0.83734939759036142</v>
      </c>
      <c r="Q300">
        <v>1</v>
      </c>
      <c r="R300" s="112">
        <v>25.039350710344021</v>
      </c>
      <c r="S300" s="112">
        <v>24.339350710344021</v>
      </c>
    </row>
    <row r="301" spans="1:19">
      <c r="A301">
        <v>1886</v>
      </c>
      <c r="B301" s="128" t="s">
        <v>874</v>
      </c>
      <c r="C301" s="112">
        <v>163.6110091743119</v>
      </c>
      <c r="D301">
        <v>109</v>
      </c>
      <c r="E301">
        <v>46</v>
      </c>
      <c r="F301">
        <v>109</v>
      </c>
      <c r="G301">
        <v>10</v>
      </c>
      <c r="H301">
        <v>78</v>
      </c>
      <c r="I301">
        <v>21</v>
      </c>
      <c r="J301">
        <v>9.1743119266055051E-2</v>
      </c>
      <c r="K301">
        <v>0.7155963302752294</v>
      </c>
      <c r="L301">
        <v>0.19266055045871561</v>
      </c>
      <c r="M301">
        <v>23.373001310615987</v>
      </c>
      <c r="N301">
        <v>27.268501529051985</v>
      </c>
      <c r="O301">
        <v>9.1743119266055051E-2</v>
      </c>
      <c r="P301">
        <v>0.80733944954128445</v>
      </c>
      <c r="Q301">
        <v>1</v>
      </c>
      <c r="R301" s="112">
        <v>25.595434127544216</v>
      </c>
      <c r="S301" s="112">
        <v>24.895434127544217</v>
      </c>
    </row>
    <row r="302" spans="1:19">
      <c r="A302">
        <v>1886</v>
      </c>
      <c r="B302" s="100" t="s">
        <v>894</v>
      </c>
      <c r="C302" s="112">
        <v>164.1578947368422</v>
      </c>
      <c r="D302">
        <v>152</v>
      </c>
      <c r="E302">
        <v>41</v>
      </c>
      <c r="F302">
        <v>152</v>
      </c>
      <c r="G302">
        <v>24</v>
      </c>
      <c r="H302">
        <v>87</v>
      </c>
      <c r="I302">
        <v>41</v>
      </c>
      <c r="J302">
        <v>0.15789473684210525</v>
      </c>
      <c r="K302">
        <v>0.57236842105263153</v>
      </c>
      <c r="L302">
        <v>0.26973684210526316</v>
      </c>
      <c r="M302">
        <v>23.451127819548883</v>
      </c>
      <c r="N302">
        <v>27.359649122807031</v>
      </c>
      <c r="O302">
        <v>0.15789473684210525</v>
      </c>
      <c r="P302">
        <v>0.73026315789473673</v>
      </c>
      <c r="Q302">
        <v>0.99999999999999989</v>
      </c>
      <c r="R302" s="112">
        <v>25.787255495059501</v>
      </c>
      <c r="S302" s="112">
        <v>25.087255495059502</v>
      </c>
    </row>
    <row r="303" spans="1:19">
      <c r="A303">
        <v>1886</v>
      </c>
      <c r="B303" s="100" t="s">
        <v>905</v>
      </c>
      <c r="C303" s="112">
        <v>161.68648648648642</v>
      </c>
      <c r="D303">
        <v>74</v>
      </c>
      <c r="E303">
        <v>12</v>
      </c>
      <c r="F303">
        <v>74</v>
      </c>
      <c r="G303">
        <v>16</v>
      </c>
      <c r="H303">
        <v>46</v>
      </c>
      <c r="I303">
        <v>12</v>
      </c>
      <c r="J303">
        <v>0.21621621621621623</v>
      </c>
      <c r="K303">
        <v>0.6216216216216216</v>
      </c>
      <c r="L303">
        <v>0.16216216216216217</v>
      </c>
      <c r="M303">
        <v>23.098069498069489</v>
      </c>
      <c r="N303">
        <v>26.947747747747737</v>
      </c>
      <c r="O303">
        <v>0.21621621621621623</v>
      </c>
      <c r="P303">
        <v>0.83783783783783783</v>
      </c>
      <c r="Q303">
        <v>1</v>
      </c>
      <c r="R303" s="112">
        <v>24.85553130770521</v>
      </c>
      <c r="S303" s="112">
        <v>24.155531307705211</v>
      </c>
    </row>
    <row r="304" spans="1:19" s="61" customFormat="1">
      <c r="A304" s="61">
        <v>1886</v>
      </c>
      <c r="B304" s="239" t="s">
        <v>1069</v>
      </c>
      <c r="C304" s="277">
        <f>AVERAGE(C305:C310)</f>
        <v>164.77653399230115</v>
      </c>
    </row>
    <row r="305" spans="1:19">
      <c r="A305">
        <v>1886</v>
      </c>
      <c r="B305" s="100" t="s">
        <v>881</v>
      </c>
      <c r="C305" s="112">
        <v>165.06666666666672</v>
      </c>
      <c r="D305">
        <v>27</v>
      </c>
      <c r="E305">
        <v>13</v>
      </c>
      <c r="F305">
        <v>27</v>
      </c>
      <c r="G305">
        <v>12</v>
      </c>
      <c r="H305">
        <v>14</v>
      </c>
      <c r="I305">
        <v>1</v>
      </c>
      <c r="J305">
        <v>0.44444444444444442</v>
      </c>
      <c r="K305">
        <v>0.51851851851851849</v>
      </c>
      <c r="L305">
        <v>3.7037037037037035E-2</v>
      </c>
      <c r="M305">
        <v>23.58095238095239</v>
      </c>
      <c r="N305">
        <v>27.51111111111112</v>
      </c>
      <c r="O305">
        <v>0.44444444444444442</v>
      </c>
      <c r="P305">
        <v>0.96296296296296291</v>
      </c>
      <c r="Q305">
        <v>1</v>
      </c>
      <c r="R305" s="112">
        <v>24.002040816326538</v>
      </c>
      <c r="S305" s="112">
        <v>23.302040816326539</v>
      </c>
    </row>
    <row r="306" spans="1:19">
      <c r="A306">
        <v>1886</v>
      </c>
      <c r="B306" s="100" t="s">
        <v>900</v>
      </c>
      <c r="C306" s="112">
        <v>166.7</v>
      </c>
      <c r="D306">
        <v>30</v>
      </c>
      <c r="E306">
        <v>10</v>
      </c>
      <c r="F306">
        <v>30</v>
      </c>
      <c r="G306">
        <v>12</v>
      </c>
      <c r="H306">
        <v>13</v>
      </c>
      <c r="I306">
        <v>5</v>
      </c>
      <c r="J306">
        <v>0.4</v>
      </c>
      <c r="K306">
        <v>0.43333333333333335</v>
      </c>
      <c r="L306">
        <v>0.16666666666666666</v>
      </c>
      <c r="M306">
        <v>23.814285714285713</v>
      </c>
      <c r="N306">
        <v>27.783333333333331</v>
      </c>
      <c r="O306">
        <v>0.4</v>
      </c>
      <c r="P306">
        <v>0.83333333333333337</v>
      </c>
      <c r="Q306">
        <v>1</v>
      </c>
      <c r="R306" s="112">
        <v>24.73021978021978</v>
      </c>
      <c r="S306" s="112">
        <v>24.030219780219781</v>
      </c>
    </row>
    <row r="307" spans="1:19">
      <c r="A307">
        <v>1886</v>
      </c>
      <c r="B307" s="128" t="s">
        <v>885</v>
      </c>
      <c r="C307" s="112">
        <v>165.87199999999993</v>
      </c>
      <c r="D307">
        <v>25</v>
      </c>
      <c r="E307">
        <v>10</v>
      </c>
      <c r="F307">
        <v>25</v>
      </c>
      <c r="G307">
        <v>11</v>
      </c>
      <c r="H307">
        <v>13</v>
      </c>
      <c r="I307">
        <v>1</v>
      </c>
      <c r="J307">
        <v>0.44</v>
      </c>
      <c r="K307">
        <v>0.52</v>
      </c>
      <c r="L307">
        <v>0.04</v>
      </c>
      <c r="M307">
        <v>23.695999999999991</v>
      </c>
      <c r="N307">
        <v>27.645333333333323</v>
      </c>
      <c r="O307">
        <v>0.44</v>
      </c>
      <c r="P307">
        <v>0.96</v>
      </c>
      <c r="Q307">
        <v>1</v>
      </c>
      <c r="R307" s="112">
        <v>24.151692307692297</v>
      </c>
      <c r="S307" s="112">
        <v>23.451692307692298</v>
      </c>
    </row>
    <row r="308" spans="1:19">
      <c r="A308">
        <v>1886</v>
      </c>
      <c r="B308" s="100" t="s">
        <v>889</v>
      </c>
      <c r="C308" s="112">
        <v>162.78015267175573</v>
      </c>
      <c r="D308">
        <v>131</v>
      </c>
      <c r="E308">
        <v>59</v>
      </c>
      <c r="F308">
        <v>131</v>
      </c>
      <c r="G308">
        <v>39</v>
      </c>
      <c r="H308">
        <v>85</v>
      </c>
      <c r="I308">
        <v>7</v>
      </c>
      <c r="J308">
        <v>0.29770992366412213</v>
      </c>
      <c r="K308">
        <v>0.64885496183206104</v>
      </c>
      <c r="L308">
        <v>5.3435114503816793E-2</v>
      </c>
      <c r="M308">
        <v>23.254307524536532</v>
      </c>
      <c r="N308">
        <v>27.13002544529262</v>
      </c>
      <c r="O308">
        <v>0.29770992366412213</v>
      </c>
      <c r="P308">
        <v>0.94656488549618323</v>
      </c>
      <c r="Q308">
        <v>1</v>
      </c>
      <c r="R308" s="112">
        <v>24.462619582184018</v>
      </c>
      <c r="S308" s="112">
        <v>23.762619582184019</v>
      </c>
    </row>
    <row r="309" spans="1:19">
      <c r="A309">
        <v>1886</v>
      </c>
      <c r="B309" s="100" t="s">
        <v>890</v>
      </c>
      <c r="C309" s="112">
        <v>164.125</v>
      </c>
      <c r="D309">
        <v>36</v>
      </c>
      <c r="E309">
        <v>11</v>
      </c>
      <c r="F309">
        <v>36</v>
      </c>
      <c r="G309">
        <v>11</v>
      </c>
      <c r="H309">
        <v>22</v>
      </c>
      <c r="I309">
        <v>3</v>
      </c>
      <c r="J309">
        <v>0.30555555555555558</v>
      </c>
      <c r="K309">
        <v>0.61111111111111116</v>
      </c>
      <c r="L309">
        <v>8.3333333333333329E-2</v>
      </c>
      <c r="M309">
        <v>23.446428571428573</v>
      </c>
      <c r="N309">
        <v>27.354166666666668</v>
      </c>
      <c r="O309">
        <v>0.30555555555555558</v>
      </c>
      <c r="P309">
        <v>0.91666666666666674</v>
      </c>
      <c r="Q309">
        <v>1</v>
      </c>
      <c r="R309" s="112">
        <v>24.689799783549784</v>
      </c>
      <c r="S309" s="112">
        <v>23.989799783549785</v>
      </c>
    </row>
    <row r="310" spans="1:19">
      <c r="A310">
        <v>1886</v>
      </c>
      <c r="B310" s="100" t="s">
        <v>979</v>
      </c>
      <c r="C310" s="112">
        <v>164.11538461538461</v>
      </c>
      <c r="D310">
        <v>26</v>
      </c>
      <c r="E310">
        <v>11</v>
      </c>
      <c r="F310">
        <v>26</v>
      </c>
      <c r="G310">
        <v>9</v>
      </c>
      <c r="H310">
        <v>17</v>
      </c>
      <c r="J310">
        <v>0.34615384615384615</v>
      </c>
      <c r="K310">
        <v>0.65384615384615385</v>
      </c>
      <c r="L310">
        <v>0</v>
      </c>
      <c r="M310">
        <v>23.445054945054945</v>
      </c>
      <c r="N310">
        <v>27.352564102564102</v>
      </c>
      <c r="O310">
        <v>0.34615384615384615</v>
      </c>
      <c r="P310">
        <v>1</v>
      </c>
      <c r="Q310">
        <v>1</v>
      </c>
      <c r="R310" s="112">
        <v>24.364468864468865</v>
      </c>
      <c r="S310" s="112">
        <v>23.664468864468866</v>
      </c>
    </row>
    <row r="311" spans="1:19" s="61" customFormat="1">
      <c r="A311" s="61">
        <v>1886</v>
      </c>
      <c r="B311" s="239" t="s">
        <v>1070</v>
      </c>
      <c r="C311" s="277">
        <f>AVERAGE(C312:C314)</f>
        <v>160.18030920506752</v>
      </c>
    </row>
    <row r="312" spans="1:19">
      <c r="A312">
        <v>1886</v>
      </c>
      <c r="B312" s="128" t="s">
        <v>864</v>
      </c>
      <c r="C312" s="112">
        <v>159.96132596685084</v>
      </c>
      <c r="D312">
        <v>181</v>
      </c>
      <c r="E312">
        <v>52</v>
      </c>
      <c r="F312">
        <v>181</v>
      </c>
      <c r="G312">
        <v>21</v>
      </c>
      <c r="H312">
        <v>123</v>
      </c>
      <c r="I312">
        <v>37</v>
      </c>
      <c r="J312">
        <v>0.11602209944751381</v>
      </c>
      <c r="K312">
        <v>0.6795580110497238</v>
      </c>
      <c r="L312">
        <v>0.20441988950276244</v>
      </c>
      <c r="M312">
        <v>22.851617995264405</v>
      </c>
      <c r="N312">
        <v>26.660220994475139</v>
      </c>
      <c r="O312">
        <v>0.11602209944751381</v>
      </c>
      <c r="P312">
        <v>0.79558011049723765</v>
      </c>
      <c r="Q312">
        <v>1</v>
      </c>
      <c r="R312" s="112">
        <v>25.003633511078601</v>
      </c>
      <c r="S312" s="112">
        <v>24.303633511078601</v>
      </c>
    </row>
    <row r="313" spans="1:19">
      <c r="A313">
        <v>1886</v>
      </c>
      <c r="B313" s="100" t="s">
        <v>877</v>
      </c>
      <c r="C313" s="112">
        <v>160.45267857142855</v>
      </c>
      <c r="D313">
        <v>112</v>
      </c>
      <c r="E313">
        <v>25</v>
      </c>
      <c r="F313">
        <v>112</v>
      </c>
      <c r="G313">
        <v>16</v>
      </c>
      <c r="H313">
        <v>63</v>
      </c>
      <c r="I313">
        <v>33</v>
      </c>
      <c r="J313">
        <v>0.14285714285714285</v>
      </c>
      <c r="K313">
        <v>0.5625</v>
      </c>
      <c r="L313">
        <v>0.29464285714285715</v>
      </c>
      <c r="M313">
        <v>22.921811224489794</v>
      </c>
      <c r="N313">
        <v>26.742113095238093</v>
      </c>
      <c r="O313">
        <v>0.14285714285714285</v>
      </c>
      <c r="P313">
        <v>0.70535714285714279</v>
      </c>
      <c r="Q313">
        <v>1</v>
      </c>
      <c r="R313" s="112">
        <v>25.347399713853793</v>
      </c>
      <c r="S313" s="112">
        <v>24.647399713853794</v>
      </c>
    </row>
    <row r="314" spans="1:19">
      <c r="A314">
        <v>1886</v>
      </c>
      <c r="B314" s="100" t="s">
        <v>964</v>
      </c>
      <c r="C314" s="112">
        <v>160.12692307692311</v>
      </c>
      <c r="D314">
        <v>130</v>
      </c>
      <c r="E314">
        <v>30</v>
      </c>
      <c r="F314">
        <v>130</v>
      </c>
      <c r="G314">
        <v>12</v>
      </c>
      <c r="H314">
        <v>61</v>
      </c>
      <c r="I314">
        <v>57</v>
      </c>
      <c r="J314">
        <v>9.2307692307692313E-2</v>
      </c>
      <c r="K314">
        <v>0.46923076923076923</v>
      </c>
      <c r="L314">
        <v>0.43846153846153846</v>
      </c>
      <c r="M314">
        <v>22.875274725274728</v>
      </c>
      <c r="N314">
        <v>26.687820512820519</v>
      </c>
      <c r="O314">
        <v>9.2307692307692313E-2</v>
      </c>
      <c r="P314">
        <v>0.56153846153846154</v>
      </c>
      <c r="Q314">
        <v>1</v>
      </c>
      <c r="R314" s="112">
        <v>26.18781450789648</v>
      </c>
      <c r="S314" s="112">
        <v>25.487814507896481</v>
      </c>
    </row>
    <row r="315" spans="1:19" s="61" customFormat="1">
      <c r="A315" s="61">
        <v>1886</v>
      </c>
      <c r="B315" s="239" t="s">
        <v>1071</v>
      </c>
      <c r="C315" s="279">
        <v>159.19999999999999</v>
      </c>
      <c r="D315" s="248">
        <v>114</v>
      </c>
      <c r="E315" s="248">
        <v>22</v>
      </c>
      <c r="F315" s="248">
        <v>114</v>
      </c>
      <c r="G315" s="248">
        <v>18</v>
      </c>
      <c r="H315" s="248">
        <v>79</v>
      </c>
      <c r="I315" s="248">
        <v>17</v>
      </c>
      <c r="J315" s="248">
        <v>0.15789473700000001</v>
      </c>
      <c r="K315" s="248">
        <v>0.69298245599999997</v>
      </c>
      <c r="L315" s="248">
        <v>0.149122807</v>
      </c>
      <c r="M315" s="248">
        <v>22.74598997</v>
      </c>
      <c r="N315" s="248">
        <v>26.536988300000001</v>
      </c>
      <c r="O315" s="248">
        <v>0.15789473700000001</v>
      </c>
      <c r="P315" s="248">
        <v>0.85087719299999998</v>
      </c>
      <c r="Q315" s="248">
        <v>1</v>
      </c>
      <c r="R315" s="279">
        <v>24.6</v>
      </c>
      <c r="S315" s="279">
        <v>23.9</v>
      </c>
    </row>
    <row r="316" spans="1:19">
      <c r="A316">
        <v>1886</v>
      </c>
      <c r="B316" s="100" t="s">
        <v>844</v>
      </c>
      <c r="C316" s="112">
        <v>159.22192982456144</v>
      </c>
      <c r="D316">
        <v>114</v>
      </c>
      <c r="E316">
        <v>22</v>
      </c>
      <c r="F316">
        <v>114</v>
      </c>
      <c r="G316">
        <v>18</v>
      </c>
      <c r="H316">
        <v>79</v>
      </c>
      <c r="I316">
        <v>17</v>
      </c>
      <c r="J316">
        <v>0.15789473684210525</v>
      </c>
      <c r="K316">
        <v>0.69298245614035092</v>
      </c>
      <c r="L316">
        <v>0.14912280701754385</v>
      </c>
      <c r="M316">
        <v>22.745989974937348</v>
      </c>
      <c r="N316">
        <v>26.536988304093573</v>
      </c>
      <c r="O316">
        <v>0.15789473684210525</v>
      </c>
      <c r="P316">
        <v>0.85087719298245612</v>
      </c>
      <c r="Q316">
        <v>1</v>
      </c>
      <c r="R316" s="112">
        <v>24.617495479204344</v>
      </c>
      <c r="S316" s="112">
        <v>23.917495479204344</v>
      </c>
    </row>
    <row r="317" spans="1:19" s="61" customFormat="1">
      <c r="A317" s="61">
        <v>1886</v>
      </c>
      <c r="B317" s="239" t="s">
        <v>1072</v>
      </c>
      <c r="C317" s="277">
        <f>AVERAGE(C318:C332)</f>
        <v>162.4482163317426</v>
      </c>
    </row>
    <row r="318" spans="1:19">
      <c r="A318">
        <v>1886</v>
      </c>
      <c r="B318" s="100" t="s">
        <v>976</v>
      </c>
      <c r="C318" s="112">
        <v>161.875</v>
      </c>
      <c r="D318">
        <v>56</v>
      </c>
      <c r="E318">
        <v>12</v>
      </c>
      <c r="F318">
        <v>56</v>
      </c>
      <c r="G318">
        <v>11</v>
      </c>
      <c r="H318">
        <v>37</v>
      </c>
      <c r="I318">
        <v>8</v>
      </c>
      <c r="J318">
        <v>0.19642857142857142</v>
      </c>
      <c r="K318">
        <v>0.6607142857142857</v>
      </c>
      <c r="L318">
        <v>0.14285714285714285</v>
      </c>
      <c r="M318">
        <v>23.125</v>
      </c>
      <c r="N318">
        <v>26.979166666666668</v>
      </c>
      <c r="O318">
        <v>0.19642857142857142</v>
      </c>
      <c r="P318">
        <v>0.8571428571428571</v>
      </c>
      <c r="Q318">
        <v>1</v>
      </c>
      <c r="R318" s="112">
        <v>24.895833333333336</v>
      </c>
      <c r="S318" s="112">
        <v>24.195833333333336</v>
      </c>
    </row>
    <row r="319" spans="1:19">
      <c r="A319">
        <v>1886</v>
      </c>
      <c r="B319" s="100" t="s">
        <v>863</v>
      </c>
      <c r="C319" s="112">
        <v>160.7366197183099</v>
      </c>
      <c r="D319">
        <v>142</v>
      </c>
      <c r="E319">
        <v>45</v>
      </c>
      <c r="F319">
        <v>142</v>
      </c>
      <c r="G319">
        <v>7</v>
      </c>
      <c r="H319">
        <v>82</v>
      </c>
      <c r="I319">
        <v>53</v>
      </c>
      <c r="J319">
        <v>4.9295774647887321E-2</v>
      </c>
      <c r="K319">
        <v>0.57746478873239437</v>
      </c>
      <c r="L319">
        <v>0.37323943661971831</v>
      </c>
      <c r="M319">
        <v>22.962374245472841</v>
      </c>
      <c r="N319">
        <v>26.789436619718316</v>
      </c>
      <c r="O319">
        <v>4.9295774647887321E-2</v>
      </c>
      <c r="P319">
        <v>0.62676056338028174</v>
      </c>
      <c r="Q319">
        <v>1</v>
      </c>
      <c r="R319" s="112">
        <v>25.949349757079066</v>
      </c>
      <c r="S319" s="112">
        <v>25.249349757079067</v>
      </c>
    </row>
    <row r="320" spans="1:19">
      <c r="A320">
        <v>1886</v>
      </c>
      <c r="B320" s="100" t="s">
        <v>975</v>
      </c>
      <c r="C320" s="112">
        <v>162.59699248120296</v>
      </c>
      <c r="D320">
        <v>133</v>
      </c>
      <c r="E320">
        <v>38</v>
      </c>
      <c r="F320">
        <v>133</v>
      </c>
      <c r="G320">
        <v>20</v>
      </c>
      <c r="H320">
        <v>84</v>
      </c>
      <c r="I320">
        <v>29</v>
      </c>
      <c r="J320">
        <v>0.15037593984962405</v>
      </c>
      <c r="K320">
        <v>0.63157894736842102</v>
      </c>
      <c r="L320">
        <v>0.21804511278195488</v>
      </c>
      <c r="M320">
        <v>23.228141783028995</v>
      </c>
      <c r="N320">
        <v>27.099498746867159</v>
      </c>
      <c r="O320">
        <v>0.15037593984962405</v>
      </c>
      <c r="P320">
        <v>0.78195488721804507</v>
      </c>
      <c r="Q320">
        <v>1</v>
      </c>
      <c r="R320" s="112">
        <v>25.371214388010834</v>
      </c>
      <c r="S320" s="112">
        <v>24.671214388010835</v>
      </c>
    </row>
    <row r="321" spans="1:19">
      <c r="A321">
        <v>1886</v>
      </c>
      <c r="B321" s="128" t="s">
        <v>901</v>
      </c>
      <c r="C321" s="112">
        <v>164.83130434782612</v>
      </c>
      <c r="D321">
        <v>115</v>
      </c>
      <c r="E321">
        <v>18</v>
      </c>
      <c r="F321">
        <v>115</v>
      </c>
      <c r="G321">
        <v>13</v>
      </c>
      <c r="H321">
        <v>80</v>
      </c>
      <c r="I321">
        <v>22</v>
      </c>
      <c r="J321">
        <v>0.11304347826086956</v>
      </c>
      <c r="K321">
        <v>0.69565217391304346</v>
      </c>
      <c r="L321">
        <v>0.19130434782608696</v>
      </c>
      <c r="M321">
        <v>23.547329192546588</v>
      </c>
      <c r="N321">
        <v>27.471884057971021</v>
      </c>
      <c r="O321">
        <v>0.11304347826086956</v>
      </c>
      <c r="P321">
        <v>0.80869565217391304</v>
      </c>
      <c r="Q321">
        <v>1</v>
      </c>
      <c r="R321" s="112">
        <v>25.730362836438928</v>
      </c>
      <c r="S321" s="112">
        <v>25.030362836438929</v>
      </c>
    </row>
    <row r="322" spans="1:19">
      <c r="A322">
        <v>1886</v>
      </c>
      <c r="B322" s="128" t="s">
        <v>887</v>
      </c>
      <c r="C322" s="112">
        <v>162.3663157894737</v>
      </c>
      <c r="D322">
        <v>95</v>
      </c>
      <c r="E322">
        <v>28</v>
      </c>
      <c r="F322">
        <v>95</v>
      </c>
      <c r="G322">
        <v>12</v>
      </c>
      <c r="H322">
        <v>70</v>
      </c>
      <c r="I322">
        <v>13</v>
      </c>
      <c r="J322">
        <v>0.12631578947368421</v>
      </c>
      <c r="K322">
        <v>0.73684210526315785</v>
      </c>
      <c r="L322">
        <v>0.1368421052631579</v>
      </c>
      <c r="M322">
        <v>23.195187969924813</v>
      </c>
      <c r="N322">
        <v>27.061052631578949</v>
      </c>
      <c r="O322">
        <v>0.12631578947368421</v>
      </c>
      <c r="P322">
        <v>0.86315789473684212</v>
      </c>
      <c r="Q322">
        <v>1</v>
      </c>
      <c r="R322" s="112">
        <v>25.155733619763698</v>
      </c>
      <c r="S322" s="112">
        <v>24.455733619763699</v>
      </c>
    </row>
    <row r="323" spans="1:19">
      <c r="A323">
        <v>1886</v>
      </c>
      <c r="B323" s="100" t="s">
        <v>896</v>
      </c>
      <c r="C323" s="112">
        <v>163.73109243697479</v>
      </c>
      <c r="D323">
        <v>238</v>
      </c>
      <c r="E323">
        <v>78</v>
      </c>
      <c r="F323">
        <v>238</v>
      </c>
      <c r="G323">
        <v>23</v>
      </c>
      <c r="H323">
        <v>152</v>
      </c>
      <c r="I323">
        <v>63</v>
      </c>
      <c r="J323">
        <v>9.6638655462184878E-2</v>
      </c>
      <c r="K323">
        <v>0.6386554621848739</v>
      </c>
      <c r="L323">
        <v>0.26470588235294118</v>
      </c>
      <c r="M323">
        <v>23.390156062424971</v>
      </c>
      <c r="N323">
        <v>27.288515406162464</v>
      </c>
      <c r="O323">
        <v>9.6638655462184878E-2</v>
      </c>
      <c r="P323">
        <v>0.73529411764705876</v>
      </c>
      <c r="Q323">
        <v>1</v>
      </c>
      <c r="R323" s="112">
        <v>25.852277753206547</v>
      </c>
      <c r="S323" s="112">
        <v>25.152277753206548</v>
      </c>
    </row>
    <row r="324" spans="1:19">
      <c r="A324">
        <v>1886</v>
      </c>
      <c r="B324" s="100" t="s">
        <v>888</v>
      </c>
      <c r="C324" s="112">
        <v>163.31904761904761</v>
      </c>
      <c r="D324">
        <v>126</v>
      </c>
      <c r="E324">
        <v>32</v>
      </c>
      <c r="F324">
        <v>126</v>
      </c>
      <c r="G324">
        <v>32</v>
      </c>
      <c r="H324">
        <v>83</v>
      </c>
      <c r="I324">
        <v>11</v>
      </c>
      <c r="J324">
        <v>0.25396825396825395</v>
      </c>
      <c r="K324">
        <v>0.65873015873015872</v>
      </c>
      <c r="L324">
        <v>8.7301587301587297E-2</v>
      </c>
      <c r="M324">
        <v>23.331292517006801</v>
      </c>
      <c r="N324">
        <v>27.219841269841268</v>
      </c>
      <c r="O324">
        <v>0.25396825396825395</v>
      </c>
      <c r="P324">
        <v>0.91269841269841268</v>
      </c>
      <c r="Q324">
        <v>1</v>
      </c>
      <c r="R324" s="112">
        <v>24.783642051197987</v>
      </c>
      <c r="S324" s="112">
        <v>24.083642051197987</v>
      </c>
    </row>
    <row r="325" spans="1:19">
      <c r="A325">
        <v>1886</v>
      </c>
      <c r="B325" s="128" t="s">
        <v>977</v>
      </c>
      <c r="C325" s="112">
        <v>162.51754385964912</v>
      </c>
      <c r="D325">
        <v>114</v>
      </c>
      <c r="E325">
        <v>29</v>
      </c>
      <c r="F325">
        <v>114</v>
      </c>
      <c r="G325">
        <v>31</v>
      </c>
      <c r="H325">
        <v>74</v>
      </c>
      <c r="I325">
        <v>9</v>
      </c>
      <c r="J325">
        <v>0.27192982456140352</v>
      </c>
      <c r="K325">
        <v>0.64912280701754388</v>
      </c>
      <c r="L325">
        <v>7.8947368421052627E-2</v>
      </c>
      <c r="M325">
        <v>23.216791979949875</v>
      </c>
      <c r="N325">
        <v>27.086257309941519</v>
      </c>
      <c r="O325">
        <v>0.27192982456140352</v>
      </c>
      <c r="P325">
        <v>0.92105263157894735</v>
      </c>
      <c r="Q325">
        <v>1</v>
      </c>
      <c r="R325" s="112">
        <v>24.57633385264964</v>
      </c>
      <c r="S325" s="112">
        <v>23.87633385264964</v>
      </c>
    </row>
    <row r="326" spans="1:19">
      <c r="A326">
        <v>1886</v>
      </c>
      <c r="B326" t="s">
        <v>1073</v>
      </c>
      <c r="C326" s="112">
        <v>161.58058252427188</v>
      </c>
      <c r="D326">
        <v>103</v>
      </c>
      <c r="E326">
        <v>32</v>
      </c>
      <c r="F326">
        <v>102</v>
      </c>
      <c r="G326">
        <v>6</v>
      </c>
      <c r="H326">
        <v>67</v>
      </c>
      <c r="I326">
        <v>29</v>
      </c>
      <c r="J326">
        <v>5.8823529411764705E-2</v>
      </c>
      <c r="K326">
        <v>0.65686274509803921</v>
      </c>
      <c r="L326">
        <v>0.28431372549019607</v>
      </c>
      <c r="M326">
        <v>23.082940360610269</v>
      </c>
      <c r="N326">
        <v>26.930097087378645</v>
      </c>
      <c r="O326">
        <v>5.8823529411764705E-2</v>
      </c>
      <c r="P326">
        <v>0.71568627450980393</v>
      </c>
      <c r="Q326">
        <v>1</v>
      </c>
      <c r="R326" s="112">
        <v>25.666851595006939</v>
      </c>
      <c r="S326" s="112">
        <v>24.96685159500694</v>
      </c>
    </row>
    <row r="327" spans="1:19">
      <c r="A327">
        <v>1886</v>
      </c>
      <c r="B327" s="100" t="s">
        <v>978</v>
      </c>
      <c r="C327" s="112">
        <v>163.22727272727272</v>
      </c>
      <c r="D327">
        <v>110</v>
      </c>
      <c r="E327">
        <v>28</v>
      </c>
      <c r="F327">
        <v>110</v>
      </c>
      <c r="G327">
        <v>20</v>
      </c>
      <c r="H327">
        <v>79</v>
      </c>
      <c r="I327">
        <v>11</v>
      </c>
      <c r="J327">
        <v>0.18181818181818182</v>
      </c>
      <c r="K327">
        <v>0.71818181818181814</v>
      </c>
      <c r="L327">
        <v>0.1</v>
      </c>
      <c r="M327">
        <v>23.318181818181817</v>
      </c>
      <c r="N327">
        <v>27.204545454545453</v>
      </c>
      <c r="O327">
        <v>0.18181818181818182</v>
      </c>
      <c r="P327">
        <v>0.89999999999999991</v>
      </c>
      <c r="Q327">
        <v>0.99999999999999989</v>
      </c>
      <c r="R327" s="112">
        <v>25.039988492520138</v>
      </c>
      <c r="S327" s="112">
        <v>24.339988492520138</v>
      </c>
    </row>
    <row r="328" spans="1:19">
      <c r="A328">
        <v>1886</v>
      </c>
      <c r="B328" s="100" t="s">
        <v>880</v>
      </c>
      <c r="C328" s="112">
        <v>160.78877551020412</v>
      </c>
      <c r="D328">
        <v>98</v>
      </c>
      <c r="E328">
        <v>22</v>
      </c>
      <c r="F328">
        <v>96</v>
      </c>
      <c r="G328">
        <v>18</v>
      </c>
      <c r="H328">
        <v>64</v>
      </c>
      <c r="I328">
        <v>14</v>
      </c>
      <c r="J328">
        <v>0.1875</v>
      </c>
      <c r="K328">
        <v>0.66666666666666663</v>
      </c>
      <c r="L328">
        <v>0.14583333333333334</v>
      </c>
      <c r="M328">
        <v>22.969825072886302</v>
      </c>
      <c r="N328">
        <v>26.798129251700686</v>
      </c>
      <c r="O328">
        <v>0.1875</v>
      </c>
      <c r="P328">
        <v>0.85416666666666663</v>
      </c>
      <c r="Q328">
        <v>1</v>
      </c>
      <c r="R328" s="112">
        <v>24.764342656705544</v>
      </c>
      <c r="S328" s="112">
        <v>24.064342656705545</v>
      </c>
    </row>
    <row r="329" spans="1:19">
      <c r="A329">
        <v>1886</v>
      </c>
      <c r="B329" s="100" t="s">
        <v>882</v>
      </c>
      <c r="C329" s="112">
        <v>162.38543689320392</v>
      </c>
      <c r="D329">
        <v>103</v>
      </c>
      <c r="E329">
        <v>31</v>
      </c>
      <c r="F329">
        <v>103</v>
      </c>
      <c r="G329">
        <v>14</v>
      </c>
      <c r="H329">
        <v>68</v>
      </c>
      <c r="I329">
        <v>21</v>
      </c>
      <c r="J329">
        <v>0.13592233009708737</v>
      </c>
      <c r="K329">
        <v>0.66019417475728159</v>
      </c>
      <c r="L329">
        <v>0.20388349514563106</v>
      </c>
      <c r="M329">
        <v>23.197919556171989</v>
      </c>
      <c r="N329">
        <v>27.064239482200652</v>
      </c>
      <c r="O329">
        <v>0.13592233009708737</v>
      </c>
      <c r="P329">
        <v>0.79611650485436902</v>
      </c>
      <c r="Q329">
        <v>1</v>
      </c>
      <c r="R329" s="112">
        <v>25.330081280084855</v>
      </c>
      <c r="S329" s="112">
        <v>24.630081280084855</v>
      </c>
    </row>
    <row r="330" spans="1:19">
      <c r="A330">
        <v>1886</v>
      </c>
      <c r="B330" s="100" t="s">
        <v>902</v>
      </c>
      <c r="C330" s="112">
        <v>161.93206106870218</v>
      </c>
      <c r="D330">
        <v>131</v>
      </c>
      <c r="E330">
        <v>36</v>
      </c>
      <c r="F330">
        <v>130</v>
      </c>
      <c r="G330">
        <v>28</v>
      </c>
      <c r="H330">
        <v>86</v>
      </c>
      <c r="I330">
        <v>16</v>
      </c>
      <c r="J330">
        <v>0.2153846153846154</v>
      </c>
      <c r="K330">
        <v>0.66153846153846152</v>
      </c>
      <c r="L330">
        <v>0.12307692307692308</v>
      </c>
      <c r="M330">
        <v>23.133151581243169</v>
      </c>
      <c r="N330">
        <v>26.988676844783697</v>
      </c>
      <c r="O330">
        <v>0.2153846153846154</v>
      </c>
      <c r="P330">
        <v>0.87692307692307692</v>
      </c>
      <c r="Q330">
        <v>1</v>
      </c>
      <c r="R330" s="112">
        <v>24.791924078347815</v>
      </c>
      <c r="S330" s="112">
        <v>24.091924078347816</v>
      </c>
    </row>
    <row r="331" spans="1:19">
      <c r="A331">
        <v>1886</v>
      </c>
      <c r="B331" s="100" t="s">
        <v>907</v>
      </c>
      <c r="C331" s="112">
        <v>162.03519999999995</v>
      </c>
      <c r="D331">
        <v>125</v>
      </c>
      <c r="E331">
        <v>23</v>
      </c>
      <c r="F331">
        <v>125</v>
      </c>
      <c r="G331">
        <v>11</v>
      </c>
      <c r="H331">
        <v>96</v>
      </c>
      <c r="I331">
        <v>18</v>
      </c>
      <c r="J331">
        <v>8.7999999999999995E-2</v>
      </c>
      <c r="K331">
        <v>0.76800000000000002</v>
      </c>
      <c r="L331">
        <v>0.14399999999999999</v>
      </c>
      <c r="M331">
        <v>23.147885714285707</v>
      </c>
      <c r="N331">
        <v>27.005866666666659</v>
      </c>
      <c r="O331">
        <v>8.7999999999999995E-2</v>
      </c>
      <c r="P331">
        <v>0.85599999999999998</v>
      </c>
      <c r="Q331">
        <v>1</v>
      </c>
      <c r="R331" s="112">
        <v>25.217531746031739</v>
      </c>
      <c r="S331" s="112">
        <v>24.517531746031739</v>
      </c>
    </row>
    <row r="332" spans="1:19">
      <c r="A332">
        <v>1886</v>
      </c>
      <c r="B332" s="100" t="s">
        <v>908</v>
      </c>
      <c r="C332" s="112">
        <v>162.80000000000001</v>
      </c>
      <c r="D332">
        <v>64</v>
      </c>
      <c r="E332">
        <v>17</v>
      </c>
      <c r="F332">
        <v>63</v>
      </c>
      <c r="G332">
        <v>4</v>
      </c>
      <c r="H332">
        <v>36</v>
      </c>
      <c r="I332">
        <v>23</v>
      </c>
      <c r="J332">
        <v>6.3492063492063489E-2</v>
      </c>
      <c r="K332">
        <v>0.5714285714285714</v>
      </c>
      <c r="L332">
        <v>0.36507936507936506</v>
      </c>
      <c r="M332">
        <v>23.25714285714286</v>
      </c>
      <c r="N332">
        <v>27.133333333333336</v>
      </c>
      <c r="O332">
        <v>6.3492063492063489E-2</v>
      </c>
      <c r="P332">
        <v>0.63492063492063489</v>
      </c>
      <c r="Q332">
        <v>1</v>
      </c>
      <c r="R332" s="112">
        <v>26.218121693121695</v>
      </c>
      <c r="S332" s="112">
        <v>25.518121693121696</v>
      </c>
    </row>
    <row r="333" spans="1:19" s="61" customFormat="1">
      <c r="A333" s="61">
        <v>1886</v>
      </c>
      <c r="B333" s="239" t="s">
        <v>1074</v>
      </c>
      <c r="C333" s="277">
        <f>AVERAGE(C334:C347)</f>
        <v>164.3498245369548</v>
      </c>
    </row>
    <row r="334" spans="1:19">
      <c r="A334">
        <v>1886</v>
      </c>
      <c r="B334" s="100" t="s">
        <v>969</v>
      </c>
      <c r="C334" s="165">
        <v>168.71818181818182</v>
      </c>
      <c r="D334">
        <v>44</v>
      </c>
      <c r="E334">
        <v>14</v>
      </c>
      <c r="F334">
        <v>44</v>
      </c>
      <c r="G334">
        <v>14</v>
      </c>
      <c r="H334">
        <v>29</v>
      </c>
      <c r="I334">
        <v>1</v>
      </c>
      <c r="J334">
        <v>0.31818181818181818</v>
      </c>
      <c r="K334">
        <v>0.65909090909090906</v>
      </c>
      <c r="L334">
        <v>2.2727272727272728E-2</v>
      </c>
      <c r="M334">
        <v>24.102597402597404</v>
      </c>
      <c r="N334">
        <v>28.119696969696971</v>
      </c>
      <c r="O334">
        <v>0.31818181818181818</v>
      </c>
      <c r="P334">
        <v>0.97727272727272729</v>
      </c>
      <c r="Q334">
        <v>1</v>
      </c>
      <c r="R334" s="112">
        <v>25.210762800417974</v>
      </c>
      <c r="S334" s="112">
        <v>24.510762800417975</v>
      </c>
    </row>
    <row r="335" spans="1:19">
      <c r="A335">
        <v>1886</v>
      </c>
      <c r="B335" s="100" t="s">
        <v>991</v>
      </c>
      <c r="C335" s="112">
        <v>159.57058823529405</v>
      </c>
      <c r="D335">
        <v>34</v>
      </c>
      <c r="E335">
        <v>14</v>
      </c>
      <c r="F335">
        <v>34</v>
      </c>
      <c r="G335">
        <v>12</v>
      </c>
      <c r="H335">
        <v>20</v>
      </c>
      <c r="I335">
        <v>2</v>
      </c>
      <c r="J335">
        <v>0.35294117647058826</v>
      </c>
      <c r="K335">
        <v>0.58823529411764708</v>
      </c>
      <c r="L335">
        <v>5.8823529411764705E-2</v>
      </c>
      <c r="M335">
        <v>22.795798319327723</v>
      </c>
      <c r="N335">
        <v>26.595098039215674</v>
      </c>
      <c r="O335">
        <v>0.35294117647058826</v>
      </c>
      <c r="P335">
        <v>0.94117647058823528</v>
      </c>
      <c r="Q335">
        <v>1</v>
      </c>
      <c r="R335" s="112">
        <v>23.745623249299712</v>
      </c>
      <c r="S335" s="112">
        <v>23.045623249299712</v>
      </c>
    </row>
    <row r="336" spans="1:19">
      <c r="A336">
        <v>1886</v>
      </c>
      <c r="B336" s="128" t="s">
        <v>985</v>
      </c>
      <c r="C336" s="112">
        <v>163.65135135135125</v>
      </c>
      <c r="D336">
        <v>74</v>
      </c>
      <c r="E336">
        <v>31</v>
      </c>
      <c r="F336">
        <v>74</v>
      </c>
      <c r="G336">
        <v>26</v>
      </c>
      <c r="H336">
        <v>44</v>
      </c>
      <c r="I336">
        <v>4</v>
      </c>
      <c r="J336">
        <v>0.35135135135135137</v>
      </c>
      <c r="K336">
        <v>0.59459459459459463</v>
      </c>
      <c r="L336">
        <v>5.4054054054054057E-2</v>
      </c>
      <c r="M336">
        <v>23.378764478764463</v>
      </c>
      <c r="N336">
        <v>27.27522522522521</v>
      </c>
      <c r="O336">
        <v>0.35135135135135137</v>
      </c>
      <c r="P336">
        <v>0.94594594594594605</v>
      </c>
      <c r="Q336">
        <v>1</v>
      </c>
      <c r="R336" s="112">
        <v>24.35287966537965</v>
      </c>
      <c r="S336" s="112">
        <v>23.65287966537965</v>
      </c>
    </row>
    <row r="337" spans="1:19">
      <c r="A337">
        <v>1886</v>
      </c>
      <c r="B337" s="100" t="s">
        <v>1075</v>
      </c>
      <c r="C337" s="112">
        <v>164.67551020408163</v>
      </c>
      <c r="D337">
        <v>49</v>
      </c>
      <c r="E337">
        <v>22</v>
      </c>
      <c r="F337">
        <v>49</v>
      </c>
      <c r="G337">
        <v>15</v>
      </c>
      <c r="H337">
        <v>33</v>
      </c>
      <c r="I337">
        <v>1</v>
      </c>
      <c r="J337">
        <v>0.30612244897959184</v>
      </c>
      <c r="K337">
        <v>0.67346938775510201</v>
      </c>
      <c r="L337">
        <v>2.0408163265306121E-2</v>
      </c>
      <c r="M337">
        <v>23.525072886297377</v>
      </c>
      <c r="N337">
        <v>27.445918367346938</v>
      </c>
      <c r="O337">
        <v>0.30612244897959184</v>
      </c>
      <c r="P337">
        <v>0.97959183673469385</v>
      </c>
      <c r="Q337">
        <v>1</v>
      </c>
      <c r="R337" s="112">
        <v>24.653801130841948</v>
      </c>
      <c r="S337" s="112">
        <v>23.953801130841949</v>
      </c>
    </row>
    <row r="338" spans="1:19">
      <c r="A338">
        <v>1886</v>
      </c>
      <c r="B338" s="100" t="s">
        <v>986</v>
      </c>
      <c r="C338" s="112">
        <v>166.66</v>
      </c>
      <c r="D338">
        <v>25</v>
      </c>
      <c r="E338">
        <v>13</v>
      </c>
      <c r="F338">
        <v>25</v>
      </c>
      <c r="G338">
        <v>8</v>
      </c>
      <c r="H338">
        <v>16</v>
      </c>
      <c r="I338">
        <v>1</v>
      </c>
      <c r="J338">
        <v>0.32</v>
      </c>
      <c r="K338">
        <v>0.64</v>
      </c>
      <c r="L338">
        <v>0.04</v>
      </c>
      <c r="M338">
        <v>23.80857142857143</v>
      </c>
      <c r="N338">
        <v>27.776666666666667</v>
      </c>
      <c r="O338">
        <v>0.32</v>
      </c>
      <c r="P338">
        <v>0.96</v>
      </c>
      <c r="Q338">
        <v>1</v>
      </c>
      <c r="R338" s="112">
        <v>24.924598214285716</v>
      </c>
      <c r="S338" s="112">
        <v>24.224598214285717</v>
      </c>
    </row>
    <row r="339" spans="1:19">
      <c r="A339">
        <v>1886</v>
      </c>
      <c r="B339" s="128" t="s">
        <v>987</v>
      </c>
      <c r="C339" s="112">
        <v>166.2833333333333</v>
      </c>
      <c r="D339">
        <v>18</v>
      </c>
      <c r="E339">
        <v>7</v>
      </c>
      <c r="F339">
        <v>18</v>
      </c>
      <c r="G339">
        <v>6</v>
      </c>
      <c r="H339">
        <v>10</v>
      </c>
      <c r="I339">
        <v>2</v>
      </c>
      <c r="J339">
        <v>0.33333333333333331</v>
      </c>
      <c r="K339">
        <v>0.55555555555555558</v>
      </c>
      <c r="L339">
        <v>0.1111111111111111</v>
      </c>
      <c r="M339">
        <v>23.754761904761899</v>
      </c>
      <c r="N339">
        <v>27.713888888888885</v>
      </c>
      <c r="O339">
        <v>0.33333333333333331</v>
      </c>
      <c r="P339">
        <v>0.88888888888888884</v>
      </c>
      <c r="Q339">
        <v>1</v>
      </c>
      <c r="R339" s="112">
        <v>24.942499999999995</v>
      </c>
      <c r="S339" s="112">
        <v>24.242499999999996</v>
      </c>
    </row>
    <row r="340" spans="1:19">
      <c r="A340">
        <v>1886</v>
      </c>
      <c r="B340" s="100" t="s">
        <v>970</v>
      </c>
      <c r="C340" s="112">
        <v>166.3</v>
      </c>
      <c r="D340">
        <v>41</v>
      </c>
      <c r="E340">
        <v>15</v>
      </c>
      <c r="F340">
        <v>41</v>
      </c>
      <c r="G340">
        <v>16</v>
      </c>
      <c r="H340">
        <v>22</v>
      </c>
      <c r="I340">
        <v>3</v>
      </c>
      <c r="J340">
        <v>0.3902439024390244</v>
      </c>
      <c r="K340">
        <v>0.53658536585365857</v>
      </c>
      <c r="L340">
        <v>7.3170731707317069E-2</v>
      </c>
      <c r="M340">
        <v>23.75714285714286</v>
      </c>
      <c r="N340">
        <v>27.716666666666669</v>
      </c>
      <c r="O340">
        <v>0.3902439024390244</v>
      </c>
      <c r="P340">
        <v>0.92682926829268297</v>
      </c>
      <c r="Q340">
        <v>1</v>
      </c>
      <c r="R340" s="112">
        <v>24.567045454545458</v>
      </c>
      <c r="S340" s="112">
        <v>23.867045454545458</v>
      </c>
    </row>
    <row r="341" spans="1:19">
      <c r="A341">
        <v>1886</v>
      </c>
      <c r="B341" s="100" t="s">
        <v>972</v>
      </c>
      <c r="C341" s="112">
        <v>165.6823529411765</v>
      </c>
      <c r="D341">
        <v>58</v>
      </c>
      <c r="E341">
        <v>27</v>
      </c>
      <c r="F341">
        <v>68</v>
      </c>
      <c r="G341">
        <v>10</v>
      </c>
      <c r="H341">
        <v>48</v>
      </c>
      <c r="I341">
        <v>10</v>
      </c>
      <c r="J341">
        <v>0.14705882352941177</v>
      </c>
      <c r="K341">
        <v>0.70588235294117652</v>
      </c>
      <c r="L341">
        <v>0.14705882352941177</v>
      </c>
      <c r="M341">
        <v>23.668907563025215</v>
      </c>
      <c r="N341">
        <v>27.613725490196085</v>
      </c>
      <c r="O341">
        <v>0.14705882352941177</v>
      </c>
      <c r="P341">
        <v>0.85294117647058831</v>
      </c>
      <c r="Q341">
        <v>1</v>
      </c>
      <c r="R341" s="112">
        <v>25.641316526610648</v>
      </c>
      <c r="S341" s="112">
        <v>24.941316526610649</v>
      </c>
    </row>
    <row r="342" spans="1:19">
      <c r="A342">
        <v>1886</v>
      </c>
      <c r="B342" s="100" t="s">
        <v>974</v>
      </c>
      <c r="C342" s="112">
        <v>161.73294117647055</v>
      </c>
      <c r="D342">
        <v>85</v>
      </c>
      <c r="E342">
        <v>20</v>
      </c>
      <c r="F342">
        <v>85</v>
      </c>
      <c r="G342">
        <v>26</v>
      </c>
      <c r="H342">
        <v>50</v>
      </c>
      <c r="I342">
        <v>9</v>
      </c>
      <c r="J342">
        <v>0.30588235294117649</v>
      </c>
      <c r="K342">
        <v>0.58823529411764708</v>
      </c>
      <c r="L342">
        <v>0.10588235294117647</v>
      </c>
      <c r="M342">
        <v>23.104705882352935</v>
      </c>
      <c r="N342">
        <v>26.955490196078426</v>
      </c>
      <c r="O342">
        <v>0.30588235294117649</v>
      </c>
      <c r="P342">
        <v>0.89411764705882357</v>
      </c>
      <c r="Q342">
        <v>1</v>
      </c>
      <c r="R342" s="112">
        <v>24.375464705882347</v>
      </c>
      <c r="S342" s="112">
        <v>23.675464705882348</v>
      </c>
    </row>
    <row r="343" spans="1:19">
      <c r="A343">
        <v>1886</v>
      </c>
      <c r="B343" s="100" t="s">
        <v>988</v>
      </c>
      <c r="C343" s="112">
        <v>166.8</v>
      </c>
      <c r="D343">
        <v>56</v>
      </c>
      <c r="E343">
        <v>25</v>
      </c>
      <c r="F343">
        <v>56</v>
      </c>
      <c r="G343">
        <v>21</v>
      </c>
      <c r="H343">
        <v>31</v>
      </c>
      <c r="I343">
        <v>4</v>
      </c>
      <c r="J343">
        <v>0.375</v>
      </c>
      <c r="K343">
        <v>0.5535714285714286</v>
      </c>
      <c r="L343">
        <v>7.1428571428571425E-2</v>
      </c>
      <c r="M343">
        <v>23.828571428571429</v>
      </c>
      <c r="N343">
        <v>27.8</v>
      </c>
      <c r="O343">
        <v>0.375</v>
      </c>
      <c r="P343">
        <v>0.9285714285714286</v>
      </c>
      <c r="Q343">
        <v>1</v>
      </c>
      <c r="R343" s="112">
        <v>24.725345622119818</v>
      </c>
      <c r="S343" s="112">
        <v>24.025345622119819</v>
      </c>
    </row>
    <row r="344" spans="1:19">
      <c r="A344">
        <v>1886</v>
      </c>
      <c r="B344" s="100" t="s">
        <v>971</v>
      </c>
      <c r="C344" s="112">
        <v>160.54</v>
      </c>
      <c r="D344">
        <v>15</v>
      </c>
      <c r="E344">
        <v>4</v>
      </c>
      <c r="F344">
        <v>15</v>
      </c>
      <c r="G344">
        <v>3</v>
      </c>
      <c r="H344">
        <v>8</v>
      </c>
      <c r="I344">
        <v>4</v>
      </c>
      <c r="J344">
        <v>0.2</v>
      </c>
      <c r="K344">
        <v>0.53333333333333333</v>
      </c>
      <c r="L344">
        <v>0.26666666666666666</v>
      </c>
      <c r="M344">
        <v>22.934285714285714</v>
      </c>
      <c r="N344">
        <v>26.756666666666664</v>
      </c>
      <c r="O344">
        <v>0.2</v>
      </c>
      <c r="P344">
        <v>0.73333333333333339</v>
      </c>
      <c r="Q344">
        <v>1</v>
      </c>
      <c r="R344" s="112">
        <v>25.084374999999998</v>
      </c>
      <c r="S344" s="112">
        <v>24.384374999999999</v>
      </c>
    </row>
    <row r="345" spans="1:19">
      <c r="A345">
        <v>1886</v>
      </c>
      <c r="B345" s="100" t="s">
        <v>1076</v>
      </c>
      <c r="C345" s="112">
        <v>165.00909090909087</v>
      </c>
      <c r="D345">
        <v>11</v>
      </c>
      <c r="E345">
        <v>3</v>
      </c>
      <c r="F345">
        <v>11</v>
      </c>
      <c r="G345">
        <v>1</v>
      </c>
      <c r="H345">
        <v>10</v>
      </c>
      <c r="J345">
        <v>9.0909090909090912E-2</v>
      </c>
      <c r="K345">
        <v>0.90909090909090906</v>
      </c>
      <c r="L345">
        <v>0</v>
      </c>
      <c r="M345">
        <v>23.572727272727267</v>
      </c>
      <c r="N345">
        <v>27.501515151515147</v>
      </c>
      <c r="O345">
        <v>9.0909090909090912E-2</v>
      </c>
      <c r="P345">
        <v>1</v>
      </c>
      <c r="Q345">
        <v>1</v>
      </c>
      <c r="R345" s="112">
        <v>25.340681818181814</v>
      </c>
      <c r="S345" s="112">
        <v>24.640681818181815</v>
      </c>
    </row>
    <row r="346" spans="1:19">
      <c r="A346">
        <v>1886</v>
      </c>
      <c r="B346" s="100" t="s">
        <v>973</v>
      </c>
      <c r="C346" s="112">
        <v>162.97419354838709</v>
      </c>
      <c r="D346">
        <v>93</v>
      </c>
      <c r="E346">
        <v>31</v>
      </c>
      <c r="F346">
        <v>93</v>
      </c>
      <c r="G346">
        <v>34</v>
      </c>
      <c r="H346">
        <v>53</v>
      </c>
      <c r="I346">
        <v>6</v>
      </c>
      <c r="J346">
        <v>0.36559139784946237</v>
      </c>
      <c r="K346">
        <v>0.56989247311827962</v>
      </c>
      <c r="L346">
        <v>6.4516129032258063E-2</v>
      </c>
      <c r="M346">
        <v>23.282027649769585</v>
      </c>
      <c r="N346">
        <v>27.162365591397847</v>
      </c>
      <c r="O346">
        <v>0.36559139784946237</v>
      </c>
      <c r="P346">
        <v>0.93548387096774199</v>
      </c>
      <c r="Q346">
        <v>1</v>
      </c>
      <c r="R346" s="112">
        <v>24.197201692606438</v>
      </c>
      <c r="S346" s="112">
        <v>23.497201692606438</v>
      </c>
    </row>
    <row r="347" spans="1:19">
      <c r="A347">
        <v>1886</v>
      </c>
      <c r="B347" s="100" t="s">
        <v>990</v>
      </c>
      <c r="C347" s="112">
        <v>162.30000000000001</v>
      </c>
      <c r="D347">
        <v>47</v>
      </c>
      <c r="E347">
        <v>18</v>
      </c>
      <c r="F347">
        <v>47</v>
      </c>
      <c r="G347">
        <v>20</v>
      </c>
      <c r="H347">
        <v>20</v>
      </c>
      <c r="I347">
        <v>7</v>
      </c>
      <c r="J347">
        <v>0.42553191489361702</v>
      </c>
      <c r="K347">
        <v>0.42553191489361702</v>
      </c>
      <c r="L347">
        <v>0.14893617021276595</v>
      </c>
      <c r="M347">
        <v>23.185714285714287</v>
      </c>
      <c r="N347">
        <v>27.05</v>
      </c>
      <c r="O347">
        <v>0.42553191489361702</v>
      </c>
      <c r="P347">
        <v>0.85106382978723405</v>
      </c>
      <c r="Q347">
        <v>1</v>
      </c>
      <c r="R347" s="112">
        <v>23.861964285714286</v>
      </c>
      <c r="S347" s="112">
        <v>23.161964285714287</v>
      </c>
    </row>
    <row r="348" spans="1:19" s="61" customFormat="1">
      <c r="A348" s="61">
        <v>1886</v>
      </c>
      <c r="B348" s="239" t="s">
        <v>1118</v>
      </c>
      <c r="C348" s="277">
        <f>AVERAGE(C349:C359)</f>
        <v>163.32239641512604</v>
      </c>
    </row>
    <row r="349" spans="1:19">
      <c r="A349">
        <v>1886</v>
      </c>
      <c r="B349" s="128" t="s">
        <v>841</v>
      </c>
      <c r="C349" s="112">
        <v>163.35276381909546</v>
      </c>
      <c r="D349">
        <v>199</v>
      </c>
      <c r="E349">
        <v>84</v>
      </c>
      <c r="F349">
        <v>199</v>
      </c>
      <c r="G349">
        <v>75</v>
      </c>
      <c r="H349">
        <v>111</v>
      </c>
      <c r="I349">
        <v>13</v>
      </c>
      <c r="J349">
        <v>0.37688442211055279</v>
      </c>
      <c r="K349">
        <v>0.55778894472361806</v>
      </c>
      <c r="L349">
        <v>6.5326633165829151E-2</v>
      </c>
      <c r="M349">
        <v>23.336109117013638</v>
      </c>
      <c r="N349">
        <v>27.225460636515908</v>
      </c>
      <c r="O349">
        <v>0.37688442211055279</v>
      </c>
      <c r="P349">
        <v>0.9346733668341709</v>
      </c>
      <c r="Q349">
        <v>1</v>
      </c>
      <c r="R349" s="112">
        <v>24.19456958753441</v>
      </c>
      <c r="S349" s="112">
        <v>23.494569587534411</v>
      </c>
    </row>
    <row r="350" spans="1:19">
      <c r="A350">
        <v>1886</v>
      </c>
      <c r="B350" s="100" t="s">
        <v>847</v>
      </c>
      <c r="C350" s="112">
        <v>163.22073732718897</v>
      </c>
      <c r="D350">
        <v>217</v>
      </c>
      <c r="E350">
        <v>83</v>
      </c>
      <c r="F350">
        <v>217</v>
      </c>
      <c r="G350">
        <v>71</v>
      </c>
      <c r="H350">
        <v>136</v>
      </c>
      <c r="I350">
        <v>10</v>
      </c>
      <c r="J350">
        <v>0.32718894009216593</v>
      </c>
      <c r="K350">
        <v>0.62672811059907829</v>
      </c>
      <c r="L350">
        <v>4.6082949308755762E-2</v>
      </c>
      <c r="M350">
        <v>23.317248189598423</v>
      </c>
      <c r="N350">
        <v>27.203456221198163</v>
      </c>
      <c r="O350">
        <v>0.32718894009216593</v>
      </c>
      <c r="P350">
        <v>0.95391705069124422</v>
      </c>
      <c r="Q350">
        <v>1</v>
      </c>
      <c r="R350" s="112">
        <v>24.388812904193941</v>
      </c>
      <c r="S350" s="112">
        <v>23.688812904193941</v>
      </c>
    </row>
    <row r="351" spans="1:19">
      <c r="A351">
        <v>1886</v>
      </c>
      <c r="B351" s="100" t="s">
        <v>850</v>
      </c>
      <c r="C351" s="112">
        <v>163.26853146853142</v>
      </c>
      <c r="D351">
        <v>143</v>
      </c>
      <c r="E351">
        <v>31</v>
      </c>
      <c r="F351">
        <v>143</v>
      </c>
      <c r="G351">
        <v>35</v>
      </c>
      <c r="H351">
        <v>91</v>
      </c>
      <c r="I351">
        <v>17</v>
      </c>
      <c r="J351">
        <v>0.24475524475524477</v>
      </c>
      <c r="K351">
        <v>0.63636363636363635</v>
      </c>
      <c r="L351">
        <v>0.11888111888111888</v>
      </c>
      <c r="M351">
        <v>23.324075924075917</v>
      </c>
      <c r="N351">
        <v>27.211421911421905</v>
      </c>
      <c r="O351">
        <v>0.24475524475524477</v>
      </c>
      <c r="P351">
        <v>0.88111888111888115</v>
      </c>
      <c r="Q351">
        <v>1</v>
      </c>
      <c r="R351" s="112">
        <v>24.883286127791614</v>
      </c>
      <c r="S351" s="112">
        <v>24.183286127791614</v>
      </c>
    </row>
    <row r="352" spans="1:19">
      <c r="A352">
        <v>1886</v>
      </c>
      <c r="B352" s="100" t="s">
        <v>852</v>
      </c>
      <c r="C352" s="112">
        <v>163.15</v>
      </c>
      <c r="D352">
        <v>152</v>
      </c>
      <c r="E352">
        <v>63</v>
      </c>
      <c r="F352">
        <v>152</v>
      </c>
      <c r="G352">
        <v>51</v>
      </c>
      <c r="H352">
        <v>94</v>
      </c>
      <c r="I352">
        <v>7</v>
      </c>
      <c r="J352">
        <v>0.33552631578947367</v>
      </c>
      <c r="K352">
        <v>0.61842105263157898</v>
      </c>
      <c r="L352">
        <v>4.6052631578947366E-2</v>
      </c>
      <c r="M352">
        <v>23.307142857142857</v>
      </c>
      <c r="N352">
        <v>27.191666666666666</v>
      </c>
      <c r="O352">
        <v>0.33552631578947367</v>
      </c>
      <c r="P352">
        <v>0.95394736842105265</v>
      </c>
      <c r="Q352">
        <v>1</v>
      </c>
      <c r="R352" s="112">
        <v>24.340260891590678</v>
      </c>
      <c r="S352" s="112">
        <v>23.640260891590678</v>
      </c>
    </row>
    <row r="353" spans="1:19">
      <c r="A353">
        <v>1886</v>
      </c>
      <c r="B353" s="100" t="s">
        <v>869</v>
      </c>
      <c r="C353" s="112">
        <v>161.12715231788081</v>
      </c>
      <c r="D353">
        <v>151</v>
      </c>
      <c r="E353">
        <v>64</v>
      </c>
      <c r="F353">
        <v>151</v>
      </c>
      <c r="G353">
        <v>28</v>
      </c>
      <c r="H353">
        <v>100</v>
      </c>
      <c r="I353">
        <v>23</v>
      </c>
      <c r="J353">
        <v>0.18543046357615894</v>
      </c>
      <c r="K353">
        <v>0.66225165562913912</v>
      </c>
      <c r="L353">
        <v>0.15231788079470199</v>
      </c>
      <c r="M353">
        <v>23.018164616840117</v>
      </c>
      <c r="N353">
        <v>26.854525386313469</v>
      </c>
      <c r="O353">
        <v>0.18543046357615894</v>
      </c>
      <c r="P353">
        <v>0.84768211920529812</v>
      </c>
      <c r="Q353">
        <v>1</v>
      </c>
      <c r="R353" s="112">
        <v>24.840435982339958</v>
      </c>
      <c r="S353" s="112">
        <v>24.140435982339959</v>
      </c>
    </row>
    <row r="354" spans="1:19">
      <c r="A354">
        <v>1886</v>
      </c>
      <c r="B354" s="100" t="s">
        <v>871</v>
      </c>
      <c r="C354" s="112">
        <v>163.04311926605507</v>
      </c>
      <c r="D354">
        <v>109</v>
      </c>
      <c r="E354">
        <v>28</v>
      </c>
      <c r="F354">
        <v>109</v>
      </c>
      <c r="G354">
        <v>31</v>
      </c>
      <c r="H354">
        <v>69</v>
      </c>
      <c r="I354">
        <v>9</v>
      </c>
      <c r="J354">
        <v>0.28440366972477066</v>
      </c>
      <c r="K354">
        <v>0.6330275229357798</v>
      </c>
      <c r="L354">
        <v>8.2568807339449546E-2</v>
      </c>
      <c r="M354">
        <v>23.291874180865012</v>
      </c>
      <c r="N354">
        <v>27.173853211009177</v>
      </c>
      <c r="O354">
        <v>0.28440366972477066</v>
      </c>
      <c r="P354">
        <v>0.91743119266055051</v>
      </c>
      <c r="Q354">
        <v>1</v>
      </c>
      <c r="R354" s="112">
        <v>24.613997473740199</v>
      </c>
      <c r="S354" s="112">
        <v>23.913997473740199</v>
      </c>
    </row>
    <row r="355" spans="1:19">
      <c r="A355">
        <v>1886</v>
      </c>
      <c r="B355" s="128" t="s">
        <v>873</v>
      </c>
      <c r="C355" s="112">
        <v>162.32769230769225</v>
      </c>
      <c r="D355">
        <v>130</v>
      </c>
      <c r="E355">
        <v>51</v>
      </c>
      <c r="F355">
        <v>130</v>
      </c>
      <c r="G355">
        <v>32</v>
      </c>
      <c r="H355">
        <v>86</v>
      </c>
      <c r="I355">
        <v>12</v>
      </c>
      <c r="J355">
        <v>0.24615384615384617</v>
      </c>
      <c r="K355">
        <v>0.66153846153846152</v>
      </c>
      <c r="L355">
        <v>9.2307692307692313E-2</v>
      </c>
      <c r="M355">
        <v>23.189670329670321</v>
      </c>
      <c r="N355">
        <v>27.054615384615374</v>
      </c>
      <c r="O355">
        <v>0.24615384615384617</v>
      </c>
      <c r="P355">
        <v>0.90769230769230769</v>
      </c>
      <c r="Q355">
        <v>1</v>
      </c>
      <c r="R355" s="112">
        <v>24.672730641451562</v>
      </c>
      <c r="S355" s="112">
        <v>23.972730641451562</v>
      </c>
    </row>
    <row r="356" spans="1:19">
      <c r="A356">
        <v>1886</v>
      </c>
      <c r="B356" s="128" t="s">
        <v>879</v>
      </c>
      <c r="C356" s="112">
        <v>164.00107526881715</v>
      </c>
      <c r="D356">
        <v>93</v>
      </c>
      <c r="E356">
        <v>11</v>
      </c>
      <c r="F356">
        <v>93</v>
      </c>
      <c r="G356">
        <v>12</v>
      </c>
      <c r="H356">
        <v>63</v>
      </c>
      <c r="I356">
        <v>18</v>
      </c>
      <c r="J356">
        <v>0.12903225806451613</v>
      </c>
      <c r="K356">
        <v>0.67741935483870963</v>
      </c>
      <c r="L356">
        <v>0.19354838709677419</v>
      </c>
      <c r="M356">
        <v>23.428725038402451</v>
      </c>
      <c r="N356">
        <v>27.333512544802858</v>
      </c>
      <c r="O356">
        <v>0.12903225806451613</v>
      </c>
      <c r="P356">
        <v>0.80645161290322576</v>
      </c>
      <c r="Q356">
        <v>1</v>
      </c>
      <c r="R356" s="112">
        <v>25.567061053812196</v>
      </c>
      <c r="S356" s="112">
        <v>24.867061053812197</v>
      </c>
    </row>
    <row r="357" spans="1:19">
      <c r="A357">
        <v>1886</v>
      </c>
      <c r="B357" s="100" t="s">
        <v>886</v>
      </c>
      <c r="C357" s="112">
        <v>166.3342105263157</v>
      </c>
      <c r="D357">
        <v>76</v>
      </c>
      <c r="E357">
        <v>20</v>
      </c>
      <c r="F357">
        <v>26</v>
      </c>
      <c r="G357">
        <v>21</v>
      </c>
      <c r="H357">
        <v>-5</v>
      </c>
      <c r="I357">
        <v>10</v>
      </c>
      <c r="J357">
        <v>0.80769230769230771</v>
      </c>
      <c r="K357">
        <v>-0.19230769230769232</v>
      </c>
      <c r="L357">
        <v>0.38461538461538464</v>
      </c>
      <c r="M357">
        <v>23.762030075187958</v>
      </c>
      <c r="N357">
        <v>27.722368421052618</v>
      </c>
      <c r="O357">
        <v>0.80769230769230771</v>
      </c>
      <c r="P357">
        <v>0.61538461538461542</v>
      </c>
      <c r="Q357">
        <v>1</v>
      </c>
      <c r="R357" s="112">
        <v>30.098571428571415</v>
      </c>
      <c r="S357" s="112">
        <v>29.398571428571415</v>
      </c>
    </row>
    <row r="358" spans="1:19">
      <c r="A358">
        <v>1886</v>
      </c>
      <c r="B358" s="100" t="s">
        <v>910</v>
      </c>
      <c r="C358" s="112">
        <v>163.45688073394487</v>
      </c>
      <c r="D358">
        <v>218</v>
      </c>
      <c r="E358">
        <v>58</v>
      </c>
      <c r="F358">
        <v>218</v>
      </c>
      <c r="G358">
        <v>55</v>
      </c>
      <c r="H358">
        <v>140</v>
      </c>
      <c r="I358">
        <v>23</v>
      </c>
      <c r="J358">
        <v>0.25229357798165136</v>
      </c>
      <c r="K358">
        <v>0.64220183486238536</v>
      </c>
      <c r="L358">
        <v>0.10550458715596331</v>
      </c>
      <c r="M358">
        <v>23.350982961992123</v>
      </c>
      <c r="N358">
        <v>27.24281345565748</v>
      </c>
      <c r="O358">
        <v>0.25229357798165136</v>
      </c>
      <c r="P358">
        <v>0.89449541284403677</v>
      </c>
      <c r="Q358">
        <v>1</v>
      </c>
      <c r="R358" s="112">
        <v>24.852117580977332</v>
      </c>
      <c r="S358" s="112">
        <v>24.152117580977333</v>
      </c>
    </row>
    <row r="359" spans="1:19">
      <c r="A359">
        <v>1886</v>
      </c>
      <c r="B359" s="100" t="s">
        <v>912</v>
      </c>
      <c r="C359" s="112">
        <v>163.26419753086421</v>
      </c>
      <c r="D359">
        <v>81</v>
      </c>
      <c r="E359">
        <v>25</v>
      </c>
      <c r="F359">
        <v>18</v>
      </c>
      <c r="G359">
        <v>24</v>
      </c>
      <c r="H359">
        <v>-11</v>
      </c>
      <c r="I359">
        <v>5</v>
      </c>
      <c r="J359">
        <v>1.3333333333333333</v>
      </c>
      <c r="K359">
        <v>-0.61111111111111116</v>
      </c>
      <c r="L359">
        <v>0.27777777777777779</v>
      </c>
      <c r="M359">
        <v>23.323456790123458</v>
      </c>
      <c r="N359">
        <v>27.210699588477368</v>
      </c>
      <c r="O359">
        <v>1.3333333333333333</v>
      </c>
      <c r="P359">
        <v>0.7222222222222221</v>
      </c>
      <c r="Q359">
        <v>0.99999999999999989</v>
      </c>
      <c r="R359" s="112">
        <v>28.624242424242425</v>
      </c>
      <c r="S359" s="112">
        <v>27.924242424242426</v>
      </c>
    </row>
    <row r="360" spans="1:19" s="61" customFormat="1">
      <c r="A360" s="61">
        <v>1886</v>
      </c>
      <c r="B360" s="239" t="s">
        <v>1119</v>
      </c>
      <c r="C360" s="277">
        <f>AVERAGE(C361:C368)</f>
        <v>163.77153551706954</v>
      </c>
    </row>
    <row r="361" spans="1:19">
      <c r="A361">
        <v>1886</v>
      </c>
      <c r="B361" s="100" t="s">
        <v>845</v>
      </c>
      <c r="C361" s="112">
        <v>162.51855670103089</v>
      </c>
      <c r="D361">
        <v>97</v>
      </c>
      <c r="E361">
        <v>22</v>
      </c>
      <c r="F361">
        <v>97</v>
      </c>
      <c r="G361">
        <v>25</v>
      </c>
      <c r="H361">
        <v>62</v>
      </c>
      <c r="I361">
        <v>10</v>
      </c>
      <c r="J361">
        <v>0.25773195876288657</v>
      </c>
      <c r="K361">
        <v>0.63917525773195871</v>
      </c>
      <c r="L361">
        <v>0.10309278350515463</v>
      </c>
      <c r="M361">
        <v>23.216936671575841</v>
      </c>
      <c r="N361">
        <v>27.086426116838481</v>
      </c>
      <c r="O361">
        <v>0.25773195876288657</v>
      </c>
      <c r="P361">
        <v>0.89690721649484528</v>
      </c>
      <c r="Q361">
        <v>0.99999999999999989</v>
      </c>
      <c r="R361" s="112">
        <v>24.683597993570551</v>
      </c>
      <c r="S361" s="112">
        <v>23.983597993570552</v>
      </c>
    </row>
    <row r="362" spans="1:19">
      <c r="A362">
        <v>1886</v>
      </c>
      <c r="B362" s="100" t="s">
        <v>849</v>
      </c>
      <c r="C362" s="112">
        <v>163.4</v>
      </c>
      <c r="D362">
        <v>106</v>
      </c>
      <c r="E362">
        <v>27</v>
      </c>
      <c r="F362">
        <v>106</v>
      </c>
      <c r="G362">
        <v>20</v>
      </c>
      <c r="H362">
        <v>81</v>
      </c>
      <c r="I362">
        <v>5</v>
      </c>
      <c r="J362">
        <v>0.18867924528301888</v>
      </c>
      <c r="K362">
        <v>0.76415094339622647</v>
      </c>
      <c r="L362">
        <v>4.716981132075472E-2</v>
      </c>
      <c r="M362">
        <v>23.342857142857145</v>
      </c>
      <c r="N362">
        <v>27.233333333333334</v>
      </c>
      <c r="O362">
        <v>0.18867924528301888</v>
      </c>
      <c r="P362">
        <v>0.9528301886792454</v>
      </c>
      <c r="Q362">
        <v>1.0000000000000002</v>
      </c>
      <c r="R362" s="112">
        <v>24.927865961199295</v>
      </c>
      <c r="S362" s="112">
        <v>24.227865961199296</v>
      </c>
    </row>
    <row r="363" spans="1:19">
      <c r="A363">
        <v>1886</v>
      </c>
      <c r="B363" s="100" t="s">
        <v>982</v>
      </c>
      <c r="C363" s="112">
        <v>161.86315789473676</v>
      </c>
      <c r="D363">
        <v>38</v>
      </c>
      <c r="E363">
        <v>8</v>
      </c>
      <c r="F363">
        <v>38</v>
      </c>
      <c r="G363">
        <v>6</v>
      </c>
      <c r="H363">
        <v>22</v>
      </c>
      <c r="I363">
        <v>10</v>
      </c>
      <c r="J363">
        <v>0.15789473684210525</v>
      </c>
      <c r="K363">
        <v>0.57894736842105265</v>
      </c>
      <c r="L363">
        <v>0.26315789473684209</v>
      </c>
      <c r="M363">
        <v>23.123308270676681</v>
      </c>
      <c r="N363">
        <v>26.977192982456128</v>
      </c>
      <c r="O363">
        <v>0.15789473684210525</v>
      </c>
      <c r="P363">
        <v>0.73684210526315796</v>
      </c>
      <c r="Q363">
        <v>1</v>
      </c>
      <c r="R363" s="112">
        <v>25.400603782182717</v>
      </c>
      <c r="S363" s="112">
        <v>24.700603782182718</v>
      </c>
    </row>
    <row r="364" spans="1:19">
      <c r="A364">
        <v>1886</v>
      </c>
      <c r="B364" s="100" t="s">
        <v>859</v>
      </c>
      <c r="C364" s="112">
        <v>163.6</v>
      </c>
      <c r="D364">
        <v>150</v>
      </c>
      <c r="E364">
        <v>50</v>
      </c>
      <c r="F364">
        <v>150</v>
      </c>
      <c r="G364">
        <v>34</v>
      </c>
      <c r="H364">
        <v>100</v>
      </c>
      <c r="I364">
        <v>16</v>
      </c>
      <c r="J364">
        <v>0.22666666666666666</v>
      </c>
      <c r="K364">
        <v>0.66666666666666663</v>
      </c>
      <c r="L364">
        <v>0.10666666666666667</v>
      </c>
      <c r="M364">
        <v>23.37142857142857</v>
      </c>
      <c r="N364">
        <v>27.266666666666666</v>
      </c>
      <c r="O364">
        <v>0.22666666666666666</v>
      </c>
      <c r="P364">
        <v>0.89333333333333331</v>
      </c>
      <c r="Q364">
        <v>1</v>
      </c>
      <c r="R364" s="112">
        <v>24.968476190476188</v>
      </c>
      <c r="S364" s="112">
        <v>24.268476190476189</v>
      </c>
    </row>
    <row r="365" spans="1:19">
      <c r="A365">
        <v>1886</v>
      </c>
      <c r="B365" s="100" t="s">
        <v>868</v>
      </c>
      <c r="C365" s="112">
        <v>165.03486238532111</v>
      </c>
      <c r="D365">
        <v>109</v>
      </c>
      <c r="E365">
        <v>27</v>
      </c>
      <c r="F365">
        <v>109</v>
      </c>
      <c r="G365">
        <v>19</v>
      </c>
      <c r="H365">
        <v>80</v>
      </c>
      <c r="I365">
        <v>10</v>
      </c>
      <c r="J365">
        <v>0.1743119266055046</v>
      </c>
      <c r="K365">
        <v>0.73394495412844041</v>
      </c>
      <c r="L365">
        <v>9.1743119266055051E-2</v>
      </c>
      <c r="M365">
        <v>23.576408912188729</v>
      </c>
      <c r="N365">
        <v>27.505810397553518</v>
      </c>
      <c r="O365">
        <v>0.1743119266055046</v>
      </c>
      <c r="P365">
        <v>0.90825688073394506</v>
      </c>
      <c r="Q365">
        <v>1</v>
      </c>
      <c r="R365" s="112">
        <v>25.320080821319355</v>
      </c>
      <c r="S365" s="112">
        <v>24.620080821319355</v>
      </c>
    </row>
    <row r="366" spans="1:19">
      <c r="A366">
        <v>1886</v>
      </c>
      <c r="B366" s="100" t="s">
        <v>878</v>
      </c>
      <c r="C366" s="112">
        <v>164.42727272727279</v>
      </c>
      <c r="D366">
        <v>121</v>
      </c>
      <c r="E366">
        <v>27</v>
      </c>
      <c r="F366">
        <v>121</v>
      </c>
      <c r="G366">
        <v>24</v>
      </c>
      <c r="H366">
        <v>88</v>
      </c>
      <c r="I366">
        <v>9</v>
      </c>
      <c r="J366">
        <v>0.19834710743801653</v>
      </c>
      <c r="K366">
        <v>0.72727272727272729</v>
      </c>
      <c r="L366">
        <v>7.43801652892562E-2</v>
      </c>
      <c r="M366">
        <v>23.489610389610398</v>
      </c>
      <c r="N366">
        <v>27.404545454545467</v>
      </c>
      <c r="O366">
        <v>0.19834710743801653</v>
      </c>
      <c r="P366">
        <v>0.92561983471074383</v>
      </c>
      <c r="Q366">
        <v>1</v>
      </c>
      <c r="R366" s="112">
        <v>25.113418683589149</v>
      </c>
      <c r="S366" s="112">
        <v>24.41341868358915</v>
      </c>
    </row>
    <row r="367" spans="1:19">
      <c r="A367">
        <v>1886</v>
      </c>
      <c r="B367" s="100" t="s">
        <v>897</v>
      </c>
      <c r="C367" s="112">
        <v>164.4325581395349</v>
      </c>
      <c r="D367">
        <v>86</v>
      </c>
      <c r="E367">
        <v>25</v>
      </c>
      <c r="F367">
        <v>86</v>
      </c>
      <c r="G367">
        <v>27</v>
      </c>
      <c r="H367">
        <v>50</v>
      </c>
      <c r="I367">
        <v>9</v>
      </c>
      <c r="J367">
        <v>0.31395348837209303</v>
      </c>
      <c r="K367">
        <v>0.58139534883720934</v>
      </c>
      <c r="L367">
        <v>0.10465116279069768</v>
      </c>
      <c r="M367">
        <v>23.490365448504985</v>
      </c>
      <c r="N367">
        <v>27.40542635658915</v>
      </c>
      <c r="O367">
        <v>0.31395348837209303</v>
      </c>
      <c r="P367">
        <v>0.89534883720930236</v>
      </c>
      <c r="Q367">
        <v>1</v>
      </c>
      <c r="R367" s="112">
        <v>24.743184939091918</v>
      </c>
      <c r="S367" s="112">
        <v>24.043184939091919</v>
      </c>
    </row>
    <row r="368" spans="1:19">
      <c r="A368">
        <v>1886</v>
      </c>
      <c r="B368" s="100" t="s">
        <v>906</v>
      </c>
      <c r="C368" s="112">
        <v>164.89587628865971</v>
      </c>
      <c r="D368">
        <v>97</v>
      </c>
      <c r="E368">
        <v>30</v>
      </c>
      <c r="F368">
        <v>97</v>
      </c>
      <c r="G368">
        <v>22</v>
      </c>
      <c r="H368">
        <v>63</v>
      </c>
      <c r="I368">
        <v>12</v>
      </c>
      <c r="J368">
        <v>0.22680412371134021</v>
      </c>
      <c r="K368">
        <v>0.64948453608247425</v>
      </c>
      <c r="L368">
        <v>0.12371134020618557</v>
      </c>
      <c r="M368">
        <v>23.556553755522817</v>
      </c>
      <c r="N368">
        <v>27.482646048109952</v>
      </c>
      <c r="O368">
        <v>0.22680412371134021</v>
      </c>
      <c r="P368">
        <v>0.87628865979381443</v>
      </c>
      <c r="Q368">
        <v>1</v>
      </c>
      <c r="R368" s="112">
        <v>25.208005275420579</v>
      </c>
      <c r="S368" s="112">
        <v>24.508005275420579</v>
      </c>
    </row>
    <row r="369" spans="1:19" s="61" customFormat="1">
      <c r="A369" s="61">
        <v>1886</v>
      </c>
      <c r="B369" s="239" t="s">
        <v>1120</v>
      </c>
      <c r="C369" s="277">
        <f>AVERAGE(C370:C377)</f>
        <v>162.81305321253146</v>
      </c>
    </row>
    <row r="370" spans="1:19">
      <c r="A370">
        <v>1886</v>
      </c>
      <c r="B370" s="100" t="s">
        <v>913</v>
      </c>
      <c r="C370" s="112">
        <v>160.9023255813953</v>
      </c>
      <c r="D370">
        <v>85</v>
      </c>
      <c r="E370">
        <v>3</v>
      </c>
      <c r="F370">
        <v>85</v>
      </c>
      <c r="G370">
        <v>6</v>
      </c>
      <c r="H370">
        <v>50</v>
      </c>
      <c r="I370">
        <v>29</v>
      </c>
      <c r="J370">
        <v>7.0588235294117646E-2</v>
      </c>
      <c r="K370">
        <v>0.58823529411764708</v>
      </c>
      <c r="L370">
        <v>0.3411764705882353</v>
      </c>
      <c r="M370">
        <v>22.986046511627901</v>
      </c>
      <c r="N370">
        <v>26.817054263565883</v>
      </c>
      <c r="O370">
        <v>7.0588235294117646E-2</v>
      </c>
      <c r="P370">
        <v>0.6588235294117647</v>
      </c>
      <c r="Q370">
        <v>1</v>
      </c>
      <c r="R370" s="112">
        <v>25.782682170542628</v>
      </c>
      <c r="S370" s="112">
        <v>25.082682170542629</v>
      </c>
    </row>
    <row r="371" spans="1:19">
      <c r="A371">
        <v>1886</v>
      </c>
      <c r="B371" s="100" t="s">
        <v>914</v>
      </c>
      <c r="C371" s="112">
        <v>160.47647058823532</v>
      </c>
      <c r="D371">
        <v>17</v>
      </c>
      <c r="F371">
        <v>17</v>
      </c>
      <c r="G371">
        <v>3</v>
      </c>
      <c r="H371">
        <v>12</v>
      </c>
      <c r="I371">
        <v>2</v>
      </c>
      <c r="J371">
        <v>0.17647058823529413</v>
      </c>
      <c r="K371">
        <v>0.70588235294117652</v>
      </c>
      <c r="L371">
        <v>0.11764705882352941</v>
      </c>
      <c r="M371">
        <v>22.925210084033615</v>
      </c>
      <c r="N371">
        <v>26.746078431372553</v>
      </c>
      <c r="O371">
        <v>0.17647058823529413</v>
      </c>
      <c r="P371">
        <v>0.88235294117647067</v>
      </c>
      <c r="Q371">
        <v>1</v>
      </c>
      <c r="R371" s="112">
        <v>24.676441409897294</v>
      </c>
      <c r="S371" s="112">
        <v>23.976441409897294</v>
      </c>
    </row>
    <row r="372" spans="1:19">
      <c r="A372">
        <v>1886</v>
      </c>
      <c r="B372" s="100" t="s">
        <v>915</v>
      </c>
      <c r="C372" s="112">
        <v>163.74358974358984</v>
      </c>
      <c r="D372">
        <v>39</v>
      </c>
      <c r="E372">
        <v>9</v>
      </c>
      <c r="F372">
        <v>39</v>
      </c>
      <c r="G372">
        <v>5</v>
      </c>
      <c r="H372">
        <v>20</v>
      </c>
      <c r="I372">
        <v>14</v>
      </c>
      <c r="J372">
        <v>0.12820512820512819</v>
      </c>
      <c r="K372">
        <v>0.51282051282051277</v>
      </c>
      <c r="L372">
        <v>0.35897435897435898</v>
      </c>
      <c r="M372">
        <v>23.391941391941405</v>
      </c>
      <c r="N372">
        <v>27.290598290598307</v>
      </c>
      <c r="O372">
        <v>0.12820512820512819</v>
      </c>
      <c r="P372">
        <v>0.64102564102564097</v>
      </c>
      <c r="Q372">
        <v>1</v>
      </c>
      <c r="R372" s="112">
        <v>26.218467643467658</v>
      </c>
      <c r="S372" s="112">
        <v>25.518467643467659</v>
      </c>
    </row>
    <row r="373" spans="1:19">
      <c r="A373">
        <v>1886</v>
      </c>
      <c r="B373" s="100" t="s">
        <v>916</v>
      </c>
      <c r="C373" s="112">
        <v>162.29722222222222</v>
      </c>
      <c r="D373">
        <v>107</v>
      </c>
      <c r="E373">
        <v>3</v>
      </c>
      <c r="F373">
        <v>107</v>
      </c>
      <c r="G373">
        <v>5</v>
      </c>
      <c r="H373">
        <v>60</v>
      </c>
      <c r="I373">
        <v>42</v>
      </c>
      <c r="J373">
        <v>4.6728971962616821E-2</v>
      </c>
      <c r="K373">
        <v>0.56074766355140182</v>
      </c>
      <c r="L373">
        <v>0.3925233644859813</v>
      </c>
      <c r="M373">
        <v>23.18531746031746</v>
      </c>
      <c r="N373">
        <v>27.049537037037037</v>
      </c>
      <c r="O373">
        <v>4.6728971962616821E-2</v>
      </c>
      <c r="P373">
        <v>0.60747663551401865</v>
      </c>
      <c r="Q373">
        <v>1</v>
      </c>
      <c r="R373" s="112">
        <v>26.30889495149912</v>
      </c>
      <c r="S373" s="112">
        <v>25.608894951499121</v>
      </c>
    </row>
    <row r="374" spans="1:19">
      <c r="A374">
        <v>1886</v>
      </c>
      <c r="B374" s="100" t="s">
        <v>917</v>
      </c>
      <c r="C374" s="112">
        <v>163.49483568075121</v>
      </c>
      <c r="D374">
        <v>213</v>
      </c>
      <c r="E374">
        <v>15</v>
      </c>
      <c r="F374">
        <v>213</v>
      </c>
      <c r="G374">
        <v>16</v>
      </c>
      <c r="H374">
        <v>135</v>
      </c>
      <c r="I374">
        <v>62</v>
      </c>
      <c r="J374">
        <v>7.5117370892018781E-2</v>
      </c>
      <c r="K374">
        <v>0.63380281690140849</v>
      </c>
      <c r="L374">
        <v>0.29107981220657275</v>
      </c>
      <c r="M374">
        <v>23.356405097250171</v>
      </c>
      <c r="N374">
        <v>27.249139280125203</v>
      </c>
      <c r="O374">
        <v>7.5117370892018781E-2</v>
      </c>
      <c r="P374">
        <v>0.70892018779342725</v>
      </c>
      <c r="Q374">
        <v>1</v>
      </c>
      <c r="R374" s="112">
        <v>25.965978753177506</v>
      </c>
      <c r="S374" s="112">
        <v>25.265978753177507</v>
      </c>
    </row>
    <row r="375" spans="1:19">
      <c r="A375">
        <v>1886</v>
      </c>
      <c r="B375" s="100" t="s">
        <v>918</v>
      </c>
      <c r="C375" s="112">
        <v>164.18956521739125</v>
      </c>
      <c r="D375">
        <v>114</v>
      </c>
      <c r="E375">
        <v>17</v>
      </c>
      <c r="F375">
        <v>114</v>
      </c>
      <c r="G375">
        <v>5</v>
      </c>
      <c r="H375">
        <v>82</v>
      </c>
      <c r="I375">
        <v>27</v>
      </c>
      <c r="J375">
        <v>4.3859649122807015E-2</v>
      </c>
      <c r="K375">
        <v>0.7192982456140351</v>
      </c>
      <c r="L375">
        <v>0.23684210526315788</v>
      </c>
      <c r="M375">
        <v>23.455652173913034</v>
      </c>
      <c r="N375">
        <v>27.364927536231875</v>
      </c>
      <c r="O375">
        <v>4.3859649122807015E-2</v>
      </c>
      <c r="P375">
        <v>0.76315789473684215</v>
      </c>
      <c r="Q375">
        <v>1</v>
      </c>
      <c r="R375" s="112">
        <v>25.93470484270059</v>
      </c>
      <c r="S375" s="112">
        <v>25.234704842700591</v>
      </c>
    </row>
    <row r="376" spans="1:19">
      <c r="A376">
        <v>1886</v>
      </c>
      <c r="B376" s="100" t="s">
        <v>919</v>
      </c>
      <c r="C376" s="112">
        <v>163.29374999999999</v>
      </c>
      <c r="D376">
        <v>16</v>
      </c>
      <c r="E376">
        <v>1</v>
      </c>
      <c r="F376">
        <v>16</v>
      </c>
      <c r="G376">
        <v>2</v>
      </c>
      <c r="H376">
        <v>13</v>
      </c>
      <c r="I376">
        <v>1</v>
      </c>
      <c r="J376">
        <v>0.125</v>
      </c>
      <c r="K376">
        <v>0.8125</v>
      </c>
      <c r="L376">
        <v>6.25E-2</v>
      </c>
      <c r="M376">
        <v>23.327678571428571</v>
      </c>
      <c r="N376">
        <v>27.215624999999999</v>
      </c>
      <c r="O376">
        <v>0.125</v>
      </c>
      <c r="P376">
        <v>0.9375</v>
      </c>
      <c r="Q376">
        <v>1</v>
      </c>
      <c r="R376" s="112">
        <v>25.122115384615384</v>
      </c>
      <c r="S376" s="112">
        <v>24.422115384615385</v>
      </c>
    </row>
    <row r="377" spans="1:19">
      <c r="A377">
        <v>1886</v>
      </c>
      <c r="B377" s="100" t="s">
        <v>920</v>
      </c>
      <c r="C377" s="112">
        <v>164.10666666666665</v>
      </c>
      <c r="D377">
        <v>15</v>
      </c>
      <c r="E377">
        <v>1</v>
      </c>
      <c r="F377">
        <v>15</v>
      </c>
      <c r="G377">
        <v>3</v>
      </c>
      <c r="H377">
        <v>6</v>
      </c>
      <c r="I377">
        <v>6</v>
      </c>
      <c r="J377">
        <v>0.2</v>
      </c>
      <c r="K377">
        <v>0.4</v>
      </c>
      <c r="L377">
        <v>0.4</v>
      </c>
      <c r="M377">
        <v>23.443809523809524</v>
      </c>
      <c r="N377">
        <v>27.351111111111109</v>
      </c>
      <c r="O377">
        <v>0.2</v>
      </c>
      <c r="P377">
        <v>0.60000000000000009</v>
      </c>
      <c r="Q377">
        <v>1</v>
      </c>
      <c r="R377" s="112">
        <v>26.374285714285712</v>
      </c>
      <c r="S377" s="112">
        <v>25.674285714285713</v>
      </c>
    </row>
    <row r="378" spans="1:19" s="61" customFormat="1">
      <c r="A378" s="61">
        <v>1886</v>
      </c>
      <c r="B378" s="239" t="s">
        <v>1121</v>
      </c>
      <c r="C378" s="277">
        <f>AVERAGE(C379:C397)</f>
        <v>164.89786209495438</v>
      </c>
    </row>
    <row r="379" spans="1:19">
      <c r="A379">
        <v>1886</v>
      </c>
      <c r="B379" s="100" t="s">
        <v>921</v>
      </c>
      <c r="C379" s="112">
        <v>164.90397350993379</v>
      </c>
      <c r="D379">
        <v>151</v>
      </c>
      <c r="E379">
        <v>25</v>
      </c>
      <c r="F379">
        <v>151</v>
      </c>
      <c r="G379">
        <v>27</v>
      </c>
      <c r="H379">
        <v>113</v>
      </c>
      <c r="I379">
        <v>11</v>
      </c>
      <c r="J379">
        <v>0.17880794701986755</v>
      </c>
      <c r="K379">
        <v>0.7483443708609272</v>
      </c>
      <c r="L379">
        <v>7.2847682119205295E-2</v>
      </c>
      <c r="M379">
        <v>23.557710501419113</v>
      </c>
      <c r="N379">
        <v>27.483995584988964</v>
      </c>
      <c r="O379">
        <v>0.17880794701986755</v>
      </c>
      <c r="P379">
        <v>0.92715231788079477</v>
      </c>
      <c r="Q379">
        <v>1</v>
      </c>
      <c r="R379" s="112">
        <v>25.242885957641569</v>
      </c>
      <c r="S379" s="112">
        <v>24.54288595764157</v>
      </c>
    </row>
    <row r="380" spans="1:19">
      <c r="A380">
        <v>1886</v>
      </c>
      <c r="B380" s="100" t="s">
        <v>922</v>
      </c>
      <c r="C380" s="112">
        <v>164.02181818181819</v>
      </c>
      <c r="D380">
        <v>55</v>
      </c>
      <c r="E380">
        <v>9</v>
      </c>
      <c r="F380">
        <v>55</v>
      </c>
      <c r="G380">
        <v>10</v>
      </c>
      <c r="H380">
        <v>38</v>
      </c>
      <c r="I380">
        <v>7</v>
      </c>
      <c r="J380">
        <v>0.18181818181818182</v>
      </c>
      <c r="K380">
        <v>0.69090909090909092</v>
      </c>
      <c r="L380">
        <v>0.12727272727272726</v>
      </c>
      <c r="M380">
        <v>23.431688311688312</v>
      </c>
      <c r="N380">
        <v>27.3369696969697</v>
      </c>
      <c r="O380">
        <v>0.18181818181818182</v>
      </c>
      <c r="P380">
        <v>0.8727272727272728</v>
      </c>
      <c r="Q380">
        <v>1</v>
      </c>
      <c r="R380" s="112">
        <v>25.230173160173162</v>
      </c>
      <c r="S380" s="112">
        <v>24.530173160173163</v>
      </c>
    </row>
    <row r="381" spans="1:19">
      <c r="A381">
        <v>1886</v>
      </c>
      <c r="B381" s="100" t="s">
        <v>923</v>
      </c>
      <c r="C381" s="112">
        <v>164.38032786885248</v>
      </c>
      <c r="D381">
        <v>61</v>
      </c>
      <c r="E381">
        <v>8</v>
      </c>
      <c r="F381">
        <v>61</v>
      </c>
      <c r="G381">
        <v>3</v>
      </c>
      <c r="H381">
        <v>48</v>
      </c>
      <c r="I381">
        <v>10</v>
      </c>
      <c r="J381">
        <v>4.9180327868852458E-2</v>
      </c>
      <c r="K381">
        <v>0.78688524590163933</v>
      </c>
      <c r="L381">
        <v>0.16393442622950818</v>
      </c>
      <c r="M381">
        <v>23.482903981264638</v>
      </c>
      <c r="N381">
        <v>27.396721311475414</v>
      </c>
      <c r="O381">
        <v>4.9180327868852458E-2</v>
      </c>
      <c r="P381">
        <v>0.83606557377049184</v>
      </c>
      <c r="Q381">
        <v>1</v>
      </c>
      <c r="R381" s="112">
        <v>25.725195160031227</v>
      </c>
      <c r="S381" s="112">
        <v>25.025195160031227</v>
      </c>
    </row>
    <row r="382" spans="1:19">
      <c r="A382">
        <v>1886</v>
      </c>
      <c r="B382" s="100" t="s">
        <v>931</v>
      </c>
      <c r="C382" s="112">
        <v>166.32641509433961</v>
      </c>
      <c r="D382">
        <v>106</v>
      </c>
      <c r="E382">
        <v>17</v>
      </c>
      <c r="F382">
        <v>106</v>
      </c>
      <c r="G382">
        <v>19</v>
      </c>
      <c r="H382">
        <v>70</v>
      </c>
      <c r="I382">
        <v>17</v>
      </c>
      <c r="J382">
        <v>0.17924528301886791</v>
      </c>
      <c r="K382">
        <v>0.660377358490566</v>
      </c>
      <c r="L382">
        <v>0.16037735849056603</v>
      </c>
      <c r="M382">
        <v>23.760916442048515</v>
      </c>
      <c r="N382">
        <v>27.721069182389936</v>
      </c>
      <c r="O382">
        <v>0.17924528301886791</v>
      </c>
      <c r="P382">
        <v>0.83962264150943389</v>
      </c>
      <c r="Q382">
        <v>0.99999999999999989</v>
      </c>
      <c r="R382" s="112">
        <v>25.684419201642921</v>
      </c>
      <c r="S382" s="112">
        <v>24.984419201642922</v>
      </c>
    </row>
    <row r="383" spans="1:19">
      <c r="A383">
        <v>1886</v>
      </c>
      <c r="B383" s="100" t="s">
        <v>924</v>
      </c>
      <c r="C383" s="112">
        <v>166.16233766233765</v>
      </c>
      <c r="D383">
        <v>77</v>
      </c>
      <c r="E383">
        <v>4</v>
      </c>
      <c r="F383">
        <v>77</v>
      </c>
      <c r="G383">
        <v>2</v>
      </c>
      <c r="H383">
        <v>58</v>
      </c>
      <c r="I383">
        <v>17</v>
      </c>
      <c r="J383">
        <v>2.5974025974025976E-2</v>
      </c>
      <c r="K383">
        <v>0.75324675324675328</v>
      </c>
      <c r="L383">
        <v>0.22077922077922077</v>
      </c>
      <c r="M383">
        <v>23.737476808905377</v>
      </c>
      <c r="N383">
        <v>27.693722943722943</v>
      </c>
      <c r="O383">
        <v>2.5974025974025976E-2</v>
      </c>
      <c r="P383">
        <v>0.77922077922077926</v>
      </c>
      <c r="Q383">
        <v>1</v>
      </c>
      <c r="R383" s="112">
        <v>26.227183428230223</v>
      </c>
      <c r="S383" s="112">
        <v>25.527183428230224</v>
      </c>
    </row>
    <row r="384" spans="1:19">
      <c r="A384">
        <v>1886</v>
      </c>
      <c r="B384" s="100" t="s">
        <v>934</v>
      </c>
      <c r="C384" s="112">
        <v>165.0928571428571</v>
      </c>
      <c r="D384">
        <v>112</v>
      </c>
      <c r="E384">
        <v>19</v>
      </c>
      <c r="F384">
        <v>112</v>
      </c>
      <c r="G384">
        <v>19</v>
      </c>
      <c r="H384">
        <v>73</v>
      </c>
      <c r="I384">
        <v>20</v>
      </c>
      <c r="J384">
        <v>0.16964285714285715</v>
      </c>
      <c r="K384">
        <v>0.6517857142857143</v>
      </c>
      <c r="L384">
        <v>0.17857142857142858</v>
      </c>
      <c r="M384">
        <v>23.584693877551015</v>
      </c>
      <c r="N384">
        <v>27.515476190476182</v>
      </c>
      <c r="O384">
        <v>0.16964285714285715</v>
      </c>
      <c r="P384">
        <v>0.8214285714285714</v>
      </c>
      <c r="Q384">
        <v>1</v>
      </c>
      <c r="R384" s="112">
        <v>25.577008200540483</v>
      </c>
      <c r="S384" s="112">
        <v>24.877008200540484</v>
      </c>
    </row>
    <row r="385" spans="1:19">
      <c r="A385">
        <v>1886</v>
      </c>
      <c r="B385" s="100" t="s">
        <v>943</v>
      </c>
      <c r="C385" s="112">
        <v>165.9</v>
      </c>
      <c r="D385">
        <v>242</v>
      </c>
      <c r="E385">
        <v>30</v>
      </c>
      <c r="F385">
        <v>240</v>
      </c>
      <c r="G385">
        <v>42</v>
      </c>
      <c r="H385">
        <v>172</v>
      </c>
      <c r="I385">
        <v>26</v>
      </c>
      <c r="J385">
        <v>0.17499999999999999</v>
      </c>
      <c r="K385">
        <v>0.71666666666666667</v>
      </c>
      <c r="L385">
        <v>0.10833333333333334</v>
      </c>
      <c r="M385">
        <v>23.7</v>
      </c>
      <c r="N385">
        <v>27.650000000000002</v>
      </c>
      <c r="O385">
        <v>0.17499999999999999</v>
      </c>
      <c r="P385">
        <v>0.89166666666666661</v>
      </c>
      <c r="Q385">
        <v>1</v>
      </c>
      <c r="R385" s="112">
        <v>25.491279069767444</v>
      </c>
      <c r="S385" s="112">
        <v>24.791279069767445</v>
      </c>
    </row>
    <row r="386" spans="1:19">
      <c r="A386">
        <v>1886</v>
      </c>
      <c r="B386" s="100" t="s">
        <v>941</v>
      </c>
      <c r="C386" s="112">
        <v>166.45</v>
      </c>
      <c r="D386">
        <v>60</v>
      </c>
      <c r="E386">
        <v>13</v>
      </c>
      <c r="F386">
        <v>60</v>
      </c>
      <c r="G386">
        <v>6</v>
      </c>
      <c r="H386">
        <v>45</v>
      </c>
      <c r="I386">
        <v>9</v>
      </c>
      <c r="J386">
        <v>0.1</v>
      </c>
      <c r="K386">
        <v>0.75</v>
      </c>
      <c r="L386">
        <v>0.15</v>
      </c>
      <c r="M386">
        <v>23.778571428571428</v>
      </c>
      <c r="N386">
        <v>27.741666666666664</v>
      </c>
      <c r="O386">
        <v>0.1</v>
      </c>
      <c r="P386">
        <v>0.85</v>
      </c>
      <c r="Q386">
        <v>1</v>
      </c>
      <c r="R386" s="112">
        <v>25.89222222222222</v>
      </c>
      <c r="S386" s="112">
        <v>25.19222222222222</v>
      </c>
    </row>
    <row r="387" spans="1:19">
      <c r="A387">
        <v>1886</v>
      </c>
      <c r="B387" s="100" t="s">
        <v>944</v>
      </c>
      <c r="C387" s="112">
        <v>166.1629213483146</v>
      </c>
      <c r="D387">
        <v>89</v>
      </c>
      <c r="E387">
        <v>11</v>
      </c>
      <c r="F387">
        <v>88</v>
      </c>
      <c r="G387">
        <v>22</v>
      </c>
      <c r="H387">
        <v>51</v>
      </c>
      <c r="I387">
        <v>15</v>
      </c>
      <c r="J387">
        <v>0.25</v>
      </c>
      <c r="K387">
        <v>0.57954545454545459</v>
      </c>
      <c r="L387">
        <v>0.17045454545454544</v>
      </c>
      <c r="M387">
        <v>23.737560192616371</v>
      </c>
      <c r="N387">
        <v>27.693820224719101</v>
      </c>
      <c r="O387">
        <v>0.25</v>
      </c>
      <c r="P387">
        <v>0.82954545454545459</v>
      </c>
      <c r="Q387">
        <v>1</v>
      </c>
      <c r="R387" s="112">
        <v>25.444182167248922</v>
      </c>
      <c r="S387" s="112">
        <v>24.744182167248923</v>
      </c>
    </row>
    <row r="388" spans="1:19">
      <c r="A388">
        <v>1886</v>
      </c>
      <c r="B388" s="128" t="s">
        <v>947</v>
      </c>
      <c r="C388" s="112">
        <v>165.09365079365082</v>
      </c>
      <c r="D388">
        <v>123</v>
      </c>
      <c r="E388">
        <v>15</v>
      </c>
      <c r="F388">
        <v>126</v>
      </c>
      <c r="G388">
        <v>23</v>
      </c>
      <c r="H388">
        <v>80</v>
      </c>
      <c r="I388">
        <v>23</v>
      </c>
      <c r="J388">
        <v>0.18253968253968253</v>
      </c>
      <c r="K388">
        <v>0.63492063492063489</v>
      </c>
      <c r="L388">
        <v>0.18253968253968253</v>
      </c>
      <c r="M388">
        <v>23.58480725623583</v>
      </c>
      <c r="N388">
        <v>27.515608465608469</v>
      </c>
      <c r="O388">
        <v>0.18253968253968253</v>
      </c>
      <c r="P388">
        <v>0.81746031746031744</v>
      </c>
      <c r="Q388">
        <v>1</v>
      </c>
      <c r="R388" s="112">
        <v>25.55020786092215</v>
      </c>
      <c r="S388" s="112">
        <v>24.850207860922151</v>
      </c>
    </row>
    <row r="389" spans="1:19">
      <c r="A389">
        <v>1886</v>
      </c>
      <c r="B389" s="128" t="s">
        <v>948</v>
      </c>
      <c r="C389" s="112">
        <v>162.67864077669904</v>
      </c>
      <c r="D389">
        <v>103</v>
      </c>
      <c r="E389">
        <v>15</v>
      </c>
      <c r="F389">
        <v>103</v>
      </c>
      <c r="G389">
        <v>19</v>
      </c>
      <c r="H389">
        <v>66</v>
      </c>
      <c r="I389">
        <v>18</v>
      </c>
      <c r="J389">
        <v>0.18446601941747573</v>
      </c>
      <c r="K389">
        <v>0.64077669902912626</v>
      </c>
      <c r="L389">
        <v>0.17475728155339806</v>
      </c>
      <c r="M389">
        <v>23.239805825242719</v>
      </c>
      <c r="N389">
        <v>27.113106796116508</v>
      </c>
      <c r="O389">
        <v>0.18446601941747573</v>
      </c>
      <c r="P389">
        <v>0.82524271844660202</v>
      </c>
      <c r="Q389">
        <v>1</v>
      </c>
      <c r="R389" s="112">
        <v>25.147113121506326</v>
      </c>
      <c r="S389" s="112">
        <v>24.447113121506327</v>
      </c>
    </row>
    <row r="390" spans="1:19">
      <c r="A390">
        <v>1886</v>
      </c>
      <c r="B390" s="100" t="s">
        <v>951</v>
      </c>
      <c r="C390" s="112">
        <v>164.79870129870122</v>
      </c>
      <c r="D390">
        <v>77</v>
      </c>
      <c r="E390">
        <v>21</v>
      </c>
      <c r="F390">
        <v>77</v>
      </c>
      <c r="G390">
        <v>17</v>
      </c>
      <c r="H390">
        <v>53</v>
      </c>
      <c r="I390">
        <v>7</v>
      </c>
      <c r="J390">
        <v>0.22077922077922077</v>
      </c>
      <c r="K390">
        <v>0.68831168831168832</v>
      </c>
      <c r="L390">
        <v>9.0909090909090912E-2</v>
      </c>
      <c r="M390">
        <v>23.542671614100176</v>
      </c>
      <c r="N390">
        <v>27.466450216450202</v>
      </c>
      <c r="O390">
        <v>0.22077922077922077</v>
      </c>
      <c r="P390">
        <v>0.90909090909090906</v>
      </c>
      <c r="Q390">
        <v>1</v>
      </c>
      <c r="R390" s="112">
        <v>25.13439312260066</v>
      </c>
      <c r="S390" s="112">
        <v>24.43439312260066</v>
      </c>
    </row>
    <row r="391" spans="1:19">
      <c r="A391">
        <v>1886</v>
      </c>
      <c r="B391" s="100" t="s">
        <v>927</v>
      </c>
      <c r="C391" s="112">
        <v>164.2461538461539</v>
      </c>
      <c r="D391">
        <v>117</v>
      </c>
      <c r="E391">
        <v>14</v>
      </c>
      <c r="F391">
        <v>117</v>
      </c>
      <c r="G391">
        <v>15</v>
      </c>
      <c r="H391">
        <v>85</v>
      </c>
      <c r="I391">
        <v>17</v>
      </c>
      <c r="J391">
        <v>0.12820512820512819</v>
      </c>
      <c r="K391">
        <v>0.72649572649572647</v>
      </c>
      <c r="L391">
        <v>0.14529914529914531</v>
      </c>
      <c r="M391">
        <v>23.463736263736273</v>
      </c>
      <c r="N391">
        <v>27.374358974358984</v>
      </c>
      <c r="O391">
        <v>0.12820512820512819</v>
      </c>
      <c r="P391">
        <v>0.85470085470085466</v>
      </c>
      <c r="Q391">
        <v>1</v>
      </c>
      <c r="R391" s="112">
        <v>25.465054945054955</v>
      </c>
      <c r="S391" s="112">
        <v>24.765054945054956</v>
      </c>
    </row>
    <row r="392" spans="1:19">
      <c r="A392">
        <v>1886</v>
      </c>
      <c r="B392" s="100" t="s">
        <v>983</v>
      </c>
      <c r="C392" s="112">
        <v>166.55405405405406</v>
      </c>
      <c r="D392">
        <v>74</v>
      </c>
      <c r="E392">
        <v>8</v>
      </c>
      <c r="F392">
        <v>74</v>
      </c>
      <c r="G392">
        <v>13</v>
      </c>
      <c r="H392">
        <v>46</v>
      </c>
      <c r="I392">
        <v>15</v>
      </c>
      <c r="J392">
        <v>0.17567567567567569</v>
      </c>
      <c r="K392">
        <v>0.6216216216216216</v>
      </c>
      <c r="L392">
        <v>0.20270270270270271</v>
      </c>
      <c r="M392">
        <v>23.793436293436294</v>
      </c>
      <c r="N392">
        <v>27.759009009009009</v>
      </c>
      <c r="O392">
        <v>0.17567567567567569</v>
      </c>
      <c r="P392">
        <v>0.79729729729729726</v>
      </c>
      <c r="Q392">
        <v>1</v>
      </c>
      <c r="R392" s="112">
        <v>25.862430753735101</v>
      </c>
      <c r="S392" s="112">
        <v>25.162430753735102</v>
      </c>
    </row>
    <row r="393" spans="1:19">
      <c r="A393">
        <v>1886</v>
      </c>
      <c r="B393" s="100" t="s">
        <v>952</v>
      </c>
      <c r="C393" s="112">
        <v>162.05357142857147</v>
      </c>
      <c r="D393">
        <v>84</v>
      </c>
      <c r="E393">
        <v>12</v>
      </c>
      <c r="F393">
        <v>84</v>
      </c>
      <c r="G393">
        <v>12</v>
      </c>
      <c r="H393">
        <v>65</v>
      </c>
      <c r="I393">
        <v>7</v>
      </c>
      <c r="J393">
        <v>0.14285714285714285</v>
      </c>
      <c r="K393">
        <v>0.77380952380952384</v>
      </c>
      <c r="L393">
        <v>8.3333333333333329E-2</v>
      </c>
      <c r="M393">
        <v>23.150510204081638</v>
      </c>
      <c r="N393">
        <v>27.00892857142858</v>
      </c>
      <c r="O393">
        <v>0.14285714285714285</v>
      </c>
      <c r="P393">
        <v>0.91666666666666674</v>
      </c>
      <c r="Q393">
        <v>1</v>
      </c>
      <c r="R393" s="112">
        <v>24.931318681318686</v>
      </c>
      <c r="S393" s="112">
        <v>24.231318681318687</v>
      </c>
    </row>
    <row r="394" spans="1:19">
      <c r="A394">
        <v>1886</v>
      </c>
      <c r="B394" s="100" t="s">
        <v>961</v>
      </c>
      <c r="C394" s="112">
        <v>163.02222222222221</v>
      </c>
      <c r="D394">
        <v>54</v>
      </c>
      <c r="E394">
        <v>5</v>
      </c>
      <c r="F394">
        <v>54</v>
      </c>
      <c r="G394">
        <v>13</v>
      </c>
      <c r="H394">
        <v>36</v>
      </c>
      <c r="I394">
        <v>5</v>
      </c>
      <c r="J394">
        <v>0.24074074074074073</v>
      </c>
      <c r="K394">
        <v>0.66666666666666663</v>
      </c>
      <c r="L394">
        <v>9.2592592592592587E-2</v>
      </c>
      <c r="M394">
        <v>23.288888888888888</v>
      </c>
      <c r="N394">
        <v>27.170370370370367</v>
      </c>
      <c r="O394">
        <v>0.24074074074074073</v>
      </c>
      <c r="P394">
        <v>0.90740740740740733</v>
      </c>
      <c r="Q394">
        <v>0.99999999999999989</v>
      </c>
      <c r="R394" s="112">
        <v>24.798353909465018</v>
      </c>
      <c r="S394" s="112">
        <v>24.098353909465018</v>
      </c>
    </row>
    <row r="395" spans="1:19">
      <c r="A395">
        <v>1886</v>
      </c>
      <c r="B395" s="100" t="s">
        <v>954</v>
      </c>
      <c r="C395" s="112">
        <v>165.30925925925931</v>
      </c>
      <c r="D395">
        <v>54</v>
      </c>
      <c r="E395">
        <v>16</v>
      </c>
      <c r="F395">
        <v>54</v>
      </c>
      <c r="G395">
        <v>17</v>
      </c>
      <c r="H395">
        <v>27</v>
      </c>
      <c r="I395">
        <v>10</v>
      </c>
      <c r="J395">
        <v>0.31481481481481483</v>
      </c>
      <c r="K395">
        <v>0.5</v>
      </c>
      <c r="L395">
        <v>0.18518518518518517</v>
      </c>
      <c r="M395">
        <v>23.615608465608471</v>
      </c>
      <c r="N395">
        <v>27.551543209876552</v>
      </c>
      <c r="O395">
        <v>0.31481481481481483</v>
      </c>
      <c r="P395">
        <v>0.81481481481481488</v>
      </c>
      <c r="Q395">
        <v>1</v>
      </c>
      <c r="R395" s="112">
        <v>25.073362074596648</v>
      </c>
      <c r="S395" s="112">
        <v>24.373362074596649</v>
      </c>
    </row>
    <row r="396" spans="1:19">
      <c r="A396">
        <v>1886</v>
      </c>
      <c r="B396" s="100" t="s">
        <v>958</v>
      </c>
      <c r="C396" s="112">
        <v>164.91489361702125</v>
      </c>
      <c r="D396">
        <v>141</v>
      </c>
      <c r="E396">
        <v>13</v>
      </c>
      <c r="F396">
        <v>141</v>
      </c>
      <c r="G396">
        <v>26</v>
      </c>
      <c r="H396">
        <v>91</v>
      </c>
      <c r="I396">
        <v>24</v>
      </c>
      <c r="J396">
        <v>0.18439716312056736</v>
      </c>
      <c r="K396">
        <v>0.64539007092198586</v>
      </c>
      <c r="L396">
        <v>0.1702127659574468</v>
      </c>
      <c r="M396">
        <v>23.559270516717323</v>
      </c>
      <c r="N396">
        <v>27.485815602836876</v>
      </c>
      <c r="O396">
        <v>0.18439716312056736</v>
      </c>
      <c r="P396">
        <v>0.82978723404255317</v>
      </c>
      <c r="Q396">
        <v>1</v>
      </c>
      <c r="R396" s="112">
        <v>25.479394212676883</v>
      </c>
      <c r="S396" s="112">
        <v>24.779394212676884</v>
      </c>
    </row>
    <row r="397" spans="1:19">
      <c r="A397">
        <v>1886</v>
      </c>
      <c r="B397" s="128" t="s">
        <v>928</v>
      </c>
      <c r="C397" s="112">
        <v>164.98758169934644</v>
      </c>
      <c r="D397">
        <v>153</v>
      </c>
      <c r="E397">
        <v>15</v>
      </c>
      <c r="F397">
        <v>153</v>
      </c>
      <c r="G397">
        <v>20</v>
      </c>
      <c r="H397">
        <v>104</v>
      </c>
      <c r="I397">
        <v>29</v>
      </c>
      <c r="J397">
        <v>0.13071895424836602</v>
      </c>
      <c r="K397">
        <v>0.6797385620915033</v>
      </c>
      <c r="L397">
        <v>0.18954248366013071</v>
      </c>
      <c r="M397">
        <v>23.569654528478061</v>
      </c>
      <c r="N397">
        <v>27.497930283224406</v>
      </c>
      <c r="O397">
        <v>0.13071895424836602</v>
      </c>
      <c r="P397">
        <v>0.81045751633986929</v>
      </c>
      <c r="Q397">
        <v>1</v>
      </c>
      <c r="R397" s="112">
        <v>25.703765876008529</v>
      </c>
      <c r="S397" s="112">
        <v>25.003765876008529</v>
      </c>
    </row>
    <row r="398" spans="1:19" s="61" customFormat="1">
      <c r="A398" s="61">
        <v>1886</v>
      </c>
      <c r="B398" s="248" t="s">
        <v>1122</v>
      </c>
      <c r="C398" s="277">
        <f>AVERAGE(C399:C411)</f>
        <v>162.92214250378873</v>
      </c>
    </row>
    <row r="399" spans="1:19">
      <c r="A399">
        <v>1886</v>
      </c>
      <c r="B399" s="100" t="s">
        <v>851</v>
      </c>
      <c r="C399" s="112">
        <v>163.39750000000001</v>
      </c>
      <c r="D399">
        <v>40</v>
      </c>
      <c r="E399">
        <v>16</v>
      </c>
      <c r="F399">
        <v>40</v>
      </c>
      <c r="G399">
        <v>20</v>
      </c>
      <c r="H399">
        <v>19</v>
      </c>
      <c r="I399">
        <v>1</v>
      </c>
      <c r="J399">
        <v>0.5</v>
      </c>
      <c r="K399">
        <v>0.47499999999999998</v>
      </c>
      <c r="L399">
        <v>2.5000000000000001E-2</v>
      </c>
      <c r="M399">
        <v>23.342500000000001</v>
      </c>
      <c r="N399">
        <v>27.232916666666668</v>
      </c>
      <c r="O399">
        <v>0.5</v>
      </c>
      <c r="P399">
        <v>0.97499999999999998</v>
      </c>
      <c r="Q399">
        <v>1</v>
      </c>
      <c r="R399" s="112">
        <v>23.342500000000001</v>
      </c>
      <c r="S399" s="112">
        <v>22.642500000000002</v>
      </c>
    </row>
    <row r="400" spans="1:19">
      <c r="A400">
        <v>1886</v>
      </c>
      <c r="B400" s="100" t="s">
        <v>930</v>
      </c>
      <c r="C400" s="112">
        <v>163.49896907216495</v>
      </c>
      <c r="D400">
        <v>97</v>
      </c>
      <c r="E400">
        <v>23</v>
      </c>
      <c r="F400">
        <v>97</v>
      </c>
      <c r="G400">
        <v>40</v>
      </c>
      <c r="H400">
        <v>52</v>
      </c>
      <c r="I400">
        <v>5</v>
      </c>
      <c r="J400">
        <v>0.41237113402061853</v>
      </c>
      <c r="K400">
        <v>0.53608247422680411</v>
      </c>
      <c r="L400">
        <v>5.1546391752577317E-2</v>
      </c>
      <c r="M400">
        <v>23.356995581737852</v>
      </c>
      <c r="N400">
        <v>27.249828178694159</v>
      </c>
      <c r="O400">
        <v>0.41237113402061853</v>
      </c>
      <c r="P400">
        <v>0.94845360824742264</v>
      </c>
      <c r="Q400">
        <v>1</v>
      </c>
      <c r="R400" s="112">
        <v>23.993323987009557</v>
      </c>
      <c r="S400" s="112">
        <v>23.293323987009558</v>
      </c>
    </row>
    <row r="401" spans="1:19">
      <c r="A401">
        <v>1886</v>
      </c>
      <c r="B401" s="100" t="s">
        <v>925</v>
      </c>
      <c r="C401" s="112">
        <v>160.48142857142852</v>
      </c>
      <c r="D401">
        <v>70</v>
      </c>
      <c r="E401">
        <v>24</v>
      </c>
      <c r="F401">
        <v>69</v>
      </c>
      <c r="G401">
        <v>24</v>
      </c>
      <c r="H401">
        <v>41</v>
      </c>
      <c r="I401">
        <v>4</v>
      </c>
      <c r="J401">
        <v>0.34782608695652173</v>
      </c>
      <c r="K401">
        <v>0.59420289855072461</v>
      </c>
      <c r="L401">
        <v>5.7971014492753624E-2</v>
      </c>
      <c r="M401">
        <v>22.925918367346931</v>
      </c>
      <c r="N401">
        <v>26.746904761904755</v>
      </c>
      <c r="O401">
        <v>0.34782608695652173</v>
      </c>
      <c r="P401">
        <v>0.94202898550724634</v>
      </c>
      <c r="Q401">
        <v>1</v>
      </c>
      <c r="R401" s="112">
        <v>23.904463663514179</v>
      </c>
      <c r="S401" s="112">
        <v>23.204463663514179</v>
      </c>
    </row>
    <row r="402" spans="1:19">
      <c r="A402">
        <v>1886</v>
      </c>
      <c r="B402" s="100" t="s">
        <v>861</v>
      </c>
      <c r="C402" s="112">
        <v>164.72812500000001</v>
      </c>
      <c r="D402">
        <v>32</v>
      </c>
      <c r="E402">
        <v>9</v>
      </c>
      <c r="F402">
        <v>32</v>
      </c>
      <c r="G402">
        <v>8</v>
      </c>
      <c r="H402">
        <v>24</v>
      </c>
      <c r="J402">
        <v>0.25</v>
      </c>
      <c r="K402">
        <v>0.75</v>
      </c>
      <c r="L402">
        <v>0</v>
      </c>
      <c r="M402">
        <v>23.532589285714288</v>
      </c>
      <c r="N402">
        <v>27.454687500000002</v>
      </c>
      <c r="O402">
        <v>0.25</v>
      </c>
      <c r="P402">
        <v>1</v>
      </c>
      <c r="Q402">
        <v>1</v>
      </c>
      <c r="R402" s="112">
        <v>24.839955357142859</v>
      </c>
      <c r="S402" s="112">
        <v>24.13995535714286</v>
      </c>
    </row>
    <row r="403" spans="1:19">
      <c r="A403">
        <v>1886</v>
      </c>
      <c r="B403" s="100" t="s">
        <v>926</v>
      </c>
      <c r="C403" s="112">
        <v>161.62352941176474</v>
      </c>
      <c r="D403">
        <v>68</v>
      </c>
      <c r="E403">
        <v>15</v>
      </c>
      <c r="F403">
        <v>68</v>
      </c>
      <c r="G403">
        <v>24</v>
      </c>
      <c r="H403">
        <v>43</v>
      </c>
      <c r="I403">
        <v>1</v>
      </c>
      <c r="J403">
        <v>0.35294117647058826</v>
      </c>
      <c r="K403">
        <v>0.63235294117647056</v>
      </c>
      <c r="L403">
        <v>1.4705882352941176E-2</v>
      </c>
      <c r="M403">
        <v>23.089075630252104</v>
      </c>
      <c r="N403">
        <v>26.937254901960788</v>
      </c>
      <c r="O403">
        <v>0.35294117647058826</v>
      </c>
      <c r="P403">
        <v>0.98529411764705888</v>
      </c>
      <c r="Q403">
        <v>1</v>
      </c>
      <c r="R403" s="112">
        <v>23.984001042277381</v>
      </c>
      <c r="S403" s="112">
        <v>23.284001042277382</v>
      </c>
    </row>
    <row r="404" spans="1:19">
      <c r="A404">
        <v>1886</v>
      </c>
      <c r="B404" s="128" t="s">
        <v>984</v>
      </c>
      <c r="C404" s="112">
        <v>165.37692307692305</v>
      </c>
      <c r="D404">
        <v>52</v>
      </c>
      <c r="E404">
        <v>14</v>
      </c>
      <c r="F404">
        <v>52</v>
      </c>
      <c r="G404">
        <v>24</v>
      </c>
      <c r="H404">
        <v>27</v>
      </c>
      <c r="I404">
        <v>1</v>
      </c>
      <c r="J404">
        <v>0.46153846153846156</v>
      </c>
      <c r="K404">
        <v>0.51923076923076927</v>
      </c>
      <c r="L404">
        <v>1.9230769230769232E-2</v>
      </c>
      <c r="M404">
        <v>23.625274725274721</v>
      </c>
      <c r="N404">
        <v>27.562820512820508</v>
      </c>
      <c r="O404">
        <v>0.46153846153846156</v>
      </c>
      <c r="P404">
        <v>0.98076923076923084</v>
      </c>
      <c r="Q404">
        <v>1</v>
      </c>
      <c r="R404" s="112">
        <v>23.916944783611445</v>
      </c>
      <c r="S404" s="112">
        <v>23.216944783611446</v>
      </c>
    </row>
    <row r="405" spans="1:19">
      <c r="A405">
        <v>1886</v>
      </c>
      <c r="B405" s="100" t="s">
        <v>945</v>
      </c>
      <c r="C405" s="112">
        <v>161.63999999999999</v>
      </c>
      <c r="D405">
        <v>90</v>
      </c>
      <c r="E405">
        <v>26</v>
      </c>
      <c r="F405">
        <v>90</v>
      </c>
      <c r="G405">
        <v>45</v>
      </c>
      <c r="H405">
        <v>42</v>
      </c>
      <c r="I405">
        <v>3</v>
      </c>
      <c r="J405">
        <v>0.5</v>
      </c>
      <c r="K405">
        <v>0.46666666666666667</v>
      </c>
      <c r="L405">
        <v>3.3333333333333333E-2</v>
      </c>
      <c r="M405">
        <v>23.091428571428569</v>
      </c>
      <c r="N405">
        <v>26.939999999999998</v>
      </c>
      <c r="O405">
        <v>0.5</v>
      </c>
      <c r="P405">
        <v>0.96666666666666667</v>
      </c>
      <c r="Q405">
        <v>1</v>
      </c>
      <c r="R405" s="112">
        <v>23.091428571428569</v>
      </c>
      <c r="S405" s="112">
        <v>22.39142857142857</v>
      </c>
    </row>
    <row r="406" spans="1:19">
      <c r="A406">
        <v>1886</v>
      </c>
      <c r="B406" s="128" t="s">
        <v>946</v>
      </c>
      <c r="C406" s="112">
        <v>164.71290322580649</v>
      </c>
      <c r="D406">
        <v>93</v>
      </c>
      <c r="E406">
        <v>18</v>
      </c>
      <c r="F406">
        <v>93</v>
      </c>
      <c r="G406">
        <v>31</v>
      </c>
      <c r="H406">
        <v>58</v>
      </c>
      <c r="I406">
        <v>4</v>
      </c>
      <c r="J406">
        <v>0.33333333333333331</v>
      </c>
      <c r="K406">
        <v>0.62365591397849462</v>
      </c>
      <c r="L406">
        <v>4.3010752688172046E-2</v>
      </c>
      <c r="M406">
        <v>23.530414746543784</v>
      </c>
      <c r="N406">
        <v>27.452150537634413</v>
      </c>
      <c r="O406">
        <v>0.33333333333333331</v>
      </c>
      <c r="P406">
        <v>0.956989247311828</v>
      </c>
      <c r="Q406">
        <v>1</v>
      </c>
      <c r="R406" s="112">
        <v>24.57846482864559</v>
      </c>
      <c r="S406" s="112">
        <v>23.878464828645591</v>
      </c>
    </row>
    <row r="407" spans="1:19">
      <c r="A407">
        <v>1886</v>
      </c>
      <c r="B407" s="100" t="s">
        <v>989</v>
      </c>
      <c r="C407" s="112">
        <v>162.45500000000001</v>
      </c>
      <c r="D407">
        <v>40</v>
      </c>
      <c r="E407">
        <v>9</v>
      </c>
      <c r="F407">
        <v>40</v>
      </c>
      <c r="G407">
        <v>19</v>
      </c>
      <c r="H407">
        <v>20</v>
      </c>
      <c r="I407">
        <v>1</v>
      </c>
      <c r="J407">
        <v>0.47499999999999998</v>
      </c>
      <c r="K407">
        <v>0.5</v>
      </c>
      <c r="L407">
        <v>2.5000000000000001E-2</v>
      </c>
      <c r="M407">
        <v>23.207857142857144</v>
      </c>
      <c r="N407">
        <v>27.075833333333335</v>
      </c>
      <c r="O407">
        <v>0.47499999999999998</v>
      </c>
      <c r="P407">
        <v>0.97499999999999998</v>
      </c>
      <c r="Q407">
        <v>1</v>
      </c>
      <c r="R407" s="112">
        <v>23.401255952380954</v>
      </c>
      <c r="S407" s="112">
        <v>22.701255952380954</v>
      </c>
    </row>
    <row r="408" spans="1:19">
      <c r="A408">
        <v>1886</v>
      </c>
      <c r="B408" s="100" t="s">
        <v>955</v>
      </c>
      <c r="C408" s="112">
        <v>159.05263157894737</v>
      </c>
      <c r="D408">
        <v>76</v>
      </c>
      <c r="E408">
        <v>18</v>
      </c>
      <c r="F408">
        <v>76</v>
      </c>
      <c r="G408">
        <v>26</v>
      </c>
      <c r="H408">
        <v>43</v>
      </c>
      <c r="I408">
        <v>7</v>
      </c>
      <c r="J408">
        <v>0.34210526315789475</v>
      </c>
      <c r="K408">
        <v>0.56578947368421051</v>
      </c>
      <c r="L408">
        <v>9.2105263157894732E-2</v>
      </c>
      <c r="M408">
        <v>22.721804511278197</v>
      </c>
      <c r="N408">
        <v>26.508771929824562</v>
      </c>
      <c r="O408">
        <v>0.34210526315789475</v>
      </c>
      <c r="P408">
        <v>0.90789473684210531</v>
      </c>
      <c r="Q408">
        <v>1</v>
      </c>
      <c r="R408" s="112">
        <v>23.778632628081834</v>
      </c>
      <c r="S408" s="112">
        <v>23.078632628081834</v>
      </c>
    </row>
    <row r="409" spans="1:19">
      <c r="A409">
        <v>1886</v>
      </c>
      <c r="B409" s="100" t="s">
        <v>956</v>
      </c>
      <c r="C409" s="112">
        <v>166.8744680851064</v>
      </c>
      <c r="D409">
        <v>94</v>
      </c>
      <c r="E409">
        <v>27</v>
      </c>
      <c r="F409">
        <v>94</v>
      </c>
      <c r="G409">
        <v>37</v>
      </c>
      <c r="H409">
        <v>54</v>
      </c>
      <c r="I409">
        <v>3</v>
      </c>
      <c r="J409">
        <v>0.39361702127659576</v>
      </c>
      <c r="K409">
        <v>0.57446808510638303</v>
      </c>
      <c r="L409">
        <v>3.1914893617021274E-2</v>
      </c>
      <c r="M409">
        <v>23.839209726443773</v>
      </c>
      <c r="N409">
        <v>27.812411347517735</v>
      </c>
      <c r="O409">
        <v>0.39361702127659576</v>
      </c>
      <c r="P409">
        <v>0.96808510638297873</v>
      </c>
      <c r="Q409">
        <v>1</v>
      </c>
      <c r="R409" s="112">
        <v>24.574987804420431</v>
      </c>
      <c r="S409" s="112">
        <v>23.874987804420432</v>
      </c>
    </row>
    <row r="410" spans="1:19">
      <c r="A410">
        <v>1886</v>
      </c>
      <c r="B410" s="100" t="s">
        <v>957</v>
      </c>
      <c r="C410" s="112">
        <v>161.40983606557384</v>
      </c>
      <c r="D410">
        <v>61</v>
      </c>
      <c r="E410">
        <v>12</v>
      </c>
      <c r="F410">
        <v>61</v>
      </c>
      <c r="G410">
        <v>6</v>
      </c>
      <c r="H410">
        <v>48</v>
      </c>
      <c r="I410">
        <v>7</v>
      </c>
      <c r="J410">
        <v>9.8360655737704916E-2</v>
      </c>
      <c r="K410">
        <v>0.78688524590163933</v>
      </c>
      <c r="L410">
        <v>0.11475409836065574</v>
      </c>
      <c r="M410">
        <v>23.058548009367691</v>
      </c>
      <c r="N410">
        <v>26.901639344262307</v>
      </c>
      <c r="O410">
        <v>9.8360655737704916E-2</v>
      </c>
      <c r="P410">
        <v>0.88524590163934425</v>
      </c>
      <c r="Q410">
        <v>1</v>
      </c>
      <c r="R410" s="112">
        <v>25.020125878220149</v>
      </c>
      <c r="S410" s="112">
        <v>24.32012587822015</v>
      </c>
    </row>
    <row r="411" spans="1:19">
      <c r="A411">
        <v>1886</v>
      </c>
      <c r="B411" s="100" t="s">
        <v>904</v>
      </c>
      <c r="C411" s="112">
        <v>162.7365384615384</v>
      </c>
      <c r="D411">
        <v>52</v>
      </c>
      <c r="E411">
        <v>16</v>
      </c>
      <c r="F411">
        <v>51</v>
      </c>
      <c r="G411">
        <v>19</v>
      </c>
      <c r="H411">
        <v>30</v>
      </c>
      <c r="I411">
        <v>2</v>
      </c>
      <c r="J411">
        <v>0.37254901960784315</v>
      </c>
      <c r="K411">
        <v>0.58823529411764708</v>
      </c>
      <c r="L411">
        <v>3.9215686274509803E-2</v>
      </c>
      <c r="M411">
        <v>23.248076923076916</v>
      </c>
      <c r="N411">
        <v>27.1227564102564</v>
      </c>
      <c r="O411">
        <v>0.37254901960784315</v>
      </c>
      <c r="P411">
        <v>0.96078431372549022</v>
      </c>
      <c r="Q411">
        <v>1</v>
      </c>
      <c r="R411" s="112">
        <v>24.087590811965804</v>
      </c>
      <c r="S411" s="112">
        <v>23.387590811965804</v>
      </c>
    </row>
    <row r="412" spans="1:19" s="61" customFormat="1">
      <c r="A412" s="61">
        <v>1886</v>
      </c>
      <c r="B412" s="239" t="s">
        <v>1123</v>
      </c>
      <c r="C412" s="277">
        <f>AVERAGE(C413:C418)</f>
        <v>164.8365932226549</v>
      </c>
    </row>
    <row r="413" spans="1:19">
      <c r="A413">
        <v>1886</v>
      </c>
      <c r="B413" s="100" t="s">
        <v>929</v>
      </c>
      <c r="C413" s="112">
        <v>166.18823529411759</v>
      </c>
      <c r="D413">
        <v>136</v>
      </c>
      <c r="E413">
        <v>28</v>
      </c>
      <c r="F413">
        <v>134</v>
      </c>
      <c r="G413">
        <v>23</v>
      </c>
      <c r="H413">
        <v>97</v>
      </c>
      <c r="I413">
        <v>14</v>
      </c>
      <c r="J413">
        <v>0.17164179104477612</v>
      </c>
      <c r="K413">
        <v>0.72388059701492535</v>
      </c>
      <c r="L413">
        <v>0.1044776119402985</v>
      </c>
      <c r="M413">
        <v>23.741176470588226</v>
      </c>
      <c r="N413">
        <v>27.698039215686265</v>
      </c>
      <c r="O413">
        <v>0.17164179104477612</v>
      </c>
      <c r="P413">
        <v>0.89552238805970141</v>
      </c>
      <c r="Q413">
        <v>0.99999999999999989</v>
      </c>
      <c r="R413" s="112">
        <v>25.536042045684244</v>
      </c>
      <c r="S413" s="112">
        <v>24.836042045684245</v>
      </c>
    </row>
    <row r="414" spans="1:19">
      <c r="A414">
        <v>1886</v>
      </c>
      <c r="B414" s="128" t="s">
        <v>936</v>
      </c>
      <c r="C414" s="112">
        <v>164.2</v>
      </c>
      <c r="D414">
        <v>241</v>
      </c>
      <c r="E414">
        <v>101</v>
      </c>
      <c r="F414">
        <v>241</v>
      </c>
      <c r="G414">
        <v>103</v>
      </c>
      <c r="H414">
        <v>127</v>
      </c>
      <c r="I414">
        <v>11</v>
      </c>
      <c r="J414">
        <v>0.42738589211618255</v>
      </c>
      <c r="K414">
        <v>0.52697095435684649</v>
      </c>
      <c r="L414">
        <v>4.5643153526970952E-2</v>
      </c>
      <c r="M414">
        <v>23.457142857142856</v>
      </c>
      <c r="N414">
        <v>27.366666666666664</v>
      </c>
      <c r="O414">
        <v>0.42738589211618255</v>
      </c>
      <c r="P414">
        <v>0.95435684647302899</v>
      </c>
      <c r="Q414">
        <v>0.99999999999999989</v>
      </c>
      <c r="R414" s="112">
        <v>23.995856767904009</v>
      </c>
      <c r="S414" s="112">
        <v>23.295856767904009</v>
      </c>
    </row>
    <row r="415" spans="1:19">
      <c r="A415">
        <v>1886</v>
      </c>
      <c r="B415" s="100" t="s">
        <v>960</v>
      </c>
      <c r="C415" s="112">
        <v>164.1</v>
      </c>
      <c r="D415">
        <v>173</v>
      </c>
      <c r="E415">
        <v>75</v>
      </c>
      <c r="F415">
        <v>172</v>
      </c>
      <c r="G415">
        <v>62</v>
      </c>
      <c r="H415">
        <v>99</v>
      </c>
      <c r="I415">
        <v>11</v>
      </c>
      <c r="J415">
        <v>0.36046511627906974</v>
      </c>
      <c r="K415">
        <v>0.57558139534883723</v>
      </c>
      <c r="L415">
        <v>6.3953488372093026E-2</v>
      </c>
      <c r="M415">
        <v>23.442857142857143</v>
      </c>
      <c r="N415">
        <v>27.349999999999998</v>
      </c>
      <c r="O415">
        <v>0.36046511627906974</v>
      </c>
      <c r="P415">
        <v>0.93604651162790697</v>
      </c>
      <c r="Q415">
        <v>1</v>
      </c>
      <c r="R415" s="112">
        <v>24.390043290043291</v>
      </c>
      <c r="S415" s="112">
        <v>23.690043290043292</v>
      </c>
    </row>
    <row r="416" spans="1:19">
      <c r="A416">
        <v>1886</v>
      </c>
      <c r="B416" s="100" t="s">
        <v>950</v>
      </c>
      <c r="C416" s="112">
        <v>165.30571428571434</v>
      </c>
      <c r="D416">
        <v>209</v>
      </c>
      <c r="E416">
        <v>57</v>
      </c>
      <c r="F416">
        <v>209</v>
      </c>
      <c r="G416">
        <v>54</v>
      </c>
      <c r="H416">
        <v>140</v>
      </c>
      <c r="I416">
        <v>15</v>
      </c>
      <c r="J416">
        <v>0.25837320574162681</v>
      </c>
      <c r="K416">
        <v>0.66985645933014359</v>
      </c>
      <c r="L416">
        <v>7.1770334928229665E-2</v>
      </c>
      <c r="M416">
        <v>23.615102040816335</v>
      </c>
      <c r="N416">
        <v>27.550952380952392</v>
      </c>
      <c r="O416">
        <v>0.25837320574162681</v>
      </c>
      <c r="P416">
        <v>0.9282296650717704</v>
      </c>
      <c r="Q416">
        <v>1</v>
      </c>
      <c r="R416" s="112">
        <v>25.03481948493684</v>
      </c>
      <c r="S416" s="112">
        <v>24.33481948493684</v>
      </c>
    </row>
    <row r="417" spans="1:19">
      <c r="A417">
        <v>1886</v>
      </c>
      <c r="B417" s="100" t="s">
        <v>962</v>
      </c>
      <c r="C417" s="112">
        <v>164.2</v>
      </c>
      <c r="D417">
        <v>99</v>
      </c>
      <c r="E417">
        <v>23</v>
      </c>
      <c r="F417">
        <v>99</v>
      </c>
      <c r="G417">
        <v>24</v>
      </c>
      <c r="H417">
        <v>68</v>
      </c>
      <c r="I417">
        <v>7</v>
      </c>
      <c r="J417">
        <v>0.24242424242424243</v>
      </c>
      <c r="K417">
        <v>0.68686868686868685</v>
      </c>
      <c r="L417">
        <v>7.0707070707070704E-2</v>
      </c>
      <c r="M417">
        <v>23.457142857142856</v>
      </c>
      <c r="N417">
        <v>27.366666666666664</v>
      </c>
      <c r="O417">
        <v>0.24242424242424243</v>
      </c>
      <c r="P417">
        <v>0.92929292929292928</v>
      </c>
      <c r="Q417">
        <v>1</v>
      </c>
      <c r="R417" s="112">
        <v>24.923214285714284</v>
      </c>
      <c r="S417" s="112">
        <v>24.223214285714285</v>
      </c>
    </row>
    <row r="418" spans="1:19">
      <c r="A418">
        <v>1886</v>
      </c>
      <c r="B418" s="100" t="s">
        <v>963</v>
      </c>
      <c r="C418" s="112">
        <v>165.02560975609757</v>
      </c>
      <c r="D418">
        <v>104</v>
      </c>
      <c r="E418">
        <v>36</v>
      </c>
      <c r="F418">
        <v>163</v>
      </c>
      <c r="G418">
        <v>43</v>
      </c>
      <c r="H418">
        <v>101</v>
      </c>
      <c r="I418">
        <v>19</v>
      </c>
      <c r="J418">
        <v>0.26380368098159507</v>
      </c>
      <c r="K418">
        <v>0.61963190184049077</v>
      </c>
      <c r="L418">
        <v>0.1165644171779141</v>
      </c>
      <c r="M418">
        <v>23.575087108013939</v>
      </c>
      <c r="N418">
        <v>27.504268292682926</v>
      </c>
      <c r="O418">
        <v>0.26380368098159507</v>
      </c>
      <c r="P418">
        <v>0.8834355828220859</v>
      </c>
      <c r="Q418">
        <v>1</v>
      </c>
      <c r="R418" s="112">
        <v>25.07284429226895</v>
      </c>
      <c r="S418" s="112">
        <v>24.372844292268951</v>
      </c>
    </row>
    <row r="419" spans="1:19" s="61" customFormat="1">
      <c r="A419" s="61">
        <v>1886</v>
      </c>
      <c r="B419" s="239" t="s">
        <v>1124</v>
      </c>
      <c r="C419" s="278">
        <f>AVERAGE(C420:C422)</f>
        <v>166.82198365231264</v>
      </c>
    </row>
    <row r="420" spans="1:19">
      <c r="A420">
        <v>1886</v>
      </c>
      <c r="B420" s="242" t="s">
        <v>1125</v>
      </c>
      <c r="C420" s="112">
        <v>166.07072368421061</v>
      </c>
      <c r="D420">
        <v>304</v>
      </c>
      <c r="E420">
        <v>71</v>
      </c>
      <c r="F420">
        <v>304</v>
      </c>
      <c r="G420">
        <v>65</v>
      </c>
      <c r="H420">
        <v>195</v>
      </c>
      <c r="I420">
        <v>44</v>
      </c>
      <c r="J420">
        <v>0.21381578947368421</v>
      </c>
      <c r="K420">
        <v>0.64144736842105265</v>
      </c>
      <c r="L420">
        <v>0.14473684210526316</v>
      </c>
      <c r="M420">
        <v>23.724389097744371</v>
      </c>
      <c r="N420">
        <v>27.678453947368435</v>
      </c>
      <c r="O420">
        <v>0.21381578947368421</v>
      </c>
      <c r="P420">
        <v>0.85526315789473684</v>
      </c>
      <c r="Q420">
        <v>1</v>
      </c>
      <c r="R420" s="112">
        <v>25.488510338345876</v>
      </c>
      <c r="S420" s="112">
        <v>24.788510338345876</v>
      </c>
    </row>
    <row r="421" spans="1:19">
      <c r="A421">
        <v>1886</v>
      </c>
      <c r="B421" s="242" t="s">
        <v>1126</v>
      </c>
      <c r="C421" s="112">
        <v>167.82249999999999</v>
      </c>
      <c r="D421">
        <v>40</v>
      </c>
      <c r="E421">
        <v>3</v>
      </c>
      <c r="F421">
        <v>40</v>
      </c>
      <c r="G421">
        <v>4</v>
      </c>
      <c r="H421">
        <v>29</v>
      </c>
      <c r="I421">
        <v>7</v>
      </c>
      <c r="J421">
        <v>0.1</v>
      </c>
      <c r="K421">
        <v>0.72499999999999998</v>
      </c>
      <c r="L421">
        <v>0.17499999999999999</v>
      </c>
      <c r="M421">
        <v>23.974642857142857</v>
      </c>
      <c r="N421">
        <v>27.970416666666665</v>
      </c>
      <c r="O421">
        <v>0.1</v>
      </c>
      <c r="P421">
        <v>0.82499999999999996</v>
      </c>
      <c r="Q421">
        <v>1</v>
      </c>
      <c r="R421" s="112">
        <v>26.179207717569785</v>
      </c>
      <c r="S421" s="112">
        <v>25.479207717569786</v>
      </c>
    </row>
    <row r="422" spans="1:19">
      <c r="A422">
        <v>1886</v>
      </c>
      <c r="B422" s="242" t="s">
        <v>1127</v>
      </c>
      <c r="C422" s="112">
        <v>166.57272727272729</v>
      </c>
      <c r="D422">
        <v>121</v>
      </c>
      <c r="E422">
        <v>18</v>
      </c>
      <c r="F422">
        <v>121</v>
      </c>
      <c r="G422">
        <v>22</v>
      </c>
      <c r="H422">
        <v>83</v>
      </c>
      <c r="I422">
        <v>16</v>
      </c>
      <c r="J422">
        <v>0.18181818181818182</v>
      </c>
      <c r="K422">
        <v>0.68595041322314054</v>
      </c>
      <c r="L422">
        <v>0.13223140495867769</v>
      </c>
      <c r="M422">
        <v>23.796103896103897</v>
      </c>
      <c r="N422">
        <v>27.762121212121215</v>
      </c>
      <c r="O422">
        <v>0.18181818181818182</v>
      </c>
      <c r="P422">
        <v>0.86776859504132231</v>
      </c>
      <c r="Q422">
        <v>1</v>
      </c>
      <c r="R422" s="112">
        <v>25.635762530642051</v>
      </c>
      <c r="S422" s="112">
        <v>24.935762530642052</v>
      </c>
    </row>
    <row r="423" spans="1:19">
      <c r="A423">
        <v>1886</v>
      </c>
      <c r="B423" s="260" t="s">
        <v>1130</v>
      </c>
    </row>
    <row r="425" spans="1:19" s="61" customFormat="1">
      <c r="A425" s="61">
        <v>1887</v>
      </c>
      <c r="B425" s="61" t="s">
        <v>1052</v>
      </c>
      <c r="C425" s="277">
        <f>AVERAGE(C426:C437)</f>
        <v>163.45706995642649</v>
      </c>
    </row>
    <row r="426" spans="1:19">
      <c r="A426">
        <v>1887</v>
      </c>
      <c r="B426" s="100" t="s">
        <v>842</v>
      </c>
      <c r="C426" s="112">
        <v>164.70779220779221</v>
      </c>
      <c r="D426">
        <v>77</v>
      </c>
      <c r="E426">
        <v>10</v>
      </c>
      <c r="F426">
        <v>77</v>
      </c>
      <c r="G426">
        <v>8</v>
      </c>
      <c r="H426">
        <v>57</v>
      </c>
      <c r="I426">
        <v>12</v>
      </c>
      <c r="J426">
        <v>0.1038961038961039</v>
      </c>
      <c r="K426">
        <v>0.74025974025974028</v>
      </c>
      <c r="L426">
        <v>0.15584415584415584</v>
      </c>
      <c r="M426">
        <v>23.529684601113171</v>
      </c>
      <c r="N426">
        <v>27.4512987012987</v>
      </c>
      <c r="O426">
        <v>0.1038961038961039</v>
      </c>
      <c r="P426">
        <v>0.84415584415584421</v>
      </c>
      <c r="Q426">
        <v>1</v>
      </c>
      <c r="R426" s="112">
        <v>25.628092145949289</v>
      </c>
      <c r="S426" s="112">
        <v>24.928092145949289</v>
      </c>
    </row>
    <row r="427" spans="1:19">
      <c r="A427">
        <v>1887</v>
      </c>
      <c r="B427" s="100" t="s">
        <v>843</v>
      </c>
      <c r="C427" s="112">
        <v>164.81379310344835</v>
      </c>
      <c r="D427">
        <v>116</v>
      </c>
      <c r="E427">
        <v>38</v>
      </c>
      <c r="F427">
        <v>116</v>
      </c>
      <c r="G427">
        <v>31</v>
      </c>
      <c r="H427">
        <v>75</v>
      </c>
      <c r="I427">
        <v>10</v>
      </c>
      <c r="J427">
        <v>0.26724137931034481</v>
      </c>
      <c r="K427">
        <v>0.64655172413793105</v>
      </c>
      <c r="L427">
        <v>8.6206896551724144E-2</v>
      </c>
      <c r="M427">
        <v>23.544827586206907</v>
      </c>
      <c r="N427">
        <v>27.46896551724139</v>
      </c>
      <c r="O427">
        <v>0.26724137931034481</v>
      </c>
      <c r="P427">
        <v>0.9137931034482758</v>
      </c>
      <c r="Q427">
        <v>1</v>
      </c>
      <c r="R427" s="112">
        <v>24.957517241379321</v>
      </c>
      <c r="S427" s="112">
        <v>24.257517241379322</v>
      </c>
    </row>
    <row r="428" spans="1:19">
      <c r="A428">
        <v>1887</v>
      </c>
      <c r="B428" s="100" t="s">
        <v>854</v>
      </c>
      <c r="C428" s="112">
        <v>159.29593023255808</v>
      </c>
      <c r="D428">
        <v>172</v>
      </c>
      <c r="E428">
        <v>35</v>
      </c>
      <c r="F428">
        <v>172</v>
      </c>
      <c r="G428">
        <v>48</v>
      </c>
      <c r="H428">
        <v>106</v>
      </c>
      <c r="I428">
        <v>18</v>
      </c>
      <c r="J428">
        <v>0.27906976744186046</v>
      </c>
      <c r="K428">
        <v>0.61627906976744184</v>
      </c>
      <c r="L428">
        <v>0.10465116279069768</v>
      </c>
      <c r="M428">
        <v>22.756561461794011</v>
      </c>
      <c r="N428">
        <v>26.549321705426348</v>
      </c>
      <c r="O428">
        <v>0.27906976744186046</v>
      </c>
      <c r="P428">
        <v>0.89534883720930236</v>
      </c>
      <c r="Q428">
        <v>1</v>
      </c>
      <c r="R428" s="112">
        <v>24.116230228379187</v>
      </c>
      <c r="S428" s="112">
        <v>23.416230228379188</v>
      </c>
    </row>
    <row r="429" spans="1:19">
      <c r="A429">
        <v>1887</v>
      </c>
      <c r="B429" s="100" t="s">
        <v>855</v>
      </c>
      <c r="C429" s="112">
        <v>161.46728971962617</v>
      </c>
      <c r="D429">
        <v>107</v>
      </c>
      <c r="E429">
        <v>19</v>
      </c>
      <c r="F429">
        <v>107</v>
      </c>
      <c r="G429">
        <v>32</v>
      </c>
      <c r="H429">
        <v>65</v>
      </c>
      <c r="I429">
        <v>10</v>
      </c>
      <c r="J429">
        <v>0.29906542056074764</v>
      </c>
      <c r="K429">
        <v>0.60747663551401865</v>
      </c>
      <c r="L429">
        <v>9.3457943925233641E-2</v>
      </c>
      <c r="M429">
        <v>23.066755674232308</v>
      </c>
      <c r="N429">
        <v>26.911214953271028</v>
      </c>
      <c r="O429">
        <v>0.29906542056074764</v>
      </c>
      <c r="P429">
        <v>0.90654205607476634</v>
      </c>
      <c r="Q429">
        <v>1</v>
      </c>
      <c r="R429" s="112">
        <v>24.338384512683575</v>
      </c>
      <c r="S429" s="112">
        <v>23.638384512683576</v>
      </c>
    </row>
    <row r="430" spans="1:19">
      <c r="A430">
        <v>1887</v>
      </c>
      <c r="B430" s="100" t="s">
        <v>856</v>
      </c>
    </row>
    <row r="431" spans="1:19">
      <c r="A431">
        <v>1887</v>
      </c>
      <c r="B431" s="100" t="s">
        <v>865</v>
      </c>
      <c r="C431" s="112">
        <v>162.64206349206344</v>
      </c>
      <c r="D431">
        <v>252</v>
      </c>
      <c r="E431">
        <v>43</v>
      </c>
      <c r="F431">
        <v>252</v>
      </c>
      <c r="G431">
        <v>26</v>
      </c>
      <c r="H431">
        <v>178</v>
      </c>
      <c r="I431">
        <v>48</v>
      </c>
      <c r="J431">
        <v>0.10317460317460317</v>
      </c>
      <c r="K431">
        <v>0.70634920634920639</v>
      </c>
      <c r="L431">
        <v>0.19047619047619047</v>
      </c>
      <c r="M431">
        <v>23.234580498866205</v>
      </c>
      <c r="N431">
        <v>27.107010582010574</v>
      </c>
      <c r="O431">
        <v>0.10317460317460317</v>
      </c>
      <c r="P431">
        <v>0.80952380952380953</v>
      </c>
      <c r="Q431">
        <v>1</v>
      </c>
      <c r="R431" s="112">
        <v>25.410103017486637</v>
      </c>
      <c r="S431" s="112">
        <v>24.710103017486638</v>
      </c>
    </row>
    <row r="432" spans="1:19">
      <c r="A432">
        <v>1887</v>
      </c>
      <c r="B432" s="100" t="s">
        <v>867</v>
      </c>
      <c r="C432" s="112">
        <v>164.1793103448276</v>
      </c>
      <c r="D432">
        <v>232</v>
      </c>
      <c r="E432">
        <v>90</v>
      </c>
      <c r="F432">
        <v>232</v>
      </c>
      <c r="G432">
        <v>78</v>
      </c>
      <c r="H432">
        <v>128</v>
      </c>
      <c r="I432">
        <v>26</v>
      </c>
      <c r="J432">
        <v>0.33620689655172414</v>
      </c>
      <c r="K432">
        <v>0.55172413793103448</v>
      </c>
      <c r="L432">
        <v>0.11206896551724138</v>
      </c>
      <c r="M432">
        <v>23.45418719211823</v>
      </c>
      <c r="N432">
        <v>27.363218390804601</v>
      </c>
      <c r="O432">
        <v>0.33620689655172414</v>
      </c>
      <c r="P432">
        <v>0.88793103448275867</v>
      </c>
      <c r="Q432">
        <v>1</v>
      </c>
      <c r="R432" s="112">
        <v>24.614680829228245</v>
      </c>
      <c r="S432" s="112">
        <v>23.914680829228246</v>
      </c>
    </row>
    <row r="433" spans="1:19">
      <c r="A433">
        <v>1887</v>
      </c>
      <c r="B433" s="100" t="s">
        <v>876</v>
      </c>
      <c r="C433" s="112">
        <v>163.44148148148142</v>
      </c>
      <c r="D433">
        <v>135</v>
      </c>
      <c r="E433">
        <v>39</v>
      </c>
      <c r="F433">
        <v>135</v>
      </c>
      <c r="G433">
        <v>27</v>
      </c>
      <c r="H433">
        <v>93</v>
      </c>
      <c r="I433">
        <v>15</v>
      </c>
      <c r="J433">
        <v>0.2</v>
      </c>
      <c r="K433">
        <v>0.68888888888888888</v>
      </c>
      <c r="L433">
        <v>0.1111111111111111</v>
      </c>
      <c r="M433">
        <v>23.34878306878306</v>
      </c>
      <c r="N433">
        <v>27.240246913580236</v>
      </c>
      <c r="O433">
        <v>0.2</v>
      </c>
      <c r="P433">
        <v>0.88888888888888884</v>
      </c>
      <c r="Q433">
        <v>1</v>
      </c>
      <c r="R433" s="112">
        <v>25.043452807646347</v>
      </c>
      <c r="S433" s="112">
        <v>24.343452807646347</v>
      </c>
    </row>
    <row r="434" spans="1:19">
      <c r="A434">
        <v>1887</v>
      </c>
      <c r="B434" s="100" t="s">
        <v>884</v>
      </c>
      <c r="C434" s="112">
        <v>164.39281045751636</v>
      </c>
      <c r="D434">
        <v>153</v>
      </c>
      <c r="E434">
        <v>34</v>
      </c>
      <c r="F434">
        <v>152</v>
      </c>
      <c r="G434">
        <v>23</v>
      </c>
      <c r="H434">
        <v>106</v>
      </c>
      <c r="I434">
        <v>23</v>
      </c>
      <c r="J434">
        <v>0.15131578947368421</v>
      </c>
      <c r="K434">
        <v>0.69736842105263153</v>
      </c>
      <c r="L434">
        <v>0.15131578947368421</v>
      </c>
      <c r="M434">
        <v>23.484687208216624</v>
      </c>
      <c r="N434">
        <v>27.398801742919392</v>
      </c>
      <c r="O434">
        <v>0.15131578947368421</v>
      </c>
      <c r="P434">
        <v>0.84868421052631571</v>
      </c>
      <c r="Q434">
        <v>0.99999999999999989</v>
      </c>
      <c r="R434" s="112">
        <v>25.441744475568008</v>
      </c>
      <c r="S434" s="112">
        <v>24.741744475568009</v>
      </c>
    </row>
    <row r="435" spans="1:19">
      <c r="A435">
        <v>1887</v>
      </c>
      <c r="B435" s="100" t="s">
        <v>903</v>
      </c>
      <c r="C435" s="112">
        <v>163.59457364341088</v>
      </c>
      <c r="D435">
        <v>129</v>
      </c>
      <c r="E435">
        <v>20</v>
      </c>
      <c r="F435">
        <v>129</v>
      </c>
      <c r="G435">
        <v>23</v>
      </c>
      <c r="H435">
        <v>79</v>
      </c>
      <c r="I435">
        <v>27</v>
      </c>
      <c r="J435">
        <v>0.17829457364341086</v>
      </c>
      <c r="K435">
        <v>0.61240310077519378</v>
      </c>
      <c r="L435">
        <v>0.20930232558139536</v>
      </c>
      <c r="M435">
        <v>23.370653377630127</v>
      </c>
      <c r="N435">
        <v>27.265762273901814</v>
      </c>
      <c r="O435">
        <v>0.17829457364341086</v>
      </c>
      <c r="P435">
        <v>0.79069767441860461</v>
      </c>
      <c r="Q435">
        <v>1</v>
      </c>
      <c r="R435" s="112">
        <v>25.416818177570317</v>
      </c>
      <c r="S435" s="112">
        <v>24.716818177570318</v>
      </c>
    </row>
    <row r="436" spans="1:19">
      <c r="A436">
        <v>1887</v>
      </c>
      <c r="B436" s="100" t="s">
        <v>909</v>
      </c>
      <c r="C436" s="112">
        <v>164.54619422572188</v>
      </c>
      <c r="D436">
        <v>381</v>
      </c>
      <c r="E436">
        <v>138</v>
      </c>
      <c r="F436">
        <v>381</v>
      </c>
      <c r="G436">
        <v>90</v>
      </c>
      <c r="H436">
        <v>238</v>
      </c>
      <c r="I436">
        <v>53</v>
      </c>
      <c r="J436">
        <v>0.23622047244094488</v>
      </c>
      <c r="K436">
        <v>0.62467191601049865</v>
      </c>
      <c r="L436">
        <v>0.13910761154855644</v>
      </c>
      <c r="M436">
        <v>23.506599175103126</v>
      </c>
      <c r="N436">
        <v>27.424365704286981</v>
      </c>
      <c r="O436">
        <v>0.23622047244094488</v>
      </c>
      <c r="P436">
        <v>0.86089238845144356</v>
      </c>
      <c r="Q436">
        <v>1</v>
      </c>
      <c r="R436" s="112">
        <v>25.160950167468577</v>
      </c>
      <c r="S436" s="112">
        <v>24.460950167468578</v>
      </c>
    </row>
    <row r="437" spans="1:19">
      <c r="A437">
        <v>1887</v>
      </c>
      <c r="B437" s="100" t="s">
        <v>911</v>
      </c>
      <c r="C437" s="112">
        <v>164.94653061224483</v>
      </c>
      <c r="D437">
        <v>735</v>
      </c>
      <c r="E437">
        <v>150</v>
      </c>
      <c r="F437">
        <v>735</v>
      </c>
      <c r="G437">
        <v>143</v>
      </c>
      <c r="H437">
        <v>477</v>
      </c>
      <c r="I437">
        <v>115</v>
      </c>
      <c r="J437">
        <v>0.19455782312925171</v>
      </c>
      <c r="K437">
        <v>0.6489795918367347</v>
      </c>
      <c r="L437">
        <v>0.15646258503401361</v>
      </c>
      <c r="M437">
        <v>23.563790087463548</v>
      </c>
      <c r="N437">
        <v>27.491088435374138</v>
      </c>
      <c r="O437">
        <v>0.19455782312925171</v>
      </c>
      <c r="P437">
        <v>0.84353741496598644</v>
      </c>
      <c r="Q437">
        <v>1</v>
      </c>
      <c r="R437" s="112">
        <v>25.412172643241174</v>
      </c>
      <c r="S437" s="112">
        <v>24.712172643241175</v>
      </c>
    </row>
    <row r="438" spans="1:19" s="61" customFormat="1">
      <c r="A438" s="61">
        <v>1887</v>
      </c>
      <c r="B438" s="239" t="s">
        <v>1053</v>
      </c>
      <c r="C438" s="277">
        <f>AVERAGE(C439:C468)</f>
        <v>163.34841969962341</v>
      </c>
    </row>
    <row r="439" spans="1:19">
      <c r="A439">
        <v>1887</v>
      </c>
      <c r="B439" s="100" t="s">
        <v>823</v>
      </c>
      <c r="C439" s="112">
        <v>163.4</v>
      </c>
      <c r="D439">
        <v>135</v>
      </c>
      <c r="E439">
        <v>19</v>
      </c>
      <c r="F439">
        <v>135</v>
      </c>
      <c r="G439">
        <v>29</v>
      </c>
      <c r="H439">
        <v>82</v>
      </c>
      <c r="I439">
        <v>24</v>
      </c>
      <c r="J439">
        <v>0.21481481481481482</v>
      </c>
      <c r="K439">
        <v>0.6074074074074074</v>
      </c>
      <c r="L439">
        <v>0.17777777777777778</v>
      </c>
      <c r="M439">
        <v>23.342857142857145</v>
      </c>
      <c r="N439">
        <v>27.233333333333334</v>
      </c>
      <c r="O439">
        <v>0.21481481481481482</v>
      </c>
      <c r="P439">
        <v>0.82222222222222219</v>
      </c>
      <c r="Q439">
        <v>1</v>
      </c>
      <c r="R439" s="112">
        <v>25.169483159117306</v>
      </c>
      <c r="S439" s="112">
        <v>24.469483159117306</v>
      </c>
    </row>
    <row r="440" spans="1:19">
      <c r="A440">
        <v>1887</v>
      </c>
      <c r="B440" s="100" t="s">
        <v>824</v>
      </c>
      <c r="C440" s="112">
        <v>162.49074074074085</v>
      </c>
      <c r="D440">
        <v>216</v>
      </c>
      <c r="E440">
        <v>52</v>
      </c>
      <c r="F440">
        <v>216</v>
      </c>
      <c r="G440">
        <v>48</v>
      </c>
      <c r="H440">
        <v>138</v>
      </c>
      <c r="I440">
        <v>30</v>
      </c>
      <c r="J440">
        <v>0.22222222222222221</v>
      </c>
      <c r="K440">
        <v>0.63888888888888884</v>
      </c>
      <c r="L440">
        <v>0.1388888888888889</v>
      </c>
      <c r="M440">
        <v>23.21296296296298</v>
      </c>
      <c r="N440">
        <v>27.081790123456809</v>
      </c>
      <c r="O440">
        <v>0.22222222222222221</v>
      </c>
      <c r="P440">
        <v>0.86111111111111105</v>
      </c>
      <c r="Q440">
        <v>1</v>
      </c>
      <c r="R440" s="112">
        <v>24.895061728395078</v>
      </c>
      <c r="S440" s="112">
        <v>24.195061728395078</v>
      </c>
    </row>
    <row r="441" spans="1:19">
      <c r="A441">
        <v>1887</v>
      </c>
      <c r="B441" s="100" t="s">
        <v>825</v>
      </c>
      <c r="C441" s="112">
        <v>164.2</v>
      </c>
      <c r="D441">
        <v>499</v>
      </c>
      <c r="E441">
        <v>77</v>
      </c>
      <c r="F441">
        <v>498</v>
      </c>
      <c r="G441">
        <v>92</v>
      </c>
      <c r="H441">
        <v>350</v>
      </c>
      <c r="I441">
        <v>56</v>
      </c>
      <c r="J441">
        <v>0.18473895582329317</v>
      </c>
      <c r="K441">
        <v>0.70281124497991965</v>
      </c>
      <c r="L441">
        <v>0.11244979919678715</v>
      </c>
      <c r="M441">
        <v>23.457142857142856</v>
      </c>
      <c r="N441">
        <v>27.366666666666664</v>
      </c>
      <c r="O441">
        <v>0.18473895582329317</v>
      </c>
      <c r="P441">
        <v>0.88755020080321279</v>
      </c>
      <c r="Q441">
        <v>0.99999999999999989</v>
      </c>
      <c r="R441" s="112">
        <v>25.210843537414963</v>
      </c>
      <c r="S441" s="112">
        <v>24.510843537414964</v>
      </c>
    </row>
    <row r="442" spans="1:19">
      <c r="A442">
        <v>1887</v>
      </c>
      <c r="B442" s="100" t="s">
        <v>826</v>
      </c>
      <c r="C442" s="112">
        <v>163.80000000000001</v>
      </c>
      <c r="D442">
        <v>143</v>
      </c>
      <c r="E442">
        <v>40</v>
      </c>
      <c r="F442">
        <v>142</v>
      </c>
      <c r="G442">
        <v>31</v>
      </c>
      <c r="H442">
        <v>90</v>
      </c>
      <c r="I442">
        <v>21</v>
      </c>
      <c r="J442">
        <v>0.21830985915492956</v>
      </c>
      <c r="K442">
        <v>0.63380281690140849</v>
      </c>
      <c r="L442">
        <v>0.14788732394366197</v>
      </c>
      <c r="M442">
        <v>23.400000000000002</v>
      </c>
      <c r="N442">
        <v>27.3</v>
      </c>
      <c r="O442">
        <v>0.21830985915492956</v>
      </c>
      <c r="P442">
        <v>0.852112676056338</v>
      </c>
      <c r="Q442">
        <v>1</v>
      </c>
      <c r="R442" s="112">
        <v>25.133333333333333</v>
      </c>
      <c r="S442" s="112">
        <v>24.433333333333334</v>
      </c>
    </row>
    <row r="443" spans="1:19">
      <c r="A443">
        <v>1887</v>
      </c>
      <c r="B443" s="100" t="s">
        <v>827</v>
      </c>
      <c r="C443" s="112">
        <v>163.23924050632911</v>
      </c>
      <c r="D443">
        <v>79</v>
      </c>
      <c r="E443">
        <v>5</v>
      </c>
      <c r="F443">
        <v>79</v>
      </c>
      <c r="G443">
        <v>17</v>
      </c>
      <c r="H443">
        <v>52</v>
      </c>
      <c r="I443">
        <v>10</v>
      </c>
      <c r="J443">
        <v>0.21518987341772153</v>
      </c>
      <c r="K443">
        <v>0.65822784810126578</v>
      </c>
      <c r="L443">
        <v>0.12658227848101267</v>
      </c>
      <c r="M443">
        <v>23.319891500904159</v>
      </c>
      <c r="N443">
        <v>27.206540084388184</v>
      </c>
      <c r="O443">
        <v>0.21518987341772153</v>
      </c>
      <c r="P443">
        <v>0.87341772151898733</v>
      </c>
      <c r="Q443">
        <v>1</v>
      </c>
      <c r="R443" s="112">
        <v>25.0016144456809</v>
      </c>
      <c r="S443" s="112">
        <v>24.301614445680901</v>
      </c>
    </row>
    <row r="444" spans="1:19">
      <c r="A444">
        <v>1887</v>
      </c>
      <c r="B444" s="100" t="s">
        <v>828</v>
      </c>
      <c r="C444" s="112">
        <v>162.62240663900428</v>
      </c>
      <c r="D444">
        <v>241</v>
      </c>
      <c r="E444">
        <v>52</v>
      </c>
      <c r="F444">
        <v>241</v>
      </c>
      <c r="G444">
        <v>53</v>
      </c>
      <c r="H444">
        <v>158</v>
      </c>
      <c r="I444">
        <v>30</v>
      </c>
      <c r="J444">
        <v>0.21991701244813278</v>
      </c>
      <c r="K444">
        <v>0.65560165975103735</v>
      </c>
      <c r="L444">
        <v>0.12448132780082988</v>
      </c>
      <c r="M444">
        <v>23.231772377000613</v>
      </c>
      <c r="N444">
        <v>27.103734439834046</v>
      </c>
      <c r="O444">
        <v>0.21991701244813278</v>
      </c>
      <c r="P444">
        <v>0.87551867219917012</v>
      </c>
      <c r="Q444">
        <v>1</v>
      </c>
      <c r="R444" s="112">
        <v>24.885933384856667</v>
      </c>
      <c r="S444" s="112">
        <v>24.185933384856668</v>
      </c>
    </row>
    <row r="445" spans="1:19">
      <c r="A445">
        <v>1887</v>
      </c>
      <c r="B445" s="100" t="s">
        <v>932</v>
      </c>
      <c r="C445" s="112">
        <v>164.97333333333336</v>
      </c>
      <c r="D445">
        <v>285</v>
      </c>
      <c r="E445">
        <v>76</v>
      </c>
      <c r="F445">
        <v>284</v>
      </c>
      <c r="G445">
        <v>67</v>
      </c>
      <c r="H445">
        <v>191</v>
      </c>
      <c r="I445">
        <v>26</v>
      </c>
      <c r="J445">
        <v>0.23591549295774647</v>
      </c>
      <c r="K445">
        <v>0.67253521126760563</v>
      </c>
      <c r="L445">
        <v>9.154929577464789E-2</v>
      </c>
      <c r="M445">
        <v>23.567619047619051</v>
      </c>
      <c r="N445">
        <v>27.495555555555558</v>
      </c>
      <c r="O445">
        <v>0.23591549295774647</v>
      </c>
      <c r="P445">
        <v>0.90845070422535212</v>
      </c>
      <c r="Q445">
        <v>1</v>
      </c>
      <c r="R445" s="112">
        <v>25.110002493143856</v>
      </c>
      <c r="S445" s="112">
        <v>24.410002493143857</v>
      </c>
    </row>
    <row r="446" spans="1:19">
      <c r="A446">
        <v>1887</v>
      </c>
      <c r="B446" s="100" t="s">
        <v>933</v>
      </c>
      <c r="C446" s="112">
        <v>165.03409090909102</v>
      </c>
      <c r="D446">
        <v>131</v>
      </c>
      <c r="E446">
        <v>17</v>
      </c>
      <c r="F446">
        <v>131</v>
      </c>
      <c r="G446">
        <v>29</v>
      </c>
      <c r="H446">
        <v>89</v>
      </c>
      <c r="I446">
        <v>13</v>
      </c>
      <c r="J446">
        <v>0.22137404580152673</v>
      </c>
      <c r="K446">
        <v>0.67938931297709926</v>
      </c>
      <c r="L446">
        <v>9.9236641221374045E-2</v>
      </c>
      <c r="M446">
        <v>23.576298701298718</v>
      </c>
      <c r="N446">
        <v>27.505681818181838</v>
      </c>
      <c r="O446">
        <v>0.22137404580152673</v>
      </c>
      <c r="P446">
        <v>0.90076335877862601</v>
      </c>
      <c r="Q446">
        <v>1</v>
      </c>
      <c r="R446" s="112">
        <v>25.187787282941795</v>
      </c>
      <c r="S446" s="112">
        <v>24.487787282941795</v>
      </c>
    </row>
    <row r="447" spans="1:19">
      <c r="A447">
        <v>1887</v>
      </c>
      <c r="B447" s="100" t="s">
        <v>829</v>
      </c>
      <c r="C447" s="112">
        <v>164.13380281690135</v>
      </c>
      <c r="D447">
        <v>71</v>
      </c>
      <c r="E447">
        <v>5</v>
      </c>
      <c r="F447">
        <v>71</v>
      </c>
      <c r="G447">
        <v>9</v>
      </c>
      <c r="H447">
        <v>53</v>
      </c>
      <c r="I447">
        <v>9</v>
      </c>
      <c r="J447">
        <v>0.12676056338028169</v>
      </c>
      <c r="K447">
        <v>0.74647887323943662</v>
      </c>
      <c r="L447">
        <v>0.12676056338028169</v>
      </c>
      <c r="M447">
        <v>23.447686116700194</v>
      </c>
      <c r="N447">
        <v>27.355633802816893</v>
      </c>
      <c r="O447">
        <v>0.12676056338028169</v>
      </c>
      <c r="P447">
        <v>0.87323943661971826</v>
      </c>
      <c r="Q447">
        <v>1</v>
      </c>
      <c r="R447" s="112">
        <v>25.401659959758543</v>
      </c>
      <c r="S447" s="112">
        <v>24.701659959758544</v>
      </c>
    </row>
    <row r="448" spans="1:19">
      <c r="A448">
        <v>1887</v>
      </c>
      <c r="B448" s="100" t="s">
        <v>959</v>
      </c>
      <c r="C448" s="112">
        <v>166.03265306122447</v>
      </c>
      <c r="D448">
        <v>98</v>
      </c>
      <c r="E448">
        <v>23</v>
      </c>
      <c r="F448">
        <v>98</v>
      </c>
      <c r="G448">
        <v>26</v>
      </c>
      <c r="H448">
        <v>63</v>
      </c>
      <c r="I448">
        <v>9</v>
      </c>
      <c r="J448">
        <v>0.26530612244897961</v>
      </c>
      <c r="K448">
        <v>0.6428571428571429</v>
      </c>
      <c r="L448">
        <v>9.1836734693877556E-2</v>
      </c>
      <c r="M448">
        <v>23.71895043731778</v>
      </c>
      <c r="N448">
        <v>27.672108843537412</v>
      </c>
      <c r="O448">
        <v>0.26530612244897961</v>
      </c>
      <c r="P448">
        <v>0.90816326530612246</v>
      </c>
      <c r="Q448">
        <v>1</v>
      </c>
      <c r="R448" s="112">
        <v>25.162166998318597</v>
      </c>
      <c r="S448" s="112">
        <v>24.462166998318597</v>
      </c>
    </row>
    <row r="449" spans="1:19">
      <c r="A449">
        <v>1887</v>
      </c>
      <c r="B449" s="100" t="s">
        <v>830</v>
      </c>
      <c r="C449" s="112">
        <v>163.38387096774187</v>
      </c>
      <c r="D449">
        <v>124</v>
      </c>
      <c r="E449">
        <v>28</v>
      </c>
      <c r="F449">
        <v>124</v>
      </c>
      <c r="G449">
        <v>32</v>
      </c>
      <c r="H449">
        <v>75</v>
      </c>
      <c r="I449">
        <v>17</v>
      </c>
      <c r="J449">
        <v>0.25806451612903225</v>
      </c>
      <c r="K449">
        <v>0.60483870967741937</v>
      </c>
      <c r="L449">
        <v>0.13709677419354838</v>
      </c>
      <c r="M449">
        <v>23.340552995391697</v>
      </c>
      <c r="N449">
        <v>27.230645161290312</v>
      </c>
      <c r="O449">
        <v>0.25806451612903225</v>
      </c>
      <c r="P449">
        <v>0.86290322580645162</v>
      </c>
      <c r="Q449">
        <v>1</v>
      </c>
      <c r="R449" s="112">
        <v>24.896589861751142</v>
      </c>
      <c r="S449" s="112">
        <v>24.196589861751143</v>
      </c>
    </row>
    <row r="450" spans="1:19">
      <c r="A450">
        <v>1887</v>
      </c>
      <c r="B450" s="100" t="s">
        <v>965</v>
      </c>
      <c r="C450" s="112">
        <v>160.60140845070404</v>
      </c>
      <c r="D450">
        <v>71</v>
      </c>
      <c r="E450">
        <v>19</v>
      </c>
      <c r="F450">
        <v>71</v>
      </c>
      <c r="G450">
        <v>22</v>
      </c>
      <c r="H450">
        <v>46</v>
      </c>
      <c r="I450">
        <v>3</v>
      </c>
      <c r="J450">
        <v>0.30985915492957744</v>
      </c>
      <c r="K450">
        <v>0.647887323943662</v>
      </c>
      <c r="L450">
        <v>4.2253521126760563E-2</v>
      </c>
      <c r="M450">
        <v>22.943058350100578</v>
      </c>
      <c r="N450">
        <v>26.766901408450675</v>
      </c>
      <c r="O450">
        <v>0.30985915492957744</v>
      </c>
      <c r="P450">
        <v>0.95774647887323949</v>
      </c>
      <c r="Q450">
        <v>1</v>
      </c>
      <c r="R450" s="112">
        <v>24.065273160703324</v>
      </c>
      <c r="S450" s="112">
        <v>23.365273160703325</v>
      </c>
    </row>
    <row r="451" spans="1:19">
      <c r="A451">
        <v>1887</v>
      </c>
      <c r="B451" s="100" t="s">
        <v>831</v>
      </c>
      <c r="C451" s="112">
        <v>162.42112676056342</v>
      </c>
      <c r="D451">
        <v>213</v>
      </c>
      <c r="E451">
        <v>58</v>
      </c>
      <c r="F451">
        <v>213</v>
      </c>
      <c r="G451">
        <v>49</v>
      </c>
      <c r="H451">
        <v>142</v>
      </c>
      <c r="I451">
        <v>22</v>
      </c>
      <c r="J451">
        <v>0.2300469483568075</v>
      </c>
      <c r="K451">
        <v>0.66666666666666663</v>
      </c>
      <c r="L451">
        <v>0.10328638497652583</v>
      </c>
      <c r="M451">
        <v>23.203018108651918</v>
      </c>
      <c r="N451">
        <v>27.070187793427237</v>
      </c>
      <c r="O451">
        <v>0.2300469483568075</v>
      </c>
      <c r="P451">
        <v>0.89671361502347413</v>
      </c>
      <c r="Q451">
        <v>1</v>
      </c>
      <c r="R451" s="112">
        <v>24.768949495092627</v>
      </c>
      <c r="S451" s="112">
        <v>24.068949495092628</v>
      </c>
    </row>
    <row r="452" spans="1:19">
      <c r="A452">
        <v>1887</v>
      </c>
      <c r="B452" s="100" t="s">
        <v>832</v>
      </c>
      <c r="C452" s="112">
        <v>161.89918699186975</v>
      </c>
      <c r="D452">
        <v>246</v>
      </c>
      <c r="E452">
        <v>111</v>
      </c>
      <c r="F452">
        <v>246</v>
      </c>
      <c r="G452">
        <v>49</v>
      </c>
      <c r="H452">
        <v>168</v>
      </c>
      <c r="I452">
        <v>29</v>
      </c>
      <c r="J452">
        <v>0.1991869918699187</v>
      </c>
      <c r="K452">
        <v>0.68292682926829273</v>
      </c>
      <c r="L452">
        <v>0.11788617886178862</v>
      </c>
      <c r="M452">
        <v>23.128455284552821</v>
      </c>
      <c r="N452">
        <v>26.983197831978291</v>
      </c>
      <c r="O452">
        <v>0.1991869918699187</v>
      </c>
      <c r="P452">
        <v>0.88211382113821146</v>
      </c>
      <c r="Q452">
        <v>1</v>
      </c>
      <c r="R452" s="112">
        <v>24.826377597109278</v>
      </c>
      <c r="S452" s="112">
        <v>24.126377597109279</v>
      </c>
    </row>
    <row r="453" spans="1:19">
      <c r="A453">
        <v>1887</v>
      </c>
      <c r="B453" s="100" t="s">
        <v>870</v>
      </c>
      <c r="C453" s="112">
        <v>163.79583333333335</v>
      </c>
      <c r="D453">
        <v>48</v>
      </c>
      <c r="E453">
        <v>2</v>
      </c>
      <c r="F453">
        <v>47</v>
      </c>
      <c r="G453">
        <v>9</v>
      </c>
      <c r="H453">
        <v>35</v>
      </c>
      <c r="I453">
        <v>3</v>
      </c>
      <c r="J453">
        <v>0.19148936170212766</v>
      </c>
      <c r="K453">
        <v>0.74468085106382975</v>
      </c>
      <c r="L453">
        <v>6.3829787234042548E-2</v>
      </c>
      <c r="M453">
        <v>23.399404761904766</v>
      </c>
      <c r="N453">
        <v>27.299305555555559</v>
      </c>
      <c r="O453">
        <v>0.19148936170212766</v>
      </c>
      <c r="P453">
        <v>0.93617021276595747</v>
      </c>
      <c r="Q453">
        <v>1</v>
      </c>
      <c r="R453" s="112">
        <v>25.015077947845807</v>
      </c>
      <c r="S453" s="112">
        <v>24.315077947845808</v>
      </c>
    </row>
    <row r="454" spans="1:19">
      <c r="A454">
        <v>1887</v>
      </c>
      <c r="B454" s="100" t="s">
        <v>833</v>
      </c>
      <c r="C454" s="112">
        <v>163.91</v>
      </c>
      <c r="D454">
        <v>110</v>
      </c>
      <c r="E454">
        <v>11</v>
      </c>
      <c r="F454">
        <v>110</v>
      </c>
      <c r="G454">
        <v>17</v>
      </c>
      <c r="H454">
        <v>76</v>
      </c>
      <c r="I454">
        <v>17</v>
      </c>
      <c r="J454">
        <v>0.15454545454545454</v>
      </c>
      <c r="K454">
        <v>0.69090909090909092</v>
      </c>
      <c r="L454">
        <v>0.15454545454545454</v>
      </c>
      <c r="M454">
        <v>23.415714285714284</v>
      </c>
      <c r="N454">
        <v>27.318333333333332</v>
      </c>
      <c r="O454">
        <v>0.15454545454545454</v>
      </c>
      <c r="P454">
        <v>0.84545454545454546</v>
      </c>
      <c r="Q454">
        <v>1</v>
      </c>
      <c r="R454" s="112">
        <v>25.367023809523808</v>
      </c>
      <c r="S454" s="112">
        <v>24.667023809523808</v>
      </c>
    </row>
    <row r="455" spans="1:19">
      <c r="A455">
        <v>1887</v>
      </c>
      <c r="B455" s="100" t="s">
        <v>949</v>
      </c>
      <c r="C455" s="112">
        <v>165.2</v>
      </c>
      <c r="D455">
        <v>143</v>
      </c>
      <c r="E455">
        <v>37</v>
      </c>
      <c r="F455">
        <v>143</v>
      </c>
      <c r="G455">
        <v>40</v>
      </c>
      <c r="H455">
        <v>94</v>
      </c>
      <c r="I455">
        <v>9</v>
      </c>
      <c r="J455">
        <v>0.27972027972027974</v>
      </c>
      <c r="K455">
        <v>0.65734265734265729</v>
      </c>
      <c r="L455">
        <v>6.2937062937062943E-2</v>
      </c>
      <c r="M455">
        <v>23.599999999999998</v>
      </c>
      <c r="N455">
        <v>27.533333333333331</v>
      </c>
      <c r="O455">
        <v>0.27972027972027974</v>
      </c>
      <c r="P455">
        <v>0.93706293706293708</v>
      </c>
      <c r="Q455">
        <v>1</v>
      </c>
      <c r="R455" s="112">
        <v>24.918085106382975</v>
      </c>
      <c r="S455" s="112">
        <v>24.218085106382976</v>
      </c>
    </row>
    <row r="456" spans="1:19">
      <c r="A456">
        <v>1887</v>
      </c>
      <c r="B456" s="100" t="s">
        <v>939</v>
      </c>
      <c r="C456" s="112">
        <v>163.52173913043478</v>
      </c>
      <c r="D456">
        <v>46</v>
      </c>
      <c r="E456">
        <v>10</v>
      </c>
      <c r="F456">
        <v>46</v>
      </c>
      <c r="G456">
        <v>11</v>
      </c>
      <c r="H456">
        <v>28</v>
      </c>
      <c r="I456">
        <v>7</v>
      </c>
      <c r="J456">
        <v>0.2391304347826087</v>
      </c>
      <c r="K456">
        <v>0.60869565217391308</v>
      </c>
      <c r="L456">
        <v>0.15217391304347827</v>
      </c>
      <c r="M456">
        <v>23.36024844720497</v>
      </c>
      <c r="N456">
        <v>27.253623188405797</v>
      </c>
      <c r="O456">
        <v>0.2391304347826087</v>
      </c>
      <c r="P456">
        <v>0.84782608695652173</v>
      </c>
      <c r="Q456">
        <v>1</v>
      </c>
      <c r="R456" s="112">
        <v>25.028837622005323</v>
      </c>
      <c r="S456" s="112">
        <v>24.328837622005324</v>
      </c>
    </row>
    <row r="457" spans="1:19">
      <c r="A457">
        <v>1887</v>
      </c>
      <c r="B457" s="100" t="s">
        <v>966</v>
      </c>
      <c r="C457" s="112">
        <v>164.4</v>
      </c>
      <c r="D457">
        <v>107</v>
      </c>
      <c r="E457">
        <v>10</v>
      </c>
      <c r="F457">
        <v>107</v>
      </c>
      <c r="G457">
        <v>17</v>
      </c>
      <c r="H457">
        <v>75</v>
      </c>
      <c r="I457">
        <v>15</v>
      </c>
      <c r="J457">
        <v>0.15887850467289719</v>
      </c>
      <c r="K457">
        <v>0.7009345794392523</v>
      </c>
      <c r="L457">
        <v>0.14018691588785046</v>
      </c>
      <c r="M457">
        <v>23.485714285714288</v>
      </c>
      <c r="N457">
        <v>27.400000000000002</v>
      </c>
      <c r="O457">
        <v>0.15887850467289719</v>
      </c>
      <c r="P457">
        <v>0.85981308411214952</v>
      </c>
      <c r="Q457">
        <v>1</v>
      </c>
      <c r="R457" s="112">
        <v>25.390666666666668</v>
      </c>
      <c r="S457" s="112">
        <v>24.690666666666669</v>
      </c>
    </row>
    <row r="458" spans="1:19">
      <c r="A458">
        <v>1887</v>
      </c>
      <c r="B458" s="242" t="s">
        <v>1054</v>
      </c>
      <c r="C458" s="112">
        <v>161.11212121212122</v>
      </c>
      <c r="D458">
        <v>66</v>
      </c>
      <c r="E458">
        <v>19</v>
      </c>
      <c r="F458">
        <v>66</v>
      </c>
      <c r="G458">
        <v>22</v>
      </c>
      <c r="H458">
        <v>43</v>
      </c>
      <c r="I458">
        <v>1</v>
      </c>
      <c r="J458">
        <v>0.33333333333333331</v>
      </c>
      <c r="K458">
        <v>0.65151515151515149</v>
      </c>
      <c r="L458">
        <v>1.5151515151515152E-2</v>
      </c>
      <c r="M458">
        <v>23.016017316017319</v>
      </c>
      <c r="N458">
        <v>26.852020202020203</v>
      </c>
      <c r="O458">
        <v>0.33333333333333331</v>
      </c>
      <c r="P458">
        <v>0.98484848484848486</v>
      </c>
      <c r="Q458">
        <v>1</v>
      </c>
      <c r="R458" s="112">
        <v>23.99732037987852</v>
      </c>
      <c r="S458" s="112">
        <v>23.297320379878521</v>
      </c>
    </row>
    <row r="459" spans="1:19">
      <c r="A459">
        <v>1887</v>
      </c>
      <c r="B459" s="100" t="s">
        <v>953</v>
      </c>
      <c r="C459" s="112">
        <v>166.78308457711441</v>
      </c>
      <c r="D459">
        <v>201</v>
      </c>
      <c r="E459">
        <v>48</v>
      </c>
      <c r="F459">
        <v>200</v>
      </c>
      <c r="G459">
        <v>55</v>
      </c>
      <c r="H459">
        <v>134</v>
      </c>
      <c r="I459">
        <v>11</v>
      </c>
      <c r="J459">
        <v>0.27500000000000002</v>
      </c>
      <c r="K459">
        <v>0.67</v>
      </c>
      <c r="L459">
        <v>5.5E-2</v>
      </c>
      <c r="M459">
        <v>23.826154939587774</v>
      </c>
      <c r="N459">
        <v>27.797180762852403</v>
      </c>
      <c r="O459">
        <v>0.27500000000000002</v>
      </c>
      <c r="P459">
        <v>0.94500000000000006</v>
      </c>
      <c r="Q459">
        <v>1</v>
      </c>
      <c r="R459" s="112">
        <v>25.15970838769903</v>
      </c>
      <c r="S459" s="112">
        <v>24.459708387699031</v>
      </c>
    </row>
    <row r="460" spans="1:19">
      <c r="A460">
        <v>1887</v>
      </c>
      <c r="B460" s="100" t="s">
        <v>967</v>
      </c>
      <c r="C460" s="112">
        <v>163.54705882352943</v>
      </c>
      <c r="D460">
        <v>34</v>
      </c>
      <c r="E460">
        <v>8</v>
      </c>
      <c r="F460">
        <v>34</v>
      </c>
      <c r="G460">
        <v>8</v>
      </c>
      <c r="H460">
        <v>21</v>
      </c>
      <c r="I460">
        <v>5</v>
      </c>
      <c r="J460">
        <v>0.23529411764705882</v>
      </c>
      <c r="K460">
        <v>0.61764705882352944</v>
      </c>
      <c r="L460">
        <v>0.14705882352941177</v>
      </c>
      <c r="M460">
        <v>23.363865546218488</v>
      </c>
      <c r="N460">
        <v>27.257843137254905</v>
      </c>
      <c r="O460">
        <v>0.23529411764705882</v>
      </c>
      <c r="P460">
        <v>0.85294117647058831</v>
      </c>
      <c r="Q460">
        <v>1</v>
      </c>
      <c r="R460" s="112">
        <v>25.032713085234096</v>
      </c>
      <c r="S460" s="112">
        <v>24.332713085234097</v>
      </c>
    </row>
    <row r="461" spans="1:19">
      <c r="A461">
        <v>1887</v>
      </c>
      <c r="B461" s="100" t="s">
        <v>968</v>
      </c>
      <c r="C461" s="112">
        <v>160.84565217391307</v>
      </c>
      <c r="D461">
        <v>92</v>
      </c>
      <c r="E461">
        <v>37</v>
      </c>
      <c r="F461">
        <v>92</v>
      </c>
      <c r="G461">
        <v>14</v>
      </c>
      <c r="H461">
        <v>69</v>
      </c>
      <c r="I461">
        <v>9</v>
      </c>
      <c r="J461">
        <v>0.15217391304347827</v>
      </c>
      <c r="K461">
        <v>0.75</v>
      </c>
      <c r="L461">
        <v>9.7826086956521743E-2</v>
      </c>
      <c r="M461">
        <v>22.977950310559009</v>
      </c>
      <c r="N461">
        <v>26.807608695652178</v>
      </c>
      <c r="O461">
        <v>0.15217391304347827</v>
      </c>
      <c r="P461">
        <v>0.90217391304347827</v>
      </c>
      <c r="Q461">
        <v>1</v>
      </c>
      <c r="R461" s="112">
        <v>24.75402376451526</v>
      </c>
      <c r="S461" s="112">
        <v>24.054023764515261</v>
      </c>
    </row>
    <row r="462" spans="1:19">
      <c r="A462">
        <v>1887</v>
      </c>
      <c r="B462" s="100" t="s">
        <v>836</v>
      </c>
      <c r="C462" s="112">
        <v>161.63014705882364</v>
      </c>
      <c r="D462">
        <v>136</v>
      </c>
      <c r="E462">
        <v>54</v>
      </c>
      <c r="F462">
        <v>136</v>
      </c>
      <c r="G462">
        <v>43</v>
      </c>
      <c r="H462">
        <v>79</v>
      </c>
      <c r="I462">
        <v>14</v>
      </c>
      <c r="J462">
        <v>0.31617647058823528</v>
      </c>
      <c r="K462">
        <v>0.58088235294117652</v>
      </c>
      <c r="L462">
        <v>0.10294117647058823</v>
      </c>
      <c r="M462">
        <v>23.090021008403376</v>
      </c>
      <c r="N462">
        <v>26.938357843137272</v>
      </c>
      <c r="O462">
        <v>0.31617647058823528</v>
      </c>
      <c r="P462">
        <v>0.8970588235294118</v>
      </c>
      <c r="Q462">
        <v>1</v>
      </c>
      <c r="R462" s="112">
        <v>24.307849120660936</v>
      </c>
      <c r="S462" s="112">
        <v>23.607849120660937</v>
      </c>
    </row>
    <row r="463" spans="1:19">
      <c r="A463">
        <v>1887</v>
      </c>
      <c r="B463" s="100" t="s">
        <v>837</v>
      </c>
      <c r="C463" s="112">
        <v>162.52580645161297</v>
      </c>
      <c r="D463">
        <v>186</v>
      </c>
      <c r="E463">
        <v>29</v>
      </c>
      <c r="F463">
        <v>186</v>
      </c>
      <c r="G463">
        <v>14</v>
      </c>
      <c r="H463">
        <v>121</v>
      </c>
      <c r="I463">
        <v>51</v>
      </c>
      <c r="J463">
        <v>7.5268817204301078E-2</v>
      </c>
      <c r="K463">
        <v>0.65053763440860213</v>
      </c>
      <c r="L463">
        <v>0.27419354838709675</v>
      </c>
      <c r="M463">
        <v>23.217972350230422</v>
      </c>
      <c r="N463">
        <v>27.08763440860216</v>
      </c>
      <c r="O463">
        <v>7.5268817204301078E-2</v>
      </c>
      <c r="P463">
        <v>0.72580645161290325</v>
      </c>
      <c r="Q463">
        <v>1</v>
      </c>
      <c r="R463" s="112">
        <v>25.744445925530979</v>
      </c>
      <c r="S463" s="112">
        <v>25.044445925530979</v>
      </c>
    </row>
    <row r="464" spans="1:19">
      <c r="A464">
        <v>1887</v>
      </c>
      <c r="B464" s="100" t="s">
        <v>834</v>
      </c>
      <c r="C464" s="112">
        <v>164.17313432835826</v>
      </c>
      <c r="D464">
        <v>67</v>
      </c>
      <c r="E464">
        <v>12</v>
      </c>
      <c r="F464">
        <v>67</v>
      </c>
      <c r="G464">
        <v>13</v>
      </c>
      <c r="H464">
        <v>44</v>
      </c>
      <c r="I464">
        <v>10</v>
      </c>
      <c r="J464">
        <v>0.19402985074626866</v>
      </c>
      <c r="K464">
        <v>0.65671641791044777</v>
      </c>
      <c r="L464">
        <v>0.14925373134328357</v>
      </c>
      <c r="M464">
        <v>23.45330490405118</v>
      </c>
      <c r="N464">
        <v>27.362189054726375</v>
      </c>
      <c r="O464">
        <v>0.19402985074626866</v>
      </c>
      <c r="P464">
        <v>0.85074626865671643</v>
      </c>
      <c r="Q464">
        <v>1</v>
      </c>
      <c r="R464" s="112">
        <v>25.274489565161215</v>
      </c>
      <c r="S464" s="112">
        <v>24.574489565161215</v>
      </c>
    </row>
    <row r="465" spans="1:19">
      <c r="A465">
        <v>1887</v>
      </c>
      <c r="B465" s="100" t="s">
        <v>835</v>
      </c>
      <c r="C465" s="112">
        <v>161.56304347826091</v>
      </c>
      <c r="D465">
        <v>46</v>
      </c>
      <c r="E465">
        <v>12</v>
      </c>
      <c r="F465">
        <v>46</v>
      </c>
      <c r="G465">
        <v>11</v>
      </c>
      <c r="H465">
        <v>32</v>
      </c>
      <c r="I465">
        <v>3</v>
      </c>
      <c r="J465">
        <v>0.2391304347826087</v>
      </c>
      <c r="K465">
        <v>0.69565217391304346</v>
      </c>
      <c r="L465">
        <v>6.5217391304347824E-2</v>
      </c>
      <c r="M465">
        <v>23.080434782608702</v>
      </c>
      <c r="N465">
        <v>26.927173913043486</v>
      </c>
      <c r="O465">
        <v>0.2391304347826087</v>
      </c>
      <c r="P465">
        <v>0.93478260869565211</v>
      </c>
      <c r="Q465">
        <v>0.99999999999999989</v>
      </c>
      <c r="R465" s="112">
        <v>24.522961956521748</v>
      </c>
      <c r="S465" s="112">
        <v>23.822961956521748</v>
      </c>
    </row>
    <row r="466" spans="1:19">
      <c r="A466">
        <v>1887</v>
      </c>
      <c r="B466" s="100" t="s">
        <v>838</v>
      </c>
      <c r="C466" s="112">
        <v>162.08739495798324</v>
      </c>
      <c r="D466">
        <v>238</v>
      </c>
      <c r="E466">
        <v>77</v>
      </c>
      <c r="F466">
        <v>238</v>
      </c>
      <c r="G466">
        <v>65</v>
      </c>
      <c r="H466">
        <v>151</v>
      </c>
      <c r="I466">
        <v>22</v>
      </c>
      <c r="J466">
        <v>0.27310924369747897</v>
      </c>
      <c r="K466">
        <v>0.63445378151260501</v>
      </c>
      <c r="L466">
        <v>9.2436974789915971E-2</v>
      </c>
      <c r="M466">
        <v>23.155342136854749</v>
      </c>
      <c r="N466">
        <v>27.014565826330539</v>
      </c>
      <c r="O466">
        <v>0.27310924369747897</v>
      </c>
      <c r="P466">
        <v>0.90756302521008392</v>
      </c>
      <c r="Q466">
        <v>0.99999999999999989</v>
      </c>
      <c r="R466" s="112">
        <v>24.535461866865958</v>
      </c>
      <c r="S466" s="112">
        <v>23.835461866865959</v>
      </c>
    </row>
    <row r="467" spans="1:19">
      <c r="A467">
        <v>1887</v>
      </c>
      <c r="B467" s="100" t="s">
        <v>839</v>
      </c>
      <c r="C467" s="112">
        <v>162.92571428571432</v>
      </c>
      <c r="D467">
        <v>210</v>
      </c>
      <c r="E467">
        <v>60</v>
      </c>
      <c r="F467">
        <v>210</v>
      </c>
      <c r="G467">
        <v>46</v>
      </c>
      <c r="H467">
        <v>136</v>
      </c>
      <c r="I467">
        <v>28</v>
      </c>
      <c r="J467">
        <v>0.21904761904761905</v>
      </c>
      <c r="K467">
        <v>0.64761904761904765</v>
      </c>
      <c r="L467">
        <v>0.13333333333333333</v>
      </c>
      <c r="M467">
        <v>23.275102040816332</v>
      </c>
      <c r="N467">
        <v>27.15428571428572</v>
      </c>
      <c r="O467">
        <v>0.21904761904761905</v>
      </c>
      <c r="P467">
        <v>0.8666666666666667</v>
      </c>
      <c r="Q467">
        <v>1</v>
      </c>
      <c r="R467" s="112">
        <v>24.957983193277315</v>
      </c>
      <c r="S467" s="112">
        <v>24.257983193277315</v>
      </c>
    </row>
    <row r="468" spans="1:19">
      <c r="A468">
        <v>1887</v>
      </c>
      <c r="B468" s="100" t="s">
        <v>840</v>
      </c>
      <c r="C468" s="112">
        <v>164.2</v>
      </c>
      <c r="D468">
        <v>150</v>
      </c>
      <c r="E468">
        <v>29</v>
      </c>
      <c r="F468">
        <v>150</v>
      </c>
      <c r="G468">
        <v>29</v>
      </c>
      <c r="H468">
        <v>98</v>
      </c>
      <c r="I468">
        <v>23</v>
      </c>
      <c r="J468">
        <v>0.19333333333333333</v>
      </c>
      <c r="K468">
        <v>0.65333333333333332</v>
      </c>
      <c r="L468">
        <v>0.15333333333333332</v>
      </c>
      <c r="M468">
        <v>23.457142857142856</v>
      </c>
      <c r="N468">
        <v>27.366666666666664</v>
      </c>
      <c r="O468">
        <v>0.19333333333333333</v>
      </c>
      <c r="P468">
        <v>0.84666666666666668</v>
      </c>
      <c r="Q468">
        <v>1</v>
      </c>
      <c r="R468" s="112">
        <v>25.292225461613214</v>
      </c>
      <c r="S468" s="112">
        <v>24.592225461613214</v>
      </c>
    </row>
    <row r="469" spans="1:19" s="61" customFormat="1">
      <c r="A469" s="61">
        <v>1887</v>
      </c>
      <c r="B469" s="239" t="s">
        <v>1055</v>
      </c>
      <c r="C469" s="277">
        <f>AVERAGE(C470:C475)</f>
        <v>163.06291154274115</v>
      </c>
    </row>
    <row r="470" spans="1:19">
      <c r="A470">
        <v>1887</v>
      </c>
      <c r="B470" s="100" t="s">
        <v>818</v>
      </c>
      <c r="C470" s="112">
        <v>163.65</v>
      </c>
      <c r="D470">
        <v>106</v>
      </c>
      <c r="E470">
        <v>6</v>
      </c>
      <c r="F470">
        <v>106</v>
      </c>
      <c r="G470">
        <v>5</v>
      </c>
      <c r="H470">
        <v>74</v>
      </c>
      <c r="I470">
        <v>27</v>
      </c>
      <c r="J470">
        <v>4.716981132075472E-2</v>
      </c>
      <c r="K470">
        <v>0.69811320754716977</v>
      </c>
      <c r="L470">
        <v>0.25471698113207547</v>
      </c>
      <c r="M470">
        <v>23.37857142857143</v>
      </c>
      <c r="N470">
        <v>27.275000000000002</v>
      </c>
      <c r="O470">
        <v>4.716981132075472E-2</v>
      </c>
      <c r="P470">
        <v>0.74528301886792447</v>
      </c>
      <c r="Q470">
        <v>1</v>
      </c>
      <c r="R470" s="112">
        <v>25.90598455598456</v>
      </c>
      <c r="S470" s="112">
        <v>25.205984555984561</v>
      </c>
    </row>
    <row r="471" spans="1:19">
      <c r="A471">
        <v>1887</v>
      </c>
      <c r="B471" s="100" t="s">
        <v>819</v>
      </c>
      <c r="C471" s="112">
        <v>162.82152777777779</v>
      </c>
      <c r="D471">
        <v>144</v>
      </c>
      <c r="E471">
        <v>21</v>
      </c>
      <c r="F471">
        <v>144</v>
      </c>
      <c r="G471">
        <v>27</v>
      </c>
      <c r="H471">
        <v>101</v>
      </c>
      <c r="I471">
        <v>16</v>
      </c>
      <c r="J471">
        <v>0.1875</v>
      </c>
      <c r="K471">
        <v>0.70138888888888884</v>
      </c>
      <c r="L471">
        <v>0.1111111111111111</v>
      </c>
      <c r="M471">
        <v>23.260218253968254</v>
      </c>
      <c r="N471">
        <v>27.136921296296297</v>
      </c>
      <c r="O471">
        <v>0.1875</v>
      </c>
      <c r="P471">
        <v>0.88888888888888884</v>
      </c>
      <c r="Q471">
        <v>1</v>
      </c>
      <c r="R471" s="112">
        <v>24.987462183718371</v>
      </c>
      <c r="S471" s="112">
        <v>24.287462183718372</v>
      </c>
    </row>
    <row r="472" spans="1:19">
      <c r="A472">
        <v>1887</v>
      </c>
      <c r="B472" s="100" t="s">
        <v>820</v>
      </c>
      <c r="C472" s="112">
        <v>164.3</v>
      </c>
      <c r="D472">
        <v>366</v>
      </c>
      <c r="E472">
        <v>84</v>
      </c>
      <c r="F472">
        <v>363</v>
      </c>
      <c r="G472">
        <v>46</v>
      </c>
      <c r="H472">
        <v>249</v>
      </c>
      <c r="I472">
        <v>68</v>
      </c>
      <c r="J472">
        <v>0.12672176308539945</v>
      </c>
      <c r="K472">
        <v>0.68595041322314054</v>
      </c>
      <c r="L472">
        <v>0.18732782369146006</v>
      </c>
      <c r="M472">
        <v>23.471428571428572</v>
      </c>
      <c r="N472">
        <v>27.383333333333336</v>
      </c>
      <c r="O472">
        <v>0.12672176308539945</v>
      </c>
      <c r="P472">
        <v>0.81267217630854005</v>
      </c>
      <c r="Q472">
        <v>1</v>
      </c>
      <c r="R472" s="112">
        <v>25.600196022183976</v>
      </c>
      <c r="S472" s="112">
        <v>24.900196022183977</v>
      </c>
    </row>
    <row r="473" spans="1:19">
      <c r="A473">
        <v>1887</v>
      </c>
      <c r="B473" s="100" t="s">
        <v>821</v>
      </c>
      <c r="C473" s="112">
        <v>162.80000000000001</v>
      </c>
      <c r="D473">
        <v>223</v>
      </c>
      <c r="E473">
        <v>51</v>
      </c>
      <c r="F473">
        <v>222</v>
      </c>
      <c r="G473">
        <v>36</v>
      </c>
      <c r="H473">
        <v>155</v>
      </c>
      <c r="I473">
        <v>31</v>
      </c>
      <c r="J473">
        <v>0.16216216216216217</v>
      </c>
      <c r="K473">
        <v>0.69819819819819817</v>
      </c>
      <c r="L473">
        <v>0.13963963963963963</v>
      </c>
      <c r="M473">
        <v>23.25714285714286</v>
      </c>
      <c r="N473">
        <v>27.133333333333336</v>
      </c>
      <c r="O473">
        <v>0.16216216216216217</v>
      </c>
      <c r="P473">
        <v>0.86036036036036034</v>
      </c>
      <c r="Q473">
        <v>1</v>
      </c>
      <c r="R473" s="112">
        <v>25.132718894009219</v>
      </c>
      <c r="S473" s="112">
        <v>24.43271889400922</v>
      </c>
    </row>
    <row r="474" spans="1:19">
      <c r="A474">
        <v>1887</v>
      </c>
      <c r="B474" s="100" t="s">
        <v>822</v>
      </c>
      <c r="C474" s="112">
        <v>161.09189189189203</v>
      </c>
      <c r="D474">
        <v>222</v>
      </c>
      <c r="E474">
        <v>33</v>
      </c>
      <c r="F474">
        <v>220</v>
      </c>
      <c r="G474">
        <v>39</v>
      </c>
      <c r="H474">
        <v>150</v>
      </c>
      <c r="I474">
        <v>31</v>
      </c>
      <c r="J474">
        <v>0.17727272727272728</v>
      </c>
      <c r="K474">
        <v>0.68181818181818177</v>
      </c>
      <c r="L474">
        <v>0.1409090909090909</v>
      </c>
      <c r="M474">
        <v>23.013127413127432</v>
      </c>
      <c r="N474">
        <v>26.848648648648673</v>
      </c>
      <c r="O474">
        <v>0.17727272727272728</v>
      </c>
      <c r="P474">
        <v>0.85909090909090902</v>
      </c>
      <c r="Q474">
        <v>0.99999999999999989</v>
      </c>
      <c r="R474" s="112">
        <v>24.828607464607487</v>
      </c>
      <c r="S474" s="112">
        <v>24.128607464607487</v>
      </c>
    </row>
    <row r="475" spans="1:19" s="61" customFormat="1">
      <c r="A475" s="61">
        <v>1887</v>
      </c>
      <c r="B475" s="239" t="s">
        <v>1056</v>
      </c>
      <c r="C475" s="277">
        <v>163.71404958677687</v>
      </c>
      <c r="D475" s="61">
        <v>121</v>
      </c>
      <c r="E475" s="61">
        <v>19</v>
      </c>
      <c r="F475" s="61">
        <v>121</v>
      </c>
      <c r="G475" s="61">
        <v>6</v>
      </c>
      <c r="H475" s="61">
        <v>61</v>
      </c>
      <c r="I475" s="61">
        <v>54</v>
      </c>
      <c r="J475" s="61">
        <v>4.9586776859504134E-2</v>
      </c>
      <c r="K475" s="61">
        <v>0.50413223140495866</v>
      </c>
      <c r="L475" s="61">
        <v>0.4462809917355372</v>
      </c>
      <c r="M475" s="61">
        <v>23.387721369539552</v>
      </c>
      <c r="N475" s="61">
        <v>27.285674931129478</v>
      </c>
      <c r="O475" s="61">
        <v>4.9586776859504134E-2</v>
      </c>
      <c r="P475" s="61">
        <v>0.55371900826446274</v>
      </c>
      <c r="Q475" s="61">
        <v>1</v>
      </c>
      <c r="R475" s="277">
        <v>26.870319223746947</v>
      </c>
      <c r="S475" s="277">
        <v>26.170319223746947</v>
      </c>
    </row>
    <row r="476" spans="1:19" s="61" customFormat="1">
      <c r="A476" s="61">
        <v>1887</v>
      </c>
      <c r="B476" s="239" t="s">
        <v>1057</v>
      </c>
      <c r="C476" s="277">
        <f>AVERAGE(C477:C486)</f>
        <v>162.92845275496023</v>
      </c>
      <c r="R476" s="277"/>
      <c r="S476" s="277"/>
    </row>
    <row r="477" spans="1:19">
      <c r="A477">
        <v>1887</v>
      </c>
      <c r="B477" s="100" t="s">
        <v>858</v>
      </c>
      <c r="C477" s="112">
        <v>163.1</v>
      </c>
      <c r="D477">
        <v>84</v>
      </c>
      <c r="E477">
        <v>9</v>
      </c>
      <c r="F477">
        <v>84</v>
      </c>
      <c r="G477">
        <v>14</v>
      </c>
      <c r="H477">
        <v>59</v>
      </c>
      <c r="I477">
        <v>11</v>
      </c>
      <c r="J477">
        <v>0.16666666666666666</v>
      </c>
      <c r="K477">
        <v>0.70238095238095233</v>
      </c>
      <c r="L477">
        <v>0.13095238095238096</v>
      </c>
      <c r="M477">
        <v>23.3</v>
      </c>
      <c r="N477">
        <v>27.183333333333334</v>
      </c>
      <c r="O477">
        <v>0.16666666666666666</v>
      </c>
      <c r="P477">
        <v>0.86904761904761896</v>
      </c>
      <c r="Q477">
        <v>0.99999999999999989</v>
      </c>
      <c r="R477" s="112">
        <v>25.142937853107345</v>
      </c>
      <c r="S477" s="112">
        <v>24.442937853107345</v>
      </c>
    </row>
    <row r="478" spans="1:19">
      <c r="A478">
        <v>1887</v>
      </c>
      <c r="B478" s="100" t="s">
        <v>980</v>
      </c>
      <c r="C478" s="112">
        <v>161.63999999999999</v>
      </c>
      <c r="D478">
        <v>10</v>
      </c>
      <c r="E478">
        <v>5</v>
      </c>
      <c r="F478">
        <v>10</v>
      </c>
      <c r="G478">
        <v>3</v>
      </c>
      <c r="H478">
        <v>6</v>
      </c>
      <c r="I478">
        <v>1</v>
      </c>
      <c r="J478">
        <v>0.3</v>
      </c>
      <c r="K478">
        <v>0.6</v>
      </c>
      <c r="L478">
        <v>0.1</v>
      </c>
      <c r="M478">
        <v>23.091428571428569</v>
      </c>
      <c r="N478">
        <v>26.939999999999998</v>
      </c>
      <c r="O478">
        <v>0.3</v>
      </c>
      <c r="P478">
        <v>0.89999999999999991</v>
      </c>
      <c r="Q478">
        <v>0.99999999999999989</v>
      </c>
      <c r="R478" s="112">
        <v>24.374285714285712</v>
      </c>
      <c r="S478" s="112">
        <v>23.674285714285713</v>
      </c>
    </row>
    <row r="479" spans="1:19">
      <c r="A479">
        <v>1887</v>
      </c>
      <c r="B479" s="100" t="s">
        <v>866</v>
      </c>
      <c r="C479" s="112">
        <v>162.97999999999999</v>
      </c>
      <c r="D479">
        <v>45</v>
      </c>
      <c r="E479">
        <v>8</v>
      </c>
      <c r="F479">
        <v>45</v>
      </c>
      <c r="G479">
        <v>11</v>
      </c>
      <c r="H479">
        <v>29</v>
      </c>
      <c r="I479">
        <v>5</v>
      </c>
      <c r="J479">
        <v>0.24444444444444444</v>
      </c>
      <c r="K479">
        <v>0.64444444444444449</v>
      </c>
      <c r="L479">
        <v>0.1111111111111111</v>
      </c>
      <c r="M479">
        <v>23.282857142857143</v>
      </c>
      <c r="N479">
        <v>27.16333333333333</v>
      </c>
      <c r="O479">
        <v>0.24444444444444444</v>
      </c>
      <c r="P479">
        <v>0.88888888888888895</v>
      </c>
      <c r="Q479">
        <v>1</v>
      </c>
      <c r="R479" s="112">
        <v>24.821666666666665</v>
      </c>
      <c r="S479" s="112">
        <v>24.121666666666666</v>
      </c>
    </row>
    <row r="480" spans="1:19">
      <c r="A480">
        <v>1887</v>
      </c>
      <c r="B480" s="100" t="s">
        <v>981</v>
      </c>
      <c r="C480" s="112">
        <v>162.88205128205129</v>
      </c>
      <c r="D480">
        <v>39</v>
      </c>
      <c r="E480">
        <v>9</v>
      </c>
      <c r="F480">
        <v>39</v>
      </c>
      <c r="G480">
        <v>4</v>
      </c>
      <c r="H480">
        <v>20</v>
      </c>
      <c r="I480">
        <v>15</v>
      </c>
      <c r="J480">
        <v>0.10256410256410256</v>
      </c>
      <c r="K480">
        <v>0.51282051282051277</v>
      </c>
      <c r="L480">
        <v>0.38461538461538464</v>
      </c>
      <c r="M480">
        <v>23.268864468864471</v>
      </c>
      <c r="N480">
        <v>27.14700854700855</v>
      </c>
      <c r="O480">
        <v>0.10256410256410256</v>
      </c>
      <c r="P480">
        <v>0.61538461538461531</v>
      </c>
      <c r="Q480">
        <v>1</v>
      </c>
      <c r="R480" s="112">
        <v>26.274426129426132</v>
      </c>
      <c r="S480" s="112">
        <v>25.574426129426133</v>
      </c>
    </row>
    <row r="481" spans="1:19">
      <c r="A481">
        <v>1887</v>
      </c>
      <c r="B481" s="128" t="s">
        <v>875</v>
      </c>
      <c r="C481" s="112">
        <v>159.19746835443036</v>
      </c>
      <c r="D481">
        <v>79</v>
      </c>
      <c r="E481">
        <v>10</v>
      </c>
      <c r="F481">
        <v>79</v>
      </c>
      <c r="G481">
        <v>16</v>
      </c>
      <c r="H481">
        <v>50</v>
      </c>
      <c r="I481">
        <v>13</v>
      </c>
      <c r="J481">
        <v>0.20253164556962025</v>
      </c>
      <c r="K481">
        <v>0.63291139240506333</v>
      </c>
      <c r="L481">
        <v>0.16455696202531644</v>
      </c>
      <c r="M481">
        <v>22.742495479204337</v>
      </c>
      <c r="N481">
        <v>26.532911392405058</v>
      </c>
      <c r="O481">
        <v>0.20253164556962025</v>
      </c>
      <c r="P481">
        <v>0.83544303797468356</v>
      </c>
      <c r="Q481">
        <v>1</v>
      </c>
      <c r="R481" s="112">
        <v>24.523990958408675</v>
      </c>
      <c r="S481" s="112">
        <v>23.823990958408675</v>
      </c>
    </row>
    <row r="482" spans="1:19">
      <c r="A482">
        <v>1887</v>
      </c>
      <c r="B482" s="100" t="s">
        <v>891</v>
      </c>
      <c r="C482" s="112">
        <v>164.20058479532165</v>
      </c>
      <c r="D482">
        <v>171</v>
      </c>
      <c r="E482">
        <v>16</v>
      </c>
      <c r="F482">
        <v>170</v>
      </c>
      <c r="G482">
        <v>7</v>
      </c>
      <c r="H482">
        <v>92</v>
      </c>
      <c r="I482">
        <v>71</v>
      </c>
      <c r="J482">
        <v>4.1176470588235294E-2</v>
      </c>
      <c r="K482">
        <v>0.54117647058823526</v>
      </c>
      <c r="L482">
        <v>0.41764705882352943</v>
      </c>
      <c r="M482">
        <v>23.457226399331663</v>
      </c>
      <c r="N482">
        <v>27.366764132553609</v>
      </c>
      <c r="O482">
        <v>4.1176470588235294E-2</v>
      </c>
      <c r="P482">
        <v>0.58235294117647052</v>
      </c>
      <c r="Q482">
        <v>1</v>
      </c>
      <c r="R482" s="112">
        <v>26.771834477498096</v>
      </c>
      <c r="S482" s="112">
        <v>26.071834477498097</v>
      </c>
    </row>
    <row r="483" spans="1:19" s="61" customFormat="1">
      <c r="A483" s="61">
        <v>1887</v>
      </c>
      <c r="B483" s="239" t="s">
        <v>1058</v>
      </c>
      <c r="C483" s="277">
        <v>165.83</v>
      </c>
      <c r="D483" s="61">
        <v>120</v>
      </c>
      <c r="E483" s="61">
        <v>15</v>
      </c>
      <c r="F483" s="61">
        <v>120</v>
      </c>
      <c r="G483" s="61">
        <v>29</v>
      </c>
      <c r="H483" s="61">
        <v>79</v>
      </c>
      <c r="I483" s="61">
        <v>12</v>
      </c>
      <c r="J483" s="61">
        <v>0.24166666666666667</v>
      </c>
      <c r="K483" s="61">
        <v>0.65833333333333333</v>
      </c>
      <c r="L483" s="61">
        <v>0.1</v>
      </c>
      <c r="M483" s="61">
        <v>23.69</v>
      </c>
      <c r="N483" s="61">
        <v>27.638333333333335</v>
      </c>
      <c r="O483" s="61">
        <v>0.24166666666666667</v>
      </c>
      <c r="P483" s="61">
        <v>0.9</v>
      </c>
      <c r="Q483" s="61">
        <v>1</v>
      </c>
      <c r="R483" s="277">
        <v>25.239345991561184</v>
      </c>
      <c r="S483" s="277">
        <v>24.539345991561184</v>
      </c>
    </row>
    <row r="484" spans="1:19" s="61" customFormat="1">
      <c r="A484" s="61">
        <v>1887</v>
      </c>
      <c r="B484" s="239" t="s">
        <v>1059</v>
      </c>
      <c r="C484" s="277">
        <v>163.06321839080468</v>
      </c>
      <c r="D484" s="61">
        <v>87</v>
      </c>
      <c r="E484" s="61">
        <v>16</v>
      </c>
      <c r="F484" s="61">
        <v>87</v>
      </c>
      <c r="G484" s="61">
        <v>18</v>
      </c>
      <c r="H484" s="61">
        <v>58</v>
      </c>
      <c r="I484" s="61">
        <v>11</v>
      </c>
      <c r="J484" s="61">
        <v>0.20689655172413793</v>
      </c>
      <c r="K484" s="61">
        <v>0.66666666666666663</v>
      </c>
      <c r="L484" s="61">
        <v>0.12643678160919541</v>
      </c>
      <c r="M484" s="61">
        <v>23.294745484400668</v>
      </c>
      <c r="N484" s="61">
        <v>27.177203065134112</v>
      </c>
      <c r="O484" s="61">
        <v>0.20689655172413793</v>
      </c>
      <c r="P484" s="61">
        <v>0.87356321839080453</v>
      </c>
      <c r="Q484" s="61">
        <v>1</v>
      </c>
      <c r="R484" s="277">
        <v>25.001688041447267</v>
      </c>
      <c r="S484" s="277">
        <v>24.301688041447267</v>
      </c>
    </row>
    <row r="485" spans="1:19" s="61" customFormat="1">
      <c r="A485" s="61">
        <v>1887</v>
      </c>
      <c r="B485" s="239" t="s">
        <v>1060</v>
      </c>
      <c r="C485" s="277">
        <v>161.60850202429151</v>
      </c>
      <c r="D485" s="61">
        <v>747</v>
      </c>
      <c r="E485" s="61">
        <v>56</v>
      </c>
      <c r="F485" s="61">
        <v>747</v>
      </c>
      <c r="G485" s="61">
        <v>35</v>
      </c>
      <c r="H485" s="61">
        <v>663</v>
      </c>
      <c r="I485" s="61">
        <v>49</v>
      </c>
      <c r="J485" s="61">
        <v>4.6854082998661312E-2</v>
      </c>
      <c r="K485" s="61">
        <v>0.8875502008032129</v>
      </c>
      <c r="L485" s="61">
        <v>6.5595716198125834E-2</v>
      </c>
      <c r="M485" s="61">
        <v>23.086928860613074</v>
      </c>
      <c r="N485" s="61">
        <v>26.934750337381917</v>
      </c>
      <c r="O485" s="61">
        <v>4.6854082998661312E-2</v>
      </c>
      <c r="P485" s="61">
        <v>0.93440428380187424</v>
      </c>
      <c r="Q485" s="61">
        <v>1</v>
      </c>
      <c r="R485" s="277">
        <v>25.051465165117229</v>
      </c>
      <c r="S485" s="277">
        <v>24.351465165117229</v>
      </c>
    </row>
    <row r="486" spans="1:19" s="61" customFormat="1">
      <c r="A486" s="61">
        <v>1887</v>
      </c>
      <c r="B486" s="239" t="s">
        <v>1061</v>
      </c>
      <c r="C486" s="277">
        <v>164.78270270270272</v>
      </c>
      <c r="D486" s="61">
        <v>185</v>
      </c>
      <c r="E486" s="61">
        <v>41</v>
      </c>
      <c r="F486" s="61">
        <v>184</v>
      </c>
      <c r="G486" s="61">
        <v>37</v>
      </c>
      <c r="H486" s="61">
        <v>126</v>
      </c>
      <c r="I486" s="61">
        <v>21</v>
      </c>
      <c r="J486" s="61">
        <v>0.20108695652173914</v>
      </c>
      <c r="K486" s="61">
        <v>0.68478260869565222</v>
      </c>
      <c r="L486" s="61">
        <v>0.11413043478260869</v>
      </c>
      <c r="M486" s="61">
        <v>23.540386100386105</v>
      </c>
      <c r="N486" s="61">
        <v>27.463783783783786</v>
      </c>
      <c r="O486" s="61">
        <v>0.20108695652173914</v>
      </c>
      <c r="P486" s="61">
        <v>0.88586956521739135</v>
      </c>
      <c r="Q486" s="61">
        <v>1</v>
      </c>
      <c r="R486" s="277">
        <v>25.252980327266044</v>
      </c>
      <c r="S486" s="277">
        <v>24.552980327266045</v>
      </c>
    </row>
    <row r="487" spans="1:19" s="61" customFormat="1">
      <c r="A487" s="61">
        <v>1887</v>
      </c>
      <c r="B487" s="239" t="s">
        <v>1062</v>
      </c>
      <c r="C487" s="277">
        <f>AVERAGE(C488:C494)</f>
        <v>163.95322858870736</v>
      </c>
    </row>
    <row r="488" spans="1:19">
      <c r="A488">
        <v>1887</v>
      </c>
      <c r="B488" s="100" t="s">
        <v>935</v>
      </c>
      <c r="C488" s="112">
        <v>163.93076923076924</v>
      </c>
      <c r="D488">
        <v>117</v>
      </c>
      <c r="E488">
        <v>26</v>
      </c>
      <c r="F488">
        <v>115</v>
      </c>
      <c r="G488">
        <v>23</v>
      </c>
      <c r="H488">
        <v>72</v>
      </c>
      <c r="I488">
        <v>20</v>
      </c>
      <c r="J488">
        <v>0.2</v>
      </c>
      <c r="K488">
        <v>0.62608695652173918</v>
      </c>
      <c r="L488">
        <v>0.17391304347826086</v>
      </c>
      <c r="M488">
        <v>23.418681318681319</v>
      </c>
      <c r="N488">
        <v>27.321794871794875</v>
      </c>
      <c r="O488">
        <v>0.2</v>
      </c>
      <c r="P488">
        <v>0.82608695652173925</v>
      </c>
      <c r="Q488">
        <v>1</v>
      </c>
      <c r="R488" s="112">
        <v>25.288923229548232</v>
      </c>
      <c r="S488" s="112">
        <v>24.588923229548232</v>
      </c>
    </row>
    <row r="489" spans="1:19">
      <c r="A489">
        <v>1887</v>
      </c>
      <c r="B489" s="128" t="s">
        <v>937</v>
      </c>
      <c r="C489" s="112">
        <v>165.09724770642214</v>
      </c>
      <c r="D489">
        <v>109</v>
      </c>
      <c r="E489">
        <v>16</v>
      </c>
      <c r="F489">
        <v>109</v>
      </c>
      <c r="G489">
        <v>9</v>
      </c>
      <c r="H489">
        <v>86</v>
      </c>
      <c r="I489">
        <v>14</v>
      </c>
      <c r="J489">
        <v>8.2568807339449546E-2</v>
      </c>
      <c r="K489">
        <v>0.78899082568807344</v>
      </c>
      <c r="L489">
        <v>0.12844036697247707</v>
      </c>
      <c r="M489">
        <v>23.585321100917447</v>
      </c>
      <c r="N489">
        <v>27.516207951070356</v>
      </c>
      <c r="O489">
        <v>8.2568807339449546E-2</v>
      </c>
      <c r="P489">
        <v>0.87155963302752304</v>
      </c>
      <c r="Q489">
        <v>1</v>
      </c>
      <c r="R489" s="112">
        <v>25.665034492568115</v>
      </c>
      <c r="S489" s="112">
        <v>24.965034492568115</v>
      </c>
    </row>
    <row r="490" spans="1:19">
      <c r="A490">
        <v>1887</v>
      </c>
      <c r="B490" s="128" t="s">
        <v>938</v>
      </c>
      <c r="C490" s="112">
        <v>164.98723404255318</v>
      </c>
      <c r="D490">
        <v>141</v>
      </c>
      <c r="E490">
        <v>20</v>
      </c>
      <c r="F490">
        <v>139</v>
      </c>
      <c r="G490">
        <v>17</v>
      </c>
      <c r="H490">
        <v>95</v>
      </c>
      <c r="I490">
        <v>27</v>
      </c>
      <c r="J490">
        <v>0.1223021582733813</v>
      </c>
      <c r="K490">
        <v>0.68345323741007191</v>
      </c>
      <c r="L490">
        <v>0.19424460431654678</v>
      </c>
      <c r="M490">
        <v>23.569604863221883</v>
      </c>
      <c r="N490">
        <v>27.497872340425531</v>
      </c>
      <c r="O490">
        <v>0.1223021582733813</v>
      </c>
      <c r="P490">
        <v>0.80575539568345322</v>
      </c>
      <c r="Q490">
        <v>1</v>
      </c>
      <c r="R490" s="112">
        <v>25.74048952167653</v>
      </c>
      <c r="S490" s="112">
        <v>25.04048952167653</v>
      </c>
    </row>
    <row r="491" spans="1:19">
      <c r="A491">
        <v>1887</v>
      </c>
      <c r="B491" s="128" t="s">
        <v>940</v>
      </c>
      <c r="C491" s="112">
        <v>164.2</v>
      </c>
      <c r="D491">
        <v>238</v>
      </c>
      <c r="E491">
        <v>42</v>
      </c>
      <c r="F491">
        <v>228</v>
      </c>
      <c r="G491">
        <v>28</v>
      </c>
      <c r="H491">
        <v>172</v>
      </c>
      <c r="I491">
        <v>28</v>
      </c>
      <c r="J491">
        <v>0.12280701754385964</v>
      </c>
      <c r="K491">
        <v>0.75438596491228072</v>
      </c>
      <c r="L491">
        <v>0.12280701754385964</v>
      </c>
      <c r="M491">
        <v>23.457142857142856</v>
      </c>
      <c r="N491">
        <v>27.366666666666664</v>
      </c>
      <c r="O491">
        <v>0.12280701754385964</v>
      </c>
      <c r="P491">
        <v>0.87719298245614041</v>
      </c>
      <c r="Q491">
        <v>1</v>
      </c>
      <c r="R491" s="112">
        <v>25.411904761904758</v>
      </c>
      <c r="S491" s="112">
        <v>24.711904761904758</v>
      </c>
    </row>
    <row r="492" spans="1:19">
      <c r="A492">
        <v>1887</v>
      </c>
      <c r="B492" s="100" t="s">
        <v>892</v>
      </c>
      <c r="C492" s="112">
        <v>163.80310077519383</v>
      </c>
      <c r="D492">
        <v>129</v>
      </c>
      <c r="E492">
        <v>33</v>
      </c>
      <c r="F492">
        <v>128</v>
      </c>
      <c r="G492">
        <v>25</v>
      </c>
      <c r="H492">
        <v>90</v>
      </c>
      <c r="I492">
        <v>13</v>
      </c>
      <c r="J492">
        <v>0.1953125</v>
      </c>
      <c r="K492">
        <v>0.703125</v>
      </c>
      <c r="L492">
        <v>0.1015625</v>
      </c>
      <c r="M492">
        <v>23.400442967884832</v>
      </c>
      <c r="N492">
        <v>27.300516795865637</v>
      </c>
      <c r="O492">
        <v>0.1953125</v>
      </c>
      <c r="P492">
        <v>0.8984375</v>
      </c>
      <c r="Q492">
        <v>1</v>
      </c>
      <c r="R492" s="112">
        <v>25.090474960009846</v>
      </c>
      <c r="S492" s="112">
        <v>24.390474960009847</v>
      </c>
    </row>
    <row r="493" spans="1:19">
      <c r="A493">
        <v>1887</v>
      </c>
      <c r="B493" s="128" t="s">
        <v>893</v>
      </c>
      <c r="C493" s="112">
        <v>162.99869281045758</v>
      </c>
      <c r="D493">
        <v>153</v>
      </c>
      <c r="E493">
        <v>23</v>
      </c>
      <c r="F493">
        <v>151</v>
      </c>
      <c r="G493">
        <v>26</v>
      </c>
      <c r="H493">
        <v>112</v>
      </c>
      <c r="I493">
        <v>13</v>
      </c>
      <c r="J493">
        <v>0.17218543046357615</v>
      </c>
      <c r="K493">
        <v>0.74172185430463577</v>
      </c>
      <c r="L493">
        <v>8.6092715231788075E-2</v>
      </c>
      <c r="M493">
        <v>23.285527544351083</v>
      </c>
      <c r="N493">
        <v>27.166448801742931</v>
      </c>
      <c r="O493">
        <v>0.17218543046357615</v>
      </c>
      <c r="P493">
        <v>0.91390728476821192</v>
      </c>
      <c r="Q493">
        <v>1</v>
      </c>
      <c r="R493" s="112">
        <v>25.000756135787658</v>
      </c>
      <c r="S493" s="112">
        <v>24.300756135787658</v>
      </c>
    </row>
    <row r="494" spans="1:19">
      <c r="A494">
        <v>1887</v>
      </c>
      <c r="B494" s="128" t="s">
        <v>942</v>
      </c>
      <c r="C494" s="112">
        <v>162.65555555555562</v>
      </c>
      <c r="D494">
        <v>72</v>
      </c>
      <c r="E494">
        <v>10</v>
      </c>
      <c r="F494">
        <v>71</v>
      </c>
      <c r="G494">
        <v>10</v>
      </c>
      <c r="H494">
        <v>50</v>
      </c>
      <c r="I494">
        <v>11</v>
      </c>
      <c r="J494">
        <v>0.14084507042253522</v>
      </c>
      <c r="K494">
        <v>0.70422535211267601</v>
      </c>
      <c r="L494">
        <v>0.15492957746478872</v>
      </c>
      <c r="M494">
        <v>23.236507936507945</v>
      </c>
      <c r="N494">
        <v>27.109259259259272</v>
      </c>
      <c r="O494">
        <v>0.14084507042253522</v>
      </c>
      <c r="P494">
        <v>0.84507042253521125</v>
      </c>
      <c r="Q494">
        <v>1</v>
      </c>
      <c r="R494" s="112">
        <v>25.211611111111122</v>
      </c>
      <c r="S494" s="112">
        <v>24.511611111111122</v>
      </c>
    </row>
    <row r="495" spans="1:19" s="61" customFormat="1">
      <c r="A495" s="61">
        <v>1887</v>
      </c>
      <c r="B495" s="248" t="s">
        <v>1063</v>
      </c>
      <c r="C495" s="277">
        <f>AVERAGE(C496:C505)</f>
        <v>164.31880841400209</v>
      </c>
    </row>
    <row r="496" spans="1:19">
      <c r="A496">
        <v>1887</v>
      </c>
      <c r="B496" s="100" t="s">
        <v>860</v>
      </c>
    </row>
    <row r="497" spans="1:19">
      <c r="A497">
        <v>1887</v>
      </c>
      <c r="B497" s="100" t="s">
        <v>898</v>
      </c>
      <c r="C497" s="112">
        <v>164.26893203883495</v>
      </c>
      <c r="D497">
        <v>103</v>
      </c>
      <c r="E497">
        <v>16</v>
      </c>
      <c r="F497">
        <v>103</v>
      </c>
      <c r="G497">
        <v>18</v>
      </c>
      <c r="H497">
        <v>72</v>
      </c>
      <c r="I497">
        <v>13</v>
      </c>
      <c r="J497">
        <v>0.17475728155339806</v>
      </c>
      <c r="K497">
        <v>0.69902912621359226</v>
      </c>
      <c r="L497">
        <v>0.12621359223300971</v>
      </c>
      <c r="M497">
        <v>23.466990291262135</v>
      </c>
      <c r="N497">
        <v>27.378155339805826</v>
      </c>
      <c r="O497">
        <v>0.17475728155339806</v>
      </c>
      <c r="P497">
        <v>0.87378640776699035</v>
      </c>
      <c r="Q497">
        <v>1</v>
      </c>
      <c r="R497" s="112">
        <v>25.286768473570657</v>
      </c>
      <c r="S497" s="112">
        <v>24.586768473570658</v>
      </c>
    </row>
    <row r="498" spans="1:19">
      <c r="A498">
        <v>1887</v>
      </c>
      <c r="B498" s="128" t="s">
        <v>853</v>
      </c>
      <c r="C498" s="112">
        <v>164.35864661654134</v>
      </c>
      <c r="D498">
        <v>133</v>
      </c>
      <c r="E498">
        <v>35</v>
      </c>
      <c r="F498">
        <v>133</v>
      </c>
      <c r="G498">
        <v>37</v>
      </c>
      <c r="H498">
        <v>82</v>
      </c>
      <c r="I498">
        <v>14</v>
      </c>
      <c r="J498">
        <v>0.2781954887218045</v>
      </c>
      <c r="K498">
        <v>0.61654135338345861</v>
      </c>
      <c r="L498">
        <v>0.10526315789473684</v>
      </c>
      <c r="M498">
        <v>23.479806659505904</v>
      </c>
      <c r="N498">
        <v>27.393107769423555</v>
      </c>
      <c r="O498">
        <v>0.2781954887218045</v>
      </c>
      <c r="P498">
        <v>0.89473684210526305</v>
      </c>
      <c r="Q498">
        <v>0.99999999999999989</v>
      </c>
      <c r="R498" s="112">
        <v>24.887640595390913</v>
      </c>
      <c r="S498" s="112">
        <v>24.187640595390913</v>
      </c>
    </row>
    <row r="499" spans="1:19">
      <c r="A499">
        <v>1887</v>
      </c>
      <c r="B499" s="128" t="s">
        <v>857</v>
      </c>
      <c r="C499" s="112">
        <v>163.9</v>
      </c>
      <c r="D499">
        <v>117</v>
      </c>
      <c r="E499">
        <v>19</v>
      </c>
      <c r="F499">
        <v>117</v>
      </c>
      <c r="G499">
        <v>26</v>
      </c>
      <c r="H499">
        <v>79</v>
      </c>
      <c r="I499">
        <v>12</v>
      </c>
      <c r="J499">
        <v>0.22222222222222221</v>
      </c>
      <c r="K499">
        <v>0.67521367521367526</v>
      </c>
      <c r="L499">
        <v>0.10256410256410256</v>
      </c>
      <c r="M499">
        <v>23.414285714285715</v>
      </c>
      <c r="N499">
        <v>27.316666666666666</v>
      </c>
      <c r="O499">
        <v>0.22222222222222221</v>
      </c>
      <c r="P499">
        <v>0.89743589743589747</v>
      </c>
      <c r="Q499">
        <v>1</v>
      </c>
      <c r="R499" s="112">
        <v>25.01969559975889</v>
      </c>
      <c r="S499" s="112">
        <v>24.319695599758891</v>
      </c>
    </row>
    <row r="500" spans="1:19">
      <c r="A500">
        <v>1887</v>
      </c>
      <c r="B500" s="100" t="s">
        <v>862</v>
      </c>
    </row>
    <row r="501" spans="1:19">
      <c r="A501">
        <v>1887</v>
      </c>
      <c r="B501" s="100" t="s">
        <v>1064</v>
      </c>
    </row>
    <row r="502" spans="1:19">
      <c r="A502">
        <v>1887</v>
      </c>
      <c r="B502" s="100" t="s">
        <v>872</v>
      </c>
    </row>
    <row r="503" spans="1:19">
      <c r="A503">
        <v>1887</v>
      </c>
      <c r="B503" s="100" t="s">
        <v>883</v>
      </c>
      <c r="C503" s="112">
        <v>164.06646341463423</v>
      </c>
      <c r="D503">
        <v>164</v>
      </c>
      <c r="E503">
        <v>32</v>
      </c>
      <c r="F503">
        <v>163</v>
      </c>
      <c r="G503">
        <v>37</v>
      </c>
      <c r="H503">
        <v>103</v>
      </c>
      <c r="I503">
        <v>23</v>
      </c>
      <c r="J503">
        <v>0.22699386503067484</v>
      </c>
      <c r="K503">
        <v>0.63190184049079756</v>
      </c>
      <c r="L503">
        <v>0.1411042944785276</v>
      </c>
      <c r="M503">
        <v>23.438066202090603</v>
      </c>
      <c r="N503">
        <v>27.344410569105705</v>
      </c>
      <c r="O503">
        <v>0.22699386503067484</v>
      </c>
      <c r="P503">
        <v>0.85889570552147243</v>
      </c>
      <c r="Q503">
        <v>1</v>
      </c>
      <c r="R503" s="112">
        <v>25.125758671334992</v>
      </c>
      <c r="S503" s="112">
        <v>24.425758671334993</v>
      </c>
    </row>
    <row r="504" spans="1:19">
      <c r="A504">
        <v>1887</v>
      </c>
      <c r="B504" s="128" t="s">
        <v>895</v>
      </c>
      <c r="C504" s="112">
        <v>165</v>
      </c>
      <c r="D504">
        <v>193</v>
      </c>
      <c r="E504">
        <v>45</v>
      </c>
      <c r="F504">
        <v>193</v>
      </c>
      <c r="G504">
        <v>44</v>
      </c>
      <c r="H504">
        <v>134</v>
      </c>
      <c r="I504">
        <v>15</v>
      </c>
      <c r="J504">
        <v>0.22797927461139897</v>
      </c>
      <c r="K504">
        <v>0.69430051813471505</v>
      </c>
      <c r="L504">
        <v>7.7720207253886009E-2</v>
      </c>
      <c r="M504">
        <v>23.571428571428573</v>
      </c>
      <c r="N504">
        <v>27.5</v>
      </c>
      <c r="O504">
        <v>0.22797927461139897</v>
      </c>
      <c r="P504">
        <v>0.92227979274611405</v>
      </c>
      <c r="Q504">
        <v>1</v>
      </c>
      <c r="R504" s="112">
        <v>25.110607675906184</v>
      </c>
      <c r="S504" s="112">
        <v>24.410607675906185</v>
      </c>
    </row>
    <row r="505" spans="1:19">
      <c r="A505">
        <v>1887</v>
      </c>
      <c r="B505" s="100" t="s">
        <v>899</v>
      </c>
    </row>
    <row r="506" spans="1:19" s="61" customFormat="1">
      <c r="A506" s="61">
        <v>1887</v>
      </c>
      <c r="B506" s="239" t="s">
        <v>1065</v>
      </c>
      <c r="C506" s="277">
        <f>AVERAGE(C507:C509)</f>
        <v>165.78594847775179</v>
      </c>
    </row>
    <row r="507" spans="1:19">
      <c r="A507">
        <v>1887</v>
      </c>
      <c r="B507" s="100" t="s">
        <v>848</v>
      </c>
    </row>
    <row r="508" spans="1:19">
      <c r="A508">
        <v>1887</v>
      </c>
      <c r="B508" s="242" t="s">
        <v>1066</v>
      </c>
      <c r="C508" s="112">
        <v>166.97189695550358</v>
      </c>
      <c r="D508">
        <v>427</v>
      </c>
      <c r="E508">
        <v>186</v>
      </c>
      <c r="F508">
        <v>425</v>
      </c>
      <c r="G508">
        <v>96</v>
      </c>
      <c r="H508">
        <v>271</v>
      </c>
      <c r="I508">
        <v>58</v>
      </c>
      <c r="J508">
        <v>0.22588235294117648</v>
      </c>
      <c r="K508">
        <v>0.63764705882352946</v>
      </c>
      <c r="L508">
        <v>0.13647058823529412</v>
      </c>
      <c r="M508">
        <v>23.853128136500512</v>
      </c>
      <c r="N508">
        <v>27.828649492583931</v>
      </c>
      <c r="O508">
        <v>0.22588235294117648</v>
      </c>
      <c r="P508">
        <v>0.86352941176470588</v>
      </c>
      <c r="Q508">
        <v>1</v>
      </c>
      <c r="R508" s="112">
        <v>25.562162225001316</v>
      </c>
      <c r="S508" s="112">
        <v>24.862162225001317</v>
      </c>
    </row>
    <row r="509" spans="1:19">
      <c r="A509">
        <v>1887</v>
      </c>
      <c r="B509" s="242" t="s">
        <v>1067</v>
      </c>
      <c r="C509" s="112">
        <v>164.6</v>
      </c>
      <c r="D509">
        <v>20</v>
      </c>
      <c r="E509">
        <v>5</v>
      </c>
      <c r="F509">
        <v>20</v>
      </c>
      <c r="G509">
        <v>4</v>
      </c>
      <c r="H509">
        <v>11</v>
      </c>
      <c r="I509">
        <v>5</v>
      </c>
      <c r="J509">
        <v>0.2</v>
      </c>
      <c r="K509">
        <v>0.55000000000000004</v>
      </c>
      <c r="L509">
        <v>0.25</v>
      </c>
      <c r="M509">
        <v>23.514285714285712</v>
      </c>
      <c r="N509">
        <v>27.433333333333334</v>
      </c>
      <c r="O509">
        <v>0.2</v>
      </c>
      <c r="P509">
        <v>0.75</v>
      </c>
      <c r="Q509">
        <v>1</v>
      </c>
      <c r="R509" s="112">
        <v>25.65194805194805</v>
      </c>
      <c r="S509" s="112">
        <v>24.951948051948051</v>
      </c>
    </row>
    <row r="510" spans="1:19" s="61" customFormat="1">
      <c r="A510" s="61">
        <v>1887</v>
      </c>
      <c r="B510" s="61" t="s">
        <v>1068</v>
      </c>
      <c r="C510" s="277">
        <f>AVERAGE(C511:C514)</f>
        <v>163.63990502781019</v>
      </c>
    </row>
    <row r="511" spans="1:19">
      <c r="A511">
        <v>1887</v>
      </c>
      <c r="B511" s="100" t="s">
        <v>846</v>
      </c>
      <c r="C511" s="112">
        <v>162.79133858267716</v>
      </c>
      <c r="D511">
        <v>127</v>
      </c>
      <c r="E511">
        <v>42</v>
      </c>
      <c r="F511">
        <v>127</v>
      </c>
      <c r="G511">
        <v>25</v>
      </c>
      <c r="H511">
        <v>84</v>
      </c>
      <c r="I511">
        <v>18</v>
      </c>
      <c r="J511">
        <v>0.19685039370078741</v>
      </c>
      <c r="K511">
        <v>0.66141732283464572</v>
      </c>
      <c r="L511">
        <v>0.14173228346456693</v>
      </c>
      <c r="M511">
        <v>23.255905511811022</v>
      </c>
      <c r="N511">
        <v>27.131889763779526</v>
      </c>
      <c r="O511">
        <v>0.19685039370078741</v>
      </c>
      <c r="P511">
        <v>0.8582677165354331</v>
      </c>
      <c r="Q511">
        <v>1</v>
      </c>
      <c r="R511" s="112">
        <v>25.032398293963254</v>
      </c>
      <c r="S511" s="112">
        <v>24.332398293963255</v>
      </c>
    </row>
    <row r="512" spans="1:19">
      <c r="A512">
        <v>1887</v>
      </c>
      <c r="B512" s="128" t="s">
        <v>874</v>
      </c>
      <c r="C512" s="112">
        <v>163.84948453608249</v>
      </c>
      <c r="D512">
        <v>97</v>
      </c>
      <c r="E512">
        <v>27</v>
      </c>
      <c r="F512">
        <v>97</v>
      </c>
      <c r="G512">
        <v>22</v>
      </c>
      <c r="H512">
        <v>62</v>
      </c>
      <c r="I512">
        <v>13</v>
      </c>
      <c r="J512">
        <v>0.22680412371134021</v>
      </c>
      <c r="K512">
        <v>0.63917525773195871</v>
      </c>
      <c r="L512">
        <v>0.13402061855670103</v>
      </c>
      <c r="M512">
        <v>23.407069219440356</v>
      </c>
      <c r="N512">
        <v>27.308247422680413</v>
      </c>
      <c r="O512">
        <v>0.22680412371134021</v>
      </c>
      <c r="P512">
        <v>0.86597938144329889</v>
      </c>
      <c r="Q512">
        <v>0.99999999999999989</v>
      </c>
      <c r="R512" s="112">
        <v>25.074508290180059</v>
      </c>
      <c r="S512" s="112">
        <v>24.37450829018006</v>
      </c>
    </row>
    <row r="513" spans="1:19">
      <c r="A513">
        <v>1887</v>
      </c>
      <c r="B513" s="100" t="s">
        <v>894</v>
      </c>
      <c r="C513" s="112">
        <v>164.21879699248115</v>
      </c>
      <c r="D513">
        <v>132</v>
      </c>
      <c r="E513">
        <v>24</v>
      </c>
      <c r="F513">
        <v>132</v>
      </c>
      <c r="G513">
        <v>17</v>
      </c>
      <c r="H513">
        <v>98</v>
      </c>
      <c r="I513">
        <v>17</v>
      </c>
      <c r="J513">
        <v>0.12878787878787878</v>
      </c>
      <c r="K513">
        <v>0.74242424242424243</v>
      </c>
      <c r="L513">
        <v>0.12878787878787878</v>
      </c>
      <c r="M513">
        <v>23.459828141783021</v>
      </c>
      <c r="N513">
        <v>27.369799498746858</v>
      </c>
      <c r="O513">
        <v>0.12878787878787878</v>
      </c>
      <c r="P513">
        <v>0.87121212121212122</v>
      </c>
      <c r="Q513">
        <v>1</v>
      </c>
      <c r="R513" s="112">
        <v>25.414813820264939</v>
      </c>
      <c r="S513" s="112">
        <v>24.71481382026494</v>
      </c>
    </row>
    <row r="514" spans="1:19">
      <c r="A514">
        <v>1887</v>
      </c>
      <c r="B514" s="100" t="s">
        <v>905</v>
      </c>
      <c r="C514" s="112">
        <v>163.69999999999999</v>
      </c>
      <c r="D514">
        <v>66</v>
      </c>
      <c r="E514">
        <v>12</v>
      </c>
      <c r="F514">
        <v>66</v>
      </c>
      <c r="G514">
        <v>7</v>
      </c>
      <c r="H514">
        <v>48</v>
      </c>
      <c r="I514">
        <v>11</v>
      </c>
      <c r="J514">
        <v>0.10606060606060606</v>
      </c>
      <c r="K514">
        <v>0.72727272727272729</v>
      </c>
      <c r="L514">
        <v>0.16666666666666666</v>
      </c>
      <c r="M514">
        <v>23.385714285714283</v>
      </c>
      <c r="N514">
        <v>27.283333333333331</v>
      </c>
      <c r="O514">
        <v>0.10606060606060606</v>
      </c>
      <c r="P514">
        <v>0.83333333333333337</v>
      </c>
      <c r="Q514">
        <v>1</v>
      </c>
      <c r="R514" s="112">
        <v>25.496924603174602</v>
      </c>
      <c r="S514" s="112">
        <v>24.796924603174602</v>
      </c>
    </row>
    <row r="515" spans="1:19" s="61" customFormat="1">
      <c r="A515" s="61">
        <v>1887</v>
      </c>
      <c r="B515" s="239" t="s">
        <v>1069</v>
      </c>
      <c r="C515" s="277">
        <f>AVERAGE(C516:C521)</f>
        <v>162.73390151515147</v>
      </c>
    </row>
    <row r="516" spans="1:19">
      <c r="A516">
        <v>1887</v>
      </c>
      <c r="B516" s="100" t="s">
        <v>881</v>
      </c>
      <c r="C516" s="112">
        <v>161.19999999999999</v>
      </c>
      <c r="D516">
        <v>24</v>
      </c>
      <c r="E516">
        <v>7</v>
      </c>
      <c r="F516">
        <v>24</v>
      </c>
      <c r="G516">
        <v>7</v>
      </c>
      <c r="H516">
        <v>15</v>
      </c>
      <c r="I516">
        <v>2</v>
      </c>
      <c r="J516">
        <v>0.29166666666666669</v>
      </c>
      <c r="K516">
        <v>0.625</v>
      </c>
      <c r="L516">
        <v>8.3333333333333329E-2</v>
      </c>
      <c r="M516">
        <v>23.028571428571428</v>
      </c>
      <c r="N516">
        <v>26.866666666666664</v>
      </c>
      <c r="O516">
        <v>0.29166666666666669</v>
      </c>
      <c r="P516">
        <v>0.91666666666666674</v>
      </c>
      <c r="Q516">
        <v>1</v>
      </c>
      <c r="R516" s="112">
        <v>24.307936507936507</v>
      </c>
      <c r="S516" s="112">
        <v>23.607936507936508</v>
      </c>
    </row>
    <row r="517" spans="1:19">
      <c r="A517">
        <v>1887</v>
      </c>
      <c r="B517" s="100" t="s">
        <v>900</v>
      </c>
      <c r="C517" s="112">
        <v>164.72499999999999</v>
      </c>
      <c r="D517">
        <v>16</v>
      </c>
      <c r="E517">
        <v>3</v>
      </c>
      <c r="F517">
        <v>16</v>
      </c>
      <c r="G517">
        <v>6</v>
      </c>
      <c r="H517">
        <v>9</v>
      </c>
      <c r="I517">
        <v>1</v>
      </c>
      <c r="J517">
        <v>0.375</v>
      </c>
      <c r="K517">
        <v>0.5625</v>
      </c>
      <c r="L517">
        <v>6.25E-2</v>
      </c>
      <c r="M517">
        <v>23.532142857142855</v>
      </c>
      <c r="N517">
        <v>27.454166666666666</v>
      </c>
      <c r="O517">
        <v>0.375</v>
      </c>
      <c r="P517">
        <v>0.9375</v>
      </c>
      <c r="Q517">
        <v>1</v>
      </c>
      <c r="R517" s="112">
        <v>24.403703703703702</v>
      </c>
      <c r="S517" s="112">
        <v>23.703703703703702</v>
      </c>
    </row>
    <row r="518" spans="1:19">
      <c r="A518">
        <v>1887</v>
      </c>
      <c r="B518" s="128" t="s">
        <v>885</v>
      </c>
      <c r="C518" s="112">
        <v>164.13749999999999</v>
      </c>
      <c r="D518">
        <v>24</v>
      </c>
      <c r="E518">
        <v>8</v>
      </c>
      <c r="F518">
        <v>24</v>
      </c>
      <c r="G518">
        <v>6</v>
      </c>
      <c r="H518">
        <v>17</v>
      </c>
      <c r="I518">
        <v>1</v>
      </c>
      <c r="J518">
        <v>0.25</v>
      </c>
      <c r="K518">
        <v>0.70833333333333337</v>
      </c>
      <c r="L518">
        <v>4.1666666666666664E-2</v>
      </c>
      <c r="M518">
        <v>23.448214285714283</v>
      </c>
      <c r="N518">
        <v>27.356249999999999</v>
      </c>
      <c r="O518">
        <v>0.25</v>
      </c>
      <c r="P518">
        <v>0.95833333333333337</v>
      </c>
      <c r="Q518">
        <v>1</v>
      </c>
      <c r="R518" s="112">
        <v>24.827521008403359</v>
      </c>
      <c r="S518" s="112">
        <v>24.12752100840336</v>
      </c>
    </row>
    <row r="519" spans="1:19">
      <c r="A519">
        <v>1887</v>
      </c>
      <c r="B519" s="100" t="s">
        <v>889</v>
      </c>
      <c r="C519" s="112">
        <v>163.19999999999999</v>
      </c>
      <c r="D519">
        <v>121</v>
      </c>
      <c r="E519">
        <v>25</v>
      </c>
      <c r="F519">
        <v>121</v>
      </c>
      <c r="G519">
        <v>34</v>
      </c>
      <c r="H519">
        <v>75</v>
      </c>
      <c r="I519">
        <v>12</v>
      </c>
      <c r="J519">
        <v>0.28099173553719009</v>
      </c>
      <c r="K519">
        <v>0.6198347107438017</v>
      </c>
      <c r="L519">
        <v>9.9173553719008267E-2</v>
      </c>
      <c r="M519">
        <v>23.314285714285713</v>
      </c>
      <c r="N519">
        <v>27.2</v>
      </c>
      <c r="O519">
        <v>0.28099173553719009</v>
      </c>
      <c r="P519">
        <v>0.90082644628099184</v>
      </c>
      <c r="Q519">
        <v>1</v>
      </c>
      <c r="R519" s="112">
        <v>24.687238095238094</v>
      </c>
      <c r="S519" s="112">
        <v>23.987238095238094</v>
      </c>
    </row>
    <row r="520" spans="1:19">
      <c r="A520">
        <v>1887</v>
      </c>
      <c r="B520" s="100" t="s">
        <v>890</v>
      </c>
      <c r="C520" s="112">
        <v>162.29545454545439</v>
      </c>
      <c r="D520">
        <v>22</v>
      </c>
      <c r="E520">
        <v>3</v>
      </c>
      <c r="F520">
        <v>22</v>
      </c>
      <c r="G520">
        <v>5</v>
      </c>
      <c r="H520">
        <v>17</v>
      </c>
      <c r="J520">
        <v>0.22727272727272727</v>
      </c>
      <c r="K520">
        <v>0.77272727272727271</v>
      </c>
      <c r="L520">
        <v>0</v>
      </c>
      <c r="M520">
        <v>23.185064935064911</v>
      </c>
      <c r="N520">
        <v>27.049242424242397</v>
      </c>
      <c r="O520">
        <v>0.22727272727272727</v>
      </c>
      <c r="P520">
        <v>1</v>
      </c>
      <c r="Q520">
        <v>1</v>
      </c>
      <c r="R520" s="112">
        <v>24.548892284186376</v>
      </c>
      <c r="S520" s="112">
        <v>23.848892284186377</v>
      </c>
    </row>
    <row r="521" spans="1:19">
      <c r="A521">
        <v>1887</v>
      </c>
      <c r="B521" s="100" t="s">
        <v>979</v>
      </c>
      <c r="C521" s="112">
        <v>160.84545454545457</v>
      </c>
      <c r="D521">
        <v>22</v>
      </c>
      <c r="E521">
        <v>7</v>
      </c>
      <c r="F521">
        <v>22</v>
      </c>
      <c r="G521">
        <v>4</v>
      </c>
      <c r="H521">
        <v>16</v>
      </c>
      <c r="I521">
        <v>2</v>
      </c>
      <c r="J521">
        <v>0.18181818181818182</v>
      </c>
      <c r="K521">
        <v>0.72727272727272729</v>
      </c>
      <c r="L521">
        <v>9.0909090909090912E-2</v>
      </c>
      <c r="M521">
        <v>22.977922077922081</v>
      </c>
      <c r="N521">
        <v>26.807575757575762</v>
      </c>
      <c r="O521">
        <v>0.18181818181818182</v>
      </c>
      <c r="P521">
        <v>0.90909090909090917</v>
      </c>
      <c r="Q521">
        <v>1</v>
      </c>
      <c r="R521" s="112">
        <v>24.653395562770566</v>
      </c>
      <c r="S521" s="112">
        <v>23.953395562770567</v>
      </c>
    </row>
    <row r="522" spans="1:19" s="61" customFormat="1">
      <c r="A522" s="61">
        <v>1887</v>
      </c>
      <c r="B522" s="239" t="s">
        <v>1070</v>
      </c>
      <c r="C522" s="277">
        <f>AVERAGE(C523:C525)</f>
        <v>160.48895833333333</v>
      </c>
    </row>
    <row r="523" spans="1:19">
      <c r="A523">
        <v>1887</v>
      </c>
      <c r="B523" s="128" t="s">
        <v>864</v>
      </c>
      <c r="C523" s="112">
        <v>160.4</v>
      </c>
      <c r="D523">
        <v>148</v>
      </c>
      <c r="E523">
        <v>43</v>
      </c>
      <c r="F523">
        <v>148</v>
      </c>
      <c r="G523">
        <v>26</v>
      </c>
      <c r="H523">
        <v>104</v>
      </c>
      <c r="I523">
        <v>18</v>
      </c>
      <c r="J523">
        <v>0.17567567567567569</v>
      </c>
      <c r="K523">
        <v>0.70270270270270274</v>
      </c>
      <c r="L523">
        <v>0.12162162162162163</v>
      </c>
      <c r="M523">
        <v>22.914285714285715</v>
      </c>
      <c r="N523">
        <v>26.733333333333334</v>
      </c>
      <c r="O523">
        <v>0.17567567567567569</v>
      </c>
      <c r="P523">
        <v>0.8783783783783784</v>
      </c>
      <c r="Q523">
        <v>1</v>
      </c>
      <c r="R523" s="112">
        <v>24.676923076923078</v>
      </c>
      <c r="S523" s="112">
        <v>23.976923076923079</v>
      </c>
    </row>
    <row r="524" spans="1:19">
      <c r="A524">
        <v>1887</v>
      </c>
      <c r="B524" s="100" t="s">
        <v>877</v>
      </c>
      <c r="C524" s="112">
        <v>161.23666666666671</v>
      </c>
      <c r="D524">
        <v>90</v>
      </c>
      <c r="E524">
        <v>22</v>
      </c>
      <c r="F524">
        <v>90</v>
      </c>
      <c r="G524">
        <v>13</v>
      </c>
      <c r="H524">
        <v>68</v>
      </c>
      <c r="I524">
        <v>9</v>
      </c>
      <c r="J524">
        <v>0.14444444444444443</v>
      </c>
      <c r="K524">
        <v>0.75555555555555554</v>
      </c>
      <c r="L524">
        <v>0.1</v>
      </c>
      <c r="M524">
        <v>23.033809523809531</v>
      </c>
      <c r="N524">
        <v>26.872777777777785</v>
      </c>
      <c r="O524">
        <v>0.14444444444444443</v>
      </c>
      <c r="P524">
        <v>0.89999999999999991</v>
      </c>
      <c r="Q524">
        <v>0.99999999999999989</v>
      </c>
      <c r="R524" s="112">
        <v>24.840382819794591</v>
      </c>
      <c r="S524" s="112">
        <v>24.140382819794592</v>
      </c>
    </row>
    <row r="525" spans="1:19">
      <c r="A525">
        <v>1887</v>
      </c>
      <c r="B525" s="100" t="s">
        <v>964</v>
      </c>
      <c r="C525" s="112">
        <v>159.83020833333327</v>
      </c>
      <c r="D525">
        <v>96</v>
      </c>
      <c r="E525">
        <v>26</v>
      </c>
      <c r="F525">
        <v>96</v>
      </c>
      <c r="G525">
        <v>20</v>
      </c>
      <c r="H525">
        <v>57</v>
      </c>
      <c r="I525">
        <v>19</v>
      </c>
      <c r="J525">
        <v>0.20833333333333334</v>
      </c>
      <c r="K525">
        <v>0.59375</v>
      </c>
      <c r="L525">
        <v>0.19791666666666666</v>
      </c>
      <c r="M525">
        <v>22.832886904761896</v>
      </c>
      <c r="N525">
        <v>26.638368055555546</v>
      </c>
      <c r="O525">
        <v>0.20833333333333334</v>
      </c>
      <c r="P525">
        <v>0.80208333333333337</v>
      </c>
      <c r="Q525">
        <v>1</v>
      </c>
      <c r="R525" s="112">
        <v>24.702246066555269</v>
      </c>
      <c r="S525" s="112">
        <v>24.002246066555269</v>
      </c>
    </row>
    <row r="526" spans="1:19" s="61" customFormat="1">
      <c r="A526" s="61">
        <v>1887</v>
      </c>
      <c r="B526" s="239" t="s">
        <v>1071</v>
      </c>
      <c r="C526" s="277">
        <f>AVERAGE(C527)</f>
        <v>162.06739130434781</v>
      </c>
    </row>
    <row r="527" spans="1:19">
      <c r="A527">
        <v>1887</v>
      </c>
      <c r="B527" s="100" t="s">
        <v>844</v>
      </c>
      <c r="C527" s="112">
        <v>162.06739130434781</v>
      </c>
      <c r="D527">
        <v>91</v>
      </c>
      <c r="E527">
        <v>18</v>
      </c>
      <c r="F527">
        <v>92</v>
      </c>
      <c r="G527">
        <v>22</v>
      </c>
      <c r="H527">
        <v>56</v>
      </c>
      <c r="I527">
        <v>14</v>
      </c>
      <c r="J527">
        <v>0.2391304347826087</v>
      </c>
      <c r="K527">
        <v>0.60869565217391308</v>
      </c>
      <c r="L527">
        <v>0.15217391304347827</v>
      </c>
      <c r="M527">
        <v>23.152484472049686</v>
      </c>
      <c r="N527">
        <v>27.011231884057967</v>
      </c>
      <c r="O527">
        <v>0.2391304347826087</v>
      </c>
      <c r="P527">
        <v>0.84782608695652173</v>
      </c>
      <c r="Q527">
        <v>1</v>
      </c>
      <c r="R527" s="112">
        <v>24.806233362910376</v>
      </c>
      <c r="S527" s="112">
        <v>24.106233362910377</v>
      </c>
    </row>
    <row r="528" spans="1:19" s="61" customFormat="1">
      <c r="A528" s="61">
        <v>1887</v>
      </c>
      <c r="B528" s="239" t="s">
        <v>1072</v>
      </c>
      <c r="C528" s="277">
        <f>AVERAGE(C529:C543)</f>
        <v>162.12147544040789</v>
      </c>
    </row>
    <row r="529" spans="1:19">
      <c r="A529">
        <v>1887</v>
      </c>
      <c r="B529" s="100" t="s">
        <v>976</v>
      </c>
      <c r="C529" s="112">
        <v>161.76619718309857</v>
      </c>
      <c r="D529">
        <v>71</v>
      </c>
      <c r="E529">
        <v>20</v>
      </c>
      <c r="F529">
        <v>71</v>
      </c>
      <c r="G529">
        <v>14</v>
      </c>
      <c r="H529">
        <v>52</v>
      </c>
      <c r="I529">
        <v>5</v>
      </c>
      <c r="J529">
        <v>0.19718309859154928</v>
      </c>
      <c r="K529">
        <v>0.73239436619718312</v>
      </c>
      <c r="L529">
        <v>7.0422535211267609E-2</v>
      </c>
      <c r="M529">
        <v>23.109456740442653</v>
      </c>
      <c r="N529">
        <v>26.961032863849763</v>
      </c>
      <c r="O529">
        <v>0.19718309859154928</v>
      </c>
      <c r="P529">
        <v>0.92957746478873238</v>
      </c>
      <c r="Q529">
        <v>1</v>
      </c>
      <c r="R529" s="112">
        <v>24.701935329928286</v>
      </c>
      <c r="S529" s="112">
        <v>24.001935329928287</v>
      </c>
    </row>
    <row r="530" spans="1:19">
      <c r="A530">
        <v>1887</v>
      </c>
      <c r="B530" s="100" t="s">
        <v>863</v>
      </c>
      <c r="C530" s="112">
        <v>161.38510638297865</v>
      </c>
      <c r="D530">
        <v>140</v>
      </c>
      <c r="E530">
        <v>35</v>
      </c>
      <c r="F530">
        <v>141</v>
      </c>
      <c r="G530">
        <v>18</v>
      </c>
      <c r="H530">
        <v>94</v>
      </c>
      <c r="I530">
        <v>29</v>
      </c>
      <c r="J530">
        <v>0.1276595744680851</v>
      </c>
      <c r="K530">
        <v>0.66666666666666663</v>
      </c>
      <c r="L530">
        <v>0.20567375886524822</v>
      </c>
      <c r="M530">
        <v>23.055015197568377</v>
      </c>
      <c r="N530">
        <v>26.897517730496443</v>
      </c>
      <c r="O530">
        <v>0.1276595744680851</v>
      </c>
      <c r="P530">
        <v>0.7943262411347517</v>
      </c>
      <c r="Q530">
        <v>0.99999999999999989</v>
      </c>
      <c r="R530" s="112">
        <v>25.201093739895221</v>
      </c>
      <c r="S530" s="112">
        <v>24.501093739895222</v>
      </c>
    </row>
    <row r="531" spans="1:19">
      <c r="A531">
        <v>1887</v>
      </c>
      <c r="B531" s="100" t="s">
        <v>975</v>
      </c>
      <c r="C531" s="112">
        <v>160.49836065573786</v>
      </c>
      <c r="D531">
        <v>122</v>
      </c>
      <c r="E531">
        <v>22</v>
      </c>
      <c r="F531">
        <v>122</v>
      </c>
      <c r="G531">
        <v>15</v>
      </c>
      <c r="H531">
        <v>88</v>
      </c>
      <c r="I531">
        <v>19</v>
      </c>
      <c r="J531">
        <v>0.12295081967213115</v>
      </c>
      <c r="K531">
        <v>0.72131147540983609</v>
      </c>
      <c r="L531">
        <v>0.15573770491803279</v>
      </c>
      <c r="M531">
        <v>22.928337236533981</v>
      </c>
      <c r="N531">
        <v>26.749726775956308</v>
      </c>
      <c r="O531">
        <v>0.12295081967213115</v>
      </c>
      <c r="P531">
        <v>0.84426229508196726</v>
      </c>
      <c r="Q531">
        <v>1</v>
      </c>
      <c r="R531" s="112">
        <v>24.925881768504741</v>
      </c>
      <c r="S531" s="112">
        <v>24.225881768504742</v>
      </c>
    </row>
    <row r="532" spans="1:19">
      <c r="A532">
        <v>1887</v>
      </c>
      <c r="B532" s="128" t="s">
        <v>901</v>
      </c>
      <c r="C532" s="112">
        <v>163.42018348623859</v>
      </c>
      <c r="D532">
        <v>109</v>
      </c>
      <c r="E532">
        <v>34</v>
      </c>
      <c r="F532">
        <v>109</v>
      </c>
      <c r="G532">
        <v>24</v>
      </c>
      <c r="H532">
        <v>65</v>
      </c>
      <c r="I532">
        <v>20</v>
      </c>
      <c r="J532">
        <v>0.22018348623853212</v>
      </c>
      <c r="K532">
        <v>0.59633027522935778</v>
      </c>
      <c r="L532">
        <v>0.1834862385321101</v>
      </c>
      <c r="M532">
        <v>23.345740498034083</v>
      </c>
      <c r="N532">
        <v>27.236697247706431</v>
      </c>
      <c r="O532">
        <v>0.22018348623853212</v>
      </c>
      <c r="P532">
        <v>0.8165137614678899</v>
      </c>
      <c r="Q532">
        <v>1</v>
      </c>
      <c r="R532" s="112">
        <v>25.171497126726493</v>
      </c>
      <c r="S532" s="112">
        <v>24.471497126726494</v>
      </c>
    </row>
    <row r="533" spans="1:19">
      <c r="A533">
        <v>1887</v>
      </c>
      <c r="B533" s="128" t="s">
        <v>887</v>
      </c>
      <c r="C533" s="112">
        <v>163.00776699029129</v>
      </c>
      <c r="D533">
        <v>103</v>
      </c>
      <c r="E533">
        <v>21</v>
      </c>
      <c r="F533">
        <v>103</v>
      </c>
      <c r="G533">
        <v>17</v>
      </c>
      <c r="H533">
        <v>66</v>
      </c>
      <c r="I533">
        <v>20</v>
      </c>
      <c r="J533">
        <v>0.1650485436893204</v>
      </c>
      <c r="K533">
        <v>0.64077669902912626</v>
      </c>
      <c r="L533">
        <v>0.1941747572815534</v>
      </c>
      <c r="M533">
        <v>23.286823855755898</v>
      </c>
      <c r="N533">
        <v>27.167961165048549</v>
      </c>
      <c r="O533">
        <v>0.1650485436893204</v>
      </c>
      <c r="P533">
        <v>0.80582524271844669</v>
      </c>
      <c r="Q533">
        <v>1</v>
      </c>
      <c r="R533" s="112">
        <v>25.315600176522512</v>
      </c>
      <c r="S533" s="112">
        <v>24.615600176522513</v>
      </c>
    </row>
    <row r="534" spans="1:19">
      <c r="A534">
        <v>1887</v>
      </c>
      <c r="B534" s="100" t="s">
        <v>896</v>
      </c>
      <c r="C534" s="112">
        <v>163.75730337078645</v>
      </c>
      <c r="D534">
        <v>178</v>
      </c>
      <c r="E534">
        <v>35</v>
      </c>
      <c r="F534">
        <v>178</v>
      </c>
      <c r="G534">
        <v>13</v>
      </c>
      <c r="H534">
        <v>127</v>
      </c>
      <c r="I534">
        <v>38</v>
      </c>
      <c r="J534">
        <v>7.3033707865168537E-2</v>
      </c>
      <c r="K534">
        <v>0.7134831460674157</v>
      </c>
      <c r="L534">
        <v>0.21348314606741572</v>
      </c>
      <c r="M534">
        <v>23.393900481540921</v>
      </c>
      <c r="N534">
        <v>27.292883895131073</v>
      </c>
      <c r="O534">
        <v>7.3033707865168537E-2</v>
      </c>
      <c r="P534">
        <v>0.78651685393258419</v>
      </c>
      <c r="Q534">
        <v>0.99999999999999989</v>
      </c>
      <c r="R534" s="112">
        <v>25.727150398335027</v>
      </c>
      <c r="S534" s="112">
        <v>25.027150398335028</v>
      </c>
    </row>
    <row r="535" spans="1:19">
      <c r="A535">
        <v>1887</v>
      </c>
      <c r="B535" s="100" t="s">
        <v>888</v>
      </c>
      <c r="C535" s="112">
        <v>161.55847457627127</v>
      </c>
      <c r="D535">
        <v>118</v>
      </c>
      <c r="E535">
        <v>34</v>
      </c>
      <c r="F535">
        <v>118</v>
      </c>
      <c r="G535">
        <v>24</v>
      </c>
      <c r="H535">
        <v>72</v>
      </c>
      <c r="I535">
        <v>22</v>
      </c>
      <c r="J535">
        <v>0.20338983050847459</v>
      </c>
      <c r="K535">
        <v>0.61016949152542377</v>
      </c>
      <c r="L535">
        <v>0.1864406779661017</v>
      </c>
      <c r="M535">
        <v>23.079782082324467</v>
      </c>
      <c r="N535">
        <v>26.926412429378544</v>
      </c>
      <c r="O535">
        <v>0.20338983050847459</v>
      </c>
      <c r="P535">
        <v>0.81355932203389836</v>
      </c>
      <c r="Q535">
        <v>1</v>
      </c>
      <c r="R535" s="112">
        <v>24.949671834364644</v>
      </c>
      <c r="S535" s="112">
        <v>24.249671834364644</v>
      </c>
    </row>
    <row r="536" spans="1:19">
      <c r="A536">
        <v>1887</v>
      </c>
      <c r="B536" s="128" t="s">
        <v>977</v>
      </c>
      <c r="C536" s="112">
        <v>160.5565217391304</v>
      </c>
      <c r="D536">
        <v>91</v>
      </c>
      <c r="E536">
        <v>34</v>
      </c>
      <c r="F536">
        <v>92</v>
      </c>
      <c r="G536">
        <v>22</v>
      </c>
      <c r="H536">
        <v>56</v>
      </c>
      <c r="I536">
        <v>14</v>
      </c>
      <c r="J536">
        <v>0.2391304347826087</v>
      </c>
      <c r="K536">
        <v>0.60869565217391308</v>
      </c>
      <c r="L536">
        <v>0.15217391304347827</v>
      </c>
      <c r="M536">
        <v>22.936645962732914</v>
      </c>
      <c r="N536">
        <v>26.759420289855068</v>
      </c>
      <c r="O536">
        <v>0.2391304347826087</v>
      </c>
      <c r="P536">
        <v>0.84782608695652173</v>
      </c>
      <c r="Q536">
        <v>1</v>
      </c>
      <c r="R536" s="112">
        <v>24.574977817213838</v>
      </c>
      <c r="S536" s="112">
        <v>23.874977817213839</v>
      </c>
    </row>
    <row r="537" spans="1:19">
      <c r="A537">
        <v>1887</v>
      </c>
      <c r="B537" t="s">
        <v>1073</v>
      </c>
      <c r="C537" s="112">
        <v>161.55698924731186</v>
      </c>
      <c r="D537">
        <v>93</v>
      </c>
      <c r="E537">
        <v>20</v>
      </c>
      <c r="F537">
        <v>93</v>
      </c>
      <c r="G537">
        <v>16</v>
      </c>
      <c r="H537">
        <v>69</v>
      </c>
      <c r="I537">
        <v>8</v>
      </c>
      <c r="J537">
        <v>0.17204301075268819</v>
      </c>
      <c r="K537">
        <v>0.74193548387096775</v>
      </c>
      <c r="L537">
        <v>8.6021505376344093E-2</v>
      </c>
      <c r="M537">
        <v>23.079569892473124</v>
      </c>
      <c r="N537">
        <v>26.926164874551976</v>
      </c>
      <c r="O537">
        <v>0.17204301075268819</v>
      </c>
      <c r="P537">
        <v>0.91397849462365599</v>
      </c>
      <c r="Q537">
        <v>1</v>
      </c>
      <c r="R537" s="112">
        <v>24.779876370058702</v>
      </c>
      <c r="S537" s="112">
        <v>24.079876370058702</v>
      </c>
    </row>
    <row r="538" spans="1:19">
      <c r="A538">
        <v>1887</v>
      </c>
      <c r="B538" s="100" t="s">
        <v>978</v>
      </c>
      <c r="C538" s="112">
        <v>163.06956521739124</v>
      </c>
      <c r="D538">
        <v>92</v>
      </c>
      <c r="E538">
        <v>33</v>
      </c>
      <c r="F538">
        <v>92</v>
      </c>
      <c r="G538">
        <v>20</v>
      </c>
      <c r="H538">
        <v>65</v>
      </c>
      <c r="I538">
        <v>7</v>
      </c>
      <c r="J538">
        <v>0.21739130434782608</v>
      </c>
      <c r="K538">
        <v>0.70652173913043481</v>
      </c>
      <c r="L538">
        <v>7.6086956521739135E-2</v>
      </c>
      <c r="M538">
        <v>23.295652173913034</v>
      </c>
      <c r="N538">
        <v>27.178260869565207</v>
      </c>
      <c r="O538">
        <v>0.21739130434782608</v>
      </c>
      <c r="P538">
        <v>0.92391304347826086</v>
      </c>
      <c r="Q538">
        <v>1</v>
      </c>
      <c r="R538" s="112">
        <v>24.848695652173902</v>
      </c>
      <c r="S538" s="112">
        <v>24.148695652173902</v>
      </c>
    </row>
    <row r="539" spans="1:19">
      <c r="A539">
        <v>1887</v>
      </c>
      <c r="B539" s="100" t="s">
        <v>880</v>
      </c>
      <c r="C539" s="112">
        <v>160.57894736842104</v>
      </c>
      <c r="D539">
        <v>95</v>
      </c>
      <c r="E539">
        <v>30</v>
      </c>
      <c r="F539">
        <v>95</v>
      </c>
      <c r="G539">
        <v>19</v>
      </c>
      <c r="H539">
        <v>62</v>
      </c>
      <c r="I539">
        <v>14</v>
      </c>
      <c r="J539">
        <v>0.2</v>
      </c>
      <c r="K539">
        <v>0.65263157894736845</v>
      </c>
      <c r="L539">
        <v>0.14736842105263157</v>
      </c>
      <c r="M539">
        <v>22.939849624060148</v>
      </c>
      <c r="N539">
        <v>26.763157894736839</v>
      </c>
      <c r="O539">
        <v>0.2</v>
      </c>
      <c r="P539">
        <v>0.85263157894736841</v>
      </c>
      <c r="Q539">
        <v>1</v>
      </c>
      <c r="R539" s="112">
        <v>24.697338103322821</v>
      </c>
      <c r="S539" s="112">
        <v>23.997338103322821</v>
      </c>
    </row>
    <row r="540" spans="1:19">
      <c r="A540">
        <v>1887</v>
      </c>
      <c r="B540" s="100" t="s">
        <v>882</v>
      </c>
      <c r="C540" s="112">
        <v>163.49361702127649</v>
      </c>
      <c r="D540">
        <v>94</v>
      </c>
      <c r="E540">
        <v>42</v>
      </c>
      <c r="F540">
        <v>94</v>
      </c>
      <c r="G540">
        <v>34</v>
      </c>
      <c r="H540">
        <v>53</v>
      </c>
      <c r="I540">
        <v>7</v>
      </c>
      <c r="J540">
        <v>0.36170212765957449</v>
      </c>
      <c r="K540">
        <v>0.56382978723404253</v>
      </c>
      <c r="L540">
        <v>7.4468085106382975E-2</v>
      </c>
      <c r="M540">
        <v>23.3562310030395</v>
      </c>
      <c r="N540">
        <v>27.248936170212747</v>
      </c>
      <c r="O540">
        <v>0.36170212765957449</v>
      </c>
      <c r="P540">
        <v>0.92553191489361697</v>
      </c>
      <c r="Q540">
        <v>1</v>
      </c>
      <c r="R540" s="112">
        <v>24.311045478006523</v>
      </c>
      <c r="S540" s="112">
        <v>23.611045478006524</v>
      </c>
    </row>
    <row r="541" spans="1:19">
      <c r="A541">
        <v>1887</v>
      </c>
      <c r="B541" s="100" t="s">
        <v>902</v>
      </c>
      <c r="C541" s="112">
        <v>162.19999999999999</v>
      </c>
      <c r="D541">
        <v>135</v>
      </c>
      <c r="E541">
        <v>48</v>
      </c>
      <c r="F541">
        <v>134</v>
      </c>
      <c r="G541">
        <v>27</v>
      </c>
      <c r="H541">
        <v>84</v>
      </c>
      <c r="I541">
        <v>23</v>
      </c>
      <c r="J541">
        <v>0.20149253731343283</v>
      </c>
      <c r="K541">
        <v>0.62686567164179108</v>
      </c>
      <c r="L541">
        <v>0.17164179104477612</v>
      </c>
      <c r="M541">
        <v>23.171428571428571</v>
      </c>
      <c r="N541">
        <v>27.033333333333331</v>
      </c>
      <c r="O541">
        <v>0.20149253731343283</v>
      </c>
      <c r="P541">
        <v>0.82835820895522394</v>
      </c>
      <c r="Q541">
        <v>1</v>
      </c>
      <c r="R541" s="112">
        <v>25.010430839002264</v>
      </c>
      <c r="S541" s="112">
        <v>24.310430839002265</v>
      </c>
    </row>
    <row r="542" spans="1:19">
      <c r="A542">
        <v>1887</v>
      </c>
      <c r="B542" s="100" t="s">
        <v>907</v>
      </c>
      <c r="C542" s="112">
        <v>161.42741935483883</v>
      </c>
      <c r="D542">
        <v>124</v>
      </c>
      <c r="E542">
        <v>36</v>
      </c>
      <c r="F542">
        <v>124</v>
      </c>
      <c r="G542">
        <v>25</v>
      </c>
      <c r="H542">
        <v>77</v>
      </c>
      <c r="I542">
        <v>22</v>
      </c>
      <c r="J542">
        <v>0.20161290322580644</v>
      </c>
      <c r="K542">
        <v>0.62096774193548387</v>
      </c>
      <c r="L542">
        <v>0.17741935483870969</v>
      </c>
      <c r="M542">
        <v>23.061059907834117</v>
      </c>
      <c r="N542">
        <v>26.904569892473138</v>
      </c>
      <c r="O542">
        <v>0.20161290322580644</v>
      </c>
      <c r="P542">
        <v>0.82258064516129026</v>
      </c>
      <c r="Q542">
        <v>1</v>
      </c>
      <c r="R542" s="112">
        <v>24.907941329024297</v>
      </c>
      <c r="S542" s="112">
        <v>24.207941329024298</v>
      </c>
    </row>
    <row r="543" spans="1:19">
      <c r="A543">
        <v>1887</v>
      </c>
      <c r="B543" s="100" t="s">
        <v>908</v>
      </c>
      <c r="C543" s="112">
        <v>163.5456790123456</v>
      </c>
      <c r="D543">
        <v>81</v>
      </c>
      <c r="E543">
        <v>24</v>
      </c>
      <c r="F543">
        <v>81</v>
      </c>
      <c r="G543">
        <v>15</v>
      </c>
      <c r="H543">
        <v>53</v>
      </c>
      <c r="I543">
        <v>13</v>
      </c>
      <c r="J543">
        <v>0.18518518518518517</v>
      </c>
      <c r="K543">
        <v>0.65432098765432101</v>
      </c>
      <c r="L543">
        <v>0.16049382716049382</v>
      </c>
      <c r="M543">
        <v>23.363668430335085</v>
      </c>
      <c r="N543">
        <v>27.257613168724266</v>
      </c>
      <c r="O543">
        <v>0.18518518518518517</v>
      </c>
      <c r="P543">
        <v>0.83950617283950613</v>
      </c>
      <c r="Q543">
        <v>1</v>
      </c>
      <c r="R543" s="112">
        <v>25.23717014408837</v>
      </c>
      <c r="S543" s="112">
        <v>24.537170144088371</v>
      </c>
    </row>
    <row r="544" spans="1:19" s="61" customFormat="1">
      <c r="A544" s="61">
        <v>1887</v>
      </c>
      <c r="B544" s="239" t="s">
        <v>1074</v>
      </c>
      <c r="C544" s="277">
        <f>AVERAGE(C545:C558)</f>
        <v>163.71463069900011</v>
      </c>
    </row>
    <row r="545" spans="1:19">
      <c r="A545">
        <v>1887</v>
      </c>
      <c r="B545" s="100" t="s">
        <v>969</v>
      </c>
      <c r="C545" s="112">
        <v>167</v>
      </c>
      <c r="D545">
        <v>36</v>
      </c>
      <c r="E545">
        <v>5</v>
      </c>
      <c r="F545">
        <v>36</v>
      </c>
      <c r="G545">
        <v>9</v>
      </c>
      <c r="H545">
        <v>24</v>
      </c>
      <c r="I545">
        <v>3</v>
      </c>
      <c r="J545">
        <v>0.25</v>
      </c>
      <c r="K545">
        <v>0.66666666666666663</v>
      </c>
      <c r="L545">
        <v>8.3333333333333329E-2</v>
      </c>
      <c r="M545">
        <v>23.857142857142858</v>
      </c>
      <c r="N545">
        <v>27.833333333333332</v>
      </c>
      <c r="O545">
        <v>0.25</v>
      </c>
      <c r="P545">
        <v>0.91666666666666663</v>
      </c>
      <c r="Q545">
        <v>1</v>
      </c>
      <c r="R545" s="112">
        <v>25.348214285714285</v>
      </c>
      <c r="S545" s="112">
        <v>24.648214285714285</v>
      </c>
    </row>
    <row r="546" spans="1:19">
      <c r="A546">
        <v>1887</v>
      </c>
      <c r="B546" s="100" t="s">
        <v>991</v>
      </c>
      <c r="C546" s="112">
        <v>160.125</v>
      </c>
      <c r="D546">
        <v>24</v>
      </c>
      <c r="E546">
        <v>6</v>
      </c>
      <c r="F546">
        <v>24</v>
      </c>
      <c r="G546">
        <v>8</v>
      </c>
      <c r="H546">
        <v>11</v>
      </c>
      <c r="I546">
        <v>5</v>
      </c>
      <c r="J546">
        <v>0.33333333333333331</v>
      </c>
      <c r="K546">
        <v>0.45833333333333331</v>
      </c>
      <c r="L546">
        <v>0.20833333333333334</v>
      </c>
      <c r="M546">
        <v>22.875</v>
      </c>
      <c r="N546">
        <v>26.6875</v>
      </c>
      <c r="O546">
        <v>0.33333333333333331</v>
      </c>
      <c r="P546">
        <v>0.79166666666666663</v>
      </c>
      <c r="Q546">
        <v>1</v>
      </c>
      <c r="R546" s="112">
        <v>24.261363636363637</v>
      </c>
      <c r="S546" s="112">
        <v>23.561363636363637</v>
      </c>
    </row>
    <row r="547" spans="1:19">
      <c r="A547">
        <v>1887</v>
      </c>
      <c r="B547" s="128" t="s">
        <v>985</v>
      </c>
      <c r="C547" s="112">
        <v>163.82499999999999</v>
      </c>
      <c r="D547">
        <v>64</v>
      </c>
      <c r="E547">
        <v>12</v>
      </c>
      <c r="F547">
        <v>64</v>
      </c>
      <c r="G547">
        <v>11</v>
      </c>
      <c r="H547">
        <v>49</v>
      </c>
      <c r="I547">
        <v>4</v>
      </c>
      <c r="J547">
        <v>0.171875</v>
      </c>
      <c r="K547">
        <v>0.765625</v>
      </c>
      <c r="L547">
        <v>6.25E-2</v>
      </c>
      <c r="M547">
        <v>23.403571428571428</v>
      </c>
      <c r="N547">
        <v>27.304166666666664</v>
      </c>
      <c r="O547">
        <v>0.171875</v>
      </c>
      <c r="P547">
        <v>0.9375</v>
      </c>
      <c r="Q547">
        <v>1</v>
      </c>
      <c r="R547" s="112">
        <v>25.075255102040813</v>
      </c>
      <c r="S547" s="112">
        <v>24.375255102040814</v>
      </c>
    </row>
    <row r="548" spans="1:19">
      <c r="A548">
        <v>1887</v>
      </c>
      <c r="B548" s="100" t="s">
        <v>1075</v>
      </c>
      <c r="C548" s="112">
        <v>162.4909090909091</v>
      </c>
      <c r="D548">
        <v>44</v>
      </c>
      <c r="E548">
        <v>9</v>
      </c>
      <c r="F548">
        <v>44</v>
      </c>
      <c r="G548">
        <v>12</v>
      </c>
      <c r="H548">
        <v>30</v>
      </c>
      <c r="I548">
        <v>2</v>
      </c>
      <c r="J548">
        <v>0.27272727272727271</v>
      </c>
      <c r="K548">
        <v>0.68181818181818177</v>
      </c>
      <c r="L548">
        <v>4.5454545454545456E-2</v>
      </c>
      <c r="M548">
        <v>23.212987012987014</v>
      </c>
      <c r="N548">
        <v>27.081818181818182</v>
      </c>
      <c r="O548">
        <v>0.27272727272727271</v>
      </c>
      <c r="P548">
        <v>0.95454545454545447</v>
      </c>
      <c r="Q548">
        <v>0.99999999999999989</v>
      </c>
      <c r="R548" s="112">
        <v>24.502597402597402</v>
      </c>
      <c r="S548" s="112">
        <v>23.802597402597403</v>
      </c>
    </row>
    <row r="549" spans="1:19">
      <c r="A549">
        <v>1887</v>
      </c>
      <c r="B549" s="100" t="s">
        <v>986</v>
      </c>
      <c r="C549" s="112">
        <v>164.74</v>
      </c>
      <c r="D549">
        <v>25</v>
      </c>
      <c r="E549">
        <v>6</v>
      </c>
      <c r="F549">
        <v>25</v>
      </c>
      <c r="G549">
        <v>4</v>
      </c>
      <c r="H549">
        <v>20</v>
      </c>
      <c r="I549">
        <v>1</v>
      </c>
      <c r="J549">
        <v>0.16</v>
      </c>
      <c r="K549">
        <v>0.8</v>
      </c>
      <c r="L549">
        <v>0.04</v>
      </c>
      <c r="M549">
        <v>23.534285714285716</v>
      </c>
      <c r="N549">
        <v>27.456666666666667</v>
      </c>
      <c r="O549">
        <v>0.16</v>
      </c>
      <c r="P549">
        <v>0.96000000000000008</v>
      </c>
      <c r="Q549">
        <v>1</v>
      </c>
      <c r="R549" s="112">
        <v>25.201297619047619</v>
      </c>
      <c r="S549" s="112">
        <v>24.501297619047619</v>
      </c>
    </row>
    <row r="550" spans="1:19">
      <c r="A550">
        <v>1887</v>
      </c>
      <c r="B550" s="128" t="s">
        <v>987</v>
      </c>
      <c r="C550" s="112">
        <v>161.97575757575757</v>
      </c>
      <c r="D550">
        <v>33</v>
      </c>
      <c r="E550">
        <v>4</v>
      </c>
      <c r="F550">
        <v>33</v>
      </c>
      <c r="G550">
        <v>6</v>
      </c>
      <c r="H550">
        <v>23</v>
      </c>
      <c r="I550">
        <v>4</v>
      </c>
      <c r="J550">
        <v>0.18181818181818182</v>
      </c>
      <c r="K550">
        <v>0.69696969696969702</v>
      </c>
      <c r="L550">
        <v>0.12121212121212122</v>
      </c>
      <c r="M550">
        <v>23.139393939393937</v>
      </c>
      <c r="N550">
        <v>26.995959595959594</v>
      </c>
      <c r="O550">
        <v>0.18181818181818182</v>
      </c>
      <c r="P550">
        <v>0.8787878787878789</v>
      </c>
      <c r="Q550">
        <v>1</v>
      </c>
      <c r="R550" s="112">
        <v>24.9</v>
      </c>
      <c r="S550" s="112">
        <v>24.2</v>
      </c>
    </row>
    <row r="551" spans="1:19">
      <c r="A551">
        <v>1887</v>
      </c>
      <c r="B551" s="100" t="s">
        <v>970</v>
      </c>
      <c r="C551" s="112">
        <v>162.56666666666663</v>
      </c>
      <c r="D551">
        <v>30</v>
      </c>
      <c r="E551">
        <v>8</v>
      </c>
      <c r="F551">
        <v>30</v>
      </c>
      <c r="G551">
        <v>11</v>
      </c>
      <c r="H551">
        <v>15</v>
      </c>
      <c r="I551">
        <v>4</v>
      </c>
      <c r="J551">
        <v>0.36666666666666664</v>
      </c>
      <c r="K551">
        <v>0.5</v>
      </c>
      <c r="L551">
        <v>0.13333333333333333</v>
      </c>
      <c r="M551">
        <v>23.223809523809518</v>
      </c>
      <c r="N551">
        <v>27.094444444444438</v>
      </c>
      <c r="O551">
        <v>0.36666666666666664</v>
      </c>
      <c r="P551">
        <v>0.8666666666666667</v>
      </c>
      <c r="Q551">
        <v>1</v>
      </c>
      <c r="R551" s="112">
        <v>24.25597883597883</v>
      </c>
      <c r="S551" s="112">
        <v>23.555978835978831</v>
      </c>
    </row>
    <row r="552" spans="1:19">
      <c r="A552">
        <v>1887</v>
      </c>
      <c r="B552" s="100" t="s">
        <v>972</v>
      </c>
      <c r="C552" s="112">
        <v>163.51951219512193</v>
      </c>
      <c r="D552">
        <v>82</v>
      </c>
      <c r="E552">
        <v>16</v>
      </c>
      <c r="F552">
        <v>82</v>
      </c>
      <c r="G552">
        <v>16</v>
      </c>
      <c r="H552">
        <v>56</v>
      </c>
      <c r="I552">
        <v>10</v>
      </c>
      <c r="J552">
        <v>0.1951219512195122</v>
      </c>
      <c r="K552">
        <v>0.68292682926829273</v>
      </c>
      <c r="L552">
        <v>0.12195121951219512</v>
      </c>
      <c r="M552">
        <v>23.359930313588848</v>
      </c>
      <c r="N552">
        <v>27.253252032520322</v>
      </c>
      <c r="O552">
        <v>0.1951219512195122</v>
      </c>
      <c r="P552">
        <v>0.87804878048780499</v>
      </c>
      <c r="Q552">
        <v>1</v>
      </c>
      <c r="R552" s="112">
        <v>25.098020366683254</v>
      </c>
      <c r="S552" s="112">
        <v>24.398020366683255</v>
      </c>
    </row>
    <row r="553" spans="1:19">
      <c r="A553">
        <v>1887</v>
      </c>
      <c r="B553" s="100" t="s">
        <v>974</v>
      </c>
      <c r="C553" s="112">
        <v>162.89142857142861</v>
      </c>
      <c r="D553">
        <v>70</v>
      </c>
      <c r="E553">
        <v>17</v>
      </c>
      <c r="F553">
        <v>70</v>
      </c>
      <c r="G553">
        <v>22</v>
      </c>
      <c r="H553">
        <v>42</v>
      </c>
      <c r="I553">
        <v>6</v>
      </c>
      <c r="J553">
        <v>0.31428571428571428</v>
      </c>
      <c r="K553">
        <v>0.6</v>
      </c>
      <c r="L553">
        <v>8.5714285714285715E-2</v>
      </c>
      <c r="M553">
        <v>23.270204081632659</v>
      </c>
      <c r="N553">
        <v>27.148571428571433</v>
      </c>
      <c r="O553">
        <v>0.31428571428571428</v>
      </c>
      <c r="P553">
        <v>0.91428571428571426</v>
      </c>
      <c r="Q553">
        <v>1</v>
      </c>
      <c r="R553" s="112">
        <v>24.470651117589899</v>
      </c>
      <c r="S553" s="112">
        <v>23.7706511175899</v>
      </c>
    </row>
    <row r="554" spans="1:19">
      <c r="A554">
        <v>1887</v>
      </c>
      <c r="B554" s="100" t="s">
        <v>988</v>
      </c>
      <c r="C554" s="113">
        <v>169.76969696969701</v>
      </c>
      <c r="D554">
        <v>33</v>
      </c>
      <c r="E554">
        <v>8</v>
      </c>
      <c r="F554">
        <v>33</v>
      </c>
      <c r="G554">
        <v>4</v>
      </c>
      <c r="H554">
        <v>24</v>
      </c>
      <c r="I554">
        <v>5</v>
      </c>
      <c r="J554">
        <v>0.12121212121212122</v>
      </c>
      <c r="K554">
        <v>0.72727272727272729</v>
      </c>
      <c r="L554">
        <v>0.15151515151515152</v>
      </c>
      <c r="M554">
        <v>24.252813852813858</v>
      </c>
      <c r="N554">
        <v>28.294949494949503</v>
      </c>
      <c r="O554">
        <v>0.12121212121212122</v>
      </c>
      <c r="P554">
        <v>0.84848484848484851</v>
      </c>
      <c r="Q554">
        <v>1</v>
      </c>
      <c r="R554" s="112">
        <v>26.35809283309284</v>
      </c>
      <c r="S554" s="112">
        <v>25.658092833092841</v>
      </c>
    </row>
    <row r="555" spans="1:19">
      <c r="A555">
        <v>1887</v>
      </c>
      <c r="B555" s="100" t="s">
        <v>971</v>
      </c>
      <c r="C555" s="112">
        <v>164.14285714285714</v>
      </c>
      <c r="D555">
        <v>28</v>
      </c>
      <c r="E555">
        <v>6</v>
      </c>
      <c r="F555">
        <v>28</v>
      </c>
      <c r="G555">
        <v>2</v>
      </c>
      <c r="H555">
        <v>19</v>
      </c>
      <c r="I555">
        <v>7</v>
      </c>
      <c r="J555">
        <v>7.1428571428571425E-2</v>
      </c>
      <c r="K555">
        <v>0.6785714285714286</v>
      </c>
      <c r="L555">
        <v>0.25</v>
      </c>
      <c r="M555">
        <v>23.448979591836736</v>
      </c>
      <c r="N555">
        <v>27.357142857142858</v>
      </c>
      <c r="O555">
        <v>7.1428571428571425E-2</v>
      </c>
      <c r="P555">
        <v>0.75</v>
      </c>
      <c r="Q555">
        <v>1</v>
      </c>
      <c r="R555" s="112">
        <v>25.917293233082706</v>
      </c>
      <c r="S555" s="112">
        <v>25.217293233082707</v>
      </c>
    </row>
    <row r="556" spans="1:19">
      <c r="A556">
        <v>1887</v>
      </c>
      <c r="B556" s="100" t="s">
        <v>1076</v>
      </c>
      <c r="C556" s="112">
        <v>162.02000000000001</v>
      </c>
      <c r="D556">
        <v>10</v>
      </c>
      <c r="E556">
        <v>4</v>
      </c>
      <c r="F556">
        <v>10</v>
      </c>
      <c r="G556">
        <v>2</v>
      </c>
      <c r="H556">
        <v>5</v>
      </c>
      <c r="I556">
        <v>3</v>
      </c>
      <c r="J556">
        <v>0.2</v>
      </c>
      <c r="K556">
        <v>0.5</v>
      </c>
      <c r="L556">
        <v>0.3</v>
      </c>
      <c r="M556">
        <v>23.145714285714288</v>
      </c>
      <c r="N556">
        <v>27.003333333333334</v>
      </c>
      <c r="O556">
        <v>0.2</v>
      </c>
      <c r="P556">
        <v>0.7</v>
      </c>
      <c r="Q556">
        <v>1</v>
      </c>
      <c r="R556" s="112">
        <v>25.460285714285718</v>
      </c>
      <c r="S556" s="112">
        <v>24.760285714285718</v>
      </c>
    </row>
    <row r="557" spans="1:19">
      <c r="A557">
        <v>1887</v>
      </c>
      <c r="B557" s="100" t="s">
        <v>973</v>
      </c>
      <c r="C557" s="112">
        <v>164.2258064516129</v>
      </c>
      <c r="D557">
        <v>93</v>
      </c>
      <c r="E557">
        <v>14</v>
      </c>
      <c r="F557">
        <v>93</v>
      </c>
      <c r="G557">
        <v>18</v>
      </c>
      <c r="H557">
        <v>54</v>
      </c>
      <c r="I557">
        <v>21</v>
      </c>
      <c r="J557">
        <v>0.19354838709677419</v>
      </c>
      <c r="K557">
        <v>0.58064516129032262</v>
      </c>
      <c r="L557">
        <v>0.22580645161290322</v>
      </c>
      <c r="M557">
        <v>23.460829493087555</v>
      </c>
      <c r="N557">
        <v>27.370967741935484</v>
      </c>
      <c r="O557">
        <v>0.19354838709677419</v>
      </c>
      <c r="P557">
        <v>0.77419354838709675</v>
      </c>
      <c r="Q557">
        <v>1</v>
      </c>
      <c r="R557" s="112">
        <v>25.524513568868407</v>
      </c>
      <c r="S557" s="112">
        <v>24.824513568868408</v>
      </c>
    </row>
    <row r="558" spans="1:19">
      <c r="A558">
        <v>1887</v>
      </c>
      <c r="B558" s="100" t="s">
        <v>990</v>
      </c>
      <c r="C558" s="112">
        <v>162.71219512195123</v>
      </c>
      <c r="D558">
        <v>41</v>
      </c>
      <c r="E558">
        <v>8</v>
      </c>
      <c r="F558">
        <v>41</v>
      </c>
      <c r="G558">
        <v>11</v>
      </c>
      <c r="H558">
        <v>25</v>
      </c>
      <c r="I558">
        <v>5</v>
      </c>
      <c r="J558">
        <v>0.26829268292682928</v>
      </c>
      <c r="K558">
        <v>0.6097560975609756</v>
      </c>
      <c r="L558">
        <v>0.12195121951219512</v>
      </c>
      <c r="M558">
        <v>23.244599303135889</v>
      </c>
      <c r="N558">
        <v>27.118699186991872</v>
      </c>
      <c r="O558">
        <v>0.26829268292682928</v>
      </c>
      <c r="P558">
        <v>0.87804878048780488</v>
      </c>
      <c r="Q558">
        <v>1</v>
      </c>
      <c r="R558" s="112">
        <v>24.716757259001163</v>
      </c>
      <c r="S558" s="112">
        <v>24.016757259001164</v>
      </c>
    </row>
    <row r="559" spans="1:19" s="61" customFormat="1">
      <c r="A559" s="61">
        <v>1887</v>
      </c>
      <c r="B559" s="239" t="s">
        <v>1118</v>
      </c>
      <c r="C559" s="277">
        <f>AVERAGE(C560:C570)</f>
        <v>163.57934479092114</v>
      </c>
    </row>
    <row r="560" spans="1:19">
      <c r="A560">
        <v>1887</v>
      </c>
      <c r="B560" s="128" t="s">
        <v>841</v>
      </c>
      <c r="C560" s="112">
        <v>163.87073170731699</v>
      </c>
      <c r="D560">
        <v>164</v>
      </c>
      <c r="E560">
        <v>64</v>
      </c>
      <c r="F560">
        <v>164</v>
      </c>
      <c r="G560">
        <v>28</v>
      </c>
      <c r="H560">
        <v>93</v>
      </c>
      <c r="I560">
        <v>43</v>
      </c>
      <c r="J560">
        <v>0.17073170731707318</v>
      </c>
      <c r="K560">
        <v>0.56707317073170727</v>
      </c>
      <c r="L560">
        <v>0.26219512195121952</v>
      </c>
      <c r="M560">
        <v>23.410104529616714</v>
      </c>
      <c r="N560">
        <v>27.311788617886165</v>
      </c>
      <c r="O560">
        <v>0.17073170731707318</v>
      </c>
      <c r="P560">
        <v>0.73780487804878048</v>
      </c>
      <c r="Q560">
        <v>1</v>
      </c>
      <c r="R560" s="112">
        <v>25.675598516353816</v>
      </c>
      <c r="S560" s="112">
        <v>24.975598516353816</v>
      </c>
    </row>
    <row r="561" spans="1:19">
      <c r="A561">
        <v>1887</v>
      </c>
      <c r="B561" s="100" t="s">
        <v>847</v>
      </c>
      <c r="C561" s="112">
        <v>162.15803108808282</v>
      </c>
      <c r="D561">
        <v>192</v>
      </c>
      <c r="E561">
        <v>60</v>
      </c>
      <c r="F561">
        <v>193</v>
      </c>
      <c r="G561">
        <v>46</v>
      </c>
      <c r="H561">
        <v>123</v>
      </c>
      <c r="I561">
        <v>24</v>
      </c>
      <c r="J561">
        <v>0.23834196891191708</v>
      </c>
      <c r="K561">
        <v>0.63730569948186533</v>
      </c>
      <c r="L561">
        <v>0.12435233160621761</v>
      </c>
      <c r="M561">
        <v>23.165433012583261</v>
      </c>
      <c r="N561">
        <v>27.026338514680472</v>
      </c>
      <c r="O561">
        <v>0.23834196891191708</v>
      </c>
      <c r="P561">
        <v>0.87564766839378239</v>
      </c>
      <c r="Q561">
        <v>1</v>
      </c>
      <c r="R561" s="112">
        <v>24.750601531736994</v>
      </c>
      <c r="S561" s="112">
        <v>24.050601531736994</v>
      </c>
    </row>
    <row r="562" spans="1:19">
      <c r="A562">
        <v>1887</v>
      </c>
      <c r="B562" s="100" t="s">
        <v>850</v>
      </c>
      <c r="C562" s="112">
        <v>163.84468085106391</v>
      </c>
      <c r="D562">
        <v>141</v>
      </c>
      <c r="E562">
        <v>37</v>
      </c>
      <c r="F562">
        <v>141</v>
      </c>
      <c r="G562">
        <v>16</v>
      </c>
      <c r="H562">
        <v>106</v>
      </c>
      <c r="I562">
        <v>19</v>
      </c>
      <c r="J562">
        <v>0.11347517730496454</v>
      </c>
      <c r="K562">
        <v>0.75177304964539005</v>
      </c>
      <c r="L562">
        <v>0.13475177304964539</v>
      </c>
      <c r="M562">
        <v>23.406382978723418</v>
      </c>
      <c r="N562">
        <v>27.307446808510651</v>
      </c>
      <c r="O562">
        <v>0.11347517730496454</v>
      </c>
      <c r="P562">
        <v>0.86524822695035453</v>
      </c>
      <c r="Q562">
        <v>0.99999999999999989</v>
      </c>
      <c r="R562" s="112">
        <v>25.412118627057421</v>
      </c>
      <c r="S562" s="112">
        <v>24.712118627057421</v>
      </c>
    </row>
    <row r="563" spans="1:19">
      <c r="A563">
        <v>1887</v>
      </c>
      <c r="B563" s="100" t="s">
        <v>852</v>
      </c>
      <c r="C563" s="112">
        <v>164.2</v>
      </c>
      <c r="D563">
        <v>126</v>
      </c>
      <c r="E563">
        <v>47</v>
      </c>
      <c r="F563">
        <v>126</v>
      </c>
      <c r="G563">
        <v>26</v>
      </c>
      <c r="H563">
        <v>88</v>
      </c>
      <c r="I563">
        <v>12</v>
      </c>
      <c r="J563">
        <v>0.20634920634920634</v>
      </c>
      <c r="K563">
        <v>0.69841269841269837</v>
      </c>
      <c r="L563">
        <v>9.5238095238095233E-2</v>
      </c>
      <c r="M563">
        <v>23.457142857142856</v>
      </c>
      <c r="N563">
        <v>27.366666666666664</v>
      </c>
      <c r="O563">
        <v>0.20634920634920634</v>
      </c>
      <c r="P563">
        <v>0.90476190476190466</v>
      </c>
      <c r="Q563">
        <v>0.99999999999999989</v>
      </c>
      <c r="R563" s="112">
        <v>25.100919913419911</v>
      </c>
      <c r="S563" s="112">
        <v>24.400919913419912</v>
      </c>
    </row>
    <row r="564" spans="1:19">
      <c r="A564">
        <v>1887</v>
      </c>
      <c r="B564" s="100" t="s">
        <v>869</v>
      </c>
      <c r="C564" s="112">
        <v>162.62312925170073</v>
      </c>
      <c r="D564">
        <v>147</v>
      </c>
      <c r="E564">
        <v>22</v>
      </c>
      <c r="F564">
        <v>146</v>
      </c>
      <c r="G564">
        <v>22</v>
      </c>
      <c r="H564">
        <v>103</v>
      </c>
      <c r="I564">
        <v>21</v>
      </c>
      <c r="J564">
        <v>0.15068493150684931</v>
      </c>
      <c r="K564">
        <v>0.70547945205479456</v>
      </c>
      <c r="L564">
        <v>0.14383561643835616</v>
      </c>
      <c r="M564">
        <v>23.23187560738582</v>
      </c>
      <c r="N564">
        <v>27.103854875283456</v>
      </c>
      <c r="O564">
        <v>0.15068493150684931</v>
      </c>
      <c r="P564">
        <v>0.85616438356164393</v>
      </c>
      <c r="Q564">
        <v>1</v>
      </c>
      <c r="R564" s="112">
        <v>25.149069225471056</v>
      </c>
      <c r="S564" s="112">
        <v>24.449069225471057</v>
      </c>
    </row>
    <row r="565" spans="1:19">
      <c r="A565">
        <v>1887</v>
      </c>
      <c r="B565" s="100" t="s">
        <v>871</v>
      </c>
      <c r="C565" s="112">
        <v>164.33362831858403</v>
      </c>
      <c r="D565">
        <v>113</v>
      </c>
      <c r="E565">
        <v>23</v>
      </c>
      <c r="F565">
        <v>113</v>
      </c>
      <c r="G565">
        <v>18</v>
      </c>
      <c r="H565">
        <v>78</v>
      </c>
      <c r="I565">
        <v>17</v>
      </c>
      <c r="J565">
        <v>0.15929203539823009</v>
      </c>
      <c r="K565">
        <v>0.69026548672566368</v>
      </c>
      <c r="L565">
        <v>0.15044247787610621</v>
      </c>
      <c r="M565">
        <v>23.476232616940575</v>
      </c>
      <c r="N565">
        <v>27.388938053097338</v>
      </c>
      <c r="O565">
        <v>0.15929203539823009</v>
      </c>
      <c r="P565">
        <v>0.84955752212389379</v>
      </c>
      <c r="Q565">
        <v>1</v>
      </c>
      <c r="R565" s="112">
        <v>25.407503889915386</v>
      </c>
      <c r="S565" s="112">
        <v>24.707503889915387</v>
      </c>
    </row>
    <row r="566" spans="1:19">
      <c r="A566">
        <v>1887</v>
      </c>
      <c r="B566" s="128" t="s">
        <v>873</v>
      </c>
      <c r="C566" s="112">
        <v>162.94218749999999</v>
      </c>
      <c r="D566">
        <v>128</v>
      </c>
      <c r="E566">
        <v>20</v>
      </c>
      <c r="F566">
        <v>127</v>
      </c>
      <c r="G566">
        <v>15</v>
      </c>
      <c r="H566">
        <v>77</v>
      </c>
      <c r="I566">
        <v>35</v>
      </c>
      <c r="J566">
        <v>0.11811023622047244</v>
      </c>
      <c r="K566">
        <v>0.60629921259842523</v>
      </c>
      <c r="L566">
        <v>0.27559055118110237</v>
      </c>
      <c r="M566">
        <v>23.277455357142856</v>
      </c>
      <c r="N566">
        <v>27.157031249999999</v>
      </c>
      <c r="O566">
        <v>0.11811023622047244</v>
      </c>
      <c r="P566">
        <v>0.72440944881889768</v>
      </c>
      <c r="Q566">
        <v>1</v>
      </c>
      <c r="R566" s="112">
        <v>25.72108432861781</v>
      </c>
      <c r="S566" s="112">
        <v>25.02108432861781</v>
      </c>
    </row>
    <row r="567" spans="1:19">
      <c r="A567">
        <v>1887</v>
      </c>
      <c r="B567" s="128" t="s">
        <v>879</v>
      </c>
      <c r="C567" s="112">
        <v>163.86440677966098</v>
      </c>
      <c r="D567">
        <v>118</v>
      </c>
      <c r="E567">
        <v>13</v>
      </c>
      <c r="F567">
        <v>118</v>
      </c>
      <c r="G567">
        <v>20</v>
      </c>
      <c r="H567">
        <v>73</v>
      </c>
      <c r="I567">
        <v>25</v>
      </c>
      <c r="J567">
        <v>0.16949152542372881</v>
      </c>
      <c r="K567">
        <v>0.61864406779661019</v>
      </c>
      <c r="L567">
        <v>0.21186440677966101</v>
      </c>
      <c r="M567">
        <v>23.409200968522999</v>
      </c>
      <c r="N567">
        <v>27.31073446327683</v>
      </c>
      <c r="O567">
        <v>0.16949152542372881</v>
      </c>
      <c r="P567">
        <v>0.78813559322033899</v>
      </c>
      <c r="Q567">
        <v>1</v>
      </c>
      <c r="R567" s="112">
        <v>25.493581876679155</v>
      </c>
      <c r="S567" s="112">
        <v>24.793581876679156</v>
      </c>
    </row>
    <row r="568" spans="1:19">
      <c r="A568">
        <v>1887</v>
      </c>
      <c r="B568" s="100" t="s">
        <v>886</v>
      </c>
      <c r="C568" s="112">
        <v>165.11940298507474</v>
      </c>
      <c r="D568">
        <v>67</v>
      </c>
      <c r="E568">
        <v>18</v>
      </c>
      <c r="F568">
        <v>67</v>
      </c>
      <c r="G568">
        <v>15</v>
      </c>
      <c r="H568">
        <v>46</v>
      </c>
      <c r="I568">
        <v>6</v>
      </c>
      <c r="J568">
        <v>0.22388059701492538</v>
      </c>
      <c r="K568">
        <v>0.68656716417910446</v>
      </c>
      <c r="L568">
        <v>8.9552238805970144E-2</v>
      </c>
      <c r="M568">
        <v>23.588486140724964</v>
      </c>
      <c r="N568">
        <v>27.519900497512456</v>
      </c>
      <c r="O568">
        <v>0.22388059701492538</v>
      </c>
      <c r="P568">
        <v>0.91044776119402981</v>
      </c>
      <c r="Q568">
        <v>1</v>
      </c>
      <c r="R568" s="112">
        <v>25.169598436389499</v>
      </c>
      <c r="S568" s="112">
        <v>24.4695984363895</v>
      </c>
    </row>
    <row r="569" spans="1:19">
      <c r="A569">
        <v>1887</v>
      </c>
      <c r="B569" s="100" t="s">
        <v>910</v>
      </c>
      <c r="C569" s="112">
        <v>161.66775700934588</v>
      </c>
      <c r="D569">
        <v>213</v>
      </c>
      <c r="E569">
        <v>45</v>
      </c>
      <c r="F569">
        <v>213</v>
      </c>
      <c r="G569">
        <v>33</v>
      </c>
      <c r="H569">
        <v>148</v>
      </c>
      <c r="I569">
        <v>32</v>
      </c>
      <c r="J569">
        <v>0.15492957746478872</v>
      </c>
      <c r="K569">
        <v>0.69483568075117375</v>
      </c>
      <c r="L569">
        <v>0.15023474178403756</v>
      </c>
      <c r="M569">
        <v>23.095393858477983</v>
      </c>
      <c r="N569">
        <v>26.944626168224314</v>
      </c>
      <c r="O569">
        <v>0.15492957746478872</v>
      </c>
      <c r="P569">
        <v>0.84976525821596249</v>
      </c>
      <c r="Q569">
        <v>1</v>
      </c>
      <c r="R569" s="112">
        <v>25.007005850142548</v>
      </c>
      <c r="S569" s="112">
        <v>24.307005850142549</v>
      </c>
    </row>
    <row r="570" spans="1:19">
      <c r="A570">
        <v>1887</v>
      </c>
      <c r="B570" s="100" t="s">
        <v>912</v>
      </c>
      <c r="C570" s="112">
        <v>164.74883720930234</v>
      </c>
      <c r="D570">
        <v>86</v>
      </c>
      <c r="E570">
        <v>34</v>
      </c>
      <c r="F570">
        <v>86</v>
      </c>
      <c r="G570">
        <v>20</v>
      </c>
      <c r="H570">
        <v>56</v>
      </c>
      <c r="I570">
        <v>10</v>
      </c>
      <c r="J570">
        <v>0.23255813953488372</v>
      </c>
      <c r="K570">
        <v>0.65116279069767447</v>
      </c>
      <c r="L570">
        <v>0.11627906976744186</v>
      </c>
      <c r="M570">
        <v>23.535548172757476</v>
      </c>
      <c r="N570">
        <v>27.458139534883724</v>
      </c>
      <c r="O570">
        <v>0.23255813953488372</v>
      </c>
      <c r="P570">
        <v>0.88372093023255816</v>
      </c>
      <c r="Q570">
        <v>1</v>
      </c>
      <c r="R570" s="112">
        <v>25.146612482202187</v>
      </c>
      <c r="S570" s="112">
        <v>24.446612482202188</v>
      </c>
    </row>
    <row r="571" spans="1:19" s="61" customFormat="1">
      <c r="A571" s="61">
        <v>1887</v>
      </c>
      <c r="B571" s="239" t="s">
        <v>1119</v>
      </c>
      <c r="C571" s="277">
        <f>AVERAGE(C572:C579)</f>
        <v>163.14542698275363</v>
      </c>
    </row>
    <row r="572" spans="1:19">
      <c r="A572">
        <v>1887</v>
      </c>
      <c r="B572" s="100" t="s">
        <v>845</v>
      </c>
      <c r="C572" s="112">
        <v>163.26538461538468</v>
      </c>
      <c r="D572">
        <v>104</v>
      </c>
      <c r="E572">
        <v>29</v>
      </c>
      <c r="F572">
        <v>104</v>
      </c>
      <c r="G572">
        <v>17</v>
      </c>
      <c r="H572">
        <v>72</v>
      </c>
      <c r="I572">
        <v>15</v>
      </c>
      <c r="J572">
        <v>0.16346153846153846</v>
      </c>
      <c r="K572">
        <v>0.69230769230769229</v>
      </c>
      <c r="L572">
        <v>0.14423076923076922</v>
      </c>
      <c r="M572">
        <v>23.323626373626382</v>
      </c>
      <c r="N572">
        <v>27.210897435897447</v>
      </c>
      <c r="O572">
        <v>0.16346153846153846</v>
      </c>
      <c r="P572">
        <v>0.85576923076923073</v>
      </c>
      <c r="Q572">
        <v>1</v>
      </c>
      <c r="R572" s="112">
        <v>25.213272028897038</v>
      </c>
      <c r="S572" s="112">
        <v>24.513272028897038</v>
      </c>
    </row>
    <row r="573" spans="1:19">
      <c r="A573">
        <v>1887</v>
      </c>
      <c r="B573" s="100" t="s">
        <v>849</v>
      </c>
      <c r="C573" s="112">
        <v>162.67704918032786</v>
      </c>
      <c r="D573">
        <v>122</v>
      </c>
      <c r="E573">
        <v>28</v>
      </c>
      <c r="F573">
        <v>122</v>
      </c>
      <c r="G573">
        <v>14</v>
      </c>
      <c r="H573">
        <v>93</v>
      </c>
      <c r="I573">
        <v>15</v>
      </c>
      <c r="J573">
        <v>0.11475409836065574</v>
      </c>
      <c r="K573">
        <v>0.76229508196721307</v>
      </c>
      <c r="L573">
        <v>0.12295081967213115</v>
      </c>
      <c r="M573">
        <v>23.239578454332552</v>
      </c>
      <c r="N573">
        <v>27.112841530054641</v>
      </c>
      <c r="O573">
        <v>0.11475409836065574</v>
      </c>
      <c r="P573">
        <v>0.87704918032786883</v>
      </c>
      <c r="Q573">
        <v>1</v>
      </c>
      <c r="R573" s="112">
        <v>25.197033987224362</v>
      </c>
      <c r="S573" s="112">
        <v>24.497033987224363</v>
      </c>
    </row>
    <row r="574" spans="1:19">
      <c r="A574">
        <v>1887</v>
      </c>
      <c r="B574" s="100" t="s">
        <v>982</v>
      </c>
      <c r="C574" s="112">
        <v>159.81111111111113</v>
      </c>
      <c r="D574">
        <v>27</v>
      </c>
      <c r="E574">
        <v>5</v>
      </c>
      <c r="F574">
        <v>27</v>
      </c>
      <c r="G574">
        <v>10</v>
      </c>
      <c r="H574">
        <v>16</v>
      </c>
      <c r="I574">
        <v>1</v>
      </c>
      <c r="J574">
        <v>0.37037037037037035</v>
      </c>
      <c r="K574">
        <v>0.59259259259259256</v>
      </c>
      <c r="L574">
        <v>3.7037037037037035E-2</v>
      </c>
      <c r="M574">
        <v>22.830158730158733</v>
      </c>
      <c r="N574">
        <v>26.63518518518519</v>
      </c>
      <c r="O574">
        <v>0.37037037037037035</v>
      </c>
      <c r="P574">
        <v>0.96296296296296291</v>
      </c>
      <c r="Q574">
        <v>1</v>
      </c>
      <c r="R574" s="112">
        <v>23.662508267195768</v>
      </c>
      <c r="S574" s="112">
        <v>22.962508267195769</v>
      </c>
    </row>
    <row r="575" spans="1:19">
      <c r="A575">
        <v>1887</v>
      </c>
      <c r="B575" s="100" t="s">
        <v>859</v>
      </c>
      <c r="C575" s="112">
        <v>164.06120689655174</v>
      </c>
      <c r="D575">
        <v>116</v>
      </c>
      <c r="E575">
        <v>18</v>
      </c>
      <c r="F575">
        <v>116</v>
      </c>
      <c r="G575">
        <v>26</v>
      </c>
      <c r="H575">
        <v>78</v>
      </c>
      <c r="I575">
        <v>12</v>
      </c>
      <c r="J575">
        <v>0.22413793103448276</v>
      </c>
      <c r="K575">
        <v>0.67241379310344829</v>
      </c>
      <c r="L575">
        <v>0.10344827586206896</v>
      </c>
      <c r="M575">
        <v>23.437315270935962</v>
      </c>
      <c r="N575">
        <v>27.343534482758624</v>
      </c>
      <c r="O575">
        <v>0.22413793103448276</v>
      </c>
      <c r="P575">
        <v>0.89655172413793105</v>
      </c>
      <c r="Q575">
        <v>1</v>
      </c>
      <c r="R575" s="112">
        <v>25.039866742452951</v>
      </c>
      <c r="S575" s="112">
        <v>24.339866742452951</v>
      </c>
    </row>
    <row r="576" spans="1:19">
      <c r="A576">
        <v>1887</v>
      </c>
      <c r="B576" s="100" t="s">
        <v>868</v>
      </c>
      <c r="C576" s="112">
        <v>164.2</v>
      </c>
      <c r="D576">
        <v>88</v>
      </c>
      <c r="E576">
        <v>16</v>
      </c>
      <c r="F576">
        <v>87</v>
      </c>
      <c r="G576">
        <v>15</v>
      </c>
      <c r="H576">
        <v>62</v>
      </c>
      <c r="I576">
        <v>10</v>
      </c>
      <c r="J576">
        <v>0.17241379310344829</v>
      </c>
      <c r="K576">
        <v>0.71264367816091956</v>
      </c>
      <c r="L576">
        <v>0.11494252873563218</v>
      </c>
      <c r="M576">
        <v>23.457142857142856</v>
      </c>
      <c r="N576">
        <v>27.366666666666664</v>
      </c>
      <c r="O576">
        <v>0.17241379310344829</v>
      </c>
      <c r="P576">
        <v>0.88505747126436785</v>
      </c>
      <c r="Q576">
        <v>1</v>
      </c>
      <c r="R576" s="112">
        <v>25.254262672811059</v>
      </c>
      <c r="S576" s="112">
        <v>24.55426267281106</v>
      </c>
    </row>
    <row r="577" spans="1:19">
      <c r="A577">
        <v>1887</v>
      </c>
      <c r="B577" s="100" t="s">
        <v>878</v>
      </c>
      <c r="C577" s="112">
        <v>164.20406504065036</v>
      </c>
      <c r="D577">
        <v>123</v>
      </c>
      <c r="E577">
        <v>20</v>
      </c>
      <c r="F577">
        <v>123</v>
      </c>
      <c r="G577">
        <v>22</v>
      </c>
      <c r="H577">
        <v>94</v>
      </c>
      <c r="I577">
        <v>7</v>
      </c>
      <c r="J577">
        <v>0.17886178861788618</v>
      </c>
      <c r="K577">
        <v>0.76422764227642281</v>
      </c>
      <c r="L577">
        <v>5.6910569105691054E-2</v>
      </c>
      <c r="M577">
        <v>23.457723577235765</v>
      </c>
      <c r="N577">
        <v>27.367344173441726</v>
      </c>
      <c r="O577">
        <v>0.17886178861788618</v>
      </c>
      <c r="P577">
        <v>0.94308943089430897</v>
      </c>
      <c r="Q577">
        <v>1</v>
      </c>
      <c r="R577" s="112">
        <v>25.100596061811675</v>
      </c>
      <c r="S577" s="112">
        <v>24.400596061811676</v>
      </c>
    </row>
    <row r="578" spans="1:19">
      <c r="A578">
        <v>1887</v>
      </c>
      <c r="B578" s="100" t="s">
        <v>897</v>
      </c>
      <c r="C578" s="112">
        <v>163.56382978723397</v>
      </c>
      <c r="D578">
        <v>94</v>
      </c>
      <c r="E578">
        <v>21</v>
      </c>
      <c r="F578">
        <v>94</v>
      </c>
      <c r="G578">
        <v>26</v>
      </c>
      <c r="H578">
        <v>60</v>
      </c>
      <c r="I578">
        <v>8</v>
      </c>
      <c r="J578">
        <v>0.27659574468085107</v>
      </c>
      <c r="K578">
        <v>0.63829787234042556</v>
      </c>
      <c r="L578">
        <v>8.5106382978723402E-2</v>
      </c>
      <c r="M578">
        <v>23.366261398176281</v>
      </c>
      <c r="N578">
        <v>27.26063829787233</v>
      </c>
      <c r="O578">
        <v>0.27659574468085107</v>
      </c>
      <c r="P578">
        <v>0.91489361702127669</v>
      </c>
      <c r="Q578">
        <v>1</v>
      </c>
      <c r="R578" s="112">
        <v>24.729293313069899</v>
      </c>
      <c r="S578" s="112">
        <v>24.0292933130699</v>
      </c>
    </row>
    <row r="579" spans="1:19">
      <c r="A579">
        <v>1887</v>
      </c>
      <c r="B579" s="100" t="s">
        <v>906</v>
      </c>
      <c r="C579" s="112">
        <v>163.38076923076929</v>
      </c>
      <c r="D579">
        <v>104</v>
      </c>
      <c r="E579">
        <v>26</v>
      </c>
      <c r="F579">
        <v>104</v>
      </c>
      <c r="G579">
        <v>23</v>
      </c>
      <c r="H579">
        <v>72</v>
      </c>
      <c r="I579">
        <v>9</v>
      </c>
      <c r="J579">
        <v>0.22115384615384615</v>
      </c>
      <c r="K579">
        <v>0.69230769230769229</v>
      </c>
      <c r="L579">
        <v>8.6538461538461536E-2</v>
      </c>
      <c r="M579">
        <v>23.340109890109897</v>
      </c>
      <c r="N579">
        <v>27.230128205128214</v>
      </c>
      <c r="O579">
        <v>0.22115384615384615</v>
      </c>
      <c r="P579">
        <v>0.91346153846153844</v>
      </c>
      <c r="Q579">
        <v>1</v>
      </c>
      <c r="R579" s="112">
        <v>24.906922822547831</v>
      </c>
      <c r="S579" s="112">
        <v>24.206922822547831</v>
      </c>
    </row>
    <row r="580" spans="1:19" s="61" customFormat="1">
      <c r="A580" s="61">
        <v>1887</v>
      </c>
      <c r="B580" s="239" t="s">
        <v>1120</v>
      </c>
      <c r="C580" s="277">
        <f>AVERAGE(C581:C588)</f>
        <v>163.46312415586524</v>
      </c>
    </row>
    <row r="581" spans="1:19">
      <c r="A581">
        <v>1887</v>
      </c>
      <c r="B581" s="100" t="s">
        <v>913</v>
      </c>
      <c r="C581" s="112">
        <v>161.20500000000001</v>
      </c>
      <c r="D581">
        <v>80</v>
      </c>
      <c r="E581">
        <v>17</v>
      </c>
      <c r="F581">
        <v>80</v>
      </c>
      <c r="G581">
        <v>11</v>
      </c>
      <c r="H581">
        <v>55</v>
      </c>
      <c r="I581">
        <v>14</v>
      </c>
      <c r="J581">
        <v>0.13750000000000001</v>
      </c>
      <c r="K581">
        <v>0.6875</v>
      </c>
      <c r="L581">
        <v>0.17499999999999999</v>
      </c>
      <c r="M581">
        <v>23.029285714285717</v>
      </c>
      <c r="N581">
        <v>26.867500000000003</v>
      </c>
      <c r="O581">
        <v>0.13750000000000001</v>
      </c>
      <c r="P581">
        <v>0.82499999999999996</v>
      </c>
      <c r="Q581">
        <v>1</v>
      </c>
      <c r="R581" s="112">
        <v>25.053071428571432</v>
      </c>
      <c r="S581" s="112">
        <v>24.353071428571432</v>
      </c>
    </row>
    <row r="582" spans="1:19">
      <c r="A582">
        <v>1887</v>
      </c>
      <c r="B582" s="100" t="s">
        <v>914</v>
      </c>
      <c r="C582" s="112">
        <v>157.66666666666666</v>
      </c>
      <c r="D582">
        <v>12</v>
      </c>
      <c r="E582">
        <v>2</v>
      </c>
      <c r="F582">
        <v>12</v>
      </c>
      <c r="G582">
        <v>1</v>
      </c>
      <c r="H582">
        <v>6</v>
      </c>
      <c r="I582">
        <v>5</v>
      </c>
      <c r="J582">
        <v>8.3333333333333329E-2</v>
      </c>
      <c r="K582">
        <v>0.5</v>
      </c>
      <c r="L582">
        <v>0.41666666666666669</v>
      </c>
      <c r="M582">
        <v>22.523809523809522</v>
      </c>
      <c r="N582">
        <v>26.277777777777775</v>
      </c>
      <c r="O582">
        <v>8.3333333333333329E-2</v>
      </c>
      <c r="P582">
        <v>0.58333333333333337</v>
      </c>
      <c r="Q582">
        <v>1</v>
      </c>
      <c r="R582" s="112">
        <v>25.652116402116398</v>
      </c>
      <c r="S582" s="112">
        <v>24.952116402116399</v>
      </c>
    </row>
    <row r="583" spans="1:19">
      <c r="A583">
        <v>1887</v>
      </c>
      <c r="B583" s="100" t="s">
        <v>915</v>
      </c>
      <c r="C583" s="112">
        <v>164.26969696969678</v>
      </c>
      <c r="D583">
        <v>33</v>
      </c>
      <c r="E583">
        <v>3</v>
      </c>
      <c r="F583">
        <v>33</v>
      </c>
      <c r="H583">
        <v>20</v>
      </c>
      <c r="I583">
        <v>13</v>
      </c>
      <c r="J583">
        <v>0</v>
      </c>
      <c r="K583">
        <v>0.60606060606060608</v>
      </c>
      <c r="L583">
        <v>0.39393939393939392</v>
      </c>
      <c r="M583">
        <v>23.467099567099542</v>
      </c>
      <c r="N583">
        <v>27.378282828282796</v>
      </c>
      <c r="O583">
        <v>0</v>
      </c>
      <c r="P583">
        <v>0.60606060606060608</v>
      </c>
      <c r="Q583">
        <v>1</v>
      </c>
      <c r="R583" s="112">
        <v>26.693825757575727</v>
      </c>
      <c r="S583" s="112">
        <v>25.993825757575728</v>
      </c>
    </row>
    <row r="584" spans="1:19">
      <c r="A584">
        <v>1887</v>
      </c>
      <c r="B584" s="100" t="s">
        <v>916</v>
      </c>
      <c r="C584" s="112">
        <v>163.91557377049185</v>
      </c>
      <c r="D584">
        <v>122</v>
      </c>
      <c r="E584">
        <v>30</v>
      </c>
      <c r="F584">
        <v>121</v>
      </c>
      <c r="G584">
        <v>21</v>
      </c>
      <c r="H584">
        <v>87</v>
      </c>
      <c r="I584">
        <v>13</v>
      </c>
      <c r="J584">
        <v>0.17355371900826447</v>
      </c>
      <c r="K584">
        <v>0.71900826446280997</v>
      </c>
      <c r="L584">
        <v>0.10743801652892562</v>
      </c>
      <c r="M584">
        <v>23.416510538641692</v>
      </c>
      <c r="N584">
        <v>27.319262295081973</v>
      </c>
      <c r="O584">
        <v>0.17355371900826447</v>
      </c>
      <c r="P584">
        <v>0.8925619834710744</v>
      </c>
      <c r="Q584">
        <v>1</v>
      </c>
      <c r="R584" s="112">
        <v>25.188449554496763</v>
      </c>
      <c r="S584" s="112">
        <v>24.488449554496764</v>
      </c>
    </row>
    <row r="585" spans="1:19">
      <c r="A585">
        <v>1887</v>
      </c>
      <c r="B585" s="100" t="s">
        <v>917</v>
      </c>
      <c r="C585" s="112">
        <v>163.71089108910886</v>
      </c>
      <c r="D585">
        <v>201</v>
      </c>
      <c r="E585">
        <v>66</v>
      </c>
      <c r="F585">
        <v>201</v>
      </c>
      <c r="G585">
        <v>53</v>
      </c>
      <c r="H585">
        <v>120</v>
      </c>
      <c r="I585">
        <v>28</v>
      </c>
      <c r="J585">
        <v>0.26368159203980102</v>
      </c>
      <c r="K585">
        <v>0.59701492537313428</v>
      </c>
      <c r="L585">
        <v>0.13930348258706468</v>
      </c>
      <c r="M585">
        <v>23.387270155586979</v>
      </c>
      <c r="N585">
        <v>27.285148514851475</v>
      </c>
      <c r="O585">
        <v>0.26368159203980102</v>
      </c>
      <c r="P585">
        <v>0.86069651741293529</v>
      </c>
      <c r="Q585">
        <v>1</v>
      </c>
      <c r="R585" s="112">
        <v>24.93018033946251</v>
      </c>
      <c r="S585" s="112">
        <v>24.23018033946251</v>
      </c>
    </row>
    <row r="586" spans="1:19">
      <c r="A586">
        <v>1887</v>
      </c>
      <c r="B586" s="100" t="s">
        <v>918</v>
      </c>
      <c r="C586" s="112">
        <v>164</v>
      </c>
      <c r="D586">
        <v>104</v>
      </c>
      <c r="E586">
        <v>22</v>
      </c>
      <c r="F586">
        <v>104</v>
      </c>
      <c r="G586">
        <v>17</v>
      </c>
      <c r="H586">
        <v>69</v>
      </c>
      <c r="I586">
        <v>18</v>
      </c>
      <c r="J586">
        <v>0.16346153846153846</v>
      </c>
      <c r="K586">
        <v>0.66346153846153844</v>
      </c>
      <c r="L586">
        <v>0.17307692307692307</v>
      </c>
      <c r="M586">
        <v>23.428571428571427</v>
      </c>
      <c r="N586">
        <v>27.333333333333332</v>
      </c>
      <c r="O586">
        <v>0.16346153846153846</v>
      </c>
      <c r="P586">
        <v>0.82692307692307687</v>
      </c>
      <c r="Q586">
        <v>1</v>
      </c>
      <c r="R586" s="112">
        <v>25.409247757073842</v>
      </c>
      <c r="S586" s="112">
        <v>24.709247757073843</v>
      </c>
    </row>
    <row r="587" spans="1:19">
      <c r="A587">
        <v>1887</v>
      </c>
      <c r="B587" s="100" t="s">
        <v>919</v>
      </c>
      <c r="C587" s="165">
        <v>170.94827586206895</v>
      </c>
      <c r="D587">
        <v>29</v>
      </c>
      <c r="E587">
        <v>7</v>
      </c>
      <c r="F587">
        <v>29</v>
      </c>
      <c r="G587">
        <v>1</v>
      </c>
      <c r="H587">
        <v>17</v>
      </c>
      <c r="I587">
        <v>11</v>
      </c>
      <c r="J587">
        <v>3.4482758620689655E-2</v>
      </c>
      <c r="K587">
        <v>0.58620689655172409</v>
      </c>
      <c r="L587">
        <v>0.37931034482758619</v>
      </c>
      <c r="M587">
        <v>24.421182266009851</v>
      </c>
      <c r="N587">
        <v>28.491379310344826</v>
      </c>
      <c r="O587">
        <v>3.4482758620689655E-2</v>
      </c>
      <c r="P587">
        <v>0.6206896551724137</v>
      </c>
      <c r="Q587">
        <v>0.99999999999999989</v>
      </c>
      <c r="R587" s="112">
        <v>27.653397565922919</v>
      </c>
      <c r="S587" s="112">
        <v>26.95339756592292</v>
      </c>
    </row>
    <row r="588" spans="1:19">
      <c r="A588">
        <v>1887</v>
      </c>
      <c r="B588" s="100" t="s">
        <v>920</v>
      </c>
      <c r="C588" s="112">
        <v>161.98888888888888</v>
      </c>
      <c r="D588">
        <v>18</v>
      </c>
      <c r="E588">
        <v>2</v>
      </c>
      <c r="F588">
        <v>18</v>
      </c>
      <c r="G588">
        <v>2</v>
      </c>
      <c r="H588">
        <v>14</v>
      </c>
      <c r="I588">
        <v>2</v>
      </c>
      <c r="J588">
        <v>0.1111111111111111</v>
      </c>
      <c r="K588">
        <v>0.77777777777777779</v>
      </c>
      <c r="L588">
        <v>0.1111111111111111</v>
      </c>
      <c r="M588">
        <v>23.141269841269839</v>
      </c>
      <c r="N588">
        <v>26.998148148148147</v>
      </c>
      <c r="O588">
        <v>0.1111111111111111</v>
      </c>
      <c r="P588">
        <v>0.88888888888888884</v>
      </c>
      <c r="Q588">
        <v>1</v>
      </c>
      <c r="R588" s="112">
        <v>25.069708994708993</v>
      </c>
      <c r="S588" s="112">
        <v>24.369708994708994</v>
      </c>
    </row>
    <row r="589" spans="1:19" s="61" customFormat="1">
      <c r="A589" s="61">
        <v>1887</v>
      </c>
      <c r="B589" s="239" t="s">
        <v>1121</v>
      </c>
      <c r="C589" s="277">
        <f>AVERAGE(C590:C608)</f>
        <v>165.20854653795058</v>
      </c>
    </row>
    <row r="590" spans="1:19">
      <c r="A590">
        <v>1887</v>
      </c>
      <c r="B590" s="100" t="s">
        <v>921</v>
      </c>
      <c r="C590" s="112">
        <v>165.5</v>
      </c>
      <c r="D590">
        <v>140</v>
      </c>
      <c r="E590">
        <v>25</v>
      </c>
      <c r="F590">
        <v>140</v>
      </c>
      <c r="G590">
        <v>13</v>
      </c>
      <c r="H590">
        <v>87</v>
      </c>
      <c r="I590">
        <v>40</v>
      </c>
      <c r="J590">
        <v>9.285714285714286E-2</v>
      </c>
      <c r="K590">
        <v>0.62142857142857144</v>
      </c>
      <c r="L590">
        <v>0.2857142857142857</v>
      </c>
      <c r="M590">
        <v>23.642857142857142</v>
      </c>
      <c r="N590">
        <v>27.583333333333332</v>
      </c>
      <c r="O590">
        <v>9.285714285714286E-2</v>
      </c>
      <c r="P590">
        <v>0.7142857142857143</v>
      </c>
      <c r="Q590">
        <v>1</v>
      </c>
      <c r="R590" s="112">
        <v>26.224548440065682</v>
      </c>
      <c r="S590" s="112">
        <v>25.524548440065683</v>
      </c>
    </row>
    <row r="591" spans="1:19">
      <c r="A591">
        <v>1887</v>
      </c>
      <c r="B591" s="100" t="s">
        <v>922</v>
      </c>
      <c r="C591" s="112">
        <v>164.6</v>
      </c>
      <c r="D591">
        <v>68</v>
      </c>
      <c r="E591">
        <v>6</v>
      </c>
      <c r="F591">
        <v>68</v>
      </c>
      <c r="G591">
        <v>6</v>
      </c>
      <c r="H591">
        <v>40</v>
      </c>
      <c r="I591">
        <v>22</v>
      </c>
      <c r="J591">
        <v>8.8235294117647065E-2</v>
      </c>
      <c r="K591">
        <v>0.58823529411764708</v>
      </c>
      <c r="L591">
        <v>0.3235294117647059</v>
      </c>
      <c r="M591">
        <v>23.514285714285712</v>
      </c>
      <c r="N591">
        <v>27.433333333333334</v>
      </c>
      <c r="O591">
        <v>8.8235294117647065E-2</v>
      </c>
      <c r="P591">
        <v>0.67647058823529416</v>
      </c>
      <c r="Q591">
        <v>1</v>
      </c>
      <c r="R591" s="112">
        <v>26.257619047619048</v>
      </c>
      <c r="S591" s="112">
        <v>25.557619047619049</v>
      </c>
    </row>
    <row r="592" spans="1:19">
      <c r="A592">
        <v>1887</v>
      </c>
      <c r="B592" s="100" t="s">
        <v>923</v>
      </c>
      <c r="C592" s="112">
        <v>165.17400000000001</v>
      </c>
      <c r="D592">
        <v>50</v>
      </c>
      <c r="E592">
        <v>3</v>
      </c>
      <c r="F592">
        <v>49</v>
      </c>
      <c r="G592">
        <v>11</v>
      </c>
      <c r="H592">
        <v>29</v>
      </c>
      <c r="I592">
        <v>9</v>
      </c>
      <c r="J592">
        <v>0.22448979591836735</v>
      </c>
      <c r="K592">
        <v>0.59183673469387754</v>
      </c>
      <c r="L592">
        <v>0.18367346938775511</v>
      </c>
      <c r="M592">
        <v>23.596285714285717</v>
      </c>
      <c r="N592">
        <v>27.529</v>
      </c>
      <c r="O592">
        <v>0.22448979591836735</v>
      </c>
      <c r="P592">
        <v>0.81632653061224492</v>
      </c>
      <c r="Q592">
        <v>1</v>
      </c>
      <c r="R592" s="112">
        <v>25.427032019704434</v>
      </c>
      <c r="S592" s="112">
        <v>24.727032019704435</v>
      </c>
    </row>
    <row r="593" spans="1:19">
      <c r="A593">
        <v>1887</v>
      </c>
      <c r="B593" s="100" t="s">
        <v>931</v>
      </c>
      <c r="C593" s="112">
        <v>165.67962962962963</v>
      </c>
      <c r="D593">
        <v>108</v>
      </c>
      <c r="E593">
        <v>16</v>
      </c>
      <c r="F593">
        <v>107</v>
      </c>
      <c r="G593">
        <v>7</v>
      </c>
      <c r="H593">
        <v>74</v>
      </c>
      <c r="I593">
        <v>26</v>
      </c>
      <c r="J593">
        <v>6.5420560747663545E-2</v>
      </c>
      <c r="K593">
        <v>0.69158878504672894</v>
      </c>
      <c r="L593">
        <v>0.24299065420560748</v>
      </c>
      <c r="M593">
        <v>23.668518518518518</v>
      </c>
      <c r="N593">
        <v>27.613271604938273</v>
      </c>
      <c r="O593">
        <v>6.5420560747663545E-2</v>
      </c>
      <c r="P593">
        <v>0.7570093457943925</v>
      </c>
      <c r="Q593">
        <v>1</v>
      </c>
      <c r="R593" s="112">
        <v>26.147316066066068</v>
      </c>
      <c r="S593" s="112">
        <v>25.447316066066069</v>
      </c>
    </row>
    <row r="594" spans="1:19">
      <c r="A594">
        <v>1887</v>
      </c>
      <c r="B594" s="100" t="s">
        <v>924</v>
      </c>
      <c r="C594" s="112">
        <v>165.35</v>
      </c>
      <c r="D594">
        <v>102</v>
      </c>
      <c r="E594">
        <v>5</v>
      </c>
      <c r="F594">
        <v>102</v>
      </c>
      <c r="G594">
        <v>10</v>
      </c>
      <c r="H594">
        <v>71</v>
      </c>
      <c r="I594">
        <v>21</v>
      </c>
      <c r="J594">
        <v>9.8039215686274508E-2</v>
      </c>
      <c r="K594">
        <v>0.69607843137254899</v>
      </c>
      <c r="L594">
        <v>0.20588235294117646</v>
      </c>
      <c r="M594">
        <v>23.62142857142857</v>
      </c>
      <c r="N594">
        <v>27.558333333333334</v>
      </c>
      <c r="O594">
        <v>9.8039215686274508E-2</v>
      </c>
      <c r="P594">
        <v>0.79411764705882348</v>
      </c>
      <c r="Q594">
        <v>1</v>
      </c>
      <c r="R594" s="112">
        <v>25.89485244802146</v>
      </c>
      <c r="S594" s="112">
        <v>25.194852448021461</v>
      </c>
    </row>
    <row r="595" spans="1:19">
      <c r="A595">
        <v>1887</v>
      </c>
      <c r="B595" s="100" t="s">
        <v>934</v>
      </c>
      <c r="C595" s="112">
        <v>166.56969696969699</v>
      </c>
      <c r="D595">
        <v>132</v>
      </c>
      <c r="E595">
        <v>13</v>
      </c>
      <c r="F595">
        <v>132</v>
      </c>
      <c r="G595">
        <v>29</v>
      </c>
      <c r="H595">
        <v>81</v>
      </c>
      <c r="I595">
        <v>22</v>
      </c>
      <c r="J595">
        <v>0.2196969696969697</v>
      </c>
      <c r="K595">
        <v>0.61363636363636365</v>
      </c>
      <c r="L595">
        <v>0.16666666666666666</v>
      </c>
      <c r="M595">
        <v>23.795670995670999</v>
      </c>
      <c r="N595">
        <v>27.761616161616164</v>
      </c>
      <c r="O595">
        <v>0.2196969696969697</v>
      </c>
      <c r="P595">
        <v>0.83333333333333337</v>
      </c>
      <c r="Q595">
        <v>1</v>
      </c>
      <c r="R595" s="112">
        <v>25.60727557764595</v>
      </c>
      <c r="S595" s="112">
        <v>24.907275577645951</v>
      </c>
    </row>
    <row r="596" spans="1:19">
      <c r="A596">
        <v>1887</v>
      </c>
      <c r="B596" s="100" t="s">
        <v>943</v>
      </c>
      <c r="C596" s="112">
        <v>165.20807453416137</v>
      </c>
      <c r="D596">
        <v>321</v>
      </c>
      <c r="E596">
        <v>62</v>
      </c>
      <c r="F596">
        <v>322</v>
      </c>
      <c r="G596">
        <v>52</v>
      </c>
      <c r="H596">
        <v>182</v>
      </c>
      <c r="I596">
        <v>88</v>
      </c>
      <c r="J596">
        <v>0.16149068322981366</v>
      </c>
      <c r="K596">
        <v>0.56521739130434778</v>
      </c>
      <c r="L596">
        <v>0.27329192546583853</v>
      </c>
      <c r="M596">
        <v>23.601153504880195</v>
      </c>
      <c r="N596">
        <v>27.534679089026895</v>
      </c>
      <c r="O596">
        <v>0.16149068322981366</v>
      </c>
      <c r="P596">
        <v>0.72670807453416142</v>
      </c>
      <c r="Q596">
        <v>1</v>
      </c>
      <c r="R596" s="112">
        <v>25.95694629978124</v>
      </c>
      <c r="S596" s="112">
        <v>25.256946299781241</v>
      </c>
    </row>
    <row r="597" spans="1:19">
      <c r="A597">
        <v>1887</v>
      </c>
      <c r="B597" s="100" t="s">
        <v>941</v>
      </c>
      <c r="C597" s="112">
        <v>164.86938775510197</v>
      </c>
      <c r="D597">
        <v>49</v>
      </c>
      <c r="E597">
        <v>12</v>
      </c>
      <c r="F597">
        <v>49</v>
      </c>
      <c r="G597">
        <v>3</v>
      </c>
      <c r="H597">
        <v>30</v>
      </c>
      <c r="I597">
        <v>16</v>
      </c>
      <c r="J597">
        <v>6.1224489795918366E-2</v>
      </c>
      <c r="K597">
        <v>0.61224489795918369</v>
      </c>
      <c r="L597">
        <v>0.32653061224489793</v>
      </c>
      <c r="M597">
        <v>23.55276967930028</v>
      </c>
      <c r="N597">
        <v>27.478231292516995</v>
      </c>
      <c r="O597">
        <v>6.1224489795918366E-2</v>
      </c>
      <c r="P597">
        <v>0.67346938775510201</v>
      </c>
      <c r="Q597">
        <v>1</v>
      </c>
      <c r="R597" s="112">
        <v>26.36601716877226</v>
      </c>
      <c r="S597" s="112">
        <v>25.66601716877226</v>
      </c>
    </row>
    <row r="598" spans="1:19">
      <c r="A598">
        <v>1887</v>
      </c>
      <c r="B598" s="100" t="s">
        <v>944</v>
      </c>
      <c r="C598" s="112">
        <v>166.55795454545452</v>
      </c>
      <c r="D598">
        <v>88</v>
      </c>
      <c r="E598">
        <v>7</v>
      </c>
      <c r="F598">
        <v>88</v>
      </c>
      <c r="G598">
        <v>20</v>
      </c>
      <c r="H598">
        <v>50</v>
      </c>
      <c r="I598">
        <v>18</v>
      </c>
      <c r="J598">
        <v>0.22727272727272727</v>
      </c>
      <c r="K598">
        <v>0.56818181818181823</v>
      </c>
      <c r="L598">
        <v>0.20454545454545456</v>
      </c>
      <c r="M598">
        <v>23.793993506493504</v>
      </c>
      <c r="N598">
        <v>27.759659090909086</v>
      </c>
      <c r="O598">
        <v>0.22727272727272727</v>
      </c>
      <c r="P598">
        <v>0.79545454545454553</v>
      </c>
      <c r="Q598">
        <v>1</v>
      </c>
      <c r="R598" s="112">
        <v>25.697512987012981</v>
      </c>
      <c r="S598" s="112">
        <v>24.997512987012982</v>
      </c>
    </row>
    <row r="599" spans="1:19">
      <c r="A599">
        <v>1887</v>
      </c>
      <c r="B599" s="128" t="s">
        <v>947</v>
      </c>
      <c r="C599" s="112">
        <v>164.2528925619834</v>
      </c>
      <c r="D599">
        <v>121</v>
      </c>
      <c r="E599">
        <v>7</v>
      </c>
      <c r="F599">
        <v>121</v>
      </c>
      <c r="G599">
        <v>15</v>
      </c>
      <c r="H599">
        <v>85</v>
      </c>
      <c r="I599">
        <v>21</v>
      </c>
      <c r="J599">
        <v>0.12396694214876033</v>
      </c>
      <c r="K599">
        <v>0.7024793388429752</v>
      </c>
      <c r="L599">
        <v>0.17355371900826447</v>
      </c>
      <c r="M599">
        <v>23.464698937426199</v>
      </c>
      <c r="N599">
        <v>27.375482093663901</v>
      </c>
      <c r="O599">
        <v>0.12396694214876033</v>
      </c>
      <c r="P599">
        <v>0.82644628099173556</v>
      </c>
      <c r="Q599">
        <v>1</v>
      </c>
      <c r="R599" s="112">
        <v>25.558118156353441</v>
      </c>
      <c r="S599" s="112">
        <v>24.858118156353441</v>
      </c>
    </row>
    <row r="600" spans="1:19">
      <c r="A600">
        <v>1887</v>
      </c>
      <c r="B600" s="128" t="s">
        <v>948</v>
      </c>
      <c r="C600" s="112">
        <v>165.38421052631583</v>
      </c>
      <c r="D600">
        <v>114</v>
      </c>
      <c r="E600">
        <v>12</v>
      </c>
      <c r="F600">
        <v>114</v>
      </c>
      <c r="G600">
        <v>21</v>
      </c>
      <c r="H600">
        <v>82</v>
      </c>
      <c r="I600">
        <v>11</v>
      </c>
      <c r="J600">
        <v>0.18421052631578946</v>
      </c>
      <c r="K600">
        <v>0.7192982456140351</v>
      </c>
      <c r="L600">
        <v>9.6491228070175433E-2</v>
      </c>
      <c r="M600">
        <v>23.62631578947369</v>
      </c>
      <c r="N600">
        <v>27.564035087719304</v>
      </c>
      <c r="O600">
        <v>0.18421052631578946</v>
      </c>
      <c r="P600">
        <v>0.90350877192982459</v>
      </c>
      <c r="Q600">
        <v>1</v>
      </c>
      <c r="R600" s="112">
        <v>25.355070603337619</v>
      </c>
      <c r="S600" s="112">
        <v>24.65507060333762</v>
      </c>
    </row>
    <row r="601" spans="1:19">
      <c r="A601">
        <v>1887</v>
      </c>
      <c r="B601" s="100" t="s">
        <v>951</v>
      </c>
      <c r="C601" s="112">
        <v>166.26272727272729</v>
      </c>
      <c r="D601">
        <v>110</v>
      </c>
      <c r="E601">
        <v>22</v>
      </c>
      <c r="F601">
        <v>110</v>
      </c>
      <c r="G601">
        <v>17</v>
      </c>
      <c r="H601">
        <v>66</v>
      </c>
      <c r="I601">
        <v>27</v>
      </c>
      <c r="J601">
        <v>0.15454545454545454</v>
      </c>
      <c r="K601">
        <v>0.6</v>
      </c>
      <c r="L601">
        <v>0.24545454545454545</v>
      </c>
      <c r="M601">
        <v>23.751818181818184</v>
      </c>
      <c r="N601">
        <v>27.710454545454549</v>
      </c>
      <c r="O601">
        <v>0.15454545454545454</v>
      </c>
      <c r="P601">
        <v>0.75454545454545452</v>
      </c>
      <c r="Q601">
        <v>1</v>
      </c>
      <c r="R601" s="112">
        <v>26.031033057851243</v>
      </c>
      <c r="S601" s="112">
        <v>25.331033057851243</v>
      </c>
    </row>
    <row r="602" spans="1:19">
      <c r="A602">
        <v>1887</v>
      </c>
      <c r="B602" s="100" t="s">
        <v>927</v>
      </c>
      <c r="C602" s="112">
        <v>163.51650485436886</v>
      </c>
      <c r="D602">
        <v>103</v>
      </c>
      <c r="E602">
        <v>14</v>
      </c>
      <c r="F602">
        <v>103</v>
      </c>
      <c r="G602">
        <v>11</v>
      </c>
      <c r="H602">
        <v>63</v>
      </c>
      <c r="I602">
        <v>29</v>
      </c>
      <c r="J602">
        <v>0.10679611650485436</v>
      </c>
      <c r="K602">
        <v>0.61165048543689315</v>
      </c>
      <c r="L602">
        <v>0.28155339805825241</v>
      </c>
      <c r="M602">
        <v>23.359500693481266</v>
      </c>
      <c r="N602">
        <v>27.252750809061478</v>
      </c>
      <c r="O602">
        <v>0.10679611650485436</v>
      </c>
      <c r="P602">
        <v>0.71844660194174748</v>
      </c>
      <c r="Q602">
        <v>0.99999999999999989</v>
      </c>
      <c r="R602" s="112">
        <v>25.862304339211402</v>
      </c>
      <c r="S602" s="112">
        <v>25.162304339211403</v>
      </c>
    </row>
    <row r="603" spans="1:19">
      <c r="A603">
        <v>1887</v>
      </c>
      <c r="B603" s="100" t="s">
        <v>983</v>
      </c>
      <c r="C603" s="112">
        <v>166.32769230769225</v>
      </c>
      <c r="D603">
        <v>65</v>
      </c>
      <c r="E603">
        <v>7</v>
      </c>
      <c r="F603">
        <v>65</v>
      </c>
      <c r="G603">
        <v>8</v>
      </c>
      <c r="H603">
        <v>47</v>
      </c>
      <c r="I603">
        <v>10</v>
      </c>
      <c r="J603">
        <v>0.12307692307692308</v>
      </c>
      <c r="K603">
        <v>0.72307692307692306</v>
      </c>
      <c r="L603">
        <v>0.15384615384615385</v>
      </c>
      <c r="M603">
        <v>23.761098901098894</v>
      </c>
      <c r="N603">
        <v>27.721282051282042</v>
      </c>
      <c r="O603">
        <v>0.12307692307692308</v>
      </c>
      <c r="P603">
        <v>0.84615384615384615</v>
      </c>
      <c r="Q603">
        <v>1</v>
      </c>
      <c r="R603" s="112">
        <v>25.82544969215181</v>
      </c>
      <c r="S603" s="112">
        <v>25.125449692151811</v>
      </c>
    </row>
    <row r="604" spans="1:19">
      <c r="A604">
        <v>1887</v>
      </c>
      <c r="B604" s="100" t="s">
        <v>952</v>
      </c>
      <c r="C604" s="112">
        <v>164.83263157894743</v>
      </c>
      <c r="D604">
        <v>95</v>
      </c>
      <c r="E604">
        <v>9</v>
      </c>
      <c r="F604">
        <v>95</v>
      </c>
      <c r="G604">
        <v>18</v>
      </c>
      <c r="H604">
        <v>61</v>
      </c>
      <c r="I604">
        <v>16</v>
      </c>
      <c r="J604">
        <v>0.18947368421052632</v>
      </c>
      <c r="K604">
        <v>0.64210526315789473</v>
      </c>
      <c r="L604">
        <v>0.16842105263157894</v>
      </c>
      <c r="M604">
        <v>23.547518796992488</v>
      </c>
      <c r="N604">
        <v>27.472105263157903</v>
      </c>
      <c r="O604">
        <v>0.18947368421052632</v>
      </c>
      <c r="P604">
        <v>0.83157894736842108</v>
      </c>
      <c r="Q604">
        <v>1</v>
      </c>
      <c r="R604" s="112">
        <v>25.445474547023302</v>
      </c>
      <c r="S604" s="112">
        <v>24.745474547023303</v>
      </c>
    </row>
    <row r="605" spans="1:19">
      <c r="A605">
        <v>1887</v>
      </c>
      <c r="B605" s="100" t="s">
        <v>961</v>
      </c>
      <c r="C605" s="112">
        <v>163.56857142857146</v>
      </c>
      <c r="D605">
        <v>35</v>
      </c>
      <c r="E605">
        <v>10</v>
      </c>
      <c r="F605">
        <v>35</v>
      </c>
      <c r="G605">
        <v>7</v>
      </c>
      <c r="H605">
        <v>22</v>
      </c>
      <c r="I605">
        <v>6</v>
      </c>
      <c r="J605">
        <v>0.2</v>
      </c>
      <c r="K605">
        <v>0.62857142857142856</v>
      </c>
      <c r="L605">
        <v>0.17142857142857143</v>
      </c>
      <c r="M605">
        <v>23.36693877551021</v>
      </c>
      <c r="N605">
        <v>27.261428571428578</v>
      </c>
      <c r="O605">
        <v>0.2</v>
      </c>
      <c r="P605">
        <v>0.82857142857142851</v>
      </c>
      <c r="Q605">
        <v>1</v>
      </c>
      <c r="R605" s="112">
        <v>25.225672541743975</v>
      </c>
      <c r="S605" s="112">
        <v>24.525672541743976</v>
      </c>
    </row>
    <row r="606" spans="1:19">
      <c r="A606">
        <v>1887</v>
      </c>
      <c r="B606" s="100" t="s">
        <v>954</v>
      </c>
      <c r="C606" s="112">
        <v>164.232</v>
      </c>
      <c r="D606">
        <v>50</v>
      </c>
      <c r="E606">
        <v>3</v>
      </c>
      <c r="F606">
        <v>50</v>
      </c>
      <c r="G606">
        <v>4</v>
      </c>
      <c r="H606">
        <v>25</v>
      </c>
      <c r="I606">
        <v>21</v>
      </c>
      <c r="J606">
        <v>0.08</v>
      </c>
      <c r="K606">
        <v>0.5</v>
      </c>
      <c r="L606">
        <v>0.42</v>
      </c>
      <c r="M606">
        <v>23.461714285714287</v>
      </c>
      <c r="N606">
        <v>27.372</v>
      </c>
      <c r="O606">
        <v>0.08</v>
      </c>
      <c r="P606">
        <v>0.57999999999999996</v>
      </c>
      <c r="Q606">
        <v>1</v>
      </c>
      <c r="R606" s="112">
        <v>26.746354285714286</v>
      </c>
      <c r="S606" s="112">
        <v>26.046354285714287</v>
      </c>
    </row>
    <row r="607" spans="1:19">
      <c r="A607">
        <v>1887</v>
      </c>
      <c r="B607" s="100" t="s">
        <v>958</v>
      </c>
      <c r="C607" s="112">
        <v>166.65846153846152</v>
      </c>
      <c r="D607">
        <v>195</v>
      </c>
      <c r="E607">
        <v>30</v>
      </c>
      <c r="F607">
        <v>195</v>
      </c>
      <c r="G607">
        <v>23</v>
      </c>
      <c r="H607">
        <v>123</v>
      </c>
      <c r="I607">
        <v>49</v>
      </c>
      <c r="J607">
        <v>0.11794871794871795</v>
      </c>
      <c r="K607">
        <v>0.63076923076923075</v>
      </c>
      <c r="L607">
        <v>0.25128205128205128</v>
      </c>
      <c r="M607">
        <v>23.808351648351646</v>
      </c>
      <c r="N607">
        <v>27.776410256410255</v>
      </c>
      <c r="O607">
        <v>0.11794871794871795</v>
      </c>
      <c r="P607">
        <v>0.74871794871794872</v>
      </c>
      <c r="Q607">
        <v>1</v>
      </c>
      <c r="R607" s="112">
        <v>26.211769260549747</v>
      </c>
      <c r="S607" s="112">
        <v>25.511769260549748</v>
      </c>
    </row>
    <row r="608" spans="1:19">
      <c r="A608">
        <v>1887</v>
      </c>
      <c r="B608" s="128" t="s">
        <v>928</v>
      </c>
      <c r="C608" s="112">
        <v>164.41794871794869</v>
      </c>
      <c r="D608">
        <v>156</v>
      </c>
      <c r="E608">
        <v>14</v>
      </c>
      <c r="F608">
        <v>155</v>
      </c>
      <c r="G608">
        <v>26</v>
      </c>
      <c r="H608">
        <v>107</v>
      </c>
      <c r="I608">
        <v>22</v>
      </c>
      <c r="J608">
        <v>0.16774193548387098</v>
      </c>
      <c r="K608">
        <v>0.69032258064516128</v>
      </c>
      <c r="L608">
        <v>0.14193548387096774</v>
      </c>
      <c r="M608">
        <v>23.488278388278385</v>
      </c>
      <c r="N608">
        <v>27.402991452991447</v>
      </c>
      <c r="O608">
        <v>0.16774193548387098</v>
      </c>
      <c r="P608">
        <v>0.85806451612903223</v>
      </c>
      <c r="Q608">
        <v>1</v>
      </c>
      <c r="R608" s="112">
        <v>25.37246271381785</v>
      </c>
      <c r="S608" s="112">
        <v>24.67246271381785</v>
      </c>
    </row>
    <row r="609" spans="1:19" s="61" customFormat="1">
      <c r="A609" s="61">
        <v>1887</v>
      </c>
      <c r="B609" s="248" t="s">
        <v>1122</v>
      </c>
      <c r="C609" s="277">
        <f>AVERAGE(C610:C622)</f>
        <v>162.89311426489965</v>
      </c>
    </row>
    <row r="610" spans="1:19">
      <c r="A610">
        <v>1887</v>
      </c>
      <c r="B610" s="100" t="s">
        <v>851</v>
      </c>
      <c r="C610" s="112">
        <v>163.46595744680855</v>
      </c>
      <c r="D610">
        <v>47</v>
      </c>
      <c r="E610">
        <v>19</v>
      </c>
      <c r="F610">
        <v>47</v>
      </c>
      <c r="G610">
        <v>20</v>
      </c>
      <c r="H610">
        <v>25</v>
      </c>
      <c r="I610">
        <v>2</v>
      </c>
      <c r="J610">
        <v>0.42553191489361702</v>
      </c>
      <c r="K610">
        <v>0.53191489361702127</v>
      </c>
      <c r="L610">
        <v>4.2553191489361701E-2</v>
      </c>
      <c r="M610">
        <v>23.352279635258363</v>
      </c>
      <c r="N610">
        <v>27.244326241134758</v>
      </c>
      <c r="O610">
        <v>0.42553191489361702</v>
      </c>
      <c r="P610">
        <v>0.95744680851063824</v>
      </c>
      <c r="Q610">
        <v>0.99999999999999989</v>
      </c>
      <c r="R610" s="112">
        <v>23.897166160081056</v>
      </c>
      <c r="S610" s="112">
        <v>23.197166160081057</v>
      </c>
    </row>
    <row r="611" spans="1:19">
      <c r="A611">
        <v>1887</v>
      </c>
      <c r="B611" s="100" t="s">
        <v>930</v>
      </c>
      <c r="C611" s="112">
        <v>167.42727272727271</v>
      </c>
      <c r="D611">
        <v>66</v>
      </c>
      <c r="E611">
        <v>16</v>
      </c>
      <c r="F611">
        <v>66</v>
      </c>
      <c r="G611">
        <v>12</v>
      </c>
      <c r="H611">
        <v>37</v>
      </c>
      <c r="I611">
        <v>17</v>
      </c>
      <c r="J611">
        <v>0.18181818181818182</v>
      </c>
      <c r="K611">
        <v>0.56060606060606055</v>
      </c>
      <c r="L611">
        <v>0.25757575757575757</v>
      </c>
      <c r="M611">
        <v>23.918181818181814</v>
      </c>
      <c r="N611">
        <v>27.904545454545453</v>
      </c>
      <c r="O611">
        <v>0.18181818181818182</v>
      </c>
      <c r="P611">
        <v>0.74242424242424243</v>
      </c>
      <c r="Q611">
        <v>1</v>
      </c>
      <c r="R611" s="112">
        <v>26.18071253071253</v>
      </c>
      <c r="S611" s="112">
        <v>25.48071253071253</v>
      </c>
    </row>
    <row r="612" spans="1:19">
      <c r="A612">
        <v>1887</v>
      </c>
      <c r="B612" s="100" t="s">
        <v>925</v>
      </c>
      <c r="C612" s="112">
        <v>158.38089887640447</v>
      </c>
      <c r="D612">
        <v>89</v>
      </c>
      <c r="E612">
        <v>31</v>
      </c>
      <c r="F612">
        <v>89</v>
      </c>
      <c r="G612">
        <v>29</v>
      </c>
      <c r="H612">
        <v>51</v>
      </c>
      <c r="I612">
        <v>9</v>
      </c>
      <c r="J612">
        <v>0.3258426966292135</v>
      </c>
      <c r="K612">
        <v>0.5730337078651685</v>
      </c>
      <c r="L612">
        <v>0.10112359550561797</v>
      </c>
      <c r="M612">
        <v>22.62584269662921</v>
      </c>
      <c r="N612">
        <v>26.396816479400744</v>
      </c>
      <c r="O612">
        <v>0.3258426966292135</v>
      </c>
      <c r="P612">
        <v>0.898876404494382</v>
      </c>
      <c r="Q612">
        <v>1</v>
      </c>
      <c r="R612" s="112">
        <v>23.771922963942128</v>
      </c>
      <c r="S612" s="112">
        <v>23.071922963942129</v>
      </c>
    </row>
    <row r="613" spans="1:19">
      <c r="A613">
        <v>1887</v>
      </c>
      <c r="B613" s="100" t="s">
        <v>861</v>
      </c>
      <c r="C613" s="112">
        <v>163.38799999999995</v>
      </c>
      <c r="D613">
        <v>25</v>
      </c>
      <c r="E613">
        <v>10</v>
      </c>
      <c r="F613">
        <v>25</v>
      </c>
      <c r="G613">
        <v>14</v>
      </c>
      <c r="H613">
        <v>10</v>
      </c>
      <c r="I613">
        <v>1</v>
      </c>
      <c r="J613">
        <v>0.56000000000000005</v>
      </c>
      <c r="K613">
        <v>0.4</v>
      </c>
      <c r="L613">
        <v>0.04</v>
      </c>
      <c r="M613">
        <v>23.341142857142849</v>
      </c>
      <c r="N613">
        <v>27.231333333333325</v>
      </c>
      <c r="O613">
        <v>0.56000000000000005</v>
      </c>
      <c r="P613">
        <v>0.96000000000000008</v>
      </c>
      <c r="Q613">
        <v>1</v>
      </c>
      <c r="R613" s="112">
        <v>22.757614285714276</v>
      </c>
      <c r="S613" s="112">
        <v>22.057614285714276</v>
      </c>
    </row>
    <row r="614" spans="1:19">
      <c r="A614">
        <v>1887</v>
      </c>
      <c r="B614" s="100" t="s">
        <v>926</v>
      </c>
      <c r="C614" s="112">
        <v>162</v>
      </c>
      <c r="D614">
        <v>49</v>
      </c>
      <c r="E614">
        <v>13</v>
      </c>
      <c r="F614">
        <v>49</v>
      </c>
      <c r="G614">
        <v>9</v>
      </c>
      <c r="H614">
        <v>36</v>
      </c>
      <c r="I614">
        <v>4</v>
      </c>
      <c r="J614">
        <v>0.18367346938775511</v>
      </c>
      <c r="K614">
        <v>0.73469387755102045</v>
      </c>
      <c r="L614">
        <v>8.1632653061224483E-2</v>
      </c>
      <c r="M614">
        <v>23.142857142857142</v>
      </c>
      <c r="N614">
        <v>27</v>
      </c>
      <c r="O614">
        <v>0.18367346938775511</v>
      </c>
      <c r="P614">
        <v>0.91836734693877553</v>
      </c>
      <c r="Q614">
        <v>1</v>
      </c>
      <c r="R614" s="112">
        <v>24.803571428571427</v>
      </c>
      <c r="S614" s="112">
        <v>24.103571428571428</v>
      </c>
    </row>
    <row r="615" spans="1:19">
      <c r="A615">
        <v>1887</v>
      </c>
      <c r="B615" s="128" t="s">
        <v>984</v>
      </c>
      <c r="C615" s="112">
        <v>165.5461538461538</v>
      </c>
      <c r="D615">
        <v>52</v>
      </c>
      <c r="E615">
        <v>17</v>
      </c>
      <c r="F615">
        <v>52</v>
      </c>
      <c r="G615">
        <v>18</v>
      </c>
      <c r="H615">
        <v>34</v>
      </c>
      <c r="J615">
        <v>0.34615384615384615</v>
      </c>
      <c r="K615">
        <v>0.65384615384615385</v>
      </c>
      <c r="L615">
        <v>0</v>
      </c>
      <c r="M615">
        <v>23.649450549450542</v>
      </c>
      <c r="N615">
        <v>27.591025641025634</v>
      </c>
      <c r="O615">
        <v>0.34615384615384615</v>
      </c>
      <c r="P615">
        <v>1</v>
      </c>
      <c r="Q615">
        <v>1</v>
      </c>
      <c r="R615" s="112">
        <v>24.576879982762328</v>
      </c>
      <c r="S615" s="112">
        <v>23.876879982762329</v>
      </c>
    </row>
    <row r="616" spans="1:19">
      <c r="A616">
        <v>1887</v>
      </c>
      <c r="B616" s="100" t="s">
        <v>945</v>
      </c>
      <c r="C616" s="112">
        <v>161.11891891891895</v>
      </c>
      <c r="D616">
        <v>74</v>
      </c>
      <c r="E616">
        <v>17</v>
      </c>
      <c r="F616">
        <v>74</v>
      </c>
      <c r="G616">
        <v>13</v>
      </c>
      <c r="H616">
        <v>47</v>
      </c>
      <c r="I616">
        <v>14</v>
      </c>
      <c r="J616">
        <v>0.17567567567567569</v>
      </c>
      <c r="K616">
        <v>0.63513513513513509</v>
      </c>
      <c r="L616">
        <v>0.1891891891891892</v>
      </c>
      <c r="M616">
        <v>23.016988416988422</v>
      </c>
      <c r="N616">
        <v>26.853153153153158</v>
      </c>
      <c r="O616">
        <v>0.17567567567567569</v>
      </c>
      <c r="P616">
        <v>0.81081081081081074</v>
      </c>
      <c r="Q616">
        <v>1</v>
      </c>
      <c r="R616" s="112">
        <v>24.975881048221478</v>
      </c>
      <c r="S616" s="112">
        <v>24.275881048221478</v>
      </c>
    </row>
    <row r="617" spans="1:19">
      <c r="A617">
        <v>1887</v>
      </c>
      <c r="B617" s="128" t="s">
        <v>946</v>
      </c>
      <c r="C617" s="112">
        <v>152.85568181818178</v>
      </c>
      <c r="D617">
        <v>88</v>
      </c>
      <c r="E617">
        <v>19</v>
      </c>
      <c r="F617">
        <v>88</v>
      </c>
      <c r="G617">
        <v>17</v>
      </c>
      <c r="H617">
        <v>63</v>
      </c>
      <c r="I617">
        <v>8</v>
      </c>
      <c r="J617">
        <v>0.19318181818181818</v>
      </c>
      <c r="K617">
        <v>0.71590909090909094</v>
      </c>
      <c r="L617">
        <v>9.0909090909090912E-2</v>
      </c>
      <c r="M617">
        <v>21.836525974025967</v>
      </c>
      <c r="N617">
        <v>25.475946969696963</v>
      </c>
      <c r="O617">
        <v>0.19318181818181818</v>
      </c>
      <c r="P617">
        <v>0.90909090909090917</v>
      </c>
      <c r="Q617">
        <v>1</v>
      </c>
      <c r="R617" s="112">
        <v>23.396277829313537</v>
      </c>
      <c r="S617" s="112">
        <v>22.696277829313537</v>
      </c>
    </row>
    <row r="618" spans="1:19">
      <c r="A618">
        <v>1887</v>
      </c>
      <c r="B618" s="100" t="s">
        <v>989</v>
      </c>
      <c r="C618" s="112">
        <v>163.30769230769243</v>
      </c>
      <c r="D618">
        <v>39</v>
      </c>
      <c r="E618">
        <v>17</v>
      </c>
      <c r="F618">
        <v>39</v>
      </c>
      <c r="G618">
        <v>21</v>
      </c>
      <c r="H618">
        <v>18</v>
      </c>
      <c r="J618">
        <v>0.53846153846153844</v>
      </c>
      <c r="K618">
        <v>0.46153846153846156</v>
      </c>
      <c r="L618">
        <v>0</v>
      </c>
      <c r="M618">
        <v>23.329670329670346</v>
      </c>
      <c r="N618">
        <v>27.21794871794874</v>
      </c>
      <c r="O618">
        <v>0.53846153846153844</v>
      </c>
      <c r="P618">
        <v>1</v>
      </c>
      <c r="Q618">
        <v>1</v>
      </c>
      <c r="R618" s="112">
        <v>23.005647130647148</v>
      </c>
      <c r="S618" s="112">
        <v>22.305647130647149</v>
      </c>
    </row>
    <row r="619" spans="1:19">
      <c r="A619">
        <v>1887</v>
      </c>
      <c r="B619" s="100" t="s">
        <v>955</v>
      </c>
      <c r="C619" s="112">
        <v>170.46862745098034</v>
      </c>
      <c r="D619">
        <v>51</v>
      </c>
      <c r="E619">
        <v>14</v>
      </c>
      <c r="F619">
        <v>51</v>
      </c>
      <c r="G619">
        <v>9</v>
      </c>
      <c r="H619">
        <v>30</v>
      </c>
      <c r="I619">
        <v>12</v>
      </c>
      <c r="J619">
        <v>0.17647058823529413</v>
      </c>
      <c r="K619">
        <v>0.58823529411764708</v>
      </c>
      <c r="L619">
        <v>0.23529411764705882</v>
      </c>
      <c r="M619">
        <v>24.352661064425764</v>
      </c>
      <c r="N619">
        <v>28.411437908496723</v>
      </c>
      <c r="O619">
        <v>0.17647058823529413</v>
      </c>
      <c r="P619">
        <v>0.76470588235294124</v>
      </c>
      <c r="Q619">
        <v>1</v>
      </c>
      <c r="R619" s="112">
        <v>26.584988328664792</v>
      </c>
      <c r="S619" s="112">
        <v>25.884988328664793</v>
      </c>
    </row>
    <row r="620" spans="1:19">
      <c r="A620">
        <v>1887</v>
      </c>
      <c r="B620" s="100" t="s">
        <v>956</v>
      </c>
      <c r="C620" s="112">
        <v>162.30000000000001</v>
      </c>
      <c r="D620">
        <v>87</v>
      </c>
      <c r="E620">
        <v>22</v>
      </c>
      <c r="F620">
        <v>87</v>
      </c>
      <c r="G620">
        <v>27</v>
      </c>
      <c r="H620">
        <v>57</v>
      </c>
      <c r="I620">
        <v>3</v>
      </c>
      <c r="J620">
        <v>0.31034482758620691</v>
      </c>
      <c r="K620">
        <v>0.65517241379310343</v>
      </c>
      <c r="L620">
        <v>3.4482758620689655E-2</v>
      </c>
      <c r="M620">
        <v>23.185714285714287</v>
      </c>
      <c r="N620">
        <v>27.05</v>
      </c>
      <c r="O620">
        <v>0.31034482758620691</v>
      </c>
      <c r="P620">
        <v>0.96551724137931028</v>
      </c>
      <c r="Q620">
        <v>0.99999999999999989</v>
      </c>
      <c r="R620" s="112">
        <v>24.304323308270678</v>
      </c>
      <c r="S620" s="112">
        <v>23.604323308270679</v>
      </c>
    </row>
    <row r="621" spans="1:19">
      <c r="A621">
        <v>1887</v>
      </c>
      <c r="B621" s="100" t="s">
        <v>957</v>
      </c>
      <c r="C621" s="112">
        <v>162.26666666666665</v>
      </c>
      <c r="D621">
        <v>78</v>
      </c>
      <c r="E621">
        <v>16</v>
      </c>
      <c r="F621">
        <v>78</v>
      </c>
      <c r="G621">
        <v>12</v>
      </c>
      <c r="H621">
        <v>55</v>
      </c>
      <c r="I621">
        <v>11</v>
      </c>
      <c r="J621">
        <v>0.15384615384615385</v>
      </c>
      <c r="K621">
        <v>0.70512820512820518</v>
      </c>
      <c r="L621">
        <v>0.14102564102564102</v>
      </c>
      <c r="M621">
        <v>23.18095238095238</v>
      </c>
      <c r="N621">
        <v>27.044444444444441</v>
      </c>
      <c r="O621">
        <v>0.15384615384615385</v>
      </c>
      <c r="P621">
        <v>0.85897435897435903</v>
      </c>
      <c r="Q621">
        <v>1</v>
      </c>
      <c r="R621" s="112">
        <v>25.077575757575755</v>
      </c>
      <c r="S621" s="112">
        <v>24.377575757575755</v>
      </c>
    </row>
    <row r="622" spans="1:19">
      <c r="A622">
        <v>1887</v>
      </c>
      <c r="B622" s="100" t="s">
        <v>904</v>
      </c>
      <c r="C622" s="112">
        <v>165.08461538461552</v>
      </c>
      <c r="D622">
        <v>52</v>
      </c>
      <c r="E622">
        <v>22</v>
      </c>
      <c r="F622">
        <v>52</v>
      </c>
      <c r="G622">
        <v>27</v>
      </c>
      <c r="H622">
        <v>24</v>
      </c>
      <c r="I622">
        <v>1</v>
      </c>
      <c r="J622">
        <v>0.51923076923076927</v>
      </c>
      <c r="K622">
        <v>0.46153846153846156</v>
      </c>
      <c r="L622">
        <v>1.9230769230769232E-2</v>
      </c>
      <c r="M622">
        <v>23.583516483516501</v>
      </c>
      <c r="N622">
        <v>27.514102564102586</v>
      </c>
      <c r="O622">
        <v>0.51923076923076927</v>
      </c>
      <c r="P622">
        <v>0.98076923076923084</v>
      </c>
      <c r="Q622">
        <v>1</v>
      </c>
      <c r="R622" s="112">
        <v>23.41974206349208</v>
      </c>
      <c r="S622" s="112">
        <v>22.719742063492081</v>
      </c>
    </row>
    <row r="623" spans="1:19" s="61" customFormat="1">
      <c r="A623" s="61">
        <v>1887</v>
      </c>
      <c r="B623" s="239" t="s">
        <v>1123</v>
      </c>
      <c r="C623" s="277">
        <f>AVERAGE(C624:C629)</f>
        <v>165.36653039123755</v>
      </c>
    </row>
    <row r="624" spans="1:19">
      <c r="A624">
        <v>1887</v>
      </c>
      <c r="B624" s="100" t="s">
        <v>929</v>
      </c>
      <c r="C624" s="112">
        <v>164.7</v>
      </c>
      <c r="D624">
        <v>127</v>
      </c>
      <c r="E624">
        <v>21</v>
      </c>
      <c r="F624">
        <v>123</v>
      </c>
      <c r="G624">
        <v>30</v>
      </c>
      <c r="H624">
        <v>79</v>
      </c>
      <c r="I624">
        <v>14</v>
      </c>
      <c r="J624">
        <v>0.24390243902439024</v>
      </c>
      <c r="K624">
        <v>0.64227642276422769</v>
      </c>
      <c r="L624">
        <v>0.11382113821138211</v>
      </c>
      <c r="M624">
        <v>23.528571428571428</v>
      </c>
      <c r="N624">
        <v>27.45</v>
      </c>
      <c r="O624">
        <v>0.24390243902439024</v>
      </c>
      <c r="P624">
        <v>0.88617886178861793</v>
      </c>
      <c r="Q624">
        <v>1</v>
      </c>
      <c r="R624" s="112">
        <v>25.092179023508137</v>
      </c>
      <c r="S624" s="112">
        <v>24.392179023508138</v>
      </c>
    </row>
    <row r="625" spans="1:19">
      <c r="A625">
        <v>1887</v>
      </c>
      <c r="B625" s="128" t="s">
        <v>936</v>
      </c>
      <c r="C625" s="112">
        <v>165.04120171673821</v>
      </c>
      <c r="D625">
        <v>233</v>
      </c>
      <c r="E625">
        <v>41</v>
      </c>
      <c r="F625">
        <v>231</v>
      </c>
      <c r="G625">
        <v>64</v>
      </c>
      <c r="H625">
        <v>145</v>
      </c>
      <c r="I625">
        <v>22</v>
      </c>
      <c r="J625">
        <v>0.27705627705627706</v>
      </c>
      <c r="K625">
        <v>0.62770562770562766</v>
      </c>
      <c r="L625">
        <v>9.5238095238095233E-2</v>
      </c>
      <c r="M625">
        <v>23.577314530962603</v>
      </c>
      <c r="N625">
        <v>27.506866952789704</v>
      </c>
      <c r="O625">
        <v>0.27705627705627706</v>
      </c>
      <c r="P625">
        <v>0.90476190476190466</v>
      </c>
      <c r="Q625">
        <v>0.99999999999999989</v>
      </c>
      <c r="R625" s="112">
        <v>24.972983149749471</v>
      </c>
      <c r="S625" s="112">
        <v>24.272983149749471</v>
      </c>
    </row>
    <row r="626" spans="1:19">
      <c r="A626">
        <v>1887</v>
      </c>
      <c r="B626" s="100" t="s">
        <v>960</v>
      </c>
      <c r="C626" s="112">
        <v>164.75696202531634</v>
      </c>
      <c r="D626">
        <v>158</v>
      </c>
      <c r="E626">
        <v>50</v>
      </c>
      <c r="F626">
        <v>185</v>
      </c>
      <c r="G626">
        <v>52</v>
      </c>
      <c r="H626">
        <v>118</v>
      </c>
      <c r="I626">
        <v>15</v>
      </c>
      <c r="J626">
        <v>0.2810810810810811</v>
      </c>
      <c r="K626">
        <v>0.63783783783783787</v>
      </c>
      <c r="L626">
        <v>8.1081081081081086E-2</v>
      </c>
      <c r="M626">
        <v>23.536708860759479</v>
      </c>
      <c r="N626">
        <v>27.459493670886058</v>
      </c>
      <c r="O626">
        <v>0.2810810810810811</v>
      </c>
      <c r="P626">
        <v>0.91891891891891897</v>
      </c>
      <c r="Q626">
        <v>1</v>
      </c>
      <c r="R626" s="112">
        <v>24.883088393048688</v>
      </c>
      <c r="S626" s="112">
        <v>24.183088393048688</v>
      </c>
    </row>
    <row r="627" spans="1:19">
      <c r="A627">
        <v>1887</v>
      </c>
      <c r="B627" s="100" t="s">
        <v>950</v>
      </c>
      <c r="C627" s="112">
        <v>165.7802139037432</v>
      </c>
      <c r="D627">
        <v>187</v>
      </c>
      <c r="E627">
        <v>43</v>
      </c>
      <c r="F627">
        <v>182</v>
      </c>
      <c r="G627">
        <v>42</v>
      </c>
      <c r="H627">
        <v>120</v>
      </c>
      <c r="I627">
        <v>20</v>
      </c>
      <c r="J627">
        <v>0.23076923076923078</v>
      </c>
      <c r="K627">
        <v>0.65934065934065933</v>
      </c>
      <c r="L627">
        <v>0.10989010989010989</v>
      </c>
      <c r="M627">
        <v>23.682887700534742</v>
      </c>
      <c r="N627">
        <v>27.630035650623867</v>
      </c>
      <c r="O627">
        <v>0.23076923076923078</v>
      </c>
      <c r="P627">
        <v>0.89010989010989006</v>
      </c>
      <c r="Q627">
        <v>1</v>
      </c>
      <c r="R627" s="112">
        <v>25.294639780154469</v>
      </c>
      <c r="S627" s="112">
        <v>24.59463978015447</v>
      </c>
    </row>
    <row r="628" spans="1:19">
      <c r="A628">
        <v>1887</v>
      </c>
      <c r="B628" s="100" t="s">
        <v>962</v>
      </c>
      <c r="C628" s="112">
        <v>165.92151898734181</v>
      </c>
      <c r="D628">
        <v>79</v>
      </c>
      <c r="E628">
        <v>13</v>
      </c>
      <c r="F628">
        <v>79</v>
      </c>
      <c r="G628">
        <v>19</v>
      </c>
      <c r="H628">
        <v>53</v>
      </c>
      <c r="I628">
        <v>7</v>
      </c>
      <c r="J628">
        <v>0.24050632911392406</v>
      </c>
      <c r="K628">
        <v>0.67088607594936711</v>
      </c>
      <c r="L628">
        <v>8.8607594936708861E-2</v>
      </c>
      <c r="M628">
        <v>23.70307414104883</v>
      </c>
      <c r="N628">
        <v>27.653586497890302</v>
      </c>
      <c r="O628">
        <v>0.24050632911392406</v>
      </c>
      <c r="P628">
        <v>0.91139240506329111</v>
      </c>
      <c r="Q628">
        <v>1</v>
      </c>
      <c r="R628" s="112">
        <v>25.231102505487513</v>
      </c>
      <c r="S628" s="112">
        <v>24.531102505487514</v>
      </c>
    </row>
    <row r="629" spans="1:19">
      <c r="A629">
        <v>1887</v>
      </c>
      <c r="B629" s="100" t="s">
        <v>963</v>
      </c>
      <c r="C629" s="112">
        <v>165.99928571428563</v>
      </c>
      <c r="D629">
        <v>140</v>
      </c>
      <c r="E629">
        <v>25</v>
      </c>
      <c r="F629">
        <v>140</v>
      </c>
      <c r="G629">
        <v>35</v>
      </c>
      <c r="H629">
        <v>87</v>
      </c>
      <c r="I629">
        <v>18</v>
      </c>
      <c r="J629">
        <v>0.25</v>
      </c>
      <c r="K629">
        <v>0.62142857142857144</v>
      </c>
      <c r="L629">
        <v>0.12857142857142856</v>
      </c>
      <c r="M629">
        <v>23.714183673469375</v>
      </c>
      <c r="N629">
        <v>27.666547619047606</v>
      </c>
      <c r="O629">
        <v>0.25</v>
      </c>
      <c r="P629">
        <v>0.87142857142857144</v>
      </c>
      <c r="Q629">
        <v>1</v>
      </c>
      <c r="R629" s="112">
        <v>25.304215145828433</v>
      </c>
      <c r="S629" s="112">
        <v>24.604215145828434</v>
      </c>
    </row>
    <row r="630" spans="1:19" s="61" customFormat="1">
      <c r="A630" s="61">
        <v>1887</v>
      </c>
      <c r="B630" s="239" t="s">
        <v>1124</v>
      </c>
      <c r="C630" s="278">
        <f>AVERAGE(C631:C633)</f>
        <v>166.64042622101309</v>
      </c>
    </row>
    <row r="631" spans="1:19">
      <c r="A631">
        <v>1887</v>
      </c>
      <c r="B631" s="242" t="s">
        <v>1125</v>
      </c>
      <c r="C631" s="112">
        <v>166.3</v>
      </c>
      <c r="D631">
        <v>321</v>
      </c>
      <c r="E631">
        <v>39</v>
      </c>
      <c r="F631">
        <v>321</v>
      </c>
      <c r="G631">
        <v>42</v>
      </c>
      <c r="H631">
        <v>205</v>
      </c>
      <c r="I631">
        <v>74</v>
      </c>
      <c r="J631">
        <v>0.13084112149532709</v>
      </c>
      <c r="K631">
        <v>0.63862928348909653</v>
      </c>
      <c r="L631">
        <v>0.23052959501557632</v>
      </c>
      <c r="M631">
        <v>23.75714285714286</v>
      </c>
      <c r="N631">
        <v>27.716666666666669</v>
      </c>
      <c r="O631">
        <v>0.13084112149532709</v>
      </c>
      <c r="P631">
        <v>0.76947040498442365</v>
      </c>
      <c r="Q631">
        <v>1</v>
      </c>
      <c r="R631" s="112">
        <v>26.045940766550526</v>
      </c>
      <c r="S631" s="112">
        <v>25.345940766550527</v>
      </c>
    </row>
    <row r="632" spans="1:19">
      <c r="A632">
        <v>1887</v>
      </c>
      <c r="B632" s="242" t="s">
        <v>1126</v>
      </c>
      <c r="C632" s="112">
        <v>167.49838709677428</v>
      </c>
      <c r="D632">
        <v>62</v>
      </c>
      <c r="E632">
        <v>5</v>
      </c>
      <c r="F632">
        <v>62</v>
      </c>
      <c r="G632">
        <v>7</v>
      </c>
      <c r="H632">
        <v>44</v>
      </c>
      <c r="I632">
        <v>11</v>
      </c>
      <c r="J632">
        <v>0.11290322580645161</v>
      </c>
      <c r="K632">
        <v>0.70967741935483875</v>
      </c>
      <c r="L632">
        <v>0.17741935483870969</v>
      </c>
      <c r="M632">
        <v>23.928341013824898</v>
      </c>
      <c r="N632">
        <v>27.916397849462381</v>
      </c>
      <c r="O632">
        <v>0.11290322580645161</v>
      </c>
      <c r="P632">
        <v>0.82258064516129037</v>
      </c>
      <c r="Q632">
        <v>1</v>
      </c>
      <c r="R632" s="112">
        <v>26.103644742354433</v>
      </c>
      <c r="S632" s="112">
        <v>25.403644742354434</v>
      </c>
    </row>
    <row r="633" spans="1:19">
      <c r="A633">
        <v>1887</v>
      </c>
      <c r="B633" s="242" t="s">
        <v>1127</v>
      </c>
      <c r="C633" s="112">
        <v>166.12289156626503</v>
      </c>
      <c r="D633">
        <v>166</v>
      </c>
      <c r="E633">
        <v>16</v>
      </c>
      <c r="F633">
        <v>166</v>
      </c>
      <c r="G633">
        <v>21</v>
      </c>
      <c r="H633">
        <v>50</v>
      </c>
      <c r="I633">
        <v>95</v>
      </c>
      <c r="J633">
        <v>0.12650602409638553</v>
      </c>
      <c r="K633">
        <v>0.30120481927710846</v>
      </c>
      <c r="L633">
        <v>0.57228915662650603</v>
      </c>
      <c r="M633">
        <v>23.731841652323574</v>
      </c>
      <c r="N633">
        <v>27.687148594377504</v>
      </c>
      <c r="O633">
        <v>0.12650602409638553</v>
      </c>
      <c r="P633">
        <v>0.42771084337349397</v>
      </c>
      <c r="Q633">
        <v>1</v>
      </c>
      <c r="R633" s="112">
        <v>28.636422260470447</v>
      </c>
      <c r="S633" s="112">
        <v>27.936422260470447</v>
      </c>
    </row>
    <row r="634" spans="1:19">
      <c r="A634">
        <v>1887</v>
      </c>
      <c r="B634" s="260" t="s">
        <v>1130</v>
      </c>
    </row>
    <row r="636" spans="1:19" s="61" customFormat="1">
      <c r="A636" s="61">
        <v>1888</v>
      </c>
      <c r="B636" s="61" t="s">
        <v>1052</v>
      </c>
      <c r="C636" s="277">
        <f>AVERAGE(C637:C648)</f>
        <v>163.48010599197912</v>
      </c>
    </row>
    <row r="637" spans="1:19">
      <c r="A637">
        <v>1888</v>
      </c>
      <c r="B637" s="100" t="s">
        <v>842</v>
      </c>
      <c r="C637" s="112">
        <v>164.50624999999999</v>
      </c>
      <c r="D637">
        <v>96</v>
      </c>
      <c r="E637">
        <v>14</v>
      </c>
      <c r="F637">
        <v>96</v>
      </c>
      <c r="G637">
        <v>17</v>
      </c>
      <c r="H637">
        <v>65</v>
      </c>
      <c r="I637">
        <v>14</v>
      </c>
      <c r="J637">
        <v>0.17708333333333334</v>
      </c>
      <c r="K637">
        <v>0.67708333333333337</v>
      </c>
      <c r="L637">
        <v>0.14583333333333334</v>
      </c>
      <c r="M637">
        <v>23.500892857142855</v>
      </c>
      <c r="N637">
        <v>27.417708333333334</v>
      </c>
      <c r="O637">
        <v>0.17708333333333334</v>
      </c>
      <c r="P637">
        <v>0.85416666666666674</v>
      </c>
      <c r="Q637">
        <v>1</v>
      </c>
      <c r="R637" s="112">
        <v>25.368912545787545</v>
      </c>
      <c r="S637" s="112">
        <v>24.668912545787546</v>
      </c>
    </row>
    <row r="638" spans="1:19">
      <c r="A638">
        <v>1888</v>
      </c>
      <c r="B638" s="100" t="s">
        <v>843</v>
      </c>
      <c r="C638" s="112">
        <v>164.5428571428572</v>
      </c>
      <c r="D638">
        <v>126</v>
      </c>
      <c r="E638">
        <v>40</v>
      </c>
      <c r="F638">
        <v>126</v>
      </c>
      <c r="G638">
        <v>37</v>
      </c>
      <c r="H638">
        <v>79</v>
      </c>
      <c r="I638">
        <v>10</v>
      </c>
      <c r="J638">
        <v>0.29365079365079366</v>
      </c>
      <c r="K638">
        <v>0.62698412698412698</v>
      </c>
      <c r="L638">
        <v>7.9365079365079361E-2</v>
      </c>
      <c r="M638">
        <v>23.5061224489796</v>
      </c>
      <c r="N638">
        <v>27.423809523809535</v>
      </c>
      <c r="O638">
        <v>0.29365079365079366</v>
      </c>
      <c r="P638">
        <v>0.92063492063492069</v>
      </c>
      <c r="Q638">
        <v>1</v>
      </c>
      <c r="R638" s="112">
        <v>24.795487815379325</v>
      </c>
      <c r="S638" s="112">
        <v>24.095487815379325</v>
      </c>
    </row>
    <row r="639" spans="1:19">
      <c r="A639">
        <v>1888</v>
      </c>
      <c r="B639" s="100" t="s">
        <v>854</v>
      </c>
      <c r="C639" s="112">
        <v>161.7972602739728</v>
      </c>
      <c r="D639">
        <v>146</v>
      </c>
      <c r="E639">
        <v>31</v>
      </c>
      <c r="F639">
        <v>146</v>
      </c>
      <c r="G639">
        <v>29</v>
      </c>
      <c r="H639">
        <v>104</v>
      </c>
      <c r="I639">
        <v>13</v>
      </c>
      <c r="J639">
        <v>0.19863013698630136</v>
      </c>
      <c r="K639">
        <v>0.71232876712328763</v>
      </c>
      <c r="L639">
        <v>8.9041095890410954E-2</v>
      </c>
      <c r="M639">
        <v>23.113894324853256</v>
      </c>
      <c r="N639">
        <v>26.966210045662134</v>
      </c>
      <c r="O639">
        <v>0.19863013698630136</v>
      </c>
      <c r="P639">
        <v>0.91095890410958902</v>
      </c>
      <c r="Q639">
        <v>1</v>
      </c>
      <c r="R639" s="112">
        <v>24.743720206733936</v>
      </c>
      <c r="S639" s="112">
        <v>24.043720206733937</v>
      </c>
    </row>
    <row r="640" spans="1:19">
      <c r="A640">
        <v>1888</v>
      </c>
      <c r="B640" s="100" t="s">
        <v>855</v>
      </c>
      <c r="C640" s="112">
        <v>162.19393939393944</v>
      </c>
      <c r="D640">
        <v>99</v>
      </c>
      <c r="E640">
        <v>29</v>
      </c>
      <c r="F640">
        <v>99</v>
      </c>
      <c r="G640">
        <v>18</v>
      </c>
      <c r="H640">
        <v>68</v>
      </c>
      <c r="I640">
        <v>13</v>
      </c>
      <c r="J640">
        <v>0.18181818181818182</v>
      </c>
      <c r="K640">
        <v>0.68686868686868685</v>
      </c>
      <c r="L640">
        <v>0.13131313131313133</v>
      </c>
      <c r="M640">
        <v>23.170562770562778</v>
      </c>
      <c r="N640">
        <v>27.03232323232324</v>
      </c>
      <c r="O640">
        <v>0.18181818181818182</v>
      </c>
      <c r="P640">
        <v>0.86868686868686873</v>
      </c>
      <c r="Q640">
        <v>1</v>
      </c>
      <c r="R640" s="112">
        <v>24.959466513878287</v>
      </c>
      <c r="S640" s="112">
        <v>24.259466513878287</v>
      </c>
    </row>
    <row r="641" spans="1:19">
      <c r="A641">
        <v>1888</v>
      </c>
      <c r="B641" s="100" t="s">
        <v>856</v>
      </c>
    </row>
    <row r="642" spans="1:19">
      <c r="A642">
        <v>1888</v>
      </c>
      <c r="B642" s="100" t="s">
        <v>865</v>
      </c>
      <c r="C642" s="112">
        <v>162.51936758893279</v>
      </c>
      <c r="D642">
        <v>253</v>
      </c>
      <c r="E642">
        <v>39</v>
      </c>
      <c r="F642">
        <v>253</v>
      </c>
      <c r="G642">
        <v>26</v>
      </c>
      <c r="H642">
        <v>169</v>
      </c>
      <c r="I642">
        <v>58</v>
      </c>
      <c r="J642">
        <v>0.10276679841897234</v>
      </c>
      <c r="K642">
        <v>0.66798418972332019</v>
      </c>
      <c r="L642">
        <v>0.22924901185770752</v>
      </c>
      <c r="M642">
        <v>23.217052512704687</v>
      </c>
      <c r="N642">
        <v>27.086561264822134</v>
      </c>
      <c r="O642">
        <v>0.10276679841897234</v>
      </c>
      <c r="P642">
        <v>0.77075098814229248</v>
      </c>
      <c r="Q642">
        <v>1</v>
      </c>
      <c r="R642" s="112">
        <v>25.518150912632517</v>
      </c>
      <c r="S642" s="112">
        <v>24.818150912632518</v>
      </c>
    </row>
    <row r="643" spans="1:19">
      <c r="A643">
        <v>1888</v>
      </c>
      <c r="B643" s="100" t="s">
        <v>867</v>
      </c>
      <c r="C643" s="112">
        <v>163.30000000000001</v>
      </c>
      <c r="D643">
        <v>238</v>
      </c>
      <c r="E643">
        <v>54</v>
      </c>
      <c r="F643">
        <v>238</v>
      </c>
      <c r="G643">
        <v>45</v>
      </c>
      <c r="H643">
        <v>169</v>
      </c>
      <c r="I643">
        <v>24</v>
      </c>
      <c r="J643">
        <v>0.18907563025210083</v>
      </c>
      <c r="K643">
        <v>0.71008403361344541</v>
      </c>
      <c r="L643">
        <v>0.10084033613445378</v>
      </c>
      <c r="M643">
        <v>23.328571428571429</v>
      </c>
      <c r="N643">
        <v>27.216666666666669</v>
      </c>
      <c r="O643">
        <v>0.18907563025210083</v>
      </c>
      <c r="P643">
        <v>0.89915966386554624</v>
      </c>
      <c r="Q643">
        <v>1</v>
      </c>
      <c r="R643" s="112">
        <v>25.031051000281771</v>
      </c>
      <c r="S643" s="112">
        <v>24.331051000281771</v>
      </c>
    </row>
    <row r="644" spans="1:19">
      <c r="A644">
        <v>1888</v>
      </c>
      <c r="B644" s="100" t="s">
        <v>876</v>
      </c>
      <c r="C644" s="112">
        <v>164.02242424242431</v>
      </c>
      <c r="D644">
        <v>165</v>
      </c>
      <c r="E644">
        <v>37</v>
      </c>
      <c r="F644">
        <v>165</v>
      </c>
      <c r="G644">
        <v>29</v>
      </c>
      <c r="H644">
        <v>122</v>
      </c>
      <c r="I644">
        <v>14</v>
      </c>
      <c r="J644">
        <v>0.17575757575757575</v>
      </c>
      <c r="K644">
        <v>0.73939393939393938</v>
      </c>
      <c r="L644">
        <v>8.4848484848484854E-2</v>
      </c>
      <c r="M644">
        <v>23.4317748917749</v>
      </c>
      <c r="N644">
        <v>27.337070707070719</v>
      </c>
      <c r="O644">
        <v>0.17575757575757575</v>
      </c>
      <c r="P644">
        <v>0.91515151515151516</v>
      </c>
      <c r="Q644">
        <v>1</v>
      </c>
      <c r="R644" s="112">
        <v>25.144343138646427</v>
      </c>
      <c r="S644" s="112">
        <v>24.444343138646428</v>
      </c>
    </row>
    <row r="645" spans="1:19">
      <c r="A645">
        <v>1888</v>
      </c>
      <c r="B645" s="100" t="s">
        <v>884</v>
      </c>
      <c r="C645" s="112">
        <v>163.86803278688524</v>
      </c>
      <c r="D645">
        <v>122</v>
      </c>
      <c r="E645">
        <v>18</v>
      </c>
      <c r="F645">
        <v>122</v>
      </c>
      <c r="G645">
        <v>16</v>
      </c>
      <c r="H645">
        <v>73</v>
      </c>
      <c r="I645">
        <v>33</v>
      </c>
      <c r="J645">
        <v>0.13114754098360656</v>
      </c>
      <c r="K645">
        <v>0.59836065573770492</v>
      </c>
      <c r="L645">
        <v>0.27049180327868855</v>
      </c>
      <c r="M645">
        <v>23.409718969555033</v>
      </c>
      <c r="N645">
        <v>27.311338797814205</v>
      </c>
      <c r="O645">
        <v>0.13114754098360656</v>
      </c>
      <c r="P645">
        <v>0.72950819672131151</v>
      </c>
      <c r="Q645">
        <v>1</v>
      </c>
      <c r="R645" s="112">
        <v>25.814827082865481</v>
      </c>
      <c r="S645" s="112">
        <v>25.114827082865482</v>
      </c>
    </row>
    <row r="646" spans="1:19">
      <c r="A646">
        <v>1888</v>
      </c>
      <c r="B646" s="100" t="s">
        <v>903</v>
      </c>
      <c r="C646" s="112">
        <v>163.5310344827586</v>
      </c>
      <c r="D646">
        <v>116</v>
      </c>
      <c r="E646">
        <v>21</v>
      </c>
      <c r="F646">
        <v>116</v>
      </c>
      <c r="G646">
        <v>18</v>
      </c>
      <c r="H646">
        <v>82</v>
      </c>
      <c r="I646">
        <v>16</v>
      </c>
      <c r="J646">
        <v>0.15517241379310345</v>
      </c>
      <c r="K646">
        <v>0.7068965517241379</v>
      </c>
      <c r="L646">
        <v>0.13793103448275862</v>
      </c>
      <c r="M646">
        <v>23.361576354679801</v>
      </c>
      <c r="N646">
        <v>27.255172413793101</v>
      </c>
      <c r="O646">
        <v>0.15517241379310345</v>
      </c>
      <c r="P646">
        <v>0.86206896551724133</v>
      </c>
      <c r="Q646">
        <v>1</v>
      </c>
      <c r="R646" s="112">
        <v>25.260891505466777</v>
      </c>
      <c r="S646" s="112">
        <v>24.560891505466778</v>
      </c>
    </row>
    <row r="647" spans="1:19">
      <c r="A647">
        <v>1888</v>
      </c>
      <c r="B647" s="100" t="s">
        <v>909</v>
      </c>
      <c r="C647" s="112">
        <v>163.9</v>
      </c>
      <c r="D647">
        <v>384</v>
      </c>
      <c r="E647">
        <v>102</v>
      </c>
      <c r="F647">
        <v>384</v>
      </c>
      <c r="G647">
        <v>102</v>
      </c>
      <c r="H647">
        <v>246</v>
      </c>
      <c r="I647">
        <v>36</v>
      </c>
      <c r="J647">
        <v>0.265625</v>
      </c>
      <c r="K647">
        <v>0.640625</v>
      </c>
      <c r="L647">
        <v>9.375E-2</v>
      </c>
      <c r="M647">
        <v>23.414285714285715</v>
      </c>
      <c r="N647">
        <v>27.316666666666666</v>
      </c>
      <c r="O647">
        <v>0.265625</v>
      </c>
      <c r="P647">
        <v>0.90625</v>
      </c>
      <c r="Q647">
        <v>1</v>
      </c>
      <c r="R647" s="112">
        <v>24.841986062717769</v>
      </c>
      <c r="S647" s="112">
        <v>24.14198606271777</v>
      </c>
    </row>
    <row r="648" spans="1:19">
      <c r="A648">
        <v>1888</v>
      </c>
      <c r="B648" s="100" t="s">
        <v>911</v>
      </c>
      <c r="C648" s="112">
        <v>164.1</v>
      </c>
      <c r="D648">
        <v>689</v>
      </c>
      <c r="E648">
        <v>183</v>
      </c>
      <c r="F648">
        <v>689</v>
      </c>
      <c r="G648">
        <v>191</v>
      </c>
      <c r="H648">
        <v>422</v>
      </c>
      <c r="I648">
        <v>76</v>
      </c>
      <c r="J648">
        <v>0.27721335268505082</v>
      </c>
      <c r="K648">
        <v>0.61248185776487662</v>
      </c>
      <c r="L648">
        <v>0.11030478955007257</v>
      </c>
      <c r="M648">
        <v>23.442857142857143</v>
      </c>
      <c r="N648">
        <v>27.349999999999998</v>
      </c>
      <c r="O648">
        <v>0.27721335268505082</v>
      </c>
      <c r="P648">
        <v>0.88969521044992739</v>
      </c>
      <c r="Q648">
        <v>1</v>
      </c>
      <c r="R648" s="112">
        <v>24.864057210561949</v>
      </c>
      <c r="S648" s="112">
        <v>24.16405721056195</v>
      </c>
    </row>
    <row r="649" spans="1:19" s="61" customFormat="1">
      <c r="A649" s="61">
        <v>1888</v>
      </c>
      <c r="B649" s="239" t="s">
        <v>1053</v>
      </c>
      <c r="C649" s="277">
        <f>AVERAGE(C650:C679)</f>
        <v>162.81925036181005</v>
      </c>
    </row>
    <row r="650" spans="1:19">
      <c r="A650">
        <v>1888</v>
      </c>
      <c r="B650" s="100" t="s">
        <v>823</v>
      </c>
      <c r="C650" s="112">
        <v>163.4</v>
      </c>
      <c r="D650">
        <v>134</v>
      </c>
      <c r="E650">
        <v>21</v>
      </c>
      <c r="F650">
        <v>134</v>
      </c>
      <c r="G650">
        <v>23</v>
      </c>
      <c r="H650">
        <v>99</v>
      </c>
      <c r="I650">
        <v>12</v>
      </c>
      <c r="J650">
        <v>0.17164179104477612</v>
      </c>
      <c r="K650">
        <v>0.73880597014925375</v>
      </c>
      <c r="L650">
        <v>8.9552238805970144E-2</v>
      </c>
      <c r="M650">
        <v>23.342857142857145</v>
      </c>
      <c r="N650">
        <v>27.233333333333334</v>
      </c>
      <c r="O650">
        <v>0.17164179104477612</v>
      </c>
      <c r="P650">
        <v>0.91044776119402981</v>
      </c>
      <c r="Q650">
        <v>1</v>
      </c>
      <c r="R650" s="112">
        <v>25.071957671957673</v>
      </c>
      <c r="S650" s="112">
        <v>24.371957671957674</v>
      </c>
    </row>
    <row r="651" spans="1:19">
      <c r="A651">
        <v>1888</v>
      </c>
      <c r="B651" s="100" t="s">
        <v>824</v>
      </c>
      <c r="C651" s="112">
        <v>162.37623762376242</v>
      </c>
      <c r="D651">
        <v>202</v>
      </c>
      <c r="E651">
        <v>25</v>
      </c>
      <c r="F651">
        <v>202</v>
      </c>
      <c r="G651">
        <v>38</v>
      </c>
      <c r="H651">
        <v>146</v>
      </c>
      <c r="I651">
        <v>18</v>
      </c>
      <c r="J651">
        <v>0.18811881188118812</v>
      </c>
      <c r="K651">
        <v>0.72277227722772275</v>
      </c>
      <c r="L651">
        <v>8.9108910891089105E-2</v>
      </c>
      <c r="M651">
        <v>23.196605374823204</v>
      </c>
      <c r="N651">
        <v>27.062706270627071</v>
      </c>
      <c r="O651">
        <v>0.18811881188118812</v>
      </c>
      <c r="P651">
        <v>0.91089108910891081</v>
      </c>
      <c r="Q651">
        <v>0.99999999999999989</v>
      </c>
      <c r="R651" s="112">
        <v>24.864854391505695</v>
      </c>
      <c r="S651" s="112">
        <v>24.164854391505695</v>
      </c>
    </row>
    <row r="652" spans="1:19">
      <c r="A652">
        <v>1888</v>
      </c>
      <c r="B652" s="100" t="s">
        <v>825</v>
      </c>
      <c r="C652" s="112">
        <v>164.2</v>
      </c>
      <c r="D652">
        <v>548</v>
      </c>
      <c r="E652">
        <v>115</v>
      </c>
      <c r="F652">
        <v>548</v>
      </c>
      <c r="G652">
        <v>123</v>
      </c>
      <c r="H652">
        <v>374</v>
      </c>
      <c r="I652">
        <v>51</v>
      </c>
      <c r="J652">
        <v>0.22445255474452555</v>
      </c>
      <c r="K652">
        <v>0.68248175182481752</v>
      </c>
      <c r="L652">
        <v>9.3065693430656932E-2</v>
      </c>
      <c r="M652">
        <v>23.457142857142856</v>
      </c>
      <c r="N652">
        <v>27.366666666666664</v>
      </c>
      <c r="O652">
        <v>0.22445255474452555</v>
      </c>
      <c r="P652">
        <v>0.90693430656934304</v>
      </c>
      <c r="Q652">
        <v>1</v>
      </c>
      <c r="R652" s="112">
        <v>25.035586962057547</v>
      </c>
      <c r="S652" s="112">
        <v>24.335586962057548</v>
      </c>
    </row>
    <row r="653" spans="1:19">
      <c r="A653">
        <v>1888</v>
      </c>
      <c r="B653" s="100" t="s">
        <v>826</v>
      </c>
      <c r="C653" s="112">
        <v>163.80000000000001</v>
      </c>
      <c r="D653">
        <v>180</v>
      </c>
      <c r="E653">
        <v>26</v>
      </c>
      <c r="F653">
        <v>180</v>
      </c>
      <c r="G653">
        <v>29</v>
      </c>
      <c r="H653">
        <v>121</v>
      </c>
      <c r="I653">
        <v>30</v>
      </c>
      <c r="J653">
        <v>0.16111111111111112</v>
      </c>
      <c r="K653">
        <v>0.67222222222222228</v>
      </c>
      <c r="L653">
        <v>0.16666666666666666</v>
      </c>
      <c r="M653">
        <v>23.400000000000002</v>
      </c>
      <c r="N653">
        <v>27.3</v>
      </c>
      <c r="O653">
        <v>0.16111111111111112</v>
      </c>
      <c r="P653">
        <v>0.83333333333333337</v>
      </c>
      <c r="Q653">
        <v>1</v>
      </c>
      <c r="R653" s="112">
        <v>25.366115702479341</v>
      </c>
      <c r="S653" s="112">
        <v>24.666115702479342</v>
      </c>
    </row>
    <row r="654" spans="1:19">
      <c r="A654">
        <v>1888</v>
      </c>
      <c r="B654" s="100" t="s">
        <v>827</v>
      </c>
      <c r="C654" s="112">
        <v>165.01891891891887</v>
      </c>
      <c r="D654">
        <v>74</v>
      </c>
      <c r="E654">
        <v>9</v>
      </c>
      <c r="F654">
        <v>74</v>
      </c>
      <c r="G654">
        <v>10</v>
      </c>
      <c r="H654">
        <v>55</v>
      </c>
      <c r="I654">
        <v>9</v>
      </c>
      <c r="J654">
        <v>0.13513513513513514</v>
      </c>
      <c r="K654">
        <v>0.7432432432432432</v>
      </c>
      <c r="L654">
        <v>0.12162162162162163</v>
      </c>
      <c r="M654">
        <v>23.574131274131268</v>
      </c>
      <c r="N654">
        <v>27.503153153153146</v>
      </c>
      <c r="O654">
        <v>0.13513513513513514</v>
      </c>
      <c r="P654">
        <v>0.87837837837837829</v>
      </c>
      <c r="Q654">
        <v>0.99999999999999989</v>
      </c>
      <c r="R654" s="112">
        <v>25.502923832923827</v>
      </c>
      <c r="S654" s="112">
        <v>24.802923832923828</v>
      </c>
    </row>
    <row r="655" spans="1:19">
      <c r="A655">
        <v>1888</v>
      </c>
      <c r="B655" s="100" t="s">
        <v>828</v>
      </c>
      <c r="C655" s="112">
        <v>162.30000000000001</v>
      </c>
      <c r="D655">
        <v>258</v>
      </c>
      <c r="E655">
        <v>26</v>
      </c>
      <c r="F655">
        <v>258</v>
      </c>
      <c r="G655">
        <v>30</v>
      </c>
      <c r="H655">
        <v>193</v>
      </c>
      <c r="I655">
        <v>35</v>
      </c>
      <c r="J655">
        <v>0.11627906976744186</v>
      </c>
      <c r="K655">
        <v>0.74806201550387597</v>
      </c>
      <c r="L655">
        <v>0.13565891472868216</v>
      </c>
      <c r="M655">
        <v>23.185714285714287</v>
      </c>
      <c r="N655">
        <v>27.05</v>
      </c>
      <c r="O655">
        <v>0.11627906976744186</v>
      </c>
      <c r="P655">
        <v>0.86434108527131781</v>
      </c>
      <c r="Q655">
        <v>1</v>
      </c>
      <c r="R655" s="112">
        <v>25.167912657290898</v>
      </c>
      <c r="S655" s="112">
        <v>24.467912657290899</v>
      </c>
    </row>
    <row r="656" spans="1:19">
      <c r="A656">
        <v>1888</v>
      </c>
      <c r="B656" s="100" t="s">
        <v>932</v>
      </c>
      <c r="C656" s="112">
        <v>163.88726591760314</v>
      </c>
      <c r="D656">
        <v>267</v>
      </c>
      <c r="E656">
        <v>55</v>
      </c>
      <c r="F656">
        <v>267</v>
      </c>
      <c r="G656">
        <v>47</v>
      </c>
      <c r="H656">
        <v>182</v>
      </c>
      <c r="I656">
        <v>38</v>
      </c>
      <c r="J656">
        <v>0.17602996254681649</v>
      </c>
      <c r="K656">
        <v>0.68164794007490637</v>
      </c>
      <c r="L656">
        <v>0.14232209737827714</v>
      </c>
      <c r="M656">
        <v>23.412466559657592</v>
      </c>
      <c r="N656">
        <v>27.314544319600525</v>
      </c>
      <c r="O656">
        <v>0.17602996254681649</v>
      </c>
      <c r="P656">
        <v>0.85767790262172283</v>
      </c>
      <c r="Q656">
        <v>1</v>
      </c>
      <c r="R656" s="112">
        <v>25.267025495015083</v>
      </c>
      <c r="S656" s="112">
        <v>24.567025495015084</v>
      </c>
    </row>
    <row r="657" spans="1:19">
      <c r="A657">
        <v>1888</v>
      </c>
      <c r="B657" s="100" t="s">
        <v>933</v>
      </c>
      <c r="C657" s="112">
        <v>165.8</v>
      </c>
      <c r="D657">
        <v>133</v>
      </c>
      <c r="E657">
        <v>29</v>
      </c>
      <c r="F657">
        <v>133</v>
      </c>
      <c r="G657">
        <v>16</v>
      </c>
      <c r="H657">
        <v>103</v>
      </c>
      <c r="I657">
        <v>14</v>
      </c>
      <c r="J657">
        <v>0.12030075187969924</v>
      </c>
      <c r="K657">
        <v>0.77443609022556392</v>
      </c>
      <c r="L657">
        <v>0.10526315789473684</v>
      </c>
      <c r="M657">
        <v>23.685714285714287</v>
      </c>
      <c r="N657">
        <v>27.633333333333336</v>
      </c>
      <c r="O657">
        <v>0.12030075187969924</v>
      </c>
      <c r="P657">
        <v>0.89473684210526316</v>
      </c>
      <c r="Q657">
        <v>1</v>
      </c>
      <c r="R657" s="112">
        <v>25.621197411003237</v>
      </c>
      <c r="S657" s="112">
        <v>24.921197411003238</v>
      </c>
    </row>
    <row r="658" spans="1:19">
      <c r="A658">
        <v>1888</v>
      </c>
      <c r="B658" s="100" t="s">
        <v>829</v>
      </c>
      <c r="C658" s="112">
        <v>167.18070175438601</v>
      </c>
      <c r="D658">
        <v>57</v>
      </c>
      <c r="E658">
        <v>18</v>
      </c>
      <c r="F658">
        <v>57</v>
      </c>
      <c r="G658">
        <v>18</v>
      </c>
      <c r="H658">
        <v>33</v>
      </c>
      <c r="I658">
        <v>6</v>
      </c>
      <c r="J658">
        <v>0.31578947368421051</v>
      </c>
      <c r="K658">
        <v>0.57894736842105265</v>
      </c>
      <c r="L658">
        <v>0.10526315789473684</v>
      </c>
      <c r="M658">
        <v>23.882957393483714</v>
      </c>
      <c r="N658">
        <v>27.863450292397669</v>
      </c>
      <c r="O658">
        <v>0.31578947368421051</v>
      </c>
      <c r="P658">
        <v>0.89473684210526316</v>
      </c>
      <c r="Q658">
        <v>1</v>
      </c>
      <c r="R658" s="112">
        <v>25.149477861319973</v>
      </c>
      <c r="S658" s="112">
        <v>24.449477861319973</v>
      </c>
    </row>
    <row r="659" spans="1:19">
      <c r="A659">
        <v>1888</v>
      </c>
      <c r="B659" s="100" t="s">
        <v>959</v>
      </c>
      <c r="C659" s="112">
        <v>162.94155844155844</v>
      </c>
      <c r="D659">
        <v>77</v>
      </c>
      <c r="E659">
        <v>12</v>
      </c>
      <c r="F659">
        <v>77</v>
      </c>
      <c r="G659">
        <v>9</v>
      </c>
      <c r="H659">
        <v>61</v>
      </c>
      <c r="I659">
        <v>7</v>
      </c>
      <c r="J659">
        <v>0.11688311688311688</v>
      </c>
      <c r="K659">
        <v>0.79220779220779225</v>
      </c>
      <c r="L659">
        <v>9.0909090909090912E-2</v>
      </c>
      <c r="M659">
        <v>23.277365491651206</v>
      </c>
      <c r="N659">
        <v>27.156926406926406</v>
      </c>
      <c r="O659">
        <v>0.11688311688311688</v>
      </c>
      <c r="P659">
        <v>0.90909090909090917</v>
      </c>
      <c r="Q659">
        <v>1</v>
      </c>
      <c r="R659" s="112">
        <v>25.153546590022</v>
      </c>
      <c r="S659" s="112">
        <v>24.453546590022</v>
      </c>
    </row>
    <row r="660" spans="1:19">
      <c r="A660">
        <v>1888</v>
      </c>
      <c r="B660" s="100" t="s">
        <v>830</v>
      </c>
      <c r="C660" s="112">
        <v>163.19370078740161</v>
      </c>
      <c r="D660">
        <v>127</v>
      </c>
      <c r="E660">
        <v>20</v>
      </c>
      <c r="F660">
        <v>127</v>
      </c>
      <c r="G660">
        <v>20</v>
      </c>
      <c r="H660">
        <v>91</v>
      </c>
      <c r="I660">
        <v>16</v>
      </c>
      <c r="J660">
        <v>0.15748031496062992</v>
      </c>
      <c r="K660">
        <v>0.71653543307086609</v>
      </c>
      <c r="L660">
        <v>0.12598425196850394</v>
      </c>
      <c r="M660">
        <v>23.313385826771658</v>
      </c>
      <c r="N660">
        <v>27.198950131233602</v>
      </c>
      <c r="O660">
        <v>0.15748031496062992</v>
      </c>
      <c r="P660">
        <v>0.87401574803149606</v>
      </c>
      <c r="Q660">
        <v>1</v>
      </c>
      <c r="R660" s="112">
        <v>25.170770961322148</v>
      </c>
      <c r="S660" s="112">
        <v>24.470770961322149</v>
      </c>
    </row>
    <row r="661" spans="1:19">
      <c r="A661">
        <v>1888</v>
      </c>
      <c r="B661" s="100" t="s">
        <v>965</v>
      </c>
      <c r="C661" s="112">
        <v>160.04606741573036</v>
      </c>
      <c r="D661">
        <v>289</v>
      </c>
      <c r="E661">
        <v>28</v>
      </c>
      <c r="F661">
        <v>89</v>
      </c>
      <c r="G661">
        <v>33</v>
      </c>
      <c r="H661">
        <v>51</v>
      </c>
      <c r="I661">
        <v>5</v>
      </c>
      <c r="J661">
        <v>0.3707865168539326</v>
      </c>
      <c r="K661">
        <v>0.5730337078651685</v>
      </c>
      <c r="L661">
        <v>5.6179775280898875E-2</v>
      </c>
      <c r="M661">
        <v>22.863723916532908</v>
      </c>
      <c r="N661">
        <v>26.674344569288394</v>
      </c>
      <c r="O661">
        <v>0.3707865168539326</v>
      </c>
      <c r="P661">
        <v>0.9438202247191011</v>
      </c>
      <c r="Q661">
        <v>1</v>
      </c>
      <c r="R661" s="112">
        <v>23.722981514703264</v>
      </c>
      <c r="S661" s="112">
        <v>23.022981514703265</v>
      </c>
    </row>
    <row r="662" spans="1:19">
      <c r="A662">
        <v>1888</v>
      </c>
      <c r="B662" s="100" t="s">
        <v>831</v>
      </c>
      <c r="C662" s="112">
        <v>161.5</v>
      </c>
      <c r="D662">
        <v>221</v>
      </c>
      <c r="E662">
        <v>59</v>
      </c>
      <c r="F662">
        <v>221</v>
      </c>
      <c r="G662">
        <v>60</v>
      </c>
      <c r="H662">
        <v>146</v>
      </c>
      <c r="I662">
        <v>15</v>
      </c>
      <c r="J662">
        <v>0.27149321266968324</v>
      </c>
      <c r="K662">
        <v>0.66063348416289591</v>
      </c>
      <c r="L662">
        <v>6.7873303167420809E-2</v>
      </c>
      <c r="M662">
        <v>23.071428571428573</v>
      </c>
      <c r="N662">
        <v>26.916666666666668</v>
      </c>
      <c r="O662">
        <v>0.27149321266968324</v>
      </c>
      <c r="P662">
        <v>0.9321266968325792</v>
      </c>
      <c r="Q662">
        <v>1</v>
      </c>
      <c r="R662" s="112">
        <v>24.401459556425312</v>
      </c>
      <c r="S662" s="112">
        <v>23.701459556425313</v>
      </c>
    </row>
    <row r="663" spans="1:19">
      <c r="A663">
        <v>1888</v>
      </c>
      <c r="B663" s="100" t="s">
        <v>832</v>
      </c>
      <c r="C663" s="112">
        <v>162.19999999999999</v>
      </c>
      <c r="D663">
        <v>243</v>
      </c>
      <c r="E663">
        <v>53</v>
      </c>
      <c r="F663">
        <v>243</v>
      </c>
      <c r="G663">
        <v>52</v>
      </c>
      <c r="H663">
        <v>174</v>
      </c>
      <c r="I663">
        <v>17</v>
      </c>
      <c r="J663">
        <v>0.2139917695473251</v>
      </c>
      <c r="K663">
        <v>0.71604938271604934</v>
      </c>
      <c r="L663">
        <v>6.9958847736625515E-2</v>
      </c>
      <c r="M663">
        <v>23.171428571428571</v>
      </c>
      <c r="N663">
        <v>27.033333333333331</v>
      </c>
      <c r="O663">
        <v>0.2139917695473251</v>
      </c>
      <c r="P663">
        <v>0.93004115226337447</v>
      </c>
      <c r="Q663">
        <v>1</v>
      </c>
      <c r="R663" s="112">
        <v>24.713970990695127</v>
      </c>
      <c r="S663" s="112">
        <v>24.013970990695128</v>
      </c>
    </row>
    <row r="664" spans="1:19">
      <c r="A664">
        <v>1888</v>
      </c>
      <c r="B664" s="100" t="s">
        <v>870</v>
      </c>
      <c r="C664" s="112">
        <v>165.89230769230787</v>
      </c>
      <c r="D664">
        <v>39</v>
      </c>
      <c r="E664">
        <v>5</v>
      </c>
      <c r="F664">
        <v>39</v>
      </c>
      <c r="G664">
        <v>5</v>
      </c>
      <c r="H664">
        <v>24</v>
      </c>
      <c r="I664">
        <v>10</v>
      </c>
      <c r="J664">
        <v>0.12820512820512819</v>
      </c>
      <c r="K664">
        <v>0.61538461538461542</v>
      </c>
      <c r="L664">
        <v>0.25641025641025639</v>
      </c>
      <c r="M664">
        <v>23.698901098901125</v>
      </c>
      <c r="N664">
        <v>27.648717948717977</v>
      </c>
      <c r="O664">
        <v>0.12820512820512819</v>
      </c>
      <c r="P664">
        <v>0.74358974358974361</v>
      </c>
      <c r="Q664">
        <v>1</v>
      </c>
      <c r="R664" s="112">
        <v>26.085248778998807</v>
      </c>
      <c r="S664" s="112">
        <v>25.385248778998807</v>
      </c>
    </row>
    <row r="665" spans="1:19">
      <c r="A665">
        <v>1888</v>
      </c>
      <c r="B665" s="100" t="s">
        <v>833</v>
      </c>
      <c r="C665" s="112">
        <v>160.58809523809521</v>
      </c>
      <c r="D665">
        <v>84</v>
      </c>
      <c r="E665">
        <v>12</v>
      </c>
      <c r="F665">
        <v>84</v>
      </c>
      <c r="G665">
        <v>25</v>
      </c>
      <c r="H665">
        <v>54</v>
      </c>
      <c r="I665">
        <v>5</v>
      </c>
      <c r="J665">
        <v>0.29761904761904762</v>
      </c>
      <c r="K665">
        <v>0.6428571428571429</v>
      </c>
      <c r="L665">
        <v>5.9523809523809521E-2</v>
      </c>
      <c r="M665">
        <v>22.941156462585031</v>
      </c>
      <c r="N665">
        <v>26.764682539682536</v>
      </c>
      <c r="O665">
        <v>0.29761904761904762</v>
      </c>
      <c r="P665">
        <v>0.94047619047619047</v>
      </c>
      <c r="Q665">
        <v>1</v>
      </c>
      <c r="R665" s="112">
        <v>24.144859116486096</v>
      </c>
      <c r="S665" s="112">
        <v>23.444859116486096</v>
      </c>
    </row>
    <row r="666" spans="1:19">
      <c r="A666">
        <v>1888</v>
      </c>
      <c r="B666" s="100" t="s">
        <v>949</v>
      </c>
      <c r="C666" s="112">
        <v>165.2</v>
      </c>
      <c r="D666">
        <v>149</v>
      </c>
      <c r="E666">
        <v>36</v>
      </c>
      <c r="F666">
        <v>149</v>
      </c>
      <c r="G666">
        <v>22</v>
      </c>
      <c r="H666">
        <v>104</v>
      </c>
      <c r="I666">
        <v>23</v>
      </c>
      <c r="J666">
        <v>0.1476510067114094</v>
      </c>
      <c r="K666">
        <v>0.69798657718120805</v>
      </c>
      <c r="L666">
        <v>0.15436241610738255</v>
      </c>
      <c r="M666">
        <v>23.599999999999998</v>
      </c>
      <c r="N666">
        <v>27.533333333333331</v>
      </c>
      <c r="O666">
        <v>0.1476510067114094</v>
      </c>
      <c r="P666">
        <v>0.84563758389261745</v>
      </c>
      <c r="Q666">
        <v>1</v>
      </c>
      <c r="R666" s="112">
        <v>25.585576923076921</v>
      </c>
      <c r="S666" s="112">
        <v>24.885576923076922</v>
      </c>
    </row>
    <row r="667" spans="1:19">
      <c r="A667">
        <v>1888</v>
      </c>
      <c r="B667" s="100" t="s">
        <v>939</v>
      </c>
      <c r="C667" s="112">
        <v>162.99375000000001</v>
      </c>
      <c r="D667">
        <v>32</v>
      </c>
      <c r="E667">
        <v>6</v>
      </c>
      <c r="F667">
        <v>31</v>
      </c>
      <c r="G667">
        <v>4</v>
      </c>
      <c r="H667">
        <v>27</v>
      </c>
      <c r="J667">
        <v>0.12903225806451613</v>
      </c>
      <c r="K667">
        <v>0.87096774193548387</v>
      </c>
      <c r="L667">
        <v>0</v>
      </c>
      <c r="M667">
        <v>23.28482142857143</v>
      </c>
      <c r="N667">
        <v>27.165625000000002</v>
      </c>
      <c r="O667">
        <v>0.12903225806451613</v>
      </c>
      <c r="P667">
        <v>1</v>
      </c>
      <c r="Q667">
        <v>1</v>
      </c>
      <c r="R667" s="112">
        <v>24.937756283068786</v>
      </c>
      <c r="S667" s="112">
        <v>24.237756283068787</v>
      </c>
    </row>
    <row r="668" spans="1:19">
      <c r="A668">
        <v>1888</v>
      </c>
      <c r="B668" s="100" t="s">
        <v>966</v>
      </c>
      <c r="C668" s="112">
        <v>163.36806722689059</v>
      </c>
      <c r="D668">
        <v>119</v>
      </c>
      <c r="E668">
        <v>20</v>
      </c>
      <c r="F668">
        <v>119</v>
      </c>
      <c r="G668">
        <v>28</v>
      </c>
      <c r="H668">
        <v>74</v>
      </c>
      <c r="I668">
        <v>17</v>
      </c>
      <c r="J668">
        <v>0.23529411764705882</v>
      </c>
      <c r="K668">
        <v>0.62184873949579833</v>
      </c>
      <c r="L668">
        <v>0.14285714285714285</v>
      </c>
      <c r="M668">
        <v>23.338295318127226</v>
      </c>
      <c r="N668">
        <v>27.228011204481763</v>
      </c>
      <c r="O668">
        <v>0.23529411764705882</v>
      </c>
      <c r="P668">
        <v>0.85714285714285721</v>
      </c>
      <c r="Q668">
        <v>1</v>
      </c>
      <c r="R668" s="112">
        <v>24.994052756237604</v>
      </c>
      <c r="S668" s="112">
        <v>24.294052756237605</v>
      </c>
    </row>
    <row r="669" spans="1:19">
      <c r="A669">
        <v>1888</v>
      </c>
      <c r="B669" s="242" t="s">
        <v>1054</v>
      </c>
      <c r="C669" s="112">
        <v>160.33220338983048</v>
      </c>
      <c r="D669">
        <v>59</v>
      </c>
      <c r="E669">
        <v>18</v>
      </c>
      <c r="F669">
        <v>59</v>
      </c>
      <c r="G669">
        <v>21</v>
      </c>
      <c r="H669">
        <v>30</v>
      </c>
      <c r="I669">
        <v>8</v>
      </c>
      <c r="J669">
        <v>0.3559322033898305</v>
      </c>
      <c r="K669">
        <v>0.50847457627118642</v>
      </c>
      <c r="L669">
        <v>0.13559322033898305</v>
      </c>
      <c r="M669">
        <v>22.904600484261497</v>
      </c>
      <c r="N669">
        <v>26.722033898305082</v>
      </c>
      <c r="O669">
        <v>0.3559322033898305</v>
      </c>
      <c r="P669">
        <v>0.86440677966101687</v>
      </c>
      <c r="Q669">
        <v>0.99999999999999989</v>
      </c>
      <c r="R669" s="112">
        <v>23.986206618240512</v>
      </c>
      <c r="S669" s="112">
        <v>23.286206618240513</v>
      </c>
    </row>
    <row r="670" spans="1:19">
      <c r="A670">
        <v>1888</v>
      </c>
      <c r="B670" s="100" t="s">
        <v>953</v>
      </c>
      <c r="C670" s="112">
        <v>165.46855895196521</v>
      </c>
      <c r="D670">
        <v>228</v>
      </c>
      <c r="E670">
        <v>57</v>
      </c>
      <c r="F670">
        <v>229</v>
      </c>
      <c r="G670">
        <v>39</v>
      </c>
      <c r="H670">
        <v>165</v>
      </c>
      <c r="I670">
        <v>25</v>
      </c>
      <c r="J670">
        <v>0.1703056768558952</v>
      </c>
      <c r="K670">
        <v>0.72052401746724892</v>
      </c>
      <c r="L670">
        <v>0.1091703056768559</v>
      </c>
      <c r="M670">
        <v>23.63836556456646</v>
      </c>
      <c r="N670">
        <v>27.578093158660867</v>
      </c>
      <c r="O670">
        <v>0.1703056768558952</v>
      </c>
      <c r="P670">
        <v>0.89082969432314418</v>
      </c>
      <c r="Q670">
        <v>1</v>
      </c>
      <c r="R670" s="112">
        <v>25.441089403076326</v>
      </c>
      <c r="S670" s="112">
        <v>24.741089403076327</v>
      </c>
    </row>
    <row r="671" spans="1:19">
      <c r="A671">
        <v>1888</v>
      </c>
      <c r="B671" s="100" t="s">
        <v>967</v>
      </c>
      <c r="C671" s="112">
        <v>161.07941176470584</v>
      </c>
      <c r="D671">
        <v>34</v>
      </c>
      <c r="E671">
        <v>9</v>
      </c>
      <c r="F671">
        <v>34</v>
      </c>
      <c r="G671">
        <v>8</v>
      </c>
      <c r="H671">
        <v>24</v>
      </c>
      <c r="I671">
        <v>2</v>
      </c>
      <c r="J671">
        <v>0.23529411764705882</v>
      </c>
      <c r="K671">
        <v>0.70588235294117652</v>
      </c>
      <c r="L671">
        <v>5.8823529411764705E-2</v>
      </c>
      <c r="M671">
        <v>23.01134453781512</v>
      </c>
      <c r="N671">
        <v>26.846568627450974</v>
      </c>
      <c r="O671">
        <v>0.23529411764705882</v>
      </c>
      <c r="P671">
        <v>0.94117647058823528</v>
      </c>
      <c r="Q671">
        <v>1</v>
      </c>
      <c r="R671" s="112">
        <v>24.449553571428567</v>
      </c>
      <c r="S671" s="112">
        <v>23.749553571428567</v>
      </c>
    </row>
    <row r="672" spans="1:19">
      <c r="A672">
        <v>1888</v>
      </c>
      <c r="B672" s="100" t="s">
        <v>968</v>
      </c>
      <c r="C672" s="112">
        <v>159.1602739726026</v>
      </c>
      <c r="D672">
        <v>73</v>
      </c>
      <c r="E672">
        <v>11</v>
      </c>
      <c r="F672">
        <v>73</v>
      </c>
      <c r="G672">
        <v>21</v>
      </c>
      <c r="H672">
        <v>43</v>
      </c>
      <c r="I672">
        <v>9</v>
      </c>
      <c r="J672">
        <v>0.28767123287671231</v>
      </c>
      <c r="K672">
        <v>0.58904109589041098</v>
      </c>
      <c r="L672">
        <v>0.12328767123287671</v>
      </c>
      <c r="M672">
        <v>22.737181996086086</v>
      </c>
      <c r="N672">
        <v>26.526712328767101</v>
      </c>
      <c r="O672">
        <v>0.28767123287671231</v>
      </c>
      <c r="P672">
        <v>0.87671232876712324</v>
      </c>
      <c r="Q672">
        <v>1</v>
      </c>
      <c r="R672" s="112">
        <v>24.103175488099012</v>
      </c>
      <c r="S672" s="112">
        <v>23.403175488099013</v>
      </c>
    </row>
    <row r="673" spans="1:19">
      <c r="A673">
        <v>1888</v>
      </c>
      <c r="B673" s="100" t="s">
        <v>836</v>
      </c>
      <c r="C673" s="112">
        <v>160.80472972972964</v>
      </c>
      <c r="D673">
        <v>148</v>
      </c>
      <c r="E673">
        <v>33</v>
      </c>
      <c r="F673">
        <v>148</v>
      </c>
      <c r="G673">
        <v>31</v>
      </c>
      <c r="H673">
        <v>100</v>
      </c>
      <c r="I673">
        <v>17</v>
      </c>
      <c r="J673">
        <v>0.20945945945945946</v>
      </c>
      <c r="K673">
        <v>0.67567567567567566</v>
      </c>
      <c r="L673">
        <v>0.11486486486486487</v>
      </c>
      <c r="M673">
        <v>22.972104247104234</v>
      </c>
      <c r="N673">
        <v>26.800788288288274</v>
      </c>
      <c r="O673">
        <v>0.20945945945945946</v>
      </c>
      <c r="P673">
        <v>0.88513513513513509</v>
      </c>
      <c r="Q673">
        <v>1</v>
      </c>
      <c r="R673" s="112">
        <v>24.61843838481337</v>
      </c>
      <c r="S673" s="112">
        <v>23.918438384813371</v>
      </c>
    </row>
    <row r="674" spans="1:19">
      <c r="A674">
        <v>1888</v>
      </c>
      <c r="B674" s="100" t="s">
        <v>837</v>
      </c>
      <c r="C674" s="112">
        <v>162.00895522388055</v>
      </c>
      <c r="D674">
        <v>201</v>
      </c>
      <c r="E674">
        <v>31</v>
      </c>
      <c r="F674">
        <v>201</v>
      </c>
      <c r="G674">
        <v>33</v>
      </c>
      <c r="H674">
        <v>134</v>
      </c>
      <c r="I674">
        <v>34</v>
      </c>
      <c r="J674">
        <v>0.16417910447761194</v>
      </c>
      <c r="K674">
        <v>0.66666666666666663</v>
      </c>
      <c r="L674">
        <v>0.1691542288557214</v>
      </c>
      <c r="M674">
        <v>23.144136460554364</v>
      </c>
      <c r="N674">
        <v>27.001492537313425</v>
      </c>
      <c r="O674">
        <v>0.16417910447761194</v>
      </c>
      <c r="P674">
        <v>0.8308457711442786</v>
      </c>
      <c r="Q674">
        <v>1</v>
      </c>
      <c r="R674" s="112">
        <v>25.087207618623292</v>
      </c>
      <c r="S674" s="112">
        <v>24.387207618623293</v>
      </c>
    </row>
    <row r="675" spans="1:19">
      <c r="A675">
        <v>1888</v>
      </c>
      <c r="B675" s="100" t="s">
        <v>834</v>
      </c>
      <c r="C675" s="112">
        <v>163.76153846153841</v>
      </c>
      <c r="D675">
        <v>78</v>
      </c>
      <c r="E675">
        <v>17</v>
      </c>
      <c r="F675">
        <v>78</v>
      </c>
      <c r="G675">
        <v>21</v>
      </c>
      <c r="H675">
        <v>53</v>
      </c>
      <c r="I675">
        <v>4</v>
      </c>
      <c r="J675">
        <v>0.26923076923076922</v>
      </c>
      <c r="K675">
        <v>0.67948717948717952</v>
      </c>
      <c r="L675">
        <v>5.128205128205128E-2</v>
      </c>
      <c r="M675">
        <v>23.394505494505488</v>
      </c>
      <c r="N675">
        <v>27.293589743589735</v>
      </c>
      <c r="O675">
        <v>0.26923076923076922</v>
      </c>
      <c r="P675">
        <v>0.94871794871794868</v>
      </c>
      <c r="Q675">
        <v>1</v>
      </c>
      <c r="R675" s="112">
        <v>24.718722786647309</v>
      </c>
      <c r="S675" s="112">
        <v>24.018722786647309</v>
      </c>
    </row>
    <row r="676" spans="1:19">
      <c r="A676">
        <v>1888</v>
      </c>
      <c r="B676" s="100" t="s">
        <v>835</v>
      </c>
      <c r="C676" s="112">
        <v>161.09761904761902</v>
      </c>
      <c r="D676">
        <v>42</v>
      </c>
      <c r="E676">
        <v>7</v>
      </c>
      <c r="F676">
        <v>42</v>
      </c>
      <c r="G676">
        <v>14</v>
      </c>
      <c r="H676">
        <v>25</v>
      </c>
      <c r="I676">
        <v>3</v>
      </c>
      <c r="J676">
        <v>0.33333333333333331</v>
      </c>
      <c r="K676">
        <v>0.59523809523809523</v>
      </c>
      <c r="L676">
        <v>7.1428571428571425E-2</v>
      </c>
      <c r="M676">
        <v>23.01394557823129</v>
      </c>
      <c r="N676">
        <v>26.849603174603171</v>
      </c>
      <c r="O676">
        <v>0.33333333333333331</v>
      </c>
      <c r="P676">
        <v>0.9285714285714286</v>
      </c>
      <c r="Q676">
        <v>1</v>
      </c>
      <c r="R676" s="112">
        <v>24.087929705215416</v>
      </c>
      <c r="S676" s="112">
        <v>23.387929705215416</v>
      </c>
    </row>
    <row r="677" spans="1:19">
      <c r="A677">
        <v>1888</v>
      </c>
      <c r="B677" s="100" t="s">
        <v>838</v>
      </c>
      <c r="C677" s="112">
        <v>161.80000000000001</v>
      </c>
      <c r="D677">
        <v>239</v>
      </c>
      <c r="E677">
        <v>73</v>
      </c>
      <c r="F677">
        <v>239</v>
      </c>
      <c r="G677">
        <v>71</v>
      </c>
      <c r="H677">
        <v>148</v>
      </c>
      <c r="I677">
        <v>20</v>
      </c>
      <c r="J677">
        <v>0.29707112970711297</v>
      </c>
      <c r="K677">
        <v>0.61924686192468614</v>
      </c>
      <c r="L677">
        <v>8.3682008368200833E-2</v>
      </c>
      <c r="M677">
        <v>23.114285714285717</v>
      </c>
      <c r="N677">
        <v>26.966666666666669</v>
      </c>
      <c r="O677">
        <v>0.29707112970711297</v>
      </c>
      <c r="P677">
        <v>0.91631799163179917</v>
      </c>
      <c r="Q677">
        <v>1</v>
      </c>
      <c r="R677" s="112">
        <v>24.376721364221368</v>
      </c>
      <c r="S677" s="112">
        <v>23.676721364221368</v>
      </c>
    </row>
    <row r="678" spans="1:19">
      <c r="A678">
        <v>1888</v>
      </c>
      <c r="B678" s="100" t="s">
        <v>839</v>
      </c>
      <c r="C678" s="112">
        <v>160.49154929577458</v>
      </c>
      <c r="D678">
        <v>213</v>
      </c>
      <c r="E678">
        <v>18</v>
      </c>
      <c r="F678">
        <v>213</v>
      </c>
      <c r="G678">
        <v>36</v>
      </c>
      <c r="H678">
        <v>145</v>
      </c>
      <c r="I678">
        <v>32</v>
      </c>
      <c r="J678">
        <v>0.16901408450704225</v>
      </c>
      <c r="K678">
        <v>0.68075117370892024</v>
      </c>
      <c r="L678">
        <v>0.15023474178403756</v>
      </c>
      <c r="M678">
        <v>22.927364185110655</v>
      </c>
      <c r="N678">
        <v>26.748591549295764</v>
      </c>
      <c r="O678">
        <v>0.16901408450704225</v>
      </c>
      <c r="P678">
        <v>0.84976525821596249</v>
      </c>
      <c r="Q678">
        <v>1</v>
      </c>
      <c r="R678" s="112">
        <v>24.785271282869623</v>
      </c>
      <c r="S678" s="112">
        <v>24.085271282869623</v>
      </c>
    </row>
    <row r="679" spans="1:19">
      <c r="A679">
        <v>1888</v>
      </c>
      <c r="B679" s="100" t="s">
        <v>840</v>
      </c>
      <c r="C679" s="112">
        <v>162.68600000000006</v>
      </c>
      <c r="D679">
        <v>150</v>
      </c>
      <c r="E679">
        <v>25</v>
      </c>
      <c r="F679">
        <v>150</v>
      </c>
      <c r="G679">
        <v>34</v>
      </c>
      <c r="H679">
        <v>105</v>
      </c>
      <c r="I679">
        <v>11</v>
      </c>
      <c r="J679">
        <v>0.22666666666666666</v>
      </c>
      <c r="K679">
        <v>0.7</v>
      </c>
      <c r="L679">
        <v>7.3333333333333334E-2</v>
      </c>
      <c r="M679">
        <v>23.240857142857152</v>
      </c>
      <c r="N679">
        <v>27.114333333333345</v>
      </c>
      <c r="O679">
        <v>0.22666666666666666</v>
      </c>
      <c r="P679">
        <v>0.92666666666666664</v>
      </c>
      <c r="Q679">
        <v>1</v>
      </c>
      <c r="R679" s="112">
        <v>24.753357369614523</v>
      </c>
      <c r="S679" s="112">
        <v>24.053357369614524</v>
      </c>
    </row>
    <row r="680" spans="1:19" s="61" customFormat="1">
      <c r="A680" s="61">
        <v>1888</v>
      </c>
      <c r="B680" s="239" t="s">
        <v>1055</v>
      </c>
      <c r="C680" s="277">
        <f>AVERAGE(C681:C685)</f>
        <v>163.70081884868031</v>
      </c>
    </row>
    <row r="681" spans="1:19">
      <c r="A681">
        <v>1888</v>
      </c>
      <c r="B681" s="100" t="s">
        <v>818</v>
      </c>
      <c r="C681" s="112">
        <v>162.84666666666658</v>
      </c>
      <c r="D681">
        <v>135</v>
      </c>
      <c r="E681">
        <v>14</v>
      </c>
      <c r="F681">
        <v>135</v>
      </c>
      <c r="G681">
        <v>21</v>
      </c>
      <c r="H681">
        <v>95</v>
      </c>
      <c r="I681">
        <v>19</v>
      </c>
      <c r="J681">
        <v>0.15555555555555556</v>
      </c>
      <c r="K681">
        <v>0.70370370370370372</v>
      </c>
      <c r="L681">
        <v>0.14074074074074075</v>
      </c>
      <c r="M681">
        <v>23.26380952380951</v>
      </c>
      <c r="N681">
        <v>27.141111111111098</v>
      </c>
      <c r="O681">
        <v>0.15555555555555556</v>
      </c>
      <c r="P681">
        <v>0.85925925925925928</v>
      </c>
      <c r="Q681">
        <v>1</v>
      </c>
      <c r="R681" s="112">
        <v>25.16164661654134</v>
      </c>
      <c r="S681" s="112">
        <v>24.461646616541341</v>
      </c>
    </row>
    <row r="682" spans="1:19">
      <c r="A682">
        <v>1888</v>
      </c>
      <c r="B682" s="100" t="s">
        <v>819</v>
      </c>
      <c r="C682" s="112">
        <v>165.16412213740458</v>
      </c>
      <c r="D682">
        <v>131</v>
      </c>
      <c r="E682">
        <v>42</v>
      </c>
      <c r="F682">
        <v>131</v>
      </c>
      <c r="G682">
        <v>26</v>
      </c>
      <c r="H682">
        <v>87</v>
      </c>
      <c r="I682">
        <v>18</v>
      </c>
      <c r="J682">
        <v>0.19847328244274809</v>
      </c>
      <c r="K682">
        <v>0.66412213740458015</v>
      </c>
      <c r="L682">
        <v>0.13740458015267176</v>
      </c>
      <c r="M682">
        <v>23.594874591057795</v>
      </c>
      <c r="N682">
        <v>27.52735368956743</v>
      </c>
      <c r="O682">
        <v>0.19847328244274809</v>
      </c>
      <c r="P682">
        <v>0.86259541984732824</v>
      </c>
      <c r="Q682">
        <v>1</v>
      </c>
      <c r="R682" s="112">
        <v>25.380310503599524</v>
      </c>
      <c r="S682" s="112">
        <v>24.680310503599525</v>
      </c>
    </row>
    <row r="683" spans="1:19">
      <c r="A683">
        <v>1888</v>
      </c>
      <c r="B683" s="100" t="s">
        <v>820</v>
      </c>
      <c r="C683" s="112">
        <v>164.3</v>
      </c>
      <c r="D683">
        <v>351</v>
      </c>
      <c r="E683">
        <v>59</v>
      </c>
      <c r="F683">
        <v>351</v>
      </c>
      <c r="G683">
        <v>58</v>
      </c>
      <c r="H683">
        <v>216</v>
      </c>
      <c r="I683">
        <v>77</v>
      </c>
      <c r="J683">
        <v>0.16524216524216523</v>
      </c>
      <c r="K683">
        <v>0.61538461538461542</v>
      </c>
      <c r="L683">
        <v>0.21937321937321938</v>
      </c>
      <c r="M683">
        <v>23.471428571428572</v>
      </c>
      <c r="N683">
        <v>27.383333333333336</v>
      </c>
      <c r="O683">
        <v>0.16524216524216523</v>
      </c>
      <c r="P683">
        <v>0.78062678062678059</v>
      </c>
      <c r="Q683">
        <v>1</v>
      </c>
      <c r="R683" s="112">
        <v>25.599432319223986</v>
      </c>
      <c r="S683" s="112">
        <v>24.899432319223987</v>
      </c>
    </row>
    <row r="684" spans="1:19">
      <c r="A684">
        <v>1888</v>
      </c>
      <c r="B684" s="100" t="s">
        <v>821</v>
      </c>
      <c r="C684" s="112">
        <v>162.80000000000001</v>
      </c>
      <c r="D684">
        <v>238</v>
      </c>
      <c r="E684">
        <v>64</v>
      </c>
      <c r="F684">
        <v>238</v>
      </c>
      <c r="G684">
        <v>62</v>
      </c>
      <c r="H684">
        <v>150</v>
      </c>
      <c r="I684">
        <v>26</v>
      </c>
      <c r="J684">
        <v>0.26050420168067229</v>
      </c>
      <c r="K684">
        <v>0.63025210084033612</v>
      </c>
      <c r="L684">
        <v>0.1092436974789916</v>
      </c>
      <c r="M684">
        <v>23.25714285714286</v>
      </c>
      <c r="N684">
        <v>27.133333333333336</v>
      </c>
      <c r="O684">
        <v>0.26050420168067229</v>
      </c>
      <c r="P684">
        <v>0.89075630252100835</v>
      </c>
      <c r="Q684">
        <v>1</v>
      </c>
      <c r="R684" s="112">
        <v>24.730095238095242</v>
      </c>
      <c r="S684" s="112">
        <v>24.030095238095242</v>
      </c>
    </row>
    <row r="685" spans="1:19">
      <c r="A685">
        <v>1888</v>
      </c>
      <c r="B685" s="100" t="s">
        <v>822</v>
      </c>
      <c r="C685" s="112">
        <v>163.39330543933039</v>
      </c>
      <c r="D685">
        <v>239</v>
      </c>
      <c r="E685">
        <v>60</v>
      </c>
      <c r="F685">
        <v>239</v>
      </c>
      <c r="G685">
        <v>65</v>
      </c>
      <c r="H685">
        <v>144</v>
      </c>
      <c r="I685">
        <v>30</v>
      </c>
      <c r="J685">
        <v>0.27196652719665271</v>
      </c>
      <c r="K685">
        <v>0.60251046025104604</v>
      </c>
      <c r="L685">
        <v>0.12552301255230125</v>
      </c>
      <c r="M685">
        <v>23.341900777047197</v>
      </c>
      <c r="N685">
        <v>27.232217573221732</v>
      </c>
      <c r="O685">
        <v>0.27196652719665271</v>
      </c>
      <c r="P685">
        <v>0.87447698744769875</v>
      </c>
      <c r="Q685">
        <v>1</v>
      </c>
      <c r="R685" s="112">
        <v>24.814277620043811</v>
      </c>
      <c r="S685" s="112">
        <v>24.114277620043811</v>
      </c>
    </row>
    <row r="686" spans="1:19" s="61" customFormat="1">
      <c r="A686" s="61">
        <v>1888</v>
      </c>
      <c r="B686" s="239" t="s">
        <v>1056</v>
      </c>
      <c r="C686" s="277">
        <v>162.91</v>
      </c>
      <c r="D686" s="61">
        <v>160</v>
      </c>
      <c r="E686" s="61">
        <v>39</v>
      </c>
      <c r="F686" s="61">
        <v>160</v>
      </c>
      <c r="G686" s="61">
        <v>34</v>
      </c>
      <c r="H686" s="61">
        <v>114</v>
      </c>
      <c r="I686" s="61">
        <v>12</v>
      </c>
      <c r="J686" s="61">
        <v>0.21249999999999999</v>
      </c>
      <c r="K686" s="61">
        <v>0.71250000000000002</v>
      </c>
      <c r="L686" s="61">
        <v>7.4999999999999997E-2</v>
      </c>
      <c r="M686" s="61">
        <v>23.272857142857141</v>
      </c>
      <c r="N686" s="61">
        <v>27.151666666666667</v>
      </c>
      <c r="O686" s="61">
        <v>0.21249999999999999</v>
      </c>
      <c r="P686" s="61">
        <v>0.92500000000000004</v>
      </c>
      <c r="Q686" s="61">
        <v>1</v>
      </c>
      <c r="R686" s="277">
        <v>24.83799081035923</v>
      </c>
      <c r="S686" s="277">
        <v>24.137990810359231</v>
      </c>
    </row>
    <row r="687" spans="1:19" s="61" customFormat="1">
      <c r="A687" s="61">
        <v>1888</v>
      </c>
      <c r="B687" s="239" t="s">
        <v>1057</v>
      </c>
      <c r="C687" s="277">
        <f>AVERAGE(C688:C693)</f>
        <v>162.70928966092814</v>
      </c>
    </row>
    <row r="688" spans="1:19">
      <c r="A688">
        <v>1888</v>
      </c>
      <c r="B688" s="100" t="s">
        <v>858</v>
      </c>
      <c r="C688" s="112">
        <v>164.32372881355937</v>
      </c>
      <c r="D688">
        <v>59</v>
      </c>
      <c r="E688">
        <v>12</v>
      </c>
      <c r="F688">
        <v>59</v>
      </c>
      <c r="G688">
        <v>12</v>
      </c>
      <c r="H688">
        <v>40</v>
      </c>
      <c r="I688">
        <v>7</v>
      </c>
      <c r="J688">
        <v>0.20338983050847459</v>
      </c>
      <c r="K688">
        <v>0.67796610169491522</v>
      </c>
      <c r="L688">
        <v>0.11864406779661017</v>
      </c>
      <c r="M688">
        <v>23.474818401937053</v>
      </c>
      <c r="N688">
        <v>27.387288135593227</v>
      </c>
      <c r="O688">
        <v>0.20338983050847459</v>
      </c>
      <c r="P688">
        <v>0.88135593220338981</v>
      </c>
      <c r="Q688">
        <v>1</v>
      </c>
      <c r="R688" s="112">
        <v>25.18652391041163</v>
      </c>
      <c r="S688" s="112">
        <v>24.486523910411631</v>
      </c>
    </row>
    <row r="689" spans="1:19">
      <c r="A689">
        <v>1888</v>
      </c>
      <c r="B689" s="100" t="s">
        <v>980</v>
      </c>
      <c r="C689" s="112">
        <v>163.10666666666668</v>
      </c>
      <c r="D689">
        <v>15</v>
      </c>
      <c r="E689">
        <v>7</v>
      </c>
      <c r="F689">
        <v>15</v>
      </c>
      <c r="G689">
        <v>4</v>
      </c>
      <c r="H689">
        <v>10</v>
      </c>
      <c r="I689">
        <v>1</v>
      </c>
      <c r="J689">
        <v>0.26666666666666666</v>
      </c>
      <c r="K689">
        <v>0.66666666666666663</v>
      </c>
      <c r="L689">
        <v>6.6666666666666666E-2</v>
      </c>
      <c r="M689">
        <v>23.300952380952385</v>
      </c>
      <c r="N689">
        <v>27.184444444444448</v>
      </c>
      <c r="O689">
        <v>0.26666666666666666</v>
      </c>
      <c r="P689">
        <v>0.93333333333333335</v>
      </c>
      <c r="Q689">
        <v>1</v>
      </c>
      <c r="R689" s="112">
        <v>24.660174603174607</v>
      </c>
      <c r="S689" s="112">
        <v>23.960174603174607</v>
      </c>
    </row>
    <row r="690" spans="1:19">
      <c r="A690">
        <v>1888</v>
      </c>
      <c r="B690" s="100" t="s">
        <v>866</v>
      </c>
      <c r="C690" s="112">
        <v>160.51142857142872</v>
      </c>
      <c r="D690">
        <v>35</v>
      </c>
      <c r="E690">
        <v>5</v>
      </c>
      <c r="F690">
        <v>35</v>
      </c>
      <c r="G690">
        <v>9</v>
      </c>
      <c r="H690">
        <v>25</v>
      </c>
      <c r="I690">
        <v>1</v>
      </c>
      <c r="J690">
        <v>0.25714285714285712</v>
      </c>
      <c r="K690">
        <v>0.7142857142857143</v>
      </c>
      <c r="L690">
        <v>2.8571428571428571E-2</v>
      </c>
      <c r="M690">
        <v>22.930204081632674</v>
      </c>
      <c r="N690">
        <v>26.751904761904786</v>
      </c>
      <c r="O690">
        <v>0.25714285714285712</v>
      </c>
      <c r="P690">
        <v>0.97142857142857142</v>
      </c>
      <c r="Q690">
        <v>1</v>
      </c>
      <c r="R690" s="112">
        <v>24.229582312925192</v>
      </c>
      <c r="S690" s="112">
        <v>23.529582312925193</v>
      </c>
    </row>
    <row r="691" spans="1:19">
      <c r="A691">
        <v>1888</v>
      </c>
      <c r="B691" s="100" t="s">
        <v>981</v>
      </c>
      <c r="C691" s="112">
        <v>161.98148148148164</v>
      </c>
      <c r="D691">
        <v>27</v>
      </c>
      <c r="E691">
        <v>7</v>
      </c>
      <c r="F691">
        <v>27</v>
      </c>
      <c r="G691">
        <v>5</v>
      </c>
      <c r="H691">
        <v>16</v>
      </c>
      <c r="I691">
        <v>6</v>
      </c>
      <c r="J691">
        <v>0.18518518518518517</v>
      </c>
      <c r="K691">
        <v>0.59259259259259256</v>
      </c>
      <c r="L691">
        <v>0.22222222222222221</v>
      </c>
      <c r="M691">
        <v>23.140211640211664</v>
      </c>
      <c r="N691">
        <v>26.99691358024694</v>
      </c>
      <c r="O691">
        <v>0.18518518518518517</v>
      </c>
      <c r="P691">
        <v>0.77777777777777768</v>
      </c>
      <c r="Q691">
        <v>0.99999999999999989</v>
      </c>
      <c r="R691" s="112">
        <v>25.189084545855405</v>
      </c>
      <c r="S691" s="112">
        <v>24.489084545855405</v>
      </c>
    </row>
    <row r="692" spans="1:19">
      <c r="A692">
        <v>1888</v>
      </c>
      <c r="B692" s="128" t="s">
        <v>875</v>
      </c>
      <c r="C692" s="112">
        <v>161.83243243243243</v>
      </c>
      <c r="D692">
        <v>111</v>
      </c>
      <c r="E692">
        <v>23</v>
      </c>
      <c r="F692">
        <v>111</v>
      </c>
      <c r="G692">
        <v>22</v>
      </c>
      <c r="H692">
        <v>71</v>
      </c>
      <c r="I692">
        <v>18</v>
      </c>
      <c r="J692">
        <v>0.1981981981981982</v>
      </c>
      <c r="K692">
        <v>0.63963963963963966</v>
      </c>
      <c r="L692">
        <v>0.16216216216216217</v>
      </c>
      <c r="M692">
        <v>23.118918918918919</v>
      </c>
      <c r="N692">
        <v>26.97207207207207</v>
      </c>
      <c r="O692">
        <v>0.1981981981981982</v>
      </c>
      <c r="P692">
        <v>0.83783783783783783</v>
      </c>
      <c r="Q692">
        <v>1</v>
      </c>
      <c r="R692" s="112">
        <v>24.936955970054562</v>
      </c>
      <c r="S692" s="112">
        <v>24.236955970054563</v>
      </c>
    </row>
    <row r="693" spans="1:19">
      <c r="A693">
        <v>1888</v>
      </c>
      <c r="B693" s="100" t="s">
        <v>891</v>
      </c>
      <c r="C693" s="112">
        <v>164.5</v>
      </c>
      <c r="D693">
        <v>160</v>
      </c>
      <c r="E693">
        <v>61</v>
      </c>
      <c r="F693">
        <v>160</v>
      </c>
      <c r="G693">
        <v>45</v>
      </c>
      <c r="H693">
        <v>102</v>
      </c>
      <c r="I693">
        <v>13</v>
      </c>
      <c r="J693">
        <v>0.28125</v>
      </c>
      <c r="K693">
        <v>0.63749999999999996</v>
      </c>
      <c r="L693">
        <v>8.1250000000000003E-2</v>
      </c>
      <c r="M693">
        <v>23.5</v>
      </c>
      <c r="N693">
        <v>27.416666666666668</v>
      </c>
      <c r="O693">
        <v>0.28125</v>
      </c>
      <c r="P693">
        <v>0.91874999999999996</v>
      </c>
      <c r="Q693">
        <v>1</v>
      </c>
      <c r="R693" s="112">
        <v>24.843954248366014</v>
      </c>
      <c r="S693" s="112">
        <v>24.143954248366015</v>
      </c>
    </row>
    <row r="694" spans="1:19" s="61" customFormat="1">
      <c r="A694" s="61">
        <v>1888</v>
      </c>
      <c r="B694" s="239" t="s">
        <v>1058</v>
      </c>
      <c r="C694" s="277">
        <v>165.453125</v>
      </c>
      <c r="D694" s="61">
        <v>128</v>
      </c>
      <c r="E694" s="61">
        <v>22</v>
      </c>
      <c r="F694" s="61">
        <v>128</v>
      </c>
      <c r="G694" s="61">
        <v>31</v>
      </c>
      <c r="H694" s="61">
        <v>88</v>
      </c>
      <c r="I694" s="61">
        <v>9</v>
      </c>
      <c r="J694" s="61">
        <v>0.2421875</v>
      </c>
      <c r="K694" s="61">
        <v>0.6875</v>
      </c>
      <c r="L694" s="61">
        <v>7.03125E-2</v>
      </c>
      <c r="M694" s="61">
        <v>23.636160714285715</v>
      </c>
      <c r="N694" s="61">
        <v>27.575520833333332</v>
      </c>
      <c r="O694" s="61">
        <v>0.2421875</v>
      </c>
      <c r="P694" s="61">
        <v>0.9296875</v>
      </c>
      <c r="Q694" s="61">
        <v>1</v>
      </c>
      <c r="R694" s="277">
        <v>25.113420758928573</v>
      </c>
      <c r="S694" s="277">
        <v>24.413420758928574</v>
      </c>
    </row>
    <row r="695" spans="1:19" s="61" customFormat="1">
      <c r="A695" s="61">
        <v>1888</v>
      </c>
      <c r="B695" s="239" t="s">
        <v>1059</v>
      </c>
      <c r="C695" s="277">
        <v>165.3</v>
      </c>
      <c r="D695" s="61">
        <v>85</v>
      </c>
      <c r="E695" s="61">
        <v>11</v>
      </c>
      <c r="F695" s="61">
        <v>85</v>
      </c>
      <c r="G695" s="61">
        <v>17</v>
      </c>
      <c r="H695" s="61">
        <v>65</v>
      </c>
      <c r="I695" s="61">
        <v>3</v>
      </c>
      <c r="J695" s="61">
        <v>0.2</v>
      </c>
      <c r="K695" s="61">
        <v>0.76470588235294112</v>
      </c>
      <c r="L695" s="61">
        <v>3.5294117647058823E-2</v>
      </c>
      <c r="M695" s="61">
        <v>23.614285714285717</v>
      </c>
      <c r="N695" s="61">
        <v>27.55</v>
      </c>
      <c r="O695" s="61">
        <v>0.2</v>
      </c>
      <c r="P695" s="61">
        <v>0.96470588235294108</v>
      </c>
      <c r="Q695" s="61">
        <v>0.99999999999999989</v>
      </c>
      <c r="R695" s="277">
        <v>25.158296703296706</v>
      </c>
      <c r="S695" s="277">
        <v>24.458296703296707</v>
      </c>
    </row>
    <row r="696" spans="1:19" s="61" customFormat="1">
      <c r="A696" s="61">
        <v>1888</v>
      </c>
      <c r="B696" s="239" t="s">
        <v>1060</v>
      </c>
      <c r="C696" s="277">
        <v>162.17727272727274</v>
      </c>
      <c r="D696" s="61">
        <v>264</v>
      </c>
      <c r="E696" s="61">
        <v>66</v>
      </c>
      <c r="F696" s="61">
        <v>264</v>
      </c>
      <c r="G696" s="61">
        <v>42</v>
      </c>
      <c r="H696" s="61">
        <v>164</v>
      </c>
      <c r="I696" s="61">
        <v>58</v>
      </c>
      <c r="J696" s="61">
        <v>0.15909090909090909</v>
      </c>
      <c r="K696" s="61">
        <v>0.62121212121212122</v>
      </c>
      <c r="L696" s="61">
        <v>0.2196969696969697</v>
      </c>
      <c r="M696" s="61">
        <v>23.168181818181818</v>
      </c>
      <c r="N696" s="61">
        <v>27.029545454545456</v>
      </c>
      <c r="O696" s="61">
        <v>0.15909090909090909</v>
      </c>
      <c r="P696" s="61">
        <v>0.78030303030303028</v>
      </c>
      <c r="Q696" s="61">
        <v>1</v>
      </c>
      <c r="R696" s="277">
        <v>25.287222838137474</v>
      </c>
      <c r="S696" s="277">
        <v>24.587222838137475</v>
      </c>
    </row>
    <row r="697" spans="1:19" s="61" customFormat="1">
      <c r="A697" s="61">
        <v>1888</v>
      </c>
      <c r="B697" s="239" t="s">
        <v>1061</v>
      </c>
      <c r="C697" s="277">
        <v>163.27010869565217</v>
      </c>
      <c r="D697" s="61">
        <v>184</v>
      </c>
      <c r="E697" s="61">
        <v>36</v>
      </c>
      <c r="F697" s="61">
        <v>183</v>
      </c>
      <c r="G697" s="61">
        <v>31</v>
      </c>
      <c r="H697" s="61">
        <v>119</v>
      </c>
      <c r="I697" s="61">
        <v>33</v>
      </c>
      <c r="J697" s="61">
        <v>0.16939890710382513</v>
      </c>
      <c r="K697" s="61">
        <v>0.65027322404371579</v>
      </c>
      <c r="L697" s="61">
        <v>0.18032786885245902</v>
      </c>
      <c r="M697" s="61">
        <v>23.324301242236025</v>
      </c>
      <c r="N697" s="61">
        <v>27.211684782608696</v>
      </c>
      <c r="O697" s="61">
        <v>0.16939890710382513</v>
      </c>
      <c r="P697" s="61">
        <v>0.81967213114754089</v>
      </c>
      <c r="Q697" s="61">
        <v>0.99999999999999989</v>
      </c>
      <c r="R697" s="277">
        <v>25.300660100996922</v>
      </c>
      <c r="S697" s="277">
        <v>24.600660100996922</v>
      </c>
    </row>
    <row r="698" spans="1:19" s="61" customFormat="1">
      <c r="A698" s="61">
        <v>1888</v>
      </c>
      <c r="B698" s="239" t="s">
        <v>1062</v>
      </c>
      <c r="C698" s="277">
        <f>AVERAGE(C699:C705)</f>
        <v>163.14003590658353</v>
      </c>
    </row>
    <row r="699" spans="1:19">
      <c r="A699">
        <v>1888</v>
      </c>
      <c r="B699" s="100" t="s">
        <v>935</v>
      </c>
      <c r="C699" s="112">
        <v>162.8203125</v>
      </c>
      <c r="D699">
        <v>128</v>
      </c>
      <c r="E699">
        <v>30</v>
      </c>
      <c r="F699">
        <v>128</v>
      </c>
      <c r="G699">
        <v>14</v>
      </c>
      <c r="H699">
        <v>99</v>
      </c>
      <c r="I699">
        <v>15</v>
      </c>
      <c r="J699">
        <v>0.109375</v>
      </c>
      <c r="K699">
        <v>0.7734375</v>
      </c>
      <c r="L699">
        <v>0.1171875</v>
      </c>
      <c r="M699">
        <v>23.260044642857142</v>
      </c>
      <c r="N699">
        <v>27.13671875</v>
      </c>
      <c r="O699">
        <v>0.109375</v>
      </c>
      <c r="P699">
        <v>0.8828125</v>
      </c>
      <c r="Q699">
        <v>1</v>
      </c>
      <c r="R699" s="112">
        <v>25.217960858585858</v>
      </c>
      <c r="S699" s="112">
        <v>24.517960858585859</v>
      </c>
    </row>
    <row r="700" spans="1:19">
      <c r="A700">
        <v>1888</v>
      </c>
      <c r="B700" s="128" t="s">
        <v>937</v>
      </c>
      <c r="C700" s="112">
        <v>164.4</v>
      </c>
      <c r="D700">
        <v>131</v>
      </c>
      <c r="E700">
        <v>29</v>
      </c>
      <c r="F700">
        <v>131</v>
      </c>
      <c r="G700">
        <v>11</v>
      </c>
      <c r="H700">
        <v>99</v>
      </c>
      <c r="I700">
        <v>21</v>
      </c>
      <c r="J700">
        <v>8.3969465648854963E-2</v>
      </c>
      <c r="K700">
        <v>0.75572519083969469</v>
      </c>
      <c r="L700">
        <v>0.16030534351145037</v>
      </c>
      <c r="M700">
        <v>23.485714285714288</v>
      </c>
      <c r="N700">
        <v>27.400000000000002</v>
      </c>
      <c r="O700">
        <v>8.3969465648854963E-2</v>
      </c>
      <c r="P700">
        <v>0.83969465648854968</v>
      </c>
      <c r="Q700">
        <v>1</v>
      </c>
      <c r="R700" s="112">
        <v>25.640548340548342</v>
      </c>
      <c r="S700" s="112">
        <v>24.940548340548343</v>
      </c>
    </row>
    <row r="701" spans="1:19">
      <c r="A701">
        <v>1888</v>
      </c>
      <c r="B701" s="128" t="s">
        <v>938</v>
      </c>
      <c r="C701" s="112">
        <v>163.185945945946</v>
      </c>
      <c r="D701">
        <v>185</v>
      </c>
      <c r="E701">
        <v>55</v>
      </c>
      <c r="F701">
        <v>184</v>
      </c>
      <c r="G701">
        <v>19</v>
      </c>
      <c r="H701">
        <v>129</v>
      </c>
      <c r="I701">
        <v>36</v>
      </c>
      <c r="J701">
        <v>0.10326086956521739</v>
      </c>
      <c r="K701">
        <v>0.70108695652173914</v>
      </c>
      <c r="L701">
        <v>0.19565217391304349</v>
      </c>
      <c r="M701">
        <v>23.312277992278002</v>
      </c>
      <c r="N701">
        <v>27.197657657657668</v>
      </c>
      <c r="O701">
        <v>0.10326086956521739</v>
      </c>
      <c r="P701">
        <v>0.80434782608695654</v>
      </c>
      <c r="Q701">
        <v>1</v>
      </c>
      <c r="R701" s="112">
        <v>25.51098121377192</v>
      </c>
      <c r="S701" s="112">
        <v>24.810981213771921</v>
      </c>
    </row>
    <row r="702" spans="1:19">
      <c r="A702">
        <v>1888</v>
      </c>
      <c r="B702" s="128" t="s">
        <v>940</v>
      </c>
      <c r="C702" s="112">
        <v>163.63205741626797</v>
      </c>
      <c r="D702">
        <v>209</v>
      </c>
      <c r="E702">
        <v>34</v>
      </c>
      <c r="F702">
        <v>209</v>
      </c>
      <c r="G702">
        <v>25</v>
      </c>
      <c r="H702">
        <v>154</v>
      </c>
      <c r="I702">
        <v>30</v>
      </c>
      <c r="J702">
        <v>0.11961722488038277</v>
      </c>
      <c r="K702">
        <v>0.73684210526315785</v>
      </c>
      <c r="L702">
        <v>0.14354066985645933</v>
      </c>
      <c r="M702">
        <v>23.376008202323995</v>
      </c>
      <c r="N702">
        <v>27.272009569377996</v>
      </c>
      <c r="O702">
        <v>0.11961722488038277</v>
      </c>
      <c r="P702">
        <v>0.85645933014354059</v>
      </c>
      <c r="Q702">
        <v>0.99999999999999989</v>
      </c>
      <c r="R702" s="112">
        <v>25.387255661290183</v>
      </c>
      <c r="S702" s="112">
        <v>24.687255661290184</v>
      </c>
    </row>
    <row r="703" spans="1:19">
      <c r="A703">
        <v>1888</v>
      </c>
      <c r="B703" s="100" t="s">
        <v>892</v>
      </c>
      <c r="C703" s="112">
        <v>161.94193548387091</v>
      </c>
      <c r="D703">
        <v>124</v>
      </c>
      <c r="E703">
        <v>21</v>
      </c>
      <c r="F703">
        <v>123</v>
      </c>
      <c r="G703">
        <v>31</v>
      </c>
      <c r="H703">
        <v>82</v>
      </c>
      <c r="I703">
        <v>10</v>
      </c>
      <c r="J703">
        <v>0.25203252032520324</v>
      </c>
      <c r="K703">
        <v>0.66666666666666663</v>
      </c>
      <c r="L703">
        <v>8.1300813008130079E-2</v>
      </c>
      <c r="M703">
        <v>23.134562211981557</v>
      </c>
      <c r="N703">
        <v>26.990322580645152</v>
      </c>
      <c r="O703">
        <v>0.25203252032520324</v>
      </c>
      <c r="P703">
        <v>0.91869918699186992</v>
      </c>
      <c r="Q703">
        <v>1</v>
      </c>
      <c r="R703" s="112">
        <v>24.568716983252774</v>
      </c>
      <c r="S703" s="112">
        <v>23.868716983252774</v>
      </c>
    </row>
    <row r="704" spans="1:19">
      <c r="A704">
        <v>1888</v>
      </c>
      <c r="B704" s="128" t="s">
        <v>893</v>
      </c>
      <c r="C704" s="112">
        <v>162.69999999999999</v>
      </c>
      <c r="D704">
        <v>137</v>
      </c>
      <c r="E704">
        <v>34</v>
      </c>
      <c r="F704">
        <v>138</v>
      </c>
      <c r="G704">
        <v>22</v>
      </c>
      <c r="H704">
        <v>93</v>
      </c>
      <c r="I704">
        <v>23</v>
      </c>
      <c r="J704">
        <v>0.15942028985507245</v>
      </c>
      <c r="K704">
        <v>0.67391304347826086</v>
      </c>
      <c r="L704">
        <v>0.16666666666666666</v>
      </c>
      <c r="M704">
        <v>23.24285714285714</v>
      </c>
      <c r="N704">
        <v>27.116666666666664</v>
      </c>
      <c r="O704">
        <v>0.15942028985507245</v>
      </c>
      <c r="P704">
        <v>0.83333333333333326</v>
      </c>
      <c r="Q704">
        <v>0.99999999999999989</v>
      </c>
      <c r="R704" s="112">
        <v>25.200588837685608</v>
      </c>
      <c r="S704" s="112">
        <v>24.500588837685608</v>
      </c>
    </row>
    <row r="705" spans="1:19">
      <c r="A705">
        <v>1888</v>
      </c>
      <c r="B705" s="128" t="s">
        <v>942</v>
      </c>
      <c r="C705" s="112">
        <v>163.30000000000001</v>
      </c>
      <c r="D705">
        <v>67</v>
      </c>
      <c r="E705">
        <v>12</v>
      </c>
      <c r="F705">
        <v>67</v>
      </c>
      <c r="G705">
        <v>10</v>
      </c>
      <c r="H705">
        <v>47</v>
      </c>
      <c r="I705">
        <v>10</v>
      </c>
      <c r="J705">
        <v>0.14925373134328357</v>
      </c>
      <c r="K705">
        <v>0.70149253731343286</v>
      </c>
      <c r="L705">
        <v>0.14925373134328357</v>
      </c>
      <c r="M705">
        <v>23.328571428571429</v>
      </c>
      <c r="N705">
        <v>27.216666666666669</v>
      </c>
      <c r="O705">
        <v>0.14925373134328357</v>
      </c>
      <c r="P705">
        <v>0.85074626865671643</v>
      </c>
      <c r="Q705">
        <v>1</v>
      </c>
      <c r="R705" s="112">
        <v>25.272619047619049</v>
      </c>
      <c r="S705" s="112">
        <v>24.57261904761905</v>
      </c>
    </row>
    <row r="706" spans="1:19" s="61" customFormat="1">
      <c r="A706" s="61">
        <v>1888</v>
      </c>
      <c r="B706" s="248" t="s">
        <v>1063</v>
      </c>
      <c r="C706" s="277">
        <f>AVERAGE(C707:C716)</f>
        <v>164.37414312034008</v>
      </c>
    </row>
    <row r="707" spans="1:19">
      <c r="A707">
        <v>1888</v>
      </c>
      <c r="B707" s="100" t="s">
        <v>860</v>
      </c>
    </row>
    <row r="708" spans="1:19">
      <c r="A708">
        <v>1888</v>
      </c>
      <c r="B708" s="100" t="s">
        <v>898</v>
      </c>
      <c r="C708" s="112">
        <v>164.57543859649113</v>
      </c>
      <c r="D708">
        <v>114</v>
      </c>
      <c r="E708">
        <v>24</v>
      </c>
      <c r="F708">
        <v>114</v>
      </c>
      <c r="G708">
        <v>22</v>
      </c>
      <c r="H708">
        <v>74</v>
      </c>
      <c r="I708">
        <v>18</v>
      </c>
      <c r="J708">
        <v>0.19298245614035087</v>
      </c>
      <c r="K708">
        <v>0.64912280701754388</v>
      </c>
      <c r="L708">
        <v>0.15789473684210525</v>
      </c>
      <c r="M708">
        <v>23.510776942355875</v>
      </c>
      <c r="N708">
        <v>27.429239766081853</v>
      </c>
      <c r="O708">
        <v>0.19298245614035087</v>
      </c>
      <c r="P708">
        <v>0.84210526315789469</v>
      </c>
      <c r="Q708">
        <v>1</v>
      </c>
      <c r="R708" s="112">
        <v>25.364103953577622</v>
      </c>
      <c r="S708" s="112">
        <v>24.664103953577623</v>
      </c>
    </row>
    <row r="709" spans="1:19">
      <c r="A709">
        <v>1888</v>
      </c>
      <c r="B709" s="128" t="s">
        <v>853</v>
      </c>
      <c r="C709" s="112">
        <v>164.97215189873413</v>
      </c>
      <c r="D709">
        <v>158</v>
      </c>
      <c r="E709">
        <v>30</v>
      </c>
      <c r="F709">
        <v>158</v>
      </c>
      <c r="G709">
        <v>44</v>
      </c>
      <c r="H709">
        <v>103</v>
      </c>
      <c r="I709">
        <v>11</v>
      </c>
      <c r="J709">
        <v>0.27848101265822783</v>
      </c>
      <c r="K709">
        <v>0.65189873417721522</v>
      </c>
      <c r="L709">
        <v>6.9620253164556958E-2</v>
      </c>
      <c r="M709">
        <v>23.567450271247733</v>
      </c>
      <c r="N709">
        <v>27.495358649789022</v>
      </c>
      <c r="O709">
        <v>0.27848101265822783</v>
      </c>
      <c r="P709">
        <v>0.93037974683544311</v>
      </c>
      <c r="Q709">
        <v>1</v>
      </c>
      <c r="R709" s="112">
        <v>24.902176419295742</v>
      </c>
      <c r="S709" s="112">
        <v>24.202176419295743</v>
      </c>
    </row>
    <row r="710" spans="1:19">
      <c r="A710">
        <v>1888</v>
      </c>
      <c r="B710" s="128" t="s">
        <v>857</v>
      </c>
      <c r="C710" s="112">
        <v>163.36779661016959</v>
      </c>
      <c r="D710">
        <v>118</v>
      </c>
      <c r="E710">
        <v>27</v>
      </c>
      <c r="F710">
        <v>118</v>
      </c>
      <c r="G710">
        <v>23</v>
      </c>
      <c r="H710">
        <v>73</v>
      </c>
      <c r="I710">
        <v>22</v>
      </c>
      <c r="J710">
        <v>0.19491525423728814</v>
      </c>
      <c r="K710">
        <v>0.61864406779661019</v>
      </c>
      <c r="L710">
        <v>0.1864406779661017</v>
      </c>
      <c r="M710">
        <v>23.338256658595657</v>
      </c>
      <c r="N710">
        <v>27.227966101694932</v>
      </c>
      <c r="O710">
        <v>0.19491525423728814</v>
      </c>
      <c r="P710">
        <v>0.81355932203389836</v>
      </c>
      <c r="Q710">
        <v>1</v>
      </c>
      <c r="R710" s="112">
        <v>25.256469534644616</v>
      </c>
      <c r="S710" s="112">
        <v>24.556469534644616</v>
      </c>
    </row>
    <row r="711" spans="1:19">
      <c r="A711">
        <v>1888</v>
      </c>
      <c r="B711" s="100" t="s">
        <v>862</v>
      </c>
    </row>
    <row r="712" spans="1:19">
      <c r="A712">
        <v>1888</v>
      </c>
      <c r="B712" s="100" t="s">
        <v>1064</v>
      </c>
    </row>
    <row r="713" spans="1:19">
      <c r="A713">
        <v>1888</v>
      </c>
      <c r="B713" s="100" t="s">
        <v>872</v>
      </c>
    </row>
    <row r="714" spans="1:19">
      <c r="A714">
        <v>1888</v>
      </c>
      <c r="B714" s="100" t="s">
        <v>883</v>
      </c>
      <c r="C714" s="112">
        <v>163.41436464088389</v>
      </c>
      <c r="D714">
        <v>181</v>
      </c>
      <c r="E714">
        <v>32</v>
      </c>
      <c r="F714">
        <v>181</v>
      </c>
      <c r="G714">
        <v>28</v>
      </c>
      <c r="H714">
        <v>124</v>
      </c>
      <c r="I714">
        <v>29</v>
      </c>
      <c r="J714">
        <v>0.15469613259668508</v>
      </c>
      <c r="K714">
        <v>0.68508287292817682</v>
      </c>
      <c r="L714">
        <v>0.16022099447513813</v>
      </c>
      <c r="M714">
        <v>23.344909234411983</v>
      </c>
      <c r="N714">
        <v>27.235727440147315</v>
      </c>
      <c r="O714">
        <v>0.15469613259668508</v>
      </c>
      <c r="P714">
        <v>0.83977900552486195</v>
      </c>
      <c r="Q714">
        <v>1</v>
      </c>
      <c r="R714" s="112">
        <v>25.30600712036729</v>
      </c>
      <c r="S714" s="112">
        <v>24.606007120367291</v>
      </c>
    </row>
    <row r="715" spans="1:19">
      <c r="A715">
        <v>1888</v>
      </c>
      <c r="B715" s="128" t="s">
        <v>895</v>
      </c>
      <c r="C715" s="112">
        <v>165.54096385542158</v>
      </c>
      <c r="D715">
        <v>166</v>
      </c>
      <c r="E715">
        <v>35</v>
      </c>
      <c r="F715">
        <v>166</v>
      </c>
      <c r="G715">
        <v>51</v>
      </c>
      <c r="H715">
        <v>103</v>
      </c>
      <c r="I715">
        <v>12</v>
      </c>
      <c r="J715">
        <v>0.30722891566265059</v>
      </c>
      <c r="K715">
        <v>0.62048192771084343</v>
      </c>
      <c r="L715">
        <v>7.2289156626506021E-2</v>
      </c>
      <c r="M715">
        <v>23.648709122203083</v>
      </c>
      <c r="N715">
        <v>27.590160642570265</v>
      </c>
      <c r="O715">
        <v>0.30722891566265059</v>
      </c>
      <c r="P715">
        <v>0.92771084337349397</v>
      </c>
      <c r="Q715">
        <v>1</v>
      </c>
      <c r="R715" s="112">
        <v>24.873237749889974</v>
      </c>
      <c r="S715" s="112">
        <v>24.173237749889974</v>
      </c>
    </row>
    <row r="716" spans="1:19">
      <c r="A716">
        <v>1888</v>
      </c>
      <c r="B716" s="100" t="s">
        <v>899</v>
      </c>
    </row>
    <row r="717" spans="1:19" s="61" customFormat="1">
      <c r="A717" s="61">
        <v>1888</v>
      </c>
      <c r="B717" s="239" t="s">
        <v>1065</v>
      </c>
      <c r="C717" s="277">
        <f>AVERAGE(C718:C720)</f>
        <v>163.06795491143316</v>
      </c>
    </row>
    <row r="718" spans="1:19">
      <c r="A718">
        <v>1888</v>
      </c>
      <c r="B718" s="100" t="s">
        <v>848</v>
      </c>
    </row>
    <row r="719" spans="1:19">
      <c r="A719">
        <v>1888</v>
      </c>
      <c r="B719" s="242" t="s">
        <v>1066</v>
      </c>
      <c r="C719" s="112">
        <v>165.91851851851857</v>
      </c>
      <c r="D719">
        <v>433</v>
      </c>
      <c r="E719">
        <v>146</v>
      </c>
      <c r="F719">
        <v>433</v>
      </c>
      <c r="G719">
        <v>75</v>
      </c>
      <c r="H719">
        <v>269</v>
      </c>
      <c r="I719">
        <v>89</v>
      </c>
      <c r="J719">
        <v>0.17321016166281755</v>
      </c>
      <c r="K719">
        <v>0.6212471131639723</v>
      </c>
      <c r="L719">
        <v>0.20554272517321015</v>
      </c>
      <c r="M719">
        <v>23.70264550264551</v>
      </c>
      <c r="N719">
        <v>27.653086419753095</v>
      </c>
      <c r="O719">
        <v>0.17321016166281755</v>
      </c>
      <c r="P719">
        <v>0.79445727482678985</v>
      </c>
      <c r="Q719">
        <v>1</v>
      </c>
      <c r="R719" s="112">
        <v>25.780665538967902</v>
      </c>
      <c r="S719" s="112">
        <v>25.080665538967903</v>
      </c>
    </row>
    <row r="720" spans="1:19">
      <c r="A720">
        <v>1888</v>
      </c>
      <c r="B720" s="242" t="s">
        <v>1067</v>
      </c>
      <c r="C720" s="112">
        <v>160.21739130434776</v>
      </c>
      <c r="D720">
        <v>22</v>
      </c>
      <c r="E720">
        <v>8</v>
      </c>
      <c r="F720">
        <v>22</v>
      </c>
      <c r="G720">
        <v>8</v>
      </c>
      <c r="H720">
        <v>12</v>
      </c>
      <c r="I720">
        <v>2</v>
      </c>
      <c r="J720">
        <v>0.36363636363636365</v>
      </c>
      <c r="K720">
        <v>0.54545454545454541</v>
      </c>
      <c r="L720">
        <v>9.0909090909090912E-2</v>
      </c>
      <c r="M720">
        <v>22.888198757763966</v>
      </c>
      <c r="N720">
        <v>26.702898550724626</v>
      </c>
      <c r="O720">
        <v>0.36363636363636365</v>
      </c>
      <c r="P720">
        <v>0.90909090909090906</v>
      </c>
      <c r="Q720">
        <v>1</v>
      </c>
      <c r="R720" s="112">
        <v>23.841873706004129</v>
      </c>
      <c r="S720" s="112">
        <v>23.14187370600413</v>
      </c>
    </row>
    <row r="721" spans="1:19" s="61" customFormat="1">
      <c r="A721" s="61">
        <v>1888</v>
      </c>
      <c r="B721" s="61" t="s">
        <v>1068</v>
      </c>
      <c r="C721" s="277">
        <f>AVERAGE(C722:C725)</f>
        <v>162.73792162698413</v>
      </c>
    </row>
    <row r="722" spans="1:19">
      <c r="A722">
        <v>1888</v>
      </c>
      <c r="B722" s="100" t="s">
        <v>846</v>
      </c>
      <c r="C722" s="112">
        <v>163.5</v>
      </c>
      <c r="D722">
        <v>123</v>
      </c>
      <c r="E722">
        <v>21</v>
      </c>
      <c r="F722">
        <v>122</v>
      </c>
      <c r="G722">
        <v>18</v>
      </c>
      <c r="H722">
        <v>88</v>
      </c>
      <c r="I722">
        <v>16</v>
      </c>
      <c r="J722">
        <v>0.14754098360655737</v>
      </c>
      <c r="K722">
        <v>0.72131147540983609</v>
      </c>
      <c r="L722">
        <v>0.13114754098360656</v>
      </c>
      <c r="M722">
        <v>23.357142857142858</v>
      </c>
      <c r="N722">
        <v>27.25</v>
      </c>
      <c r="O722">
        <v>0.14754098360655737</v>
      </c>
      <c r="P722">
        <v>0.86885245901639352</v>
      </c>
      <c r="Q722">
        <v>1</v>
      </c>
      <c r="R722" s="112">
        <v>25.259334415584416</v>
      </c>
      <c r="S722" s="112">
        <v>24.559334415584416</v>
      </c>
    </row>
    <row r="723" spans="1:19">
      <c r="A723">
        <v>1888</v>
      </c>
      <c r="B723" s="128" t="s">
        <v>874</v>
      </c>
      <c r="C723" s="112">
        <v>162.61875000000001</v>
      </c>
      <c r="D723">
        <v>128</v>
      </c>
      <c r="E723">
        <v>28</v>
      </c>
      <c r="F723">
        <v>128</v>
      </c>
      <c r="G723">
        <v>23</v>
      </c>
      <c r="H723">
        <v>79</v>
      </c>
      <c r="I723">
        <v>26</v>
      </c>
      <c r="J723">
        <v>0.1796875</v>
      </c>
      <c r="K723">
        <v>0.6171875</v>
      </c>
      <c r="L723">
        <v>0.203125</v>
      </c>
      <c r="M723">
        <v>23.231249999999999</v>
      </c>
      <c r="N723">
        <v>27.103125000000002</v>
      </c>
      <c r="O723">
        <v>0.1796875</v>
      </c>
      <c r="P723">
        <v>0.796875</v>
      </c>
      <c r="Q723">
        <v>1</v>
      </c>
      <c r="R723" s="112">
        <v>25.240704113924053</v>
      </c>
      <c r="S723" s="112">
        <v>24.540704113924054</v>
      </c>
    </row>
    <row r="724" spans="1:19">
      <c r="A724">
        <v>1888</v>
      </c>
      <c r="B724" s="100" t="s">
        <v>894</v>
      </c>
      <c r="C724" s="112">
        <v>163.35793650793656</v>
      </c>
      <c r="D724">
        <v>126</v>
      </c>
      <c r="E724">
        <v>24</v>
      </c>
      <c r="F724">
        <v>126</v>
      </c>
      <c r="G724">
        <v>16</v>
      </c>
      <c r="H724">
        <v>90</v>
      </c>
      <c r="I724">
        <v>20</v>
      </c>
      <c r="J724">
        <v>0.12698412698412698</v>
      </c>
      <c r="K724">
        <v>0.7142857142857143</v>
      </c>
      <c r="L724">
        <v>0.15873015873015872</v>
      </c>
      <c r="M724">
        <v>23.336848072562365</v>
      </c>
      <c r="N724">
        <v>27.226322751322758</v>
      </c>
      <c r="O724">
        <v>0.12698412698412698</v>
      </c>
      <c r="P724">
        <v>0.84126984126984128</v>
      </c>
      <c r="Q724">
        <v>1</v>
      </c>
      <c r="R724" s="112">
        <v>25.368018182581682</v>
      </c>
      <c r="S724" s="112">
        <v>24.668018182581683</v>
      </c>
    </row>
    <row r="725" spans="1:19">
      <c r="A725">
        <v>1888</v>
      </c>
      <c r="B725" s="100" t="s">
        <v>905</v>
      </c>
      <c r="C725" s="112">
        <v>161.47499999999999</v>
      </c>
      <c r="D725">
        <v>80</v>
      </c>
      <c r="E725">
        <v>11</v>
      </c>
      <c r="F725">
        <v>80</v>
      </c>
      <c r="G725">
        <v>10</v>
      </c>
      <c r="H725">
        <v>59</v>
      </c>
      <c r="I725">
        <v>11</v>
      </c>
      <c r="J725">
        <v>0.125</v>
      </c>
      <c r="K725">
        <v>0.73750000000000004</v>
      </c>
      <c r="L725">
        <v>0.13750000000000001</v>
      </c>
      <c r="M725">
        <v>23.067857142857143</v>
      </c>
      <c r="N725">
        <v>26.912499999999998</v>
      </c>
      <c r="O725">
        <v>0.125</v>
      </c>
      <c r="P725">
        <v>0.86250000000000004</v>
      </c>
      <c r="Q725">
        <v>1</v>
      </c>
      <c r="R725" s="112">
        <v>25.022760290556899</v>
      </c>
      <c r="S725" s="112">
        <v>24.3227602905569</v>
      </c>
    </row>
    <row r="726" spans="1:19" s="61" customFormat="1">
      <c r="A726" s="61">
        <v>1888</v>
      </c>
      <c r="B726" s="239" t="s">
        <v>1069</v>
      </c>
      <c r="C726" s="277">
        <f>AVERAGE(C727:C732)</f>
        <v>163.5577562546566</v>
      </c>
    </row>
    <row r="727" spans="1:19">
      <c r="A727">
        <v>1888</v>
      </c>
      <c r="B727" s="100" t="s">
        <v>881</v>
      </c>
      <c r="C727" s="112">
        <v>165.00769230769234</v>
      </c>
      <c r="D727">
        <v>26</v>
      </c>
      <c r="E727">
        <v>8</v>
      </c>
      <c r="F727">
        <v>26</v>
      </c>
      <c r="G727">
        <v>7</v>
      </c>
      <c r="H727">
        <v>18</v>
      </c>
      <c r="I727">
        <v>1</v>
      </c>
      <c r="J727">
        <v>0.26923076923076922</v>
      </c>
      <c r="K727">
        <v>0.69230769230769229</v>
      </c>
      <c r="L727">
        <v>3.8461538461538464E-2</v>
      </c>
      <c r="M727">
        <v>23.572527472527476</v>
      </c>
      <c r="N727">
        <v>27.501282051282057</v>
      </c>
      <c r="O727">
        <v>0.26923076923076922</v>
      </c>
      <c r="P727">
        <v>0.96153846153846145</v>
      </c>
      <c r="Q727">
        <v>0.99999999999999989</v>
      </c>
      <c r="R727" s="112">
        <v>24.882112332112335</v>
      </c>
      <c r="S727" s="112">
        <v>24.182112332112336</v>
      </c>
    </row>
    <row r="728" spans="1:19">
      <c r="A728">
        <v>1888</v>
      </c>
      <c r="B728" s="100" t="s">
        <v>900</v>
      </c>
      <c r="C728" s="112">
        <v>162.33333333333343</v>
      </c>
      <c r="D728">
        <v>21</v>
      </c>
      <c r="E728">
        <v>1</v>
      </c>
      <c r="F728">
        <v>21</v>
      </c>
      <c r="G728">
        <v>2</v>
      </c>
      <c r="H728">
        <v>14</v>
      </c>
      <c r="I728">
        <v>5</v>
      </c>
      <c r="J728">
        <v>9.5238095238095233E-2</v>
      </c>
      <c r="K728">
        <v>0.66666666666666663</v>
      </c>
      <c r="L728">
        <v>0.23809523809523808</v>
      </c>
      <c r="M728">
        <v>23.190476190476204</v>
      </c>
      <c r="N728">
        <v>27.055555555555571</v>
      </c>
      <c r="O728">
        <v>9.5238095238095233E-2</v>
      </c>
      <c r="P728">
        <v>0.76190476190476186</v>
      </c>
      <c r="Q728">
        <v>1</v>
      </c>
      <c r="R728" s="112">
        <v>25.537131519274393</v>
      </c>
      <c r="S728" s="112">
        <v>24.837131519274394</v>
      </c>
    </row>
    <row r="729" spans="1:19">
      <c r="A729">
        <v>1888</v>
      </c>
      <c r="B729" s="128" t="s">
        <v>885</v>
      </c>
      <c r="C729" s="112">
        <v>162.7107142857142</v>
      </c>
      <c r="D729">
        <v>28</v>
      </c>
      <c r="E729">
        <v>4</v>
      </c>
      <c r="F729">
        <v>28</v>
      </c>
      <c r="G729">
        <v>5</v>
      </c>
      <c r="H729">
        <v>21</v>
      </c>
      <c r="I729">
        <v>2</v>
      </c>
      <c r="J729">
        <v>0.17857142857142858</v>
      </c>
      <c r="K729">
        <v>0.75</v>
      </c>
      <c r="L729">
        <v>7.1428571428571425E-2</v>
      </c>
      <c r="M729">
        <v>23.244387755102029</v>
      </c>
      <c r="N729">
        <v>27.118452380952366</v>
      </c>
      <c r="O729">
        <v>0.17857142857142858</v>
      </c>
      <c r="P729">
        <v>0.9285714285714286</v>
      </c>
      <c r="Q729">
        <v>1</v>
      </c>
      <c r="R729" s="112">
        <v>24.904701166180743</v>
      </c>
      <c r="S729" s="112">
        <v>24.204701166180744</v>
      </c>
    </row>
    <row r="730" spans="1:19">
      <c r="A730">
        <v>1888</v>
      </c>
      <c r="B730" s="100" t="s">
        <v>889</v>
      </c>
      <c r="C730" s="112">
        <v>164.31652173913054</v>
      </c>
      <c r="D730">
        <v>115</v>
      </c>
      <c r="E730">
        <v>31</v>
      </c>
      <c r="F730">
        <v>115</v>
      </c>
      <c r="G730">
        <v>28</v>
      </c>
      <c r="H730">
        <v>70</v>
      </c>
      <c r="I730">
        <v>17</v>
      </c>
      <c r="J730">
        <v>0.24347826086956523</v>
      </c>
      <c r="K730">
        <v>0.60869565217391308</v>
      </c>
      <c r="L730">
        <v>0.14782608695652175</v>
      </c>
      <c r="M730">
        <v>23.473788819875789</v>
      </c>
      <c r="N730">
        <v>27.386086956521755</v>
      </c>
      <c r="O730">
        <v>0.24347826086956523</v>
      </c>
      <c r="P730">
        <v>0.85217391304347834</v>
      </c>
      <c r="Q730">
        <v>1</v>
      </c>
      <c r="R730" s="112">
        <v>25.122543034605162</v>
      </c>
      <c r="S730" s="112">
        <v>24.422543034605162</v>
      </c>
    </row>
    <row r="731" spans="1:19">
      <c r="A731">
        <v>1888</v>
      </c>
      <c r="B731" s="100" t="s">
        <v>890</v>
      </c>
      <c r="C731" s="112">
        <v>164.14827586206906</v>
      </c>
      <c r="D731">
        <v>29</v>
      </c>
      <c r="E731">
        <v>2</v>
      </c>
      <c r="F731">
        <v>29</v>
      </c>
      <c r="G731">
        <v>4</v>
      </c>
      <c r="H731">
        <v>21</v>
      </c>
      <c r="I731">
        <v>4</v>
      </c>
      <c r="J731">
        <v>0.13793103448275862</v>
      </c>
      <c r="K731">
        <v>0.72413793103448276</v>
      </c>
      <c r="L731">
        <v>0.13793103448275862</v>
      </c>
      <c r="M731">
        <v>23.449753694581293</v>
      </c>
      <c r="N731">
        <v>27.358045977011511</v>
      </c>
      <c r="O731">
        <v>0.13793103448275862</v>
      </c>
      <c r="P731">
        <v>0.86206896551724133</v>
      </c>
      <c r="Q731">
        <v>1</v>
      </c>
      <c r="R731" s="112">
        <v>25.403899835796402</v>
      </c>
      <c r="S731" s="112">
        <v>24.703899835796403</v>
      </c>
    </row>
    <row r="732" spans="1:19">
      <c r="A732">
        <v>1888</v>
      </c>
      <c r="B732" s="100" t="s">
        <v>979</v>
      </c>
      <c r="C732" s="112">
        <v>162.83000000000001</v>
      </c>
      <c r="D732">
        <v>20</v>
      </c>
      <c r="E732">
        <v>8</v>
      </c>
      <c r="F732">
        <v>20</v>
      </c>
      <c r="G732">
        <v>5</v>
      </c>
      <c r="H732">
        <v>13</v>
      </c>
      <c r="I732">
        <v>2</v>
      </c>
      <c r="J732">
        <v>0.25</v>
      </c>
      <c r="K732">
        <v>0.65</v>
      </c>
      <c r="L732">
        <v>0.1</v>
      </c>
      <c r="M732">
        <v>23.261428571428574</v>
      </c>
      <c r="N732">
        <v>27.138333333333335</v>
      </c>
      <c r="O732">
        <v>0.25</v>
      </c>
      <c r="P732">
        <v>0.9</v>
      </c>
      <c r="Q732">
        <v>1</v>
      </c>
      <c r="R732" s="112">
        <v>24.752545787545792</v>
      </c>
      <c r="S732" s="112">
        <v>24.052545787545792</v>
      </c>
    </row>
    <row r="733" spans="1:19" s="61" customFormat="1">
      <c r="A733" s="61">
        <v>1888</v>
      </c>
      <c r="B733" s="239" t="s">
        <v>1070</v>
      </c>
      <c r="C733" s="277">
        <f>AVERAGE(C734:C736)</f>
        <v>159.57195732155995</v>
      </c>
    </row>
    <row r="734" spans="1:19">
      <c r="A734">
        <v>1888</v>
      </c>
      <c r="B734" s="128" t="s">
        <v>864</v>
      </c>
      <c r="C734" s="112">
        <v>159.81920529801323</v>
      </c>
      <c r="D734">
        <v>151</v>
      </c>
      <c r="E734">
        <v>17</v>
      </c>
      <c r="F734">
        <v>151</v>
      </c>
      <c r="G734">
        <v>15</v>
      </c>
      <c r="H734">
        <v>105</v>
      </c>
      <c r="I734">
        <v>31</v>
      </c>
      <c r="J734">
        <v>9.9337748344370855E-2</v>
      </c>
      <c r="K734">
        <v>0.69536423841059603</v>
      </c>
      <c r="L734">
        <v>0.20529801324503311</v>
      </c>
      <c r="M734">
        <v>22.831315042573319</v>
      </c>
      <c r="N734">
        <v>26.636534216335537</v>
      </c>
      <c r="O734">
        <v>9.9337748344370855E-2</v>
      </c>
      <c r="P734">
        <v>0.79470198675496684</v>
      </c>
      <c r="Q734">
        <v>1</v>
      </c>
      <c r="R734" s="112">
        <v>25.023846090312503</v>
      </c>
      <c r="S734" s="112">
        <v>24.323846090312504</v>
      </c>
    </row>
    <row r="735" spans="1:19">
      <c r="A735">
        <v>1888</v>
      </c>
      <c r="B735" s="100" t="s">
        <v>877</v>
      </c>
      <c r="C735" s="112">
        <v>159.17250000000001</v>
      </c>
      <c r="D735">
        <v>80</v>
      </c>
      <c r="E735">
        <v>25</v>
      </c>
      <c r="F735">
        <v>80</v>
      </c>
      <c r="G735">
        <v>15</v>
      </c>
      <c r="H735">
        <v>52</v>
      </c>
      <c r="I735">
        <v>13</v>
      </c>
      <c r="J735">
        <v>0.1875</v>
      </c>
      <c r="K735">
        <v>0.65</v>
      </c>
      <c r="L735">
        <v>0.16250000000000001</v>
      </c>
      <c r="M735">
        <v>22.738928571428573</v>
      </c>
      <c r="N735">
        <v>26.528750000000002</v>
      </c>
      <c r="O735">
        <v>0.1875</v>
      </c>
      <c r="P735">
        <v>0.83750000000000002</v>
      </c>
      <c r="Q735">
        <v>1</v>
      </c>
      <c r="R735" s="112">
        <v>24.560958104395606</v>
      </c>
      <c r="S735" s="112">
        <v>23.860958104395607</v>
      </c>
    </row>
    <row r="736" spans="1:19">
      <c r="A736">
        <v>1888</v>
      </c>
      <c r="B736" s="100" t="s">
        <v>964</v>
      </c>
      <c r="C736" s="112">
        <v>159.72416666666666</v>
      </c>
      <c r="D736">
        <v>120</v>
      </c>
      <c r="E736">
        <v>27</v>
      </c>
      <c r="F736">
        <v>120</v>
      </c>
      <c r="G736">
        <v>32</v>
      </c>
      <c r="H736">
        <v>68</v>
      </c>
      <c r="I736">
        <v>20</v>
      </c>
      <c r="J736">
        <v>0.26666666666666666</v>
      </c>
      <c r="K736">
        <v>0.56666666666666665</v>
      </c>
      <c r="L736">
        <v>0.16666666666666666</v>
      </c>
      <c r="M736">
        <v>22.817738095238095</v>
      </c>
      <c r="N736">
        <v>26.620694444444442</v>
      </c>
      <c r="O736">
        <v>0.26666666666666666</v>
      </c>
      <c r="P736">
        <v>0.83333333333333326</v>
      </c>
      <c r="Q736">
        <v>0.99999999999999989</v>
      </c>
      <c r="R736" s="112">
        <v>24.383661297852473</v>
      </c>
      <c r="S736" s="112">
        <v>23.683661297852474</v>
      </c>
    </row>
    <row r="737" spans="1:19" s="61" customFormat="1">
      <c r="A737" s="61">
        <v>1888</v>
      </c>
      <c r="B737" s="239" t="s">
        <v>1071</v>
      </c>
      <c r="C737" s="277">
        <v>157.55500000000001</v>
      </c>
    </row>
    <row r="738" spans="1:19">
      <c r="A738">
        <v>1888</v>
      </c>
      <c r="B738" s="100" t="s">
        <v>844</v>
      </c>
      <c r="C738" s="112">
        <v>157.55500000000001</v>
      </c>
      <c r="D738">
        <v>80</v>
      </c>
      <c r="E738">
        <v>14</v>
      </c>
      <c r="F738">
        <v>80</v>
      </c>
      <c r="G738">
        <v>9</v>
      </c>
      <c r="H738">
        <v>62</v>
      </c>
      <c r="I738">
        <v>9</v>
      </c>
      <c r="J738">
        <v>0.1125</v>
      </c>
      <c r="K738">
        <v>0.77500000000000002</v>
      </c>
      <c r="L738">
        <v>0.1125</v>
      </c>
      <c r="M738">
        <v>22.507857142857144</v>
      </c>
      <c r="N738">
        <v>26.259166666666669</v>
      </c>
      <c r="O738">
        <v>0.1125</v>
      </c>
      <c r="P738">
        <v>0.88750000000000007</v>
      </c>
      <c r="Q738">
        <v>1</v>
      </c>
      <c r="R738" s="112">
        <v>24.383511904761907</v>
      </c>
      <c r="S738" s="112">
        <v>23.683511904761907</v>
      </c>
    </row>
    <row r="739" spans="1:19" s="61" customFormat="1">
      <c r="A739" s="61">
        <v>1888</v>
      </c>
      <c r="B739" s="239" t="s">
        <v>1072</v>
      </c>
      <c r="C739" s="277">
        <f>AVERAGE(C740:C754)</f>
        <v>162.33305593267517</v>
      </c>
    </row>
    <row r="740" spans="1:19">
      <c r="A740">
        <v>1888</v>
      </c>
      <c r="B740" s="100" t="s">
        <v>976</v>
      </c>
      <c r="C740" s="112">
        <v>159.96190476190475</v>
      </c>
      <c r="D740">
        <v>63</v>
      </c>
      <c r="E740">
        <v>19</v>
      </c>
      <c r="F740">
        <v>63</v>
      </c>
      <c r="G740">
        <v>10</v>
      </c>
      <c r="H740">
        <v>46</v>
      </c>
      <c r="I740">
        <v>7</v>
      </c>
      <c r="J740">
        <v>0.15873015873015872</v>
      </c>
      <c r="K740">
        <v>0.73015873015873012</v>
      </c>
      <c r="L740">
        <v>0.1111111111111111</v>
      </c>
      <c r="M740">
        <v>22.851700680272106</v>
      </c>
      <c r="N740">
        <v>26.660317460317458</v>
      </c>
      <c r="O740">
        <v>0.15873015873015872</v>
      </c>
      <c r="P740">
        <v>0.88888888888888884</v>
      </c>
      <c r="Q740">
        <v>1</v>
      </c>
      <c r="R740" s="112">
        <v>24.63181504485852</v>
      </c>
      <c r="S740" s="112">
        <v>23.931815044858521</v>
      </c>
    </row>
    <row r="741" spans="1:19">
      <c r="A741">
        <v>1888</v>
      </c>
      <c r="B741" s="100" t="s">
        <v>863</v>
      </c>
      <c r="C741" s="112">
        <v>162.85121951219509</v>
      </c>
      <c r="D741">
        <v>123</v>
      </c>
      <c r="E741">
        <v>22</v>
      </c>
      <c r="F741">
        <v>123</v>
      </c>
      <c r="G741">
        <v>13</v>
      </c>
      <c r="H741">
        <v>91</v>
      </c>
      <c r="I741">
        <v>19</v>
      </c>
      <c r="J741">
        <v>0.10569105691056911</v>
      </c>
      <c r="K741">
        <v>0.73983739837398377</v>
      </c>
      <c r="L741">
        <v>0.15447154471544716</v>
      </c>
      <c r="M741">
        <v>23.264459930313585</v>
      </c>
      <c r="N741">
        <v>27.141869918699182</v>
      </c>
      <c r="O741">
        <v>0.10569105691056911</v>
      </c>
      <c r="P741">
        <v>0.84552845528455289</v>
      </c>
      <c r="Q741">
        <v>1</v>
      </c>
      <c r="R741" s="112">
        <v>25.330991627420193</v>
      </c>
      <c r="S741" s="112">
        <v>24.630991627420194</v>
      </c>
    </row>
    <row r="742" spans="1:19">
      <c r="A742">
        <v>1888</v>
      </c>
      <c r="B742" s="100" t="s">
        <v>975</v>
      </c>
      <c r="C742" s="112">
        <v>162.64875000000001</v>
      </c>
      <c r="D742">
        <v>160</v>
      </c>
      <c r="E742">
        <v>22</v>
      </c>
      <c r="F742">
        <v>160</v>
      </c>
      <c r="G742">
        <v>15</v>
      </c>
      <c r="H742">
        <v>99</v>
      </c>
      <c r="I742">
        <v>46</v>
      </c>
      <c r="J742">
        <v>9.375E-2</v>
      </c>
      <c r="K742">
        <v>0.61875000000000002</v>
      </c>
      <c r="L742">
        <v>0.28749999999999998</v>
      </c>
      <c r="M742">
        <v>23.235535714285714</v>
      </c>
      <c r="N742">
        <v>27.108125000000001</v>
      </c>
      <c r="O742">
        <v>9.375E-2</v>
      </c>
      <c r="P742">
        <v>0.71250000000000002</v>
      </c>
      <c r="Q742">
        <v>1</v>
      </c>
      <c r="R742" s="112">
        <v>25.778144841269842</v>
      </c>
      <c r="S742" s="112">
        <v>25.078144841269843</v>
      </c>
    </row>
    <row r="743" spans="1:19">
      <c r="A743">
        <v>1888</v>
      </c>
      <c r="B743" s="128" t="s">
        <v>901</v>
      </c>
      <c r="C743" s="112">
        <v>163.1</v>
      </c>
      <c r="D743">
        <v>112</v>
      </c>
      <c r="E743">
        <v>14</v>
      </c>
      <c r="F743">
        <v>112</v>
      </c>
      <c r="G743">
        <v>10</v>
      </c>
      <c r="H743">
        <v>80</v>
      </c>
      <c r="I743">
        <v>22</v>
      </c>
      <c r="J743">
        <v>8.9285714285714288E-2</v>
      </c>
      <c r="K743">
        <v>0.7142857142857143</v>
      </c>
      <c r="L743">
        <v>0.19642857142857142</v>
      </c>
      <c r="M743">
        <v>23.3</v>
      </c>
      <c r="N743">
        <v>27.183333333333334</v>
      </c>
      <c r="O743">
        <v>8.9285714285714288E-2</v>
      </c>
      <c r="P743">
        <v>0.8035714285714286</v>
      </c>
      <c r="Q743">
        <v>1</v>
      </c>
      <c r="R743" s="112">
        <v>25.532916666666665</v>
      </c>
      <c r="S743" s="112">
        <v>24.832916666666666</v>
      </c>
    </row>
    <row r="744" spans="1:19">
      <c r="A744">
        <v>1888</v>
      </c>
      <c r="B744" s="128" t="s">
        <v>887</v>
      </c>
      <c r="C744" s="112">
        <v>163.17168141592927</v>
      </c>
      <c r="D744">
        <v>113</v>
      </c>
      <c r="E744">
        <v>10</v>
      </c>
      <c r="F744">
        <v>113</v>
      </c>
      <c r="G744">
        <v>13</v>
      </c>
      <c r="H744">
        <v>77</v>
      </c>
      <c r="I744">
        <v>23</v>
      </c>
      <c r="J744">
        <v>0.11504424778761062</v>
      </c>
      <c r="K744">
        <v>0.68141592920353977</v>
      </c>
      <c r="L744">
        <v>0.20353982300884957</v>
      </c>
      <c r="M744">
        <v>23.310240202275612</v>
      </c>
      <c r="N744">
        <v>27.195280235988211</v>
      </c>
      <c r="O744">
        <v>0.11504424778761062</v>
      </c>
      <c r="P744">
        <v>0.79646017699115035</v>
      </c>
      <c r="Q744">
        <v>0.99999999999999989</v>
      </c>
      <c r="R744" s="112">
        <v>25.505035545996364</v>
      </c>
      <c r="S744" s="112">
        <v>24.805035545996365</v>
      </c>
    </row>
    <row r="745" spans="1:19">
      <c r="A745">
        <v>1888</v>
      </c>
      <c r="B745" s="100" t="s">
        <v>896</v>
      </c>
      <c r="C745" s="112">
        <v>165.12513089005239</v>
      </c>
      <c r="D745">
        <v>191</v>
      </c>
      <c r="E745">
        <v>39</v>
      </c>
      <c r="F745">
        <v>191</v>
      </c>
      <c r="G745">
        <v>29</v>
      </c>
      <c r="H745">
        <v>128</v>
      </c>
      <c r="I745">
        <v>34</v>
      </c>
      <c r="J745">
        <v>0.15183246073298429</v>
      </c>
      <c r="K745">
        <v>0.67015706806282727</v>
      </c>
      <c r="L745">
        <v>0.17801047120418848</v>
      </c>
      <c r="M745">
        <v>23.589304412864628</v>
      </c>
      <c r="N745">
        <v>27.520855148342065</v>
      </c>
      <c r="O745">
        <v>0.15183246073298429</v>
      </c>
      <c r="P745">
        <v>0.82198952879581155</v>
      </c>
      <c r="Q745">
        <v>1</v>
      </c>
      <c r="R745" s="112">
        <v>25.631867880905641</v>
      </c>
      <c r="S745" s="112">
        <v>24.931867880905642</v>
      </c>
    </row>
    <row r="746" spans="1:19">
      <c r="A746">
        <v>1888</v>
      </c>
      <c r="B746" s="100" t="s">
        <v>888</v>
      </c>
      <c r="C746" s="112">
        <v>162.36433566433561</v>
      </c>
      <c r="D746">
        <v>143</v>
      </c>
      <c r="E746">
        <v>22</v>
      </c>
      <c r="F746">
        <v>142</v>
      </c>
      <c r="G746">
        <v>9</v>
      </c>
      <c r="H746">
        <v>65</v>
      </c>
      <c r="I746">
        <v>68</v>
      </c>
      <c r="J746">
        <v>6.3380281690140844E-2</v>
      </c>
      <c r="K746">
        <v>0.45774647887323944</v>
      </c>
      <c r="L746">
        <v>0.47887323943661969</v>
      </c>
      <c r="M746">
        <v>23.194905094905089</v>
      </c>
      <c r="N746">
        <v>27.060722610722603</v>
      </c>
      <c r="O746">
        <v>6.3380281690140844E-2</v>
      </c>
      <c r="P746">
        <v>0.52112676056338025</v>
      </c>
      <c r="Q746">
        <v>1</v>
      </c>
      <c r="R746" s="112">
        <v>26.882300263838719</v>
      </c>
      <c r="S746" s="112">
        <v>26.182300263838719</v>
      </c>
    </row>
    <row r="747" spans="1:19">
      <c r="A747">
        <v>1888</v>
      </c>
      <c r="B747" s="128" t="s">
        <v>977</v>
      </c>
      <c r="C747" s="112">
        <v>163.18367346938774</v>
      </c>
      <c r="D747">
        <v>98</v>
      </c>
      <c r="E747">
        <v>33</v>
      </c>
      <c r="F747">
        <v>98</v>
      </c>
      <c r="G747">
        <v>15</v>
      </c>
      <c r="H747">
        <v>65</v>
      </c>
      <c r="I747">
        <v>18</v>
      </c>
      <c r="J747">
        <v>0.15306122448979592</v>
      </c>
      <c r="K747">
        <v>0.66326530612244894</v>
      </c>
      <c r="L747">
        <v>0.18367346938775511</v>
      </c>
      <c r="M747">
        <v>23.311953352769677</v>
      </c>
      <c r="N747">
        <v>27.197278911564624</v>
      </c>
      <c r="O747">
        <v>0.15306122448979592</v>
      </c>
      <c r="P747">
        <v>0.81632653061224492</v>
      </c>
      <c r="Q747">
        <v>1</v>
      </c>
      <c r="R747" s="112">
        <v>25.344277491216264</v>
      </c>
      <c r="S747" s="112">
        <v>24.644277491216265</v>
      </c>
    </row>
    <row r="748" spans="1:19">
      <c r="A748">
        <v>1888</v>
      </c>
      <c r="B748" t="s">
        <v>1073</v>
      </c>
      <c r="C748" s="112">
        <v>163.02584269662907</v>
      </c>
      <c r="D748">
        <v>89</v>
      </c>
      <c r="E748">
        <v>14</v>
      </c>
      <c r="F748">
        <v>89</v>
      </c>
      <c r="G748">
        <v>10</v>
      </c>
      <c r="H748">
        <v>63</v>
      </c>
      <c r="I748">
        <v>16</v>
      </c>
      <c r="J748">
        <v>0.11235955056179775</v>
      </c>
      <c r="K748">
        <v>0.7078651685393258</v>
      </c>
      <c r="L748">
        <v>0.1797752808988764</v>
      </c>
      <c r="M748">
        <v>23.289406099518438</v>
      </c>
      <c r="N748">
        <v>27.170973782771512</v>
      </c>
      <c r="O748">
        <v>0.11235955056179775</v>
      </c>
      <c r="P748">
        <v>0.8202247191011236</v>
      </c>
      <c r="Q748">
        <v>1</v>
      </c>
      <c r="R748" s="112">
        <v>25.415026497490359</v>
      </c>
      <c r="S748" s="112">
        <v>24.71502649749036</v>
      </c>
    </row>
    <row r="749" spans="1:19">
      <c r="A749">
        <v>1888</v>
      </c>
      <c r="B749" s="100" t="s">
        <v>978</v>
      </c>
      <c r="C749" s="112">
        <v>161.48352941176478</v>
      </c>
      <c r="D749">
        <v>85</v>
      </c>
      <c r="E749">
        <v>27</v>
      </c>
      <c r="F749">
        <v>85</v>
      </c>
      <c r="G749">
        <v>10</v>
      </c>
      <c r="H749">
        <v>61</v>
      </c>
      <c r="I749">
        <v>14</v>
      </c>
      <c r="J749">
        <v>0.11764705882352941</v>
      </c>
      <c r="K749">
        <v>0.71764705882352942</v>
      </c>
      <c r="L749">
        <v>0.16470588235294117</v>
      </c>
      <c r="M749">
        <v>23.069075630252112</v>
      </c>
      <c r="N749">
        <v>26.913921568627462</v>
      </c>
      <c r="O749">
        <v>0.11764705882352941</v>
      </c>
      <c r="P749">
        <v>0.83529411764705885</v>
      </c>
      <c r="Q749">
        <v>1</v>
      </c>
      <c r="R749" s="112">
        <v>25.117559122009471</v>
      </c>
      <c r="S749" s="112">
        <v>24.417559122009472</v>
      </c>
    </row>
    <row r="750" spans="1:19">
      <c r="A750">
        <v>1888</v>
      </c>
      <c r="B750" s="100" t="s">
        <v>880</v>
      </c>
      <c r="C750" s="112">
        <v>160.9</v>
      </c>
      <c r="D750">
        <v>106</v>
      </c>
      <c r="E750">
        <v>17</v>
      </c>
      <c r="F750">
        <v>106</v>
      </c>
      <c r="G750">
        <v>9</v>
      </c>
      <c r="H750">
        <v>78</v>
      </c>
      <c r="I750">
        <v>19</v>
      </c>
      <c r="J750">
        <v>8.4905660377358486E-2</v>
      </c>
      <c r="K750">
        <v>0.73584905660377353</v>
      </c>
      <c r="L750">
        <v>0.17924528301886791</v>
      </c>
      <c r="M750">
        <v>22.985714285714288</v>
      </c>
      <c r="N750">
        <v>26.816666666666666</v>
      </c>
      <c r="O750">
        <v>8.4905660377358486E-2</v>
      </c>
      <c r="P750">
        <v>0.820754716981132</v>
      </c>
      <c r="Q750">
        <v>0.99999999999999989</v>
      </c>
      <c r="R750" s="112">
        <v>25.14676434676435</v>
      </c>
      <c r="S750" s="112">
        <v>24.446764346764351</v>
      </c>
    </row>
    <row r="751" spans="1:19">
      <c r="A751">
        <v>1888</v>
      </c>
      <c r="B751" s="100" t="s">
        <v>882</v>
      </c>
      <c r="C751" s="112">
        <v>160.51162790697688</v>
      </c>
      <c r="D751">
        <v>86</v>
      </c>
      <c r="E751">
        <v>16</v>
      </c>
      <c r="F751">
        <v>86</v>
      </c>
      <c r="G751">
        <v>15</v>
      </c>
      <c r="H751">
        <v>60</v>
      </c>
      <c r="I751">
        <v>11</v>
      </c>
      <c r="J751">
        <v>0.1744186046511628</v>
      </c>
      <c r="K751">
        <v>0.69767441860465118</v>
      </c>
      <c r="L751">
        <v>0.12790697674418605</v>
      </c>
      <c r="M751">
        <v>22.930232558139554</v>
      </c>
      <c r="N751">
        <v>26.751937984496148</v>
      </c>
      <c r="O751">
        <v>0.1744186046511628</v>
      </c>
      <c r="P751">
        <v>0.87209302325581395</v>
      </c>
      <c r="Q751">
        <v>1</v>
      </c>
      <c r="R751" s="112">
        <v>24.713695090439298</v>
      </c>
      <c r="S751" s="112">
        <v>24.013695090439299</v>
      </c>
    </row>
    <row r="752" spans="1:19">
      <c r="A752">
        <v>1888</v>
      </c>
      <c r="B752" s="100" t="s">
        <v>902</v>
      </c>
      <c r="C752" s="112">
        <v>162.74388489208636</v>
      </c>
      <c r="D752">
        <v>139</v>
      </c>
      <c r="E752">
        <v>19</v>
      </c>
      <c r="F752">
        <v>139</v>
      </c>
      <c r="G752">
        <v>34</v>
      </c>
      <c r="H752">
        <v>93</v>
      </c>
      <c r="I752">
        <v>12</v>
      </c>
      <c r="J752">
        <v>0.2446043165467626</v>
      </c>
      <c r="K752">
        <v>0.6690647482014388</v>
      </c>
      <c r="L752">
        <v>8.6330935251798566E-2</v>
      </c>
      <c r="M752">
        <v>23.249126413155192</v>
      </c>
      <c r="N752">
        <v>27.123980815347725</v>
      </c>
      <c r="O752">
        <v>0.2446043165467626</v>
      </c>
      <c r="P752">
        <v>0.91366906474820142</v>
      </c>
      <c r="Q752">
        <v>1</v>
      </c>
      <c r="R752" s="112">
        <v>24.72823750216417</v>
      </c>
      <c r="S752" s="112">
        <v>24.028237502164171</v>
      </c>
    </row>
    <row r="753" spans="1:19">
      <c r="A753">
        <v>1888</v>
      </c>
      <c r="B753" s="100" t="s">
        <v>907</v>
      </c>
      <c r="C753" s="112">
        <v>161.95165562913905</v>
      </c>
      <c r="D753">
        <v>151</v>
      </c>
      <c r="E753">
        <v>24</v>
      </c>
      <c r="F753">
        <v>151</v>
      </c>
      <c r="G753">
        <v>16</v>
      </c>
      <c r="H753">
        <v>86</v>
      </c>
      <c r="I753">
        <v>49</v>
      </c>
      <c r="J753">
        <v>0.10596026490066225</v>
      </c>
      <c r="K753">
        <v>0.56953642384105962</v>
      </c>
      <c r="L753">
        <v>0.32450331125827814</v>
      </c>
      <c r="M753">
        <v>23.135950804162722</v>
      </c>
      <c r="N753">
        <v>26.991942604856508</v>
      </c>
      <c r="O753">
        <v>0.10596026490066225</v>
      </c>
      <c r="P753">
        <v>0.67549668874172186</v>
      </c>
      <c r="Q753">
        <v>1</v>
      </c>
      <c r="R753" s="112">
        <v>25.803759084875281</v>
      </c>
      <c r="S753" s="112">
        <v>25.103759084875282</v>
      </c>
    </row>
    <row r="754" spans="1:19">
      <c r="A754">
        <v>1888</v>
      </c>
      <c r="B754" s="100" t="s">
        <v>908</v>
      </c>
      <c r="C754" s="112">
        <v>161.97260273972623</v>
      </c>
      <c r="D754">
        <v>73</v>
      </c>
      <c r="E754">
        <v>9</v>
      </c>
      <c r="F754">
        <v>73</v>
      </c>
      <c r="G754">
        <v>6</v>
      </c>
      <c r="H754">
        <v>58</v>
      </c>
      <c r="I754">
        <v>9</v>
      </c>
      <c r="J754">
        <v>8.2191780821917804E-2</v>
      </c>
      <c r="K754">
        <v>0.79452054794520544</v>
      </c>
      <c r="L754">
        <v>0.12328767123287671</v>
      </c>
      <c r="M754">
        <v>23.138943248532318</v>
      </c>
      <c r="N754">
        <v>26.995433789954372</v>
      </c>
      <c r="O754">
        <v>8.2191780821917804E-2</v>
      </c>
      <c r="P754">
        <v>0.87671232876712324</v>
      </c>
      <c r="Q754">
        <v>1</v>
      </c>
      <c r="R754" s="112">
        <v>25.166925343590467</v>
      </c>
      <c r="S754" s="112">
        <v>24.466925343590468</v>
      </c>
    </row>
    <row r="755" spans="1:19" s="61" customFormat="1">
      <c r="A755" s="61">
        <v>1888</v>
      </c>
      <c r="B755" s="239" t="s">
        <v>1074</v>
      </c>
      <c r="C755" s="277">
        <f>AVERAGE(C756:C769)</f>
        <v>162.95831849454493</v>
      </c>
    </row>
    <row r="756" spans="1:19">
      <c r="A756">
        <v>1888</v>
      </c>
      <c r="B756" s="100" t="s">
        <v>969</v>
      </c>
      <c r="C756" s="112">
        <v>166.5</v>
      </c>
      <c r="D756">
        <v>41</v>
      </c>
      <c r="E756">
        <v>8</v>
      </c>
      <c r="F756">
        <v>41</v>
      </c>
      <c r="G756">
        <v>7</v>
      </c>
      <c r="H756">
        <v>29</v>
      </c>
      <c r="I756">
        <v>5</v>
      </c>
      <c r="J756">
        <v>0.17073170731707318</v>
      </c>
      <c r="K756">
        <v>0.70731707317073167</v>
      </c>
      <c r="L756">
        <v>0.12195121951219512</v>
      </c>
      <c r="M756">
        <v>23.785714285714285</v>
      </c>
      <c r="N756">
        <v>27.75</v>
      </c>
      <c r="O756">
        <v>0.17073170731707318</v>
      </c>
      <c r="P756">
        <v>0.87804878048780488</v>
      </c>
      <c r="Q756">
        <v>1</v>
      </c>
      <c r="R756" s="112">
        <v>25.631157635467979</v>
      </c>
      <c r="S756" s="112">
        <v>24.931157635467979</v>
      </c>
    </row>
    <row r="757" spans="1:19">
      <c r="A757">
        <v>1888</v>
      </c>
      <c r="B757" s="100" t="s">
        <v>991</v>
      </c>
      <c r="C757" s="112">
        <v>160.81599999999997</v>
      </c>
      <c r="D757">
        <v>25</v>
      </c>
      <c r="E757">
        <v>3</v>
      </c>
      <c r="F757">
        <v>25</v>
      </c>
      <c r="G757">
        <v>4</v>
      </c>
      <c r="H757">
        <v>20</v>
      </c>
      <c r="I757">
        <v>1</v>
      </c>
      <c r="J757">
        <v>0.16</v>
      </c>
      <c r="K757">
        <v>0.8</v>
      </c>
      <c r="L757">
        <v>0.04</v>
      </c>
      <c r="M757">
        <v>22.973714285714284</v>
      </c>
      <c r="N757">
        <v>26.802666666666664</v>
      </c>
      <c r="O757">
        <v>0.16</v>
      </c>
      <c r="P757">
        <v>0.96000000000000008</v>
      </c>
      <c r="Q757">
        <v>1</v>
      </c>
      <c r="R757" s="112">
        <v>24.601019047619044</v>
      </c>
      <c r="S757" s="112">
        <v>23.901019047619044</v>
      </c>
    </row>
    <row r="758" spans="1:19">
      <c r="A758">
        <v>1888</v>
      </c>
      <c r="B758" s="128" t="s">
        <v>985</v>
      </c>
      <c r="C758" s="112">
        <v>163.70819672131131</v>
      </c>
      <c r="D758">
        <v>60</v>
      </c>
      <c r="E758">
        <v>20</v>
      </c>
      <c r="F758">
        <v>60</v>
      </c>
      <c r="G758">
        <v>16</v>
      </c>
      <c r="H758">
        <v>40</v>
      </c>
      <c r="I758">
        <v>4</v>
      </c>
      <c r="J758">
        <v>0.26666666666666666</v>
      </c>
      <c r="K758">
        <v>0.66666666666666663</v>
      </c>
      <c r="L758">
        <v>6.6666666666666666E-2</v>
      </c>
      <c r="M758">
        <v>23.386885245901617</v>
      </c>
      <c r="N758">
        <v>27.284699453551884</v>
      </c>
      <c r="O758">
        <v>0.26666666666666666</v>
      </c>
      <c r="P758">
        <v>0.93333333333333335</v>
      </c>
      <c r="Q758">
        <v>1</v>
      </c>
      <c r="R758" s="112">
        <v>24.75112021857921</v>
      </c>
      <c r="S758" s="112">
        <v>24.051120218579211</v>
      </c>
    </row>
    <row r="759" spans="1:19">
      <c r="A759">
        <v>1888</v>
      </c>
      <c r="B759" s="100" t="s">
        <v>1075</v>
      </c>
      <c r="C759" s="112">
        <v>165.87142857142848</v>
      </c>
      <c r="D759">
        <v>35</v>
      </c>
      <c r="E759">
        <v>5</v>
      </c>
      <c r="F759">
        <v>35</v>
      </c>
      <c r="G759">
        <v>11</v>
      </c>
      <c r="H759">
        <v>23</v>
      </c>
      <c r="I759">
        <v>1</v>
      </c>
      <c r="J759">
        <v>0.31428571428571428</v>
      </c>
      <c r="K759">
        <v>0.65714285714285714</v>
      </c>
      <c r="L759">
        <v>2.8571428571428571E-2</v>
      </c>
      <c r="M759">
        <v>23.695918367346927</v>
      </c>
      <c r="N759">
        <v>27.645238095238081</v>
      </c>
      <c r="O759">
        <v>0.31428571428571428</v>
      </c>
      <c r="P759">
        <v>0.97142857142857142</v>
      </c>
      <c r="Q759">
        <v>1</v>
      </c>
      <c r="R759" s="112">
        <v>24.812030464359644</v>
      </c>
      <c r="S759" s="112">
        <v>24.112030464359645</v>
      </c>
    </row>
    <row r="760" spans="1:19">
      <c r="A760">
        <v>1888</v>
      </c>
      <c r="B760" s="100" t="s">
        <v>986</v>
      </c>
      <c r="C760" s="112">
        <v>164.72222222222223</v>
      </c>
      <c r="D760">
        <v>27</v>
      </c>
      <c r="E760">
        <v>6</v>
      </c>
      <c r="F760">
        <v>27</v>
      </c>
      <c r="G760">
        <v>5</v>
      </c>
      <c r="H760">
        <v>16</v>
      </c>
      <c r="I760">
        <v>6</v>
      </c>
      <c r="J760">
        <v>0.18518518518518517</v>
      </c>
      <c r="K760">
        <v>0.59259259259259256</v>
      </c>
      <c r="L760">
        <v>0.22222222222222221</v>
      </c>
      <c r="M760">
        <v>23.531746031746032</v>
      </c>
      <c r="N760">
        <v>27.453703703703706</v>
      </c>
      <c r="O760">
        <v>0.18518518518518517</v>
      </c>
      <c r="P760">
        <v>0.77777777777777768</v>
      </c>
      <c r="Q760">
        <v>0.99999999999999989</v>
      </c>
      <c r="R760" s="112">
        <v>25.615286044973544</v>
      </c>
      <c r="S760" s="112">
        <v>24.915286044973545</v>
      </c>
    </row>
    <row r="761" spans="1:19">
      <c r="A761">
        <v>1888</v>
      </c>
      <c r="B761" s="128" t="s">
        <v>987</v>
      </c>
      <c r="C761" s="112">
        <v>163.54242424242432</v>
      </c>
      <c r="D761">
        <v>33</v>
      </c>
      <c r="E761">
        <v>11</v>
      </c>
      <c r="F761">
        <v>33</v>
      </c>
      <c r="G761">
        <v>9</v>
      </c>
      <c r="H761">
        <v>22</v>
      </c>
      <c r="I761">
        <v>2</v>
      </c>
      <c r="J761">
        <v>0.27272727272727271</v>
      </c>
      <c r="K761">
        <v>0.66666666666666663</v>
      </c>
      <c r="L761">
        <v>6.0606060606060608E-2</v>
      </c>
      <c r="M761">
        <v>23.363203463203472</v>
      </c>
      <c r="N761">
        <v>27.257070707070721</v>
      </c>
      <c r="O761">
        <v>0.27272727272727271</v>
      </c>
      <c r="P761">
        <v>0.93939393939393934</v>
      </c>
      <c r="Q761">
        <v>1</v>
      </c>
      <c r="R761" s="112">
        <v>24.690658205430942</v>
      </c>
      <c r="S761" s="112">
        <v>23.990658205430943</v>
      </c>
    </row>
    <row r="762" spans="1:19">
      <c r="A762">
        <v>1888</v>
      </c>
      <c r="B762" s="100" t="s">
        <v>970</v>
      </c>
      <c r="C762" s="112">
        <v>163.29090909090903</v>
      </c>
      <c r="D762">
        <v>22</v>
      </c>
      <c r="E762">
        <v>5</v>
      </c>
      <c r="F762">
        <v>22</v>
      </c>
      <c r="G762">
        <v>5</v>
      </c>
      <c r="H762">
        <v>15</v>
      </c>
      <c r="I762">
        <v>2</v>
      </c>
      <c r="J762">
        <v>0.22727272727272727</v>
      </c>
      <c r="K762">
        <v>0.68181818181818177</v>
      </c>
      <c r="L762">
        <v>9.0909090909090912E-2</v>
      </c>
      <c r="M762">
        <v>23.327272727272717</v>
      </c>
      <c r="N762">
        <v>27.215151515151504</v>
      </c>
      <c r="O762">
        <v>0.22727272727272727</v>
      </c>
      <c r="P762">
        <v>0.90909090909090906</v>
      </c>
      <c r="Q762">
        <v>1</v>
      </c>
      <c r="R762" s="112">
        <v>24.882424242424232</v>
      </c>
      <c r="S762" s="112">
        <v>24.182424242424233</v>
      </c>
    </row>
    <row r="763" spans="1:19">
      <c r="A763">
        <v>1888</v>
      </c>
      <c r="B763" s="100" t="s">
        <v>972</v>
      </c>
      <c r="C763" s="112">
        <v>163.97761194029852</v>
      </c>
      <c r="D763">
        <v>67</v>
      </c>
      <c r="E763">
        <v>17</v>
      </c>
      <c r="F763">
        <v>67</v>
      </c>
      <c r="G763">
        <v>18</v>
      </c>
      <c r="H763">
        <v>38</v>
      </c>
      <c r="I763">
        <v>11</v>
      </c>
      <c r="J763">
        <v>0.26865671641791045</v>
      </c>
      <c r="K763">
        <v>0.56716417910447758</v>
      </c>
      <c r="L763">
        <v>0.16417910447761194</v>
      </c>
      <c r="M763">
        <v>23.42537313432836</v>
      </c>
      <c r="N763">
        <v>27.329601990049753</v>
      </c>
      <c r="O763">
        <v>0.26865671641791045</v>
      </c>
      <c r="P763">
        <v>0.83582089552238803</v>
      </c>
      <c r="Q763">
        <v>1</v>
      </c>
      <c r="R763" s="112">
        <v>25.017887536004192</v>
      </c>
      <c r="S763" s="112">
        <v>24.317887536004193</v>
      </c>
    </row>
    <row r="764" spans="1:19">
      <c r="A764">
        <v>1888</v>
      </c>
      <c r="B764" s="100" t="s">
        <v>974</v>
      </c>
      <c r="C764" s="112">
        <v>161.02727272727267</v>
      </c>
      <c r="D764">
        <v>88</v>
      </c>
      <c r="E764">
        <v>20</v>
      </c>
      <c r="F764">
        <v>88</v>
      </c>
      <c r="G764">
        <v>14</v>
      </c>
      <c r="H764">
        <v>60</v>
      </c>
      <c r="I764">
        <v>14</v>
      </c>
      <c r="J764">
        <v>0.15909090909090909</v>
      </c>
      <c r="K764">
        <v>0.68181818181818177</v>
      </c>
      <c r="L764">
        <v>0.15909090909090909</v>
      </c>
      <c r="M764">
        <v>23.003896103896096</v>
      </c>
      <c r="N764">
        <v>26.837878787878779</v>
      </c>
      <c r="O764">
        <v>0.15909090909090909</v>
      </c>
      <c r="P764">
        <v>0.84090909090909083</v>
      </c>
      <c r="Q764">
        <v>0.99999999999999989</v>
      </c>
      <c r="R764" s="112">
        <v>24.920887445887438</v>
      </c>
      <c r="S764" s="112">
        <v>24.220887445887438</v>
      </c>
    </row>
    <row r="765" spans="1:19">
      <c r="A765">
        <v>1888</v>
      </c>
      <c r="B765" s="100" t="s">
        <v>988</v>
      </c>
      <c r="C765" s="113">
        <v>167.3</v>
      </c>
      <c r="D765">
        <v>48</v>
      </c>
      <c r="E765">
        <v>13</v>
      </c>
      <c r="F765">
        <v>48</v>
      </c>
      <c r="G765">
        <v>8</v>
      </c>
      <c r="H765">
        <v>36</v>
      </c>
      <c r="I765">
        <v>4</v>
      </c>
      <c r="J765">
        <v>0.16666666666666666</v>
      </c>
      <c r="K765">
        <v>0.75</v>
      </c>
      <c r="L765">
        <v>8.3333333333333329E-2</v>
      </c>
      <c r="M765">
        <v>23.900000000000002</v>
      </c>
      <c r="N765">
        <v>27.883333333333336</v>
      </c>
      <c r="O765">
        <v>0.16666666666666666</v>
      </c>
      <c r="P765">
        <v>0.91666666666666663</v>
      </c>
      <c r="Q765">
        <v>1</v>
      </c>
      <c r="R765" s="112">
        <v>25.670370370370375</v>
      </c>
      <c r="S765" s="112">
        <v>24.970370370370375</v>
      </c>
    </row>
    <row r="766" spans="1:19">
      <c r="A766">
        <v>1888</v>
      </c>
      <c r="B766" s="100" t="s">
        <v>971</v>
      </c>
      <c r="C766" s="112">
        <v>159.49473684210534</v>
      </c>
      <c r="D766">
        <v>19</v>
      </c>
      <c r="E766">
        <v>9</v>
      </c>
      <c r="F766">
        <v>19</v>
      </c>
      <c r="G766">
        <v>6</v>
      </c>
      <c r="H766">
        <v>8</v>
      </c>
      <c r="I766">
        <v>5</v>
      </c>
      <c r="J766">
        <v>0.31578947368421051</v>
      </c>
      <c r="K766">
        <v>0.42105263157894735</v>
      </c>
      <c r="L766">
        <v>0.26315789473684209</v>
      </c>
      <c r="M766">
        <v>22.784962406015048</v>
      </c>
      <c r="N766">
        <v>26.582456140350889</v>
      </c>
      <c r="O766">
        <v>0.31578947368421051</v>
      </c>
      <c r="P766">
        <v>0.73684210526315785</v>
      </c>
      <c r="Q766">
        <v>1</v>
      </c>
      <c r="R766" s="112">
        <v>24.446365914786977</v>
      </c>
      <c r="S766" s="112">
        <v>23.746365914786978</v>
      </c>
    </row>
    <row r="767" spans="1:19">
      <c r="A767">
        <v>1888</v>
      </c>
      <c r="B767" s="100" t="s">
        <v>1076</v>
      </c>
      <c r="C767" s="112">
        <v>152.4</v>
      </c>
      <c r="D767">
        <v>3</v>
      </c>
      <c r="E767">
        <v>1</v>
      </c>
      <c r="F767">
        <v>3</v>
      </c>
      <c r="G767">
        <v>1</v>
      </c>
      <c r="H767">
        <v>2</v>
      </c>
      <c r="J767">
        <v>0.33333333333333331</v>
      </c>
      <c r="K767">
        <v>0.66666666666666663</v>
      </c>
      <c r="L767">
        <v>0</v>
      </c>
      <c r="M767">
        <v>21.771428571428572</v>
      </c>
      <c r="N767">
        <v>25.400000000000002</v>
      </c>
      <c r="O767">
        <v>0.33333333333333331</v>
      </c>
      <c r="P767">
        <v>1</v>
      </c>
      <c r="Q767">
        <v>1</v>
      </c>
      <c r="R767" s="112">
        <v>22.678571428571431</v>
      </c>
      <c r="S767" s="112">
        <v>21.978571428571431</v>
      </c>
    </row>
    <row r="768" spans="1:19">
      <c r="A768">
        <v>1888</v>
      </c>
      <c r="B768" s="100" t="s">
        <v>973</v>
      </c>
      <c r="C768" s="112">
        <v>164.08787878787876</v>
      </c>
      <c r="D768">
        <v>99</v>
      </c>
      <c r="E768">
        <v>19</v>
      </c>
      <c r="F768">
        <v>99</v>
      </c>
      <c r="G768">
        <v>20</v>
      </c>
      <c r="H768">
        <v>59</v>
      </c>
      <c r="I768">
        <v>20</v>
      </c>
      <c r="J768">
        <v>0.20202020202020202</v>
      </c>
      <c r="K768">
        <v>0.59595959595959591</v>
      </c>
      <c r="L768">
        <v>0.20202020202020202</v>
      </c>
      <c r="M768">
        <v>23.441125541125537</v>
      </c>
      <c r="N768">
        <v>27.347979797979793</v>
      </c>
      <c r="O768">
        <v>0.20202020202020202</v>
      </c>
      <c r="P768">
        <v>0.7979797979797979</v>
      </c>
      <c r="Q768">
        <v>0.99999999999999989</v>
      </c>
      <c r="R768" s="112">
        <v>25.394552669552667</v>
      </c>
      <c r="S768" s="112">
        <v>24.694552669552667</v>
      </c>
    </row>
    <row r="769" spans="1:19">
      <c r="A769">
        <v>1888</v>
      </c>
      <c r="B769" s="100" t="s">
        <v>990</v>
      </c>
      <c r="C769" s="112">
        <v>164.67777777777775</v>
      </c>
      <c r="D769">
        <v>36</v>
      </c>
      <c r="E769">
        <v>8</v>
      </c>
      <c r="F769">
        <v>36</v>
      </c>
      <c r="G769">
        <v>6</v>
      </c>
      <c r="H769">
        <v>24</v>
      </c>
      <c r="I769">
        <v>6</v>
      </c>
      <c r="J769">
        <v>0.16666666666666666</v>
      </c>
      <c r="K769">
        <v>0.66666666666666663</v>
      </c>
      <c r="L769">
        <v>0.16666666666666666</v>
      </c>
      <c r="M769">
        <v>23.525396825396822</v>
      </c>
      <c r="N769">
        <v>27.446296296296293</v>
      </c>
      <c r="O769">
        <v>0.16666666666666666</v>
      </c>
      <c r="P769">
        <v>0.83333333333333326</v>
      </c>
      <c r="Q769">
        <v>0.99999999999999989</v>
      </c>
      <c r="R769" s="112">
        <v>25.485846560846557</v>
      </c>
      <c r="S769" s="112">
        <v>24.785846560846558</v>
      </c>
    </row>
    <row r="770" spans="1:19" s="61" customFormat="1">
      <c r="A770" s="61">
        <v>1888</v>
      </c>
      <c r="B770" s="239" t="s">
        <v>1118</v>
      </c>
      <c r="C770" s="277">
        <f>AVERAGE(C771:C781)</f>
        <v>163.19922815991364</v>
      </c>
    </row>
    <row r="771" spans="1:19">
      <c r="A771">
        <v>1888</v>
      </c>
      <c r="B771" s="128" t="s">
        <v>841</v>
      </c>
      <c r="C771" s="112">
        <v>163.19999999999999</v>
      </c>
      <c r="D771">
        <v>153</v>
      </c>
      <c r="E771">
        <v>43</v>
      </c>
      <c r="F771">
        <v>153</v>
      </c>
      <c r="G771">
        <v>12</v>
      </c>
      <c r="H771">
        <v>86</v>
      </c>
      <c r="I771">
        <v>55</v>
      </c>
      <c r="J771">
        <v>7.8431372549019607E-2</v>
      </c>
      <c r="K771">
        <v>0.56209150326797386</v>
      </c>
      <c r="L771">
        <v>0.35947712418300654</v>
      </c>
      <c r="M771">
        <v>23.314285714285713</v>
      </c>
      <c r="N771">
        <v>27.2</v>
      </c>
      <c r="O771">
        <v>7.8431372549019607E-2</v>
      </c>
      <c r="P771">
        <v>0.64052287581699341</v>
      </c>
      <c r="Q771">
        <v>1</v>
      </c>
      <c r="R771" s="112">
        <v>26.228571428571428</v>
      </c>
      <c r="S771" s="112">
        <v>25.528571428571428</v>
      </c>
    </row>
    <row r="772" spans="1:19">
      <c r="A772">
        <v>1888</v>
      </c>
      <c r="B772" s="100" t="s">
        <v>847</v>
      </c>
      <c r="C772" s="112">
        <v>162.5704301075269</v>
      </c>
      <c r="D772">
        <v>186</v>
      </c>
      <c r="E772">
        <v>43</v>
      </c>
      <c r="F772">
        <v>186</v>
      </c>
      <c r="G772">
        <v>40</v>
      </c>
      <c r="H772">
        <v>121</v>
      </c>
      <c r="I772">
        <v>25</v>
      </c>
      <c r="J772">
        <v>0.21505376344086022</v>
      </c>
      <c r="K772">
        <v>0.65053763440860213</v>
      </c>
      <c r="L772">
        <v>0.13440860215053763</v>
      </c>
      <c r="M772">
        <v>23.22434715821813</v>
      </c>
      <c r="N772">
        <v>27.095071684587818</v>
      </c>
      <c r="O772">
        <v>0.21505376344086022</v>
      </c>
      <c r="P772">
        <v>0.86559139784946237</v>
      </c>
      <c r="Q772">
        <v>1</v>
      </c>
      <c r="R772" s="112">
        <v>24.919788479685845</v>
      </c>
      <c r="S772" s="112">
        <v>24.219788479685846</v>
      </c>
    </row>
    <row r="773" spans="1:19">
      <c r="A773">
        <v>1888</v>
      </c>
      <c r="B773" s="100" t="s">
        <v>850</v>
      </c>
      <c r="C773" s="112">
        <v>163.82</v>
      </c>
      <c r="D773">
        <v>125</v>
      </c>
      <c r="E773">
        <v>22</v>
      </c>
      <c r="F773">
        <v>125</v>
      </c>
      <c r="G773">
        <v>25</v>
      </c>
      <c r="H773">
        <v>87</v>
      </c>
      <c r="I773">
        <v>13</v>
      </c>
      <c r="J773">
        <v>0.2</v>
      </c>
      <c r="K773">
        <v>0.69599999999999995</v>
      </c>
      <c r="L773">
        <v>0.104</v>
      </c>
      <c r="M773">
        <v>23.40285714285714</v>
      </c>
      <c r="N773">
        <v>27.303333333333331</v>
      </c>
      <c r="O773">
        <v>0.2</v>
      </c>
      <c r="P773">
        <v>0.89599999999999991</v>
      </c>
      <c r="Q773">
        <v>0.99999999999999989</v>
      </c>
      <c r="R773" s="112">
        <v>25.084096880131362</v>
      </c>
      <c r="S773" s="112">
        <v>24.384096880131363</v>
      </c>
    </row>
    <row r="774" spans="1:19">
      <c r="A774">
        <v>1888</v>
      </c>
      <c r="B774" s="100" t="s">
        <v>852</v>
      </c>
      <c r="C774" s="112">
        <v>163.19407407407417</v>
      </c>
      <c r="D774">
        <v>135</v>
      </c>
      <c r="E774">
        <v>30</v>
      </c>
      <c r="F774">
        <v>135</v>
      </c>
      <c r="G774">
        <v>33</v>
      </c>
      <c r="H774">
        <v>91</v>
      </c>
      <c r="I774">
        <v>11</v>
      </c>
      <c r="J774">
        <v>0.24444444444444444</v>
      </c>
      <c r="K774">
        <v>0.67407407407407405</v>
      </c>
      <c r="L774">
        <v>8.1481481481481488E-2</v>
      </c>
      <c r="M774">
        <v>23.313439153439166</v>
      </c>
      <c r="N774">
        <v>27.199012345679026</v>
      </c>
      <c r="O774">
        <v>0.24444444444444444</v>
      </c>
      <c r="P774">
        <v>0.91851851851851851</v>
      </c>
      <c r="Q774">
        <v>1</v>
      </c>
      <c r="R774" s="112">
        <v>24.786541077969662</v>
      </c>
      <c r="S774" s="112">
        <v>24.086541077969663</v>
      </c>
    </row>
    <row r="775" spans="1:19">
      <c r="A775">
        <v>1888</v>
      </c>
      <c r="B775" s="100" t="s">
        <v>869</v>
      </c>
      <c r="C775" s="112">
        <v>161.75886524822678</v>
      </c>
      <c r="D775">
        <v>141</v>
      </c>
      <c r="E775">
        <v>28</v>
      </c>
      <c r="F775">
        <v>141</v>
      </c>
      <c r="G775">
        <v>18</v>
      </c>
      <c r="H775">
        <v>79</v>
      </c>
      <c r="I775">
        <v>44</v>
      </c>
      <c r="J775">
        <v>0.1276595744680851</v>
      </c>
      <c r="K775">
        <v>0.56028368794326244</v>
      </c>
      <c r="L775">
        <v>0.31205673758865249</v>
      </c>
      <c r="M775">
        <v>23.108409321175255</v>
      </c>
      <c r="N775">
        <v>26.959810874704463</v>
      </c>
      <c r="O775">
        <v>0.1276595744680851</v>
      </c>
      <c r="P775">
        <v>0.68794326241134751</v>
      </c>
      <c r="Q775">
        <v>1</v>
      </c>
      <c r="R775" s="112">
        <v>25.667885037128208</v>
      </c>
      <c r="S775" s="112">
        <v>24.967885037128209</v>
      </c>
    </row>
    <row r="776" spans="1:19">
      <c r="A776">
        <v>1888</v>
      </c>
      <c r="B776" s="100" t="s">
        <v>871</v>
      </c>
      <c r="C776" s="112">
        <v>164.28061224489809</v>
      </c>
      <c r="D776">
        <v>98</v>
      </c>
      <c r="E776">
        <v>30</v>
      </c>
      <c r="F776">
        <v>98</v>
      </c>
      <c r="G776">
        <v>29</v>
      </c>
      <c r="H776">
        <v>66</v>
      </c>
      <c r="I776">
        <v>3</v>
      </c>
      <c r="J776">
        <v>0.29591836734693877</v>
      </c>
      <c r="K776">
        <v>0.67346938775510201</v>
      </c>
      <c r="L776">
        <v>3.0612244897959183E-2</v>
      </c>
      <c r="M776">
        <v>23.4686588921283</v>
      </c>
      <c r="N776">
        <v>27.38010204081635</v>
      </c>
      <c r="O776">
        <v>0.29591836734693877</v>
      </c>
      <c r="P776">
        <v>0.96938775510204078</v>
      </c>
      <c r="Q776">
        <v>1</v>
      </c>
      <c r="R776" s="112">
        <v>24.653944694761041</v>
      </c>
      <c r="S776" s="112">
        <v>23.953944694761041</v>
      </c>
    </row>
    <row r="777" spans="1:19">
      <c r="A777">
        <v>1888</v>
      </c>
      <c r="B777" s="128" t="s">
        <v>873</v>
      </c>
      <c r="C777" s="112">
        <v>162.52063492063485</v>
      </c>
      <c r="D777">
        <v>126</v>
      </c>
      <c r="E777">
        <v>34</v>
      </c>
      <c r="F777">
        <v>126</v>
      </c>
      <c r="G777">
        <v>11</v>
      </c>
      <c r="H777">
        <v>78</v>
      </c>
      <c r="I777">
        <v>37</v>
      </c>
      <c r="J777">
        <v>8.7301587301587297E-2</v>
      </c>
      <c r="K777">
        <v>0.61904761904761907</v>
      </c>
      <c r="L777">
        <v>0.29365079365079366</v>
      </c>
      <c r="M777">
        <v>23.217233560090694</v>
      </c>
      <c r="N777">
        <v>27.086772486772475</v>
      </c>
      <c r="O777">
        <v>8.7301587301587297E-2</v>
      </c>
      <c r="P777">
        <v>0.70634920634920639</v>
      </c>
      <c r="Q777">
        <v>1</v>
      </c>
      <c r="R777" s="112">
        <v>25.796926177878547</v>
      </c>
      <c r="S777" s="112">
        <v>25.096926177878547</v>
      </c>
    </row>
    <row r="778" spans="1:19">
      <c r="A778">
        <v>1888</v>
      </c>
      <c r="B778" s="128" t="s">
        <v>879</v>
      </c>
      <c r="C778" s="112">
        <v>163.08350515463928</v>
      </c>
      <c r="D778">
        <v>97</v>
      </c>
      <c r="E778">
        <v>15</v>
      </c>
      <c r="F778">
        <v>97</v>
      </c>
      <c r="G778">
        <v>16</v>
      </c>
      <c r="H778">
        <v>70</v>
      </c>
      <c r="I778">
        <v>11</v>
      </c>
      <c r="J778">
        <v>0.16494845360824742</v>
      </c>
      <c r="K778">
        <v>0.72164948453608246</v>
      </c>
      <c r="L778">
        <v>0.1134020618556701</v>
      </c>
      <c r="M778">
        <v>23.297643593519897</v>
      </c>
      <c r="N778">
        <v>27.180584192439881</v>
      </c>
      <c r="O778">
        <v>0.16494845360824742</v>
      </c>
      <c r="P778">
        <v>0.88659793814432986</v>
      </c>
      <c r="Q778">
        <v>1</v>
      </c>
      <c r="R778" s="112">
        <v>25.10043744301846</v>
      </c>
      <c r="S778" s="112">
        <v>24.400437443018461</v>
      </c>
    </row>
    <row r="779" spans="1:19">
      <c r="A779">
        <v>1888</v>
      </c>
      <c r="B779" s="100" t="s">
        <v>886</v>
      </c>
      <c r="C779" s="112">
        <v>163.89750000000001</v>
      </c>
      <c r="D779">
        <v>80</v>
      </c>
      <c r="E779">
        <v>20</v>
      </c>
      <c r="F779">
        <v>80</v>
      </c>
      <c r="G779">
        <v>18</v>
      </c>
      <c r="H779">
        <v>53</v>
      </c>
      <c r="I779">
        <v>9</v>
      </c>
      <c r="J779">
        <v>0.22500000000000001</v>
      </c>
      <c r="K779">
        <v>0.66249999999999998</v>
      </c>
      <c r="L779">
        <v>0.1125</v>
      </c>
      <c r="M779">
        <v>23.413928571428574</v>
      </c>
      <c r="N779">
        <v>27.31625</v>
      </c>
      <c r="O779">
        <v>0.22500000000000001</v>
      </c>
      <c r="P779">
        <v>0.88749999999999996</v>
      </c>
      <c r="Q779">
        <v>1</v>
      </c>
      <c r="R779" s="112">
        <v>25.033760107816715</v>
      </c>
      <c r="S779" s="112">
        <v>24.333760107816715</v>
      </c>
    </row>
    <row r="780" spans="1:19">
      <c r="A780">
        <v>1888</v>
      </c>
      <c r="B780" s="100" t="s">
        <v>910</v>
      </c>
      <c r="C780" s="112">
        <v>162.54471153846151</v>
      </c>
      <c r="D780">
        <v>208</v>
      </c>
      <c r="E780">
        <v>32</v>
      </c>
      <c r="F780">
        <v>208</v>
      </c>
      <c r="G780">
        <v>31</v>
      </c>
      <c r="H780">
        <v>134</v>
      </c>
      <c r="I780">
        <v>43</v>
      </c>
      <c r="J780">
        <v>0.14903846153846154</v>
      </c>
      <c r="K780">
        <v>0.64423076923076927</v>
      </c>
      <c r="L780">
        <v>0.20673076923076922</v>
      </c>
      <c r="M780">
        <v>23.220673076923074</v>
      </c>
      <c r="N780">
        <v>27.090785256410253</v>
      </c>
      <c r="O780">
        <v>0.14903846153846154</v>
      </c>
      <c r="P780">
        <v>0.79326923076923084</v>
      </c>
      <c r="Q780">
        <v>1</v>
      </c>
      <c r="R780" s="112">
        <v>25.329017771718327</v>
      </c>
      <c r="S780" s="112">
        <v>24.629017771718328</v>
      </c>
    </row>
    <row r="781" spans="1:19">
      <c r="A781">
        <v>1888</v>
      </c>
      <c r="B781" s="100" t="s">
        <v>912</v>
      </c>
      <c r="C781" s="112">
        <v>164.32117647058817</v>
      </c>
      <c r="D781">
        <v>85</v>
      </c>
      <c r="E781">
        <v>25</v>
      </c>
      <c r="F781">
        <v>85</v>
      </c>
      <c r="G781">
        <v>21</v>
      </c>
      <c r="H781">
        <v>59</v>
      </c>
      <c r="I781">
        <v>5</v>
      </c>
      <c r="J781">
        <v>0.24705882352941178</v>
      </c>
      <c r="K781">
        <v>0.69411764705882351</v>
      </c>
      <c r="L781">
        <v>5.8823529411764705E-2</v>
      </c>
      <c r="M781">
        <v>23.474453781512597</v>
      </c>
      <c r="N781">
        <v>27.386862745098028</v>
      </c>
      <c r="O781">
        <v>0.24705882352941178</v>
      </c>
      <c r="P781">
        <v>0.94117647058823528</v>
      </c>
      <c r="Q781">
        <v>1</v>
      </c>
      <c r="R781" s="112">
        <v>24.900162132649662</v>
      </c>
      <c r="S781" s="112">
        <v>24.200162132649663</v>
      </c>
    </row>
    <row r="782" spans="1:19" s="61" customFormat="1">
      <c r="A782" s="61">
        <v>1888</v>
      </c>
      <c r="B782" s="239" t="s">
        <v>1119</v>
      </c>
      <c r="C782" s="277">
        <f>AVERAGE(C783:C790)</f>
        <v>163.66374601756294</v>
      </c>
    </row>
    <row r="783" spans="1:19">
      <c r="A783">
        <v>1888</v>
      </c>
      <c r="B783" s="100" t="s">
        <v>845</v>
      </c>
      <c r="C783" s="112">
        <v>162.92978723404249</v>
      </c>
      <c r="D783">
        <v>94</v>
      </c>
      <c r="E783">
        <v>18</v>
      </c>
      <c r="F783">
        <v>94</v>
      </c>
      <c r="G783">
        <v>17</v>
      </c>
      <c r="H783">
        <v>64</v>
      </c>
      <c r="I783">
        <v>13</v>
      </c>
      <c r="J783">
        <v>0.18085106382978725</v>
      </c>
      <c r="K783">
        <v>0.68085106382978722</v>
      </c>
      <c r="L783">
        <v>0.13829787234042554</v>
      </c>
      <c r="M783">
        <v>23.275683890577501</v>
      </c>
      <c r="N783">
        <v>27.154964539007082</v>
      </c>
      <c r="O783">
        <v>0.18085106382978725</v>
      </c>
      <c r="P783">
        <v>0.86170212765957444</v>
      </c>
      <c r="Q783">
        <v>1</v>
      </c>
      <c r="R783" s="112">
        <v>25.094096694528869</v>
      </c>
      <c r="S783" s="112">
        <v>24.394096694528869</v>
      </c>
    </row>
    <row r="784" spans="1:19">
      <c r="A784">
        <v>1888</v>
      </c>
      <c r="B784" s="100" t="s">
        <v>849</v>
      </c>
      <c r="C784" s="112">
        <v>163.69026548672579</v>
      </c>
      <c r="D784">
        <v>113</v>
      </c>
      <c r="E784">
        <v>24</v>
      </c>
      <c r="F784">
        <v>113</v>
      </c>
      <c r="G784">
        <v>31</v>
      </c>
      <c r="H784">
        <v>68</v>
      </c>
      <c r="I784">
        <v>14</v>
      </c>
      <c r="J784">
        <v>0.27433628318584069</v>
      </c>
      <c r="K784">
        <v>0.60176991150442483</v>
      </c>
      <c r="L784">
        <v>0.12389380530973451</v>
      </c>
      <c r="M784">
        <v>23.384323640960826</v>
      </c>
      <c r="N784">
        <v>27.281710914454298</v>
      </c>
      <c r="O784">
        <v>0.27433628318584069</v>
      </c>
      <c r="P784">
        <v>0.87610619469026552</v>
      </c>
      <c r="Q784">
        <v>1</v>
      </c>
      <c r="R784" s="112">
        <v>24.845843868520877</v>
      </c>
      <c r="S784" s="112">
        <v>24.145843868520878</v>
      </c>
    </row>
    <row r="785" spans="1:19">
      <c r="A785">
        <v>1888</v>
      </c>
      <c r="B785" s="100" t="s">
        <v>982</v>
      </c>
      <c r="C785" s="112">
        <v>163.07272727272738</v>
      </c>
      <c r="D785">
        <v>22</v>
      </c>
      <c r="E785">
        <v>4</v>
      </c>
      <c r="F785">
        <v>22</v>
      </c>
      <c r="G785">
        <v>7</v>
      </c>
      <c r="H785">
        <v>14</v>
      </c>
      <c r="I785">
        <v>1</v>
      </c>
      <c r="J785">
        <v>0.31818181818181818</v>
      </c>
      <c r="K785">
        <v>0.63636363636363635</v>
      </c>
      <c r="L785">
        <v>4.5454545454545456E-2</v>
      </c>
      <c r="M785">
        <v>23.296103896103912</v>
      </c>
      <c r="N785">
        <v>27.178787878787897</v>
      </c>
      <c r="O785">
        <v>0.31818181818181818</v>
      </c>
      <c r="P785">
        <v>0.95454545454545459</v>
      </c>
      <c r="Q785">
        <v>1</v>
      </c>
      <c r="R785" s="112">
        <v>24.405442176870764</v>
      </c>
      <c r="S785" s="112">
        <v>23.705442176870765</v>
      </c>
    </row>
    <row r="786" spans="1:19">
      <c r="A786">
        <v>1888</v>
      </c>
      <c r="B786" s="100" t="s">
        <v>859</v>
      </c>
      <c r="C786" s="112">
        <v>164.24214876033062</v>
      </c>
      <c r="D786">
        <v>121</v>
      </c>
      <c r="E786">
        <v>29</v>
      </c>
      <c r="F786">
        <v>121</v>
      </c>
      <c r="G786">
        <v>25</v>
      </c>
      <c r="H786">
        <v>78</v>
      </c>
      <c r="I786">
        <v>18</v>
      </c>
      <c r="J786">
        <v>0.20661157024793389</v>
      </c>
      <c r="K786">
        <v>0.64462809917355368</v>
      </c>
      <c r="L786">
        <v>0.1487603305785124</v>
      </c>
      <c r="M786">
        <v>23.46316410861866</v>
      </c>
      <c r="N786">
        <v>27.373691460055102</v>
      </c>
      <c r="O786">
        <v>0.20661157024793389</v>
      </c>
      <c r="P786">
        <v>0.85123966942148754</v>
      </c>
      <c r="Q786">
        <v>1</v>
      </c>
      <c r="R786" s="112">
        <v>25.24295540318268</v>
      </c>
      <c r="S786" s="112">
        <v>24.542955403182681</v>
      </c>
    </row>
    <row r="787" spans="1:19">
      <c r="A787">
        <v>1888</v>
      </c>
      <c r="B787" s="100" t="s">
        <v>868</v>
      </c>
      <c r="C787" s="112">
        <v>163.73904761904765</v>
      </c>
      <c r="D787">
        <v>105</v>
      </c>
      <c r="E787">
        <v>12</v>
      </c>
      <c r="F787">
        <v>105</v>
      </c>
      <c r="G787">
        <v>16</v>
      </c>
      <c r="H787">
        <v>71</v>
      </c>
      <c r="I787">
        <v>18</v>
      </c>
      <c r="J787">
        <v>0.15238095238095239</v>
      </c>
      <c r="K787">
        <v>0.67619047619047623</v>
      </c>
      <c r="L787">
        <v>0.17142857142857143</v>
      </c>
      <c r="M787">
        <v>23.391292517006807</v>
      </c>
      <c r="N787">
        <v>27.289841269841276</v>
      </c>
      <c r="O787">
        <v>0.15238095238095239</v>
      </c>
      <c r="P787">
        <v>0.82857142857142863</v>
      </c>
      <c r="Q787">
        <v>1</v>
      </c>
      <c r="R787" s="112">
        <v>25.395476030787908</v>
      </c>
      <c r="S787" s="112">
        <v>24.695476030787908</v>
      </c>
    </row>
    <row r="788" spans="1:19">
      <c r="A788">
        <v>1888</v>
      </c>
      <c r="B788" s="100" t="s">
        <v>878</v>
      </c>
      <c r="C788" s="112">
        <v>161.70900900900895</v>
      </c>
      <c r="D788">
        <v>111</v>
      </c>
      <c r="E788">
        <v>31</v>
      </c>
      <c r="F788">
        <v>111</v>
      </c>
      <c r="G788">
        <v>25</v>
      </c>
      <c r="H788">
        <v>77</v>
      </c>
      <c r="I788">
        <v>9</v>
      </c>
      <c r="J788">
        <v>0.22522522522522523</v>
      </c>
      <c r="K788">
        <v>0.69369369369369371</v>
      </c>
      <c r="L788">
        <v>8.1081081081081086E-2</v>
      </c>
      <c r="M788">
        <v>23.101287001286995</v>
      </c>
      <c r="N788">
        <v>26.951501501501493</v>
      </c>
      <c r="O788">
        <v>0.22522522522522523</v>
      </c>
      <c r="P788">
        <v>0.91891891891891897</v>
      </c>
      <c r="Q788">
        <v>1</v>
      </c>
      <c r="R788" s="112">
        <v>24.626371965657672</v>
      </c>
      <c r="S788" s="112">
        <v>23.926371965657673</v>
      </c>
    </row>
    <row r="789" spans="1:19">
      <c r="A789">
        <v>1888</v>
      </c>
      <c r="B789" s="100" t="s">
        <v>897</v>
      </c>
      <c r="C789" s="112">
        <v>164.99250000000001</v>
      </c>
      <c r="D789">
        <v>80</v>
      </c>
      <c r="E789">
        <v>15</v>
      </c>
      <c r="F789">
        <v>80</v>
      </c>
      <c r="G789">
        <v>18</v>
      </c>
      <c r="H789">
        <v>54</v>
      </c>
      <c r="I789">
        <v>8</v>
      </c>
      <c r="J789">
        <v>0.22500000000000001</v>
      </c>
      <c r="K789">
        <v>0.67500000000000004</v>
      </c>
      <c r="L789">
        <v>0.1</v>
      </c>
      <c r="M789">
        <v>23.570357142857144</v>
      </c>
      <c r="N789">
        <v>27.498750000000001</v>
      </c>
      <c r="O789">
        <v>0.22500000000000001</v>
      </c>
      <c r="P789">
        <v>0.9</v>
      </c>
      <c r="Q789">
        <v>1</v>
      </c>
      <c r="R789" s="112">
        <v>25.170813492063495</v>
      </c>
      <c r="S789" s="112">
        <v>24.470813492063495</v>
      </c>
    </row>
    <row r="790" spans="1:19">
      <c r="A790">
        <v>1888</v>
      </c>
      <c r="B790" s="100" t="s">
        <v>906</v>
      </c>
      <c r="C790" s="112">
        <v>164.93448275862065</v>
      </c>
      <c r="D790">
        <v>116</v>
      </c>
      <c r="E790">
        <v>30</v>
      </c>
      <c r="F790">
        <v>116</v>
      </c>
      <c r="G790">
        <v>23</v>
      </c>
      <c r="H790">
        <v>83</v>
      </c>
      <c r="I790">
        <v>10</v>
      </c>
      <c r="J790">
        <v>0.19827586206896552</v>
      </c>
      <c r="K790">
        <v>0.71551724137931039</v>
      </c>
      <c r="L790">
        <v>8.6206896551724144E-2</v>
      </c>
      <c r="M790">
        <v>23.562068965517234</v>
      </c>
      <c r="N790">
        <v>27.489080459770108</v>
      </c>
      <c r="O790">
        <v>0.19827586206896552</v>
      </c>
      <c r="P790">
        <v>0.91379310344827591</v>
      </c>
      <c r="Q790">
        <v>1</v>
      </c>
      <c r="R790" s="112">
        <v>25.218037667913023</v>
      </c>
      <c r="S790" s="112">
        <v>24.518037667913024</v>
      </c>
    </row>
    <row r="791" spans="1:19" s="61" customFormat="1">
      <c r="A791" s="61">
        <v>1888</v>
      </c>
      <c r="B791" s="239" t="s">
        <v>1120</v>
      </c>
      <c r="C791" s="277">
        <f>AVERAGE(C792:C799)</f>
        <v>161.2768718285229</v>
      </c>
    </row>
    <row r="792" spans="1:19">
      <c r="A792">
        <v>1888</v>
      </c>
      <c r="B792" s="100" t="s">
        <v>913</v>
      </c>
      <c r="C792" s="112">
        <v>161.96321839080451</v>
      </c>
      <c r="D792">
        <v>87</v>
      </c>
      <c r="E792">
        <v>16</v>
      </c>
      <c r="F792">
        <v>87</v>
      </c>
      <c r="G792">
        <v>7</v>
      </c>
      <c r="H792">
        <v>66</v>
      </c>
      <c r="I792">
        <v>14</v>
      </c>
      <c r="J792">
        <v>8.0459770114942528E-2</v>
      </c>
      <c r="K792">
        <v>0.75862068965517238</v>
      </c>
      <c r="L792">
        <v>0.16091954022988506</v>
      </c>
      <c r="M792">
        <v>23.137602627257788</v>
      </c>
      <c r="N792">
        <v>26.993869731800753</v>
      </c>
      <c r="O792">
        <v>8.0459770114942528E-2</v>
      </c>
      <c r="P792">
        <v>0.83908045977011492</v>
      </c>
      <c r="Q792">
        <v>1</v>
      </c>
      <c r="R792" s="112">
        <v>25.270235192648975</v>
      </c>
      <c r="S792" s="112">
        <v>24.570235192648976</v>
      </c>
    </row>
    <row r="793" spans="1:19">
      <c r="A793">
        <v>1888</v>
      </c>
      <c r="B793" s="100" t="s">
        <v>914</v>
      </c>
      <c r="C793" s="112">
        <v>161.39333333333332</v>
      </c>
      <c r="D793">
        <v>15</v>
      </c>
      <c r="E793">
        <v>4</v>
      </c>
      <c r="F793">
        <v>15</v>
      </c>
      <c r="G793">
        <v>2</v>
      </c>
      <c r="H793">
        <v>8</v>
      </c>
      <c r="I793">
        <v>5</v>
      </c>
      <c r="J793">
        <v>0.13333333333333333</v>
      </c>
      <c r="K793">
        <v>0.53333333333333333</v>
      </c>
      <c r="L793">
        <v>0.33333333333333331</v>
      </c>
      <c r="M793">
        <v>23.056190476190473</v>
      </c>
      <c r="N793">
        <v>26.898888888888887</v>
      </c>
      <c r="O793">
        <v>0.13333333333333333</v>
      </c>
      <c r="P793">
        <v>0.66666666666666663</v>
      </c>
      <c r="Q793">
        <v>1</v>
      </c>
      <c r="R793" s="112">
        <v>25.698045634920632</v>
      </c>
      <c r="S793" s="112">
        <v>24.998045634920633</v>
      </c>
    </row>
    <row r="794" spans="1:19">
      <c r="A794">
        <v>1888</v>
      </c>
      <c r="B794" s="100" t="s">
        <v>915</v>
      </c>
      <c r="C794" s="112">
        <v>165.58627450980401</v>
      </c>
      <c r="D794">
        <v>51</v>
      </c>
      <c r="E794">
        <v>10</v>
      </c>
      <c r="F794">
        <v>51</v>
      </c>
      <c r="G794">
        <v>3</v>
      </c>
      <c r="H794">
        <v>37</v>
      </c>
      <c r="I794">
        <v>11</v>
      </c>
      <c r="J794">
        <v>5.8823529411764705E-2</v>
      </c>
      <c r="K794">
        <v>0.72549019607843135</v>
      </c>
      <c r="L794">
        <v>0.21568627450980393</v>
      </c>
      <c r="M794">
        <v>23.655182072829145</v>
      </c>
      <c r="N794">
        <v>27.59771241830067</v>
      </c>
      <c r="O794">
        <v>5.8823529411764705E-2</v>
      </c>
      <c r="P794">
        <v>0.78431372549019607</v>
      </c>
      <c r="Q794">
        <v>1</v>
      </c>
      <c r="R794" s="112">
        <v>26.05266674237264</v>
      </c>
      <c r="S794" s="112">
        <v>25.352666742372641</v>
      </c>
    </row>
    <row r="795" spans="1:19">
      <c r="A795">
        <v>1888</v>
      </c>
      <c r="B795" s="100" t="s">
        <v>916</v>
      </c>
      <c r="C795" s="112">
        <v>161.36976744186049</v>
      </c>
      <c r="D795">
        <v>86</v>
      </c>
      <c r="E795">
        <v>17</v>
      </c>
      <c r="F795">
        <v>86</v>
      </c>
      <c r="G795">
        <v>10</v>
      </c>
      <c r="H795">
        <v>59</v>
      </c>
      <c r="I795">
        <v>17</v>
      </c>
      <c r="J795">
        <v>0.11627906976744186</v>
      </c>
      <c r="K795">
        <v>0.68604651162790697</v>
      </c>
      <c r="L795">
        <v>0.19767441860465115</v>
      </c>
      <c r="M795">
        <v>23.052823920265784</v>
      </c>
      <c r="N795">
        <v>26.894961240310082</v>
      </c>
      <c r="O795">
        <v>0.11627906976744186</v>
      </c>
      <c r="P795">
        <v>0.80232558139534882</v>
      </c>
      <c r="Q795">
        <v>1</v>
      </c>
      <c r="R795" s="112">
        <v>25.201815980629544</v>
      </c>
      <c r="S795" s="112">
        <v>24.501815980629544</v>
      </c>
    </row>
    <row r="796" spans="1:19">
      <c r="A796">
        <v>1888</v>
      </c>
      <c r="B796" s="100" t="s">
        <v>917</v>
      </c>
      <c r="C796" s="112">
        <v>163.4</v>
      </c>
      <c r="D796">
        <v>176</v>
      </c>
      <c r="E796">
        <v>29</v>
      </c>
      <c r="F796">
        <v>176</v>
      </c>
      <c r="G796">
        <v>20</v>
      </c>
      <c r="H796">
        <v>119</v>
      </c>
      <c r="I796">
        <v>37</v>
      </c>
      <c r="J796">
        <v>0.11363636363636363</v>
      </c>
      <c r="K796">
        <v>0.67613636363636365</v>
      </c>
      <c r="L796">
        <v>0.21022727272727273</v>
      </c>
      <c r="M796">
        <v>23.342857142857145</v>
      </c>
      <c r="N796">
        <v>27.233333333333334</v>
      </c>
      <c r="O796">
        <v>0.11363636363636363</v>
      </c>
      <c r="P796">
        <v>0.78977272727272729</v>
      </c>
      <c r="Q796">
        <v>1</v>
      </c>
      <c r="R796" s="112">
        <v>25.565986394557825</v>
      </c>
      <c r="S796" s="112">
        <v>24.865986394557826</v>
      </c>
    </row>
    <row r="797" spans="1:19">
      <c r="A797">
        <v>1888</v>
      </c>
      <c r="B797" s="100" t="s">
        <v>918</v>
      </c>
      <c r="C797" s="112">
        <v>164.96666666666667</v>
      </c>
      <c r="D797">
        <v>114</v>
      </c>
      <c r="E797">
        <v>20</v>
      </c>
      <c r="F797">
        <v>114</v>
      </c>
      <c r="G797">
        <v>16</v>
      </c>
      <c r="H797">
        <v>82</v>
      </c>
      <c r="I797">
        <v>16</v>
      </c>
      <c r="J797">
        <v>0.14035087719298245</v>
      </c>
      <c r="K797">
        <v>0.7192982456140351</v>
      </c>
      <c r="L797">
        <v>0.14035087719298245</v>
      </c>
      <c r="M797">
        <v>23.566666666666666</v>
      </c>
      <c r="N797">
        <v>27.494444444444444</v>
      </c>
      <c r="O797">
        <v>0.14035087719298245</v>
      </c>
      <c r="P797">
        <v>0.85964912280701755</v>
      </c>
      <c r="Q797">
        <v>1</v>
      </c>
      <c r="R797" s="112">
        <v>25.530555555555555</v>
      </c>
      <c r="S797" s="112">
        <v>24.830555555555556</v>
      </c>
    </row>
    <row r="798" spans="1:19">
      <c r="A798">
        <v>1888</v>
      </c>
      <c r="B798" s="100" t="s">
        <v>919</v>
      </c>
      <c r="C798" s="112">
        <v>147.5</v>
      </c>
      <c r="D798">
        <v>18</v>
      </c>
      <c r="E798">
        <v>2</v>
      </c>
      <c r="F798">
        <v>18</v>
      </c>
      <c r="G798">
        <v>3</v>
      </c>
      <c r="H798">
        <v>11</v>
      </c>
      <c r="I798">
        <v>4</v>
      </c>
      <c r="J798">
        <v>0.16666666666666666</v>
      </c>
      <c r="K798">
        <v>0.61111111111111116</v>
      </c>
      <c r="L798">
        <v>0.22222222222222221</v>
      </c>
      <c r="M798">
        <v>21.071428571428573</v>
      </c>
      <c r="N798">
        <v>24.583333333333332</v>
      </c>
      <c r="O798">
        <v>0.16666666666666666</v>
      </c>
      <c r="P798">
        <v>0.77777777777777779</v>
      </c>
      <c r="Q798">
        <v>1</v>
      </c>
      <c r="R798" s="112">
        <v>22.987012987012989</v>
      </c>
      <c r="S798" s="112">
        <v>22.287012987012989</v>
      </c>
    </row>
    <row r="799" spans="1:19">
      <c r="A799">
        <v>1888</v>
      </c>
      <c r="B799" s="100" t="s">
        <v>920</v>
      </c>
      <c r="C799" s="112">
        <v>164.03571428571425</v>
      </c>
      <c r="D799">
        <v>14</v>
      </c>
      <c r="F799">
        <v>14</v>
      </c>
      <c r="G799">
        <v>4</v>
      </c>
      <c r="H799">
        <v>9</v>
      </c>
      <c r="I799">
        <v>1</v>
      </c>
      <c r="J799">
        <v>0.2857142857142857</v>
      </c>
      <c r="K799">
        <v>0.6428571428571429</v>
      </c>
      <c r="L799">
        <v>7.1428571428571425E-2</v>
      </c>
      <c r="M799">
        <v>23.433673469387749</v>
      </c>
      <c r="N799">
        <v>27.339285714285708</v>
      </c>
      <c r="O799">
        <v>0.2857142857142857</v>
      </c>
      <c r="P799">
        <v>0.9285714285714286</v>
      </c>
      <c r="Q799">
        <v>1</v>
      </c>
      <c r="R799" s="112">
        <v>24.735544217687067</v>
      </c>
      <c r="S799" s="112">
        <v>24.035544217687068</v>
      </c>
    </row>
    <row r="800" spans="1:19" s="61" customFormat="1">
      <c r="A800" s="61">
        <v>1888</v>
      </c>
      <c r="B800" s="239" t="s">
        <v>1121</v>
      </c>
      <c r="C800" s="277">
        <f>AVERAGE(C801:C819)</f>
        <v>164.6732624175377</v>
      </c>
    </row>
    <row r="801" spans="1:19">
      <c r="A801">
        <v>1888</v>
      </c>
      <c r="B801" s="100" t="s">
        <v>921</v>
      </c>
      <c r="C801" s="112">
        <v>164.04117647058817</v>
      </c>
      <c r="D801">
        <v>153</v>
      </c>
      <c r="E801">
        <v>19</v>
      </c>
      <c r="F801">
        <v>153</v>
      </c>
      <c r="G801">
        <v>26</v>
      </c>
      <c r="H801">
        <v>106</v>
      </c>
      <c r="I801">
        <v>21</v>
      </c>
      <c r="J801">
        <v>0.16993464052287582</v>
      </c>
      <c r="K801">
        <v>0.69281045751633985</v>
      </c>
      <c r="L801">
        <v>0.13725490196078433</v>
      </c>
      <c r="M801">
        <v>23.434453781512595</v>
      </c>
      <c r="N801">
        <v>27.340196078431362</v>
      </c>
      <c r="O801">
        <v>0.16993464052287582</v>
      </c>
      <c r="P801">
        <v>0.86274509803921573</v>
      </c>
      <c r="Q801">
        <v>1</v>
      </c>
      <c r="R801" s="112">
        <v>25.295208366365404</v>
      </c>
      <c r="S801" s="112">
        <v>24.595208366365405</v>
      </c>
    </row>
    <row r="802" spans="1:19">
      <c r="A802">
        <v>1888</v>
      </c>
      <c r="B802" s="100" t="s">
        <v>922</v>
      </c>
      <c r="C802" s="112">
        <v>164.19010989010997</v>
      </c>
      <c r="D802">
        <v>91</v>
      </c>
      <c r="E802">
        <v>6</v>
      </c>
      <c r="F802">
        <v>91</v>
      </c>
      <c r="G802">
        <v>15</v>
      </c>
      <c r="H802">
        <v>62</v>
      </c>
      <c r="I802">
        <v>14</v>
      </c>
      <c r="J802">
        <v>0.16483516483516483</v>
      </c>
      <c r="K802">
        <v>0.68131868131868134</v>
      </c>
      <c r="L802">
        <v>0.15384615384615385</v>
      </c>
      <c r="M802">
        <v>23.455729984301424</v>
      </c>
      <c r="N802">
        <v>27.365018315018329</v>
      </c>
      <c r="O802">
        <v>0.16483516483516483</v>
      </c>
      <c r="P802">
        <v>0.84615384615384615</v>
      </c>
      <c r="Q802">
        <v>1</v>
      </c>
      <c r="R802" s="112">
        <v>25.378847630863774</v>
      </c>
      <c r="S802" s="112">
        <v>24.678847630863775</v>
      </c>
    </row>
    <row r="803" spans="1:19">
      <c r="A803">
        <v>1888</v>
      </c>
      <c r="B803" s="100" t="s">
        <v>923</v>
      </c>
      <c r="C803" s="112">
        <v>164.1</v>
      </c>
      <c r="D803">
        <v>42</v>
      </c>
      <c r="E803">
        <v>1</v>
      </c>
      <c r="F803">
        <v>42</v>
      </c>
      <c r="G803">
        <v>7</v>
      </c>
      <c r="H803">
        <v>30</v>
      </c>
      <c r="I803">
        <v>5</v>
      </c>
      <c r="J803">
        <v>0.16666666666666666</v>
      </c>
      <c r="K803">
        <v>0.7142857142857143</v>
      </c>
      <c r="L803">
        <v>0.11904761904761904</v>
      </c>
      <c r="M803">
        <v>23.442857142857143</v>
      </c>
      <c r="N803">
        <v>27.349999999999998</v>
      </c>
      <c r="O803">
        <v>0.16666666666666666</v>
      </c>
      <c r="P803">
        <v>0.88095238095238093</v>
      </c>
      <c r="Q803">
        <v>1</v>
      </c>
      <c r="R803" s="112">
        <v>25.266190476190477</v>
      </c>
      <c r="S803" s="112">
        <v>24.566190476190478</v>
      </c>
    </row>
    <row r="804" spans="1:19">
      <c r="A804">
        <v>1888</v>
      </c>
      <c r="B804" s="100" t="s">
        <v>931</v>
      </c>
      <c r="C804" s="112">
        <v>165.0239316239317</v>
      </c>
      <c r="D804">
        <v>117</v>
      </c>
      <c r="E804">
        <v>7</v>
      </c>
      <c r="F804">
        <v>117</v>
      </c>
      <c r="G804">
        <v>19</v>
      </c>
      <c r="H804">
        <v>77</v>
      </c>
      <c r="I804">
        <v>21</v>
      </c>
      <c r="J804">
        <v>0.1623931623931624</v>
      </c>
      <c r="K804">
        <v>0.65811965811965811</v>
      </c>
      <c r="L804">
        <v>0.17948717948717949</v>
      </c>
      <c r="M804">
        <v>23.574847374847387</v>
      </c>
      <c r="N804">
        <v>27.503988603988617</v>
      </c>
      <c r="O804">
        <v>0.1623931623931624</v>
      </c>
      <c r="P804">
        <v>0.82051282051282048</v>
      </c>
      <c r="Q804">
        <v>1</v>
      </c>
      <c r="R804" s="112">
        <v>25.590445797588668</v>
      </c>
      <c r="S804" s="112">
        <v>24.890445797588669</v>
      </c>
    </row>
    <row r="805" spans="1:19">
      <c r="A805">
        <v>1888</v>
      </c>
      <c r="B805" s="100" t="s">
        <v>924</v>
      </c>
      <c r="C805" s="112">
        <v>164.63225806451615</v>
      </c>
      <c r="D805">
        <v>93</v>
      </c>
      <c r="E805">
        <v>4</v>
      </c>
      <c r="F805">
        <v>92</v>
      </c>
      <c r="G805">
        <v>13</v>
      </c>
      <c r="H805">
        <v>70</v>
      </c>
      <c r="I805">
        <v>9</v>
      </c>
      <c r="J805">
        <v>0.14130434782608695</v>
      </c>
      <c r="K805">
        <v>0.76086956521739135</v>
      </c>
      <c r="L805">
        <v>9.7826086956521743E-2</v>
      </c>
      <c r="M805">
        <v>23.518894009216591</v>
      </c>
      <c r="N805">
        <v>27.438709677419357</v>
      </c>
      <c r="O805">
        <v>0.14130434782608695</v>
      </c>
      <c r="P805">
        <v>0.90217391304347827</v>
      </c>
      <c r="Q805">
        <v>1</v>
      </c>
      <c r="R805" s="112">
        <v>25.366807109940751</v>
      </c>
      <c r="S805" s="112">
        <v>24.666807109940752</v>
      </c>
    </row>
    <row r="806" spans="1:19">
      <c r="A806">
        <v>1888</v>
      </c>
      <c r="B806" s="100" t="s">
        <v>934</v>
      </c>
      <c r="C806" s="112">
        <v>164.5185185185185</v>
      </c>
      <c r="D806">
        <v>108</v>
      </c>
      <c r="E806">
        <v>18</v>
      </c>
      <c r="F806">
        <v>107</v>
      </c>
      <c r="G806">
        <v>18</v>
      </c>
      <c r="H806">
        <v>80</v>
      </c>
      <c r="I806">
        <v>9</v>
      </c>
      <c r="J806">
        <v>0.16822429906542055</v>
      </c>
      <c r="K806">
        <v>0.74766355140186913</v>
      </c>
      <c r="L806">
        <v>8.4112149532710276E-2</v>
      </c>
      <c r="M806">
        <v>23.5026455026455</v>
      </c>
      <c r="N806">
        <v>27.41975308641975</v>
      </c>
      <c r="O806">
        <v>0.16822429906542055</v>
      </c>
      <c r="P806">
        <v>0.91588785046728971</v>
      </c>
      <c r="Q806">
        <v>1</v>
      </c>
      <c r="R806" s="112">
        <v>25.240861992945323</v>
      </c>
      <c r="S806" s="112">
        <v>24.540861992945324</v>
      </c>
    </row>
    <row r="807" spans="1:19">
      <c r="A807">
        <v>1888</v>
      </c>
      <c r="B807" s="100" t="s">
        <v>943</v>
      </c>
      <c r="C807" s="112">
        <v>165.7</v>
      </c>
      <c r="D807">
        <v>358</v>
      </c>
      <c r="E807">
        <v>74</v>
      </c>
      <c r="F807">
        <v>358</v>
      </c>
      <c r="G807">
        <v>55</v>
      </c>
      <c r="H807">
        <v>206</v>
      </c>
      <c r="I807">
        <v>97</v>
      </c>
      <c r="J807">
        <v>0.15363128491620112</v>
      </c>
      <c r="K807">
        <v>0.57541899441340782</v>
      </c>
      <c r="L807">
        <v>0.27094972067039108</v>
      </c>
      <c r="M807">
        <v>23.671428571428571</v>
      </c>
      <c r="N807">
        <v>27.616666666666664</v>
      </c>
      <c r="O807">
        <v>0.15363128491620112</v>
      </c>
      <c r="P807">
        <v>0.72905027932960897</v>
      </c>
      <c r="Q807">
        <v>1</v>
      </c>
      <c r="R807" s="112">
        <v>26.046232085067032</v>
      </c>
      <c r="S807" s="112">
        <v>25.346232085067033</v>
      </c>
    </row>
    <row r="808" spans="1:19">
      <c r="A808">
        <v>1888</v>
      </c>
      <c r="B808" s="100" t="s">
        <v>941</v>
      </c>
      <c r="C808" s="112">
        <v>165.8577777777779</v>
      </c>
      <c r="D808">
        <v>45</v>
      </c>
      <c r="E808">
        <v>4</v>
      </c>
      <c r="F808">
        <v>45</v>
      </c>
      <c r="G808">
        <v>10</v>
      </c>
      <c r="H808">
        <v>25</v>
      </c>
      <c r="I808">
        <v>10</v>
      </c>
      <c r="J808">
        <v>0.22222222222222221</v>
      </c>
      <c r="K808">
        <v>0.55555555555555558</v>
      </c>
      <c r="L808">
        <v>0.22222222222222221</v>
      </c>
      <c r="M808">
        <v>23.693968253968272</v>
      </c>
      <c r="N808">
        <v>27.642962962962983</v>
      </c>
      <c r="O808">
        <v>0.22222222222222221</v>
      </c>
      <c r="P808">
        <v>0.77777777777777779</v>
      </c>
      <c r="Q808">
        <v>1</v>
      </c>
      <c r="R808" s="112">
        <v>25.668465608465628</v>
      </c>
      <c r="S808" s="112">
        <v>24.968465608465628</v>
      </c>
    </row>
    <row r="809" spans="1:19">
      <c r="A809">
        <v>1888</v>
      </c>
      <c r="B809" s="100" t="s">
        <v>944</v>
      </c>
      <c r="C809" s="112">
        <v>164.55172413793113</v>
      </c>
      <c r="D809">
        <v>87</v>
      </c>
      <c r="E809">
        <v>10</v>
      </c>
      <c r="F809">
        <v>87</v>
      </c>
      <c r="G809">
        <v>14</v>
      </c>
      <c r="H809">
        <v>63</v>
      </c>
      <c r="I809">
        <v>10</v>
      </c>
      <c r="J809">
        <v>0.16091954022988506</v>
      </c>
      <c r="K809">
        <v>0.72413793103448276</v>
      </c>
      <c r="L809">
        <v>0.11494252873563218</v>
      </c>
      <c r="M809">
        <v>23.507389162561591</v>
      </c>
      <c r="N809">
        <v>27.425287356321856</v>
      </c>
      <c r="O809">
        <v>0.16091954022988506</v>
      </c>
      <c r="P809">
        <v>0.88505747126436785</v>
      </c>
      <c r="Q809">
        <v>1</v>
      </c>
      <c r="R809" s="112">
        <v>25.341960539004891</v>
      </c>
      <c r="S809" s="112">
        <v>24.641960539004891</v>
      </c>
    </row>
    <row r="810" spans="1:19">
      <c r="A810">
        <v>1888</v>
      </c>
      <c r="B810" s="128" t="s">
        <v>947</v>
      </c>
      <c r="C810" s="112">
        <v>164.71307692307695</v>
      </c>
      <c r="D810">
        <v>130</v>
      </c>
      <c r="E810">
        <v>10</v>
      </c>
      <c r="F810">
        <v>130</v>
      </c>
      <c r="G810">
        <v>20</v>
      </c>
      <c r="H810">
        <v>94</v>
      </c>
      <c r="I810">
        <v>16</v>
      </c>
      <c r="J810">
        <v>0.15384615384615385</v>
      </c>
      <c r="K810">
        <v>0.72307692307692306</v>
      </c>
      <c r="L810">
        <v>0.12307692307692308</v>
      </c>
      <c r="M810">
        <v>23.530439560439564</v>
      </c>
      <c r="N810">
        <v>27.452179487179492</v>
      </c>
      <c r="O810">
        <v>0.15384615384615385</v>
      </c>
      <c r="P810">
        <v>0.87692307692307692</v>
      </c>
      <c r="Q810">
        <v>1</v>
      </c>
      <c r="R810" s="112">
        <v>25.407868248772509</v>
      </c>
      <c r="S810" s="112">
        <v>24.70786824877251</v>
      </c>
    </row>
    <row r="811" spans="1:19">
      <c r="A811">
        <v>1888</v>
      </c>
      <c r="B811" s="128" t="s">
        <v>948</v>
      </c>
      <c r="C811" s="112">
        <v>164.1</v>
      </c>
      <c r="D811">
        <v>125</v>
      </c>
      <c r="E811">
        <v>10</v>
      </c>
      <c r="F811">
        <v>125</v>
      </c>
      <c r="G811">
        <v>26</v>
      </c>
      <c r="H811">
        <v>89</v>
      </c>
      <c r="I811">
        <v>10</v>
      </c>
      <c r="J811">
        <v>0.20799999999999999</v>
      </c>
      <c r="K811">
        <v>0.71199999999999997</v>
      </c>
      <c r="L811">
        <v>0.08</v>
      </c>
      <c r="M811">
        <v>23.442857142857143</v>
      </c>
      <c r="N811">
        <v>27.349999999999998</v>
      </c>
      <c r="O811">
        <v>0.20799999999999999</v>
      </c>
      <c r="P811">
        <v>0.91999999999999993</v>
      </c>
      <c r="Q811">
        <v>0.99999999999999989</v>
      </c>
      <c r="R811" s="112">
        <v>25.045224719101125</v>
      </c>
      <c r="S811" s="112">
        <v>24.345224719101125</v>
      </c>
    </row>
    <row r="812" spans="1:19">
      <c r="A812">
        <v>1888</v>
      </c>
      <c r="B812" s="100" t="s">
        <v>951</v>
      </c>
      <c r="C812" s="112">
        <v>165.48865979381452</v>
      </c>
      <c r="D812">
        <v>97</v>
      </c>
      <c r="E812">
        <v>14</v>
      </c>
      <c r="F812">
        <v>97</v>
      </c>
      <c r="G812">
        <v>16</v>
      </c>
      <c r="H812">
        <v>71</v>
      </c>
      <c r="I812">
        <v>10</v>
      </c>
      <c r="J812">
        <v>0.16494845360824742</v>
      </c>
      <c r="K812">
        <v>0.73195876288659789</v>
      </c>
      <c r="L812">
        <v>0.10309278350515463</v>
      </c>
      <c r="M812">
        <v>23.641237113402074</v>
      </c>
      <c r="N812">
        <v>27.581443298969088</v>
      </c>
      <c r="O812">
        <v>0.16494845360824742</v>
      </c>
      <c r="P812">
        <v>0.89690721649484528</v>
      </c>
      <c r="Q812">
        <v>0.99999999999999989</v>
      </c>
      <c r="R812" s="112">
        <v>25.444852620879931</v>
      </c>
      <c r="S812" s="112">
        <v>24.744852620879932</v>
      </c>
    </row>
    <row r="813" spans="1:19">
      <c r="A813">
        <v>1888</v>
      </c>
      <c r="B813" s="100" t="s">
        <v>927</v>
      </c>
      <c r="C813" s="112">
        <v>164.6</v>
      </c>
      <c r="D813">
        <v>117</v>
      </c>
      <c r="E813">
        <v>5</v>
      </c>
      <c r="F813">
        <v>117</v>
      </c>
      <c r="G813">
        <v>12</v>
      </c>
      <c r="H813">
        <v>82</v>
      </c>
      <c r="I813">
        <v>23</v>
      </c>
      <c r="J813">
        <v>0.10256410256410256</v>
      </c>
      <c r="K813">
        <v>0.70085470085470081</v>
      </c>
      <c r="L813">
        <v>0.19658119658119658</v>
      </c>
      <c r="M813">
        <v>23.514285714285712</v>
      </c>
      <c r="N813">
        <v>27.433333333333334</v>
      </c>
      <c r="O813">
        <v>0.10256410256410256</v>
      </c>
      <c r="P813">
        <v>0.80341880341880334</v>
      </c>
      <c r="Q813">
        <v>0.99999999999999989</v>
      </c>
      <c r="R813" s="112">
        <v>25.736672473867596</v>
      </c>
      <c r="S813" s="112">
        <v>25.036672473867597</v>
      </c>
    </row>
    <row r="814" spans="1:19">
      <c r="A814">
        <v>1888</v>
      </c>
      <c r="B814" s="100" t="s">
        <v>983</v>
      </c>
      <c r="C814" s="112">
        <v>164.70882352941183</v>
      </c>
      <c r="D814">
        <v>67</v>
      </c>
      <c r="E814">
        <v>2</v>
      </c>
      <c r="F814">
        <v>68</v>
      </c>
      <c r="G814">
        <v>11</v>
      </c>
      <c r="H814">
        <v>47</v>
      </c>
      <c r="I814">
        <v>10</v>
      </c>
      <c r="J814">
        <v>0.16176470588235295</v>
      </c>
      <c r="K814">
        <v>0.69117647058823528</v>
      </c>
      <c r="L814">
        <v>0.14705882352941177</v>
      </c>
      <c r="M814">
        <v>23.529831932773117</v>
      </c>
      <c r="N814">
        <v>27.451470588235306</v>
      </c>
      <c r="O814">
        <v>0.16176470588235295</v>
      </c>
      <c r="P814">
        <v>0.8529411764705882</v>
      </c>
      <c r="Q814">
        <v>1</v>
      </c>
      <c r="R814" s="112">
        <v>25.44893170033972</v>
      </c>
      <c r="S814" s="112">
        <v>24.748931700339721</v>
      </c>
    </row>
    <row r="815" spans="1:19">
      <c r="A815">
        <v>1888</v>
      </c>
      <c r="B815" s="100" t="s">
        <v>952</v>
      </c>
      <c r="C815" s="112">
        <v>163.80000000000001</v>
      </c>
      <c r="D815">
        <v>91</v>
      </c>
      <c r="E815">
        <v>6</v>
      </c>
      <c r="F815">
        <v>91</v>
      </c>
      <c r="G815">
        <v>11</v>
      </c>
      <c r="H815">
        <v>70</v>
      </c>
      <c r="I815">
        <v>10</v>
      </c>
      <c r="J815">
        <v>0.12087912087912088</v>
      </c>
      <c r="K815">
        <v>0.76923076923076927</v>
      </c>
      <c r="L815">
        <v>0.10989010989010989</v>
      </c>
      <c r="M815">
        <v>23.400000000000002</v>
      </c>
      <c r="N815">
        <v>27.3</v>
      </c>
      <c r="O815">
        <v>0.12087912087912088</v>
      </c>
      <c r="P815">
        <v>0.89010989010989017</v>
      </c>
      <c r="Q815">
        <v>1</v>
      </c>
      <c r="R815" s="112">
        <v>25.322142857142858</v>
      </c>
      <c r="S815" s="112">
        <v>24.622142857142858</v>
      </c>
    </row>
    <row r="816" spans="1:19">
      <c r="A816">
        <v>1888</v>
      </c>
      <c r="B816" s="100" t="s">
        <v>961</v>
      </c>
      <c r="C816" s="112">
        <v>164.7</v>
      </c>
      <c r="D816">
        <v>31</v>
      </c>
      <c r="E816">
        <v>3</v>
      </c>
      <c r="F816">
        <v>31</v>
      </c>
      <c r="G816">
        <v>5</v>
      </c>
      <c r="H816">
        <v>15</v>
      </c>
      <c r="I816">
        <v>11</v>
      </c>
      <c r="J816">
        <v>0.16129032258064516</v>
      </c>
      <c r="K816">
        <v>0.4838709677419355</v>
      </c>
      <c r="L816">
        <v>0.35483870967741937</v>
      </c>
      <c r="M816">
        <v>23.528571428571428</v>
      </c>
      <c r="N816">
        <v>27.45</v>
      </c>
      <c r="O816">
        <v>0.16129032258064516</v>
      </c>
      <c r="P816">
        <v>0.64516129032258063</v>
      </c>
      <c r="Q816">
        <v>1</v>
      </c>
      <c r="R816" s="112">
        <v>26.273571428571429</v>
      </c>
      <c r="S816" s="112">
        <v>25.57357142857143</v>
      </c>
    </row>
    <row r="817" spans="1:19">
      <c r="A817">
        <v>1888</v>
      </c>
      <c r="B817" s="100" t="s">
        <v>954</v>
      </c>
      <c r="C817" s="112">
        <v>163.55000000000001</v>
      </c>
      <c r="D817">
        <v>62</v>
      </c>
      <c r="E817">
        <v>2</v>
      </c>
      <c r="F817">
        <v>62</v>
      </c>
      <c r="G817">
        <v>6</v>
      </c>
      <c r="H817">
        <v>37</v>
      </c>
      <c r="I817">
        <v>19</v>
      </c>
      <c r="J817">
        <v>9.6774193548387094E-2</v>
      </c>
      <c r="K817">
        <v>0.59677419354838712</v>
      </c>
      <c r="L817">
        <v>0.30645161290322581</v>
      </c>
      <c r="M817">
        <v>23.364285714285717</v>
      </c>
      <c r="N817">
        <v>27.258333333333336</v>
      </c>
      <c r="O817">
        <v>9.6774193548387094E-2</v>
      </c>
      <c r="P817">
        <v>0.69354838709677424</v>
      </c>
      <c r="Q817">
        <v>1</v>
      </c>
      <c r="R817" s="112">
        <v>25.995398970398973</v>
      </c>
      <c r="S817" s="112">
        <v>25.295398970398974</v>
      </c>
    </row>
    <row r="818" spans="1:19">
      <c r="A818">
        <v>1888</v>
      </c>
      <c r="B818" s="100" t="s">
        <v>958</v>
      </c>
      <c r="C818" s="112">
        <v>165.81592920353981</v>
      </c>
      <c r="D818">
        <v>226</v>
      </c>
      <c r="E818">
        <v>24</v>
      </c>
      <c r="F818">
        <v>226</v>
      </c>
      <c r="G818">
        <v>35</v>
      </c>
      <c r="H818">
        <v>152</v>
      </c>
      <c r="I818">
        <v>39</v>
      </c>
      <c r="J818">
        <v>0.15486725663716813</v>
      </c>
      <c r="K818">
        <v>0.67256637168141598</v>
      </c>
      <c r="L818">
        <v>0.17256637168141592</v>
      </c>
      <c r="M818">
        <v>23.687989886219974</v>
      </c>
      <c r="N818">
        <v>27.635988200589967</v>
      </c>
      <c r="O818">
        <v>0.15486725663716813</v>
      </c>
      <c r="P818">
        <v>0.82743362831858414</v>
      </c>
      <c r="Q818">
        <v>1</v>
      </c>
      <c r="R818" s="112">
        <v>25.71393638964668</v>
      </c>
      <c r="S818" s="112">
        <v>25.01393638964668</v>
      </c>
    </row>
    <row r="819" spans="1:19">
      <c r="A819">
        <v>1888</v>
      </c>
      <c r="B819" s="128" t="s">
        <v>928</v>
      </c>
      <c r="C819" s="112">
        <v>164.7</v>
      </c>
      <c r="D819">
        <v>154</v>
      </c>
      <c r="E819">
        <v>16</v>
      </c>
      <c r="F819">
        <v>155</v>
      </c>
      <c r="G819">
        <v>36</v>
      </c>
      <c r="H819">
        <v>98</v>
      </c>
      <c r="I819">
        <v>21</v>
      </c>
      <c r="J819">
        <v>0.23225806451612904</v>
      </c>
      <c r="K819">
        <v>0.63225806451612898</v>
      </c>
      <c r="L819">
        <v>0.13548387096774195</v>
      </c>
      <c r="M819">
        <v>23.528571428571428</v>
      </c>
      <c r="N819">
        <v>27.45</v>
      </c>
      <c r="O819">
        <v>0.23225806451612904</v>
      </c>
      <c r="P819">
        <v>0.86451612903225805</v>
      </c>
      <c r="Q819">
        <v>1</v>
      </c>
      <c r="R819" s="112">
        <v>25.189176384839648</v>
      </c>
      <c r="S819" s="112">
        <v>24.489176384839649</v>
      </c>
    </row>
    <row r="820" spans="1:19" s="61" customFormat="1">
      <c r="A820" s="61">
        <v>1888</v>
      </c>
      <c r="B820" s="248" t="s">
        <v>1122</v>
      </c>
      <c r="C820" s="277">
        <f>AVERAGE(C821:C833)</f>
        <v>163.7540231553408</v>
      </c>
    </row>
    <row r="821" spans="1:19">
      <c r="A821">
        <v>1888</v>
      </c>
      <c r="B821" s="100" t="s">
        <v>851</v>
      </c>
      <c r="C821" s="112">
        <v>164.1</v>
      </c>
      <c r="D821">
        <v>36</v>
      </c>
      <c r="E821">
        <v>9</v>
      </c>
      <c r="F821">
        <v>36</v>
      </c>
      <c r="G821">
        <v>6</v>
      </c>
      <c r="H821">
        <v>28</v>
      </c>
      <c r="I821">
        <v>2</v>
      </c>
      <c r="J821">
        <v>0.16666666666666666</v>
      </c>
      <c r="K821">
        <v>0.77777777777777779</v>
      </c>
      <c r="L821">
        <v>5.5555555555555552E-2</v>
      </c>
      <c r="M821">
        <v>23.442857142857143</v>
      </c>
      <c r="N821">
        <v>27.349999999999998</v>
      </c>
      <c r="O821">
        <v>0.16666666666666666</v>
      </c>
      <c r="P821">
        <v>0.94444444444444442</v>
      </c>
      <c r="Q821">
        <v>1</v>
      </c>
      <c r="R821" s="112">
        <v>25.117346938775508</v>
      </c>
      <c r="S821" s="112">
        <v>24.417346938775509</v>
      </c>
    </row>
    <row r="822" spans="1:19">
      <c r="A822">
        <v>1888</v>
      </c>
      <c r="B822" s="100" t="s">
        <v>930</v>
      </c>
      <c r="C822" s="112">
        <v>161.41707317073164</v>
      </c>
      <c r="D822">
        <v>41</v>
      </c>
      <c r="E822">
        <v>10</v>
      </c>
      <c r="F822">
        <v>41</v>
      </c>
      <c r="G822">
        <v>8</v>
      </c>
      <c r="H822">
        <v>25</v>
      </c>
      <c r="I822">
        <v>8</v>
      </c>
      <c r="J822">
        <v>0.1951219512195122</v>
      </c>
      <c r="K822">
        <v>0.6097560975609756</v>
      </c>
      <c r="L822">
        <v>0.1951219512195122</v>
      </c>
      <c r="M822">
        <v>23.059581881533092</v>
      </c>
      <c r="N822">
        <v>26.902845528455273</v>
      </c>
      <c r="O822">
        <v>0.1951219512195122</v>
      </c>
      <c r="P822">
        <v>0.80487804878048785</v>
      </c>
      <c r="Q822">
        <v>1</v>
      </c>
      <c r="R822" s="112">
        <v>24.981213704994182</v>
      </c>
      <c r="S822" s="112">
        <v>24.281213704994183</v>
      </c>
    </row>
    <row r="823" spans="1:19">
      <c r="A823">
        <v>1888</v>
      </c>
      <c r="B823" s="100" t="s">
        <v>925</v>
      </c>
      <c r="C823" s="112">
        <v>162.71081081081084</v>
      </c>
      <c r="D823">
        <v>74</v>
      </c>
      <c r="E823">
        <v>12</v>
      </c>
      <c r="F823">
        <v>74</v>
      </c>
      <c r="G823">
        <v>16</v>
      </c>
      <c r="H823">
        <v>45</v>
      </c>
      <c r="I823">
        <v>13</v>
      </c>
      <c r="J823">
        <v>0.21621621621621623</v>
      </c>
      <c r="K823">
        <v>0.60810810810810811</v>
      </c>
      <c r="L823">
        <v>0.17567567567567569</v>
      </c>
      <c r="M823">
        <v>23.244401544401548</v>
      </c>
      <c r="N823">
        <v>27.118468468468475</v>
      </c>
      <c r="O823">
        <v>0.21621621621621623</v>
      </c>
      <c r="P823">
        <v>0.82432432432432434</v>
      </c>
      <c r="Q823">
        <v>1</v>
      </c>
      <c r="R823" s="112">
        <v>25.052299442299446</v>
      </c>
      <c r="S823" s="112">
        <v>24.352299442299447</v>
      </c>
    </row>
    <row r="824" spans="1:19">
      <c r="A824">
        <v>1888</v>
      </c>
      <c r="B824" s="100" t="s">
        <v>861</v>
      </c>
      <c r="C824" s="112">
        <v>162.43076923076927</v>
      </c>
      <c r="D824">
        <v>26</v>
      </c>
      <c r="E824">
        <v>14</v>
      </c>
      <c r="F824">
        <v>26</v>
      </c>
      <c r="G824">
        <v>11</v>
      </c>
      <c r="H824">
        <v>11</v>
      </c>
      <c r="I824">
        <v>4</v>
      </c>
      <c r="J824">
        <v>0.42307692307692307</v>
      </c>
      <c r="K824">
        <v>0.42307692307692307</v>
      </c>
      <c r="L824">
        <v>0.15384615384615385</v>
      </c>
      <c r="M824">
        <v>23.204395604395611</v>
      </c>
      <c r="N824">
        <v>27.071794871794879</v>
      </c>
      <c r="O824">
        <v>0.42307692307692307</v>
      </c>
      <c r="P824">
        <v>0.84615384615384615</v>
      </c>
      <c r="Q824">
        <v>1</v>
      </c>
      <c r="R824" s="112">
        <v>23.907559107559113</v>
      </c>
      <c r="S824" s="112">
        <v>23.207559107559113</v>
      </c>
    </row>
    <row r="825" spans="1:19">
      <c r="A825">
        <v>1888</v>
      </c>
      <c r="B825" s="100" t="s">
        <v>926</v>
      </c>
      <c r="C825" s="112">
        <v>163.04482758620688</v>
      </c>
      <c r="D825">
        <v>58</v>
      </c>
      <c r="E825">
        <v>22</v>
      </c>
      <c r="F825">
        <v>58</v>
      </c>
      <c r="G825">
        <v>21</v>
      </c>
      <c r="H825">
        <v>36</v>
      </c>
      <c r="I825">
        <v>1</v>
      </c>
      <c r="J825">
        <v>0.36206896551724138</v>
      </c>
      <c r="K825">
        <v>0.62068965517241381</v>
      </c>
      <c r="L825">
        <v>1.7241379310344827E-2</v>
      </c>
      <c r="M825">
        <v>23.292118226600984</v>
      </c>
      <c r="N825">
        <v>27.17413793103448</v>
      </c>
      <c r="O825">
        <v>0.36206896551724138</v>
      </c>
      <c r="P825">
        <v>0.98275862068965525</v>
      </c>
      <c r="Q825">
        <v>1</v>
      </c>
      <c r="R825" s="112">
        <v>24.154789272030648</v>
      </c>
      <c r="S825" s="112">
        <v>23.454789272030649</v>
      </c>
    </row>
    <row r="826" spans="1:19">
      <c r="A826">
        <v>1888</v>
      </c>
      <c r="B826" s="128" t="s">
        <v>984</v>
      </c>
      <c r="C826" s="112">
        <v>165.31714285714281</v>
      </c>
      <c r="D826">
        <v>35</v>
      </c>
      <c r="E826">
        <v>18</v>
      </c>
      <c r="F826">
        <v>35</v>
      </c>
      <c r="G826">
        <v>13</v>
      </c>
      <c r="H826">
        <v>20</v>
      </c>
      <c r="I826">
        <v>2</v>
      </c>
      <c r="J826">
        <v>0.37142857142857144</v>
      </c>
      <c r="K826">
        <v>0.5714285714285714</v>
      </c>
      <c r="L826">
        <v>5.7142857142857141E-2</v>
      </c>
      <c r="M826">
        <v>23.616734693877543</v>
      </c>
      <c r="N826">
        <v>27.552857142857135</v>
      </c>
      <c r="O826">
        <v>0.37142857142857144</v>
      </c>
      <c r="P826">
        <v>0.94285714285714284</v>
      </c>
      <c r="Q826">
        <v>1</v>
      </c>
      <c r="R826" s="112">
        <v>24.502362244897952</v>
      </c>
      <c r="S826" s="112">
        <v>23.802362244897953</v>
      </c>
    </row>
    <row r="827" spans="1:19">
      <c r="A827">
        <v>1888</v>
      </c>
      <c r="B827" s="100" t="s">
        <v>945</v>
      </c>
      <c r="C827" s="112">
        <v>163.23720930232557</v>
      </c>
      <c r="D827">
        <v>86</v>
      </c>
      <c r="E827">
        <v>18</v>
      </c>
      <c r="F827">
        <v>86</v>
      </c>
      <c r="G827">
        <v>12</v>
      </c>
      <c r="H827">
        <v>62</v>
      </c>
      <c r="I827">
        <v>12</v>
      </c>
      <c r="J827">
        <v>0.13953488372093023</v>
      </c>
      <c r="K827">
        <v>0.72093023255813948</v>
      </c>
      <c r="L827">
        <v>0.13953488372093023</v>
      </c>
      <c r="M827">
        <v>23.319601328903651</v>
      </c>
      <c r="N827">
        <v>27.206201550387593</v>
      </c>
      <c r="O827">
        <v>0.13953488372093023</v>
      </c>
      <c r="P827">
        <v>0.86046511627906974</v>
      </c>
      <c r="Q827">
        <v>1</v>
      </c>
      <c r="R827" s="112">
        <v>25.262901439645624</v>
      </c>
      <c r="S827" s="112">
        <v>24.562901439645625</v>
      </c>
    </row>
    <row r="828" spans="1:19">
      <c r="A828">
        <v>1888</v>
      </c>
      <c r="B828" s="128" t="s">
        <v>946</v>
      </c>
      <c r="C828" s="112">
        <v>166.88735632183912</v>
      </c>
      <c r="D828">
        <v>87</v>
      </c>
      <c r="E828">
        <v>24</v>
      </c>
      <c r="F828">
        <v>87</v>
      </c>
      <c r="G828">
        <v>22</v>
      </c>
      <c r="H828">
        <v>51</v>
      </c>
      <c r="I828">
        <v>14</v>
      </c>
      <c r="J828">
        <v>0.25287356321839083</v>
      </c>
      <c r="K828">
        <v>0.58620689655172409</v>
      </c>
      <c r="L828">
        <v>0.16091954022988506</v>
      </c>
      <c r="M828">
        <v>23.841050903119875</v>
      </c>
      <c r="N828">
        <v>27.814559386973187</v>
      </c>
      <c r="O828">
        <v>0.25287356321839083</v>
      </c>
      <c r="P828">
        <v>0.83908045977011492</v>
      </c>
      <c r="Q828">
        <v>1</v>
      </c>
      <c r="R828" s="112">
        <v>25.516157420822744</v>
      </c>
      <c r="S828" s="112">
        <v>24.816157420822744</v>
      </c>
    </row>
    <row r="829" spans="1:19">
      <c r="A829">
        <v>1888</v>
      </c>
      <c r="B829" s="100" t="s">
        <v>989</v>
      </c>
      <c r="C829" s="112">
        <v>164.4</v>
      </c>
      <c r="D829">
        <v>40</v>
      </c>
      <c r="E829">
        <v>21</v>
      </c>
      <c r="F829">
        <v>40</v>
      </c>
      <c r="G829">
        <v>21</v>
      </c>
      <c r="H829">
        <v>19</v>
      </c>
      <c r="J829">
        <v>0.52500000000000002</v>
      </c>
      <c r="K829">
        <v>0.47499999999999998</v>
      </c>
      <c r="L829">
        <v>0</v>
      </c>
      <c r="M829">
        <v>23.485714285714288</v>
      </c>
      <c r="N829">
        <v>27.400000000000002</v>
      </c>
      <c r="O829">
        <v>0.52500000000000002</v>
      </c>
      <c r="P829">
        <v>1</v>
      </c>
      <c r="Q829">
        <v>1</v>
      </c>
      <c r="R829" s="112">
        <v>23.279699248120302</v>
      </c>
      <c r="S829" s="112">
        <v>22.579699248120303</v>
      </c>
    </row>
    <row r="830" spans="1:19">
      <c r="A830">
        <v>1888</v>
      </c>
      <c r="B830" s="100" t="s">
        <v>955</v>
      </c>
      <c r="C830" s="112">
        <v>163.4603773584906</v>
      </c>
      <c r="D830">
        <v>53</v>
      </c>
      <c r="E830">
        <v>7</v>
      </c>
      <c r="F830">
        <v>53</v>
      </c>
      <c r="G830">
        <v>16</v>
      </c>
      <c r="H830">
        <v>30</v>
      </c>
      <c r="I830">
        <v>7</v>
      </c>
      <c r="J830">
        <v>0.30188679245283018</v>
      </c>
      <c r="K830">
        <v>0.56603773584905659</v>
      </c>
      <c r="L830">
        <v>0.13207547169811321</v>
      </c>
      <c r="M830">
        <v>23.351482479784373</v>
      </c>
      <c r="N830">
        <v>27.243396226415101</v>
      </c>
      <c r="O830">
        <v>0.30188679245283018</v>
      </c>
      <c r="P830">
        <v>0.86792452830188682</v>
      </c>
      <c r="Q830">
        <v>1</v>
      </c>
      <c r="R830" s="112">
        <v>24.713652291105127</v>
      </c>
      <c r="S830" s="112">
        <v>24.013652291105128</v>
      </c>
    </row>
    <row r="831" spans="1:19">
      <c r="A831">
        <v>1888</v>
      </c>
      <c r="B831" s="100" t="s">
        <v>956</v>
      </c>
      <c r="C831" s="112">
        <v>160.79659090909084</v>
      </c>
      <c r="D831">
        <v>88</v>
      </c>
      <c r="E831">
        <v>37</v>
      </c>
      <c r="F831">
        <v>88</v>
      </c>
      <c r="G831">
        <v>52</v>
      </c>
      <c r="H831">
        <v>36</v>
      </c>
      <c r="J831">
        <v>0.59090909090909094</v>
      </c>
      <c r="K831">
        <v>0.40909090909090912</v>
      </c>
      <c r="L831">
        <v>0</v>
      </c>
      <c r="M831">
        <v>22.970941558441549</v>
      </c>
      <c r="N831">
        <v>26.799431818181805</v>
      </c>
      <c r="O831">
        <v>0.59090909090909094</v>
      </c>
      <c r="P831">
        <v>1</v>
      </c>
      <c r="Q831">
        <v>1</v>
      </c>
      <c r="R831" s="112">
        <v>22.120165945165937</v>
      </c>
      <c r="S831" s="112">
        <v>21.420165945165937</v>
      </c>
    </row>
    <row r="832" spans="1:19">
      <c r="A832">
        <v>1888</v>
      </c>
      <c r="B832" s="100" t="s">
        <v>957</v>
      </c>
      <c r="C832" s="112">
        <v>166.67073170731706</v>
      </c>
      <c r="D832">
        <v>82</v>
      </c>
      <c r="E832">
        <v>24</v>
      </c>
      <c r="F832">
        <v>82</v>
      </c>
      <c r="G832">
        <v>27</v>
      </c>
      <c r="H832">
        <v>46</v>
      </c>
      <c r="I832">
        <v>9</v>
      </c>
      <c r="J832">
        <v>0.32926829268292684</v>
      </c>
      <c r="K832">
        <v>0.56097560975609762</v>
      </c>
      <c r="L832">
        <v>0.10975609756097561</v>
      </c>
      <c r="M832">
        <v>23.810104529616723</v>
      </c>
      <c r="N832">
        <v>27.778455284552845</v>
      </c>
      <c r="O832">
        <v>0.32926829268292684</v>
      </c>
      <c r="P832">
        <v>0.89024390243902451</v>
      </c>
      <c r="Q832">
        <v>1.0000000000000002</v>
      </c>
      <c r="R832" s="112">
        <v>25.017863455032064</v>
      </c>
      <c r="S832" s="112">
        <v>24.317863455032064</v>
      </c>
    </row>
    <row r="833" spans="1:19">
      <c r="A833">
        <v>1888</v>
      </c>
      <c r="B833" s="100" t="s">
        <v>904</v>
      </c>
      <c r="C833" s="112">
        <v>164.32941176470584</v>
      </c>
      <c r="D833">
        <v>51</v>
      </c>
      <c r="E833">
        <v>20</v>
      </c>
      <c r="F833">
        <v>51</v>
      </c>
      <c r="G833">
        <v>16</v>
      </c>
      <c r="H833">
        <v>33</v>
      </c>
      <c r="I833">
        <v>2</v>
      </c>
      <c r="J833">
        <v>0.31372549019607843</v>
      </c>
      <c r="K833">
        <v>0.6470588235294118</v>
      </c>
      <c r="L833">
        <v>3.9215686274509803E-2</v>
      </c>
      <c r="M833">
        <v>23.475630252100835</v>
      </c>
      <c r="N833">
        <v>27.388235294117639</v>
      </c>
      <c r="O833">
        <v>0.31372549019607843</v>
      </c>
      <c r="P833">
        <v>0.96078431372549022</v>
      </c>
      <c r="Q833">
        <v>1</v>
      </c>
      <c r="R833" s="112">
        <v>24.601986249045066</v>
      </c>
      <c r="S833" s="112">
        <v>23.901986249045066</v>
      </c>
    </row>
    <row r="834" spans="1:19" s="61" customFormat="1">
      <c r="A834" s="61">
        <v>1888</v>
      </c>
      <c r="B834" s="239" t="s">
        <v>1123</v>
      </c>
      <c r="C834" s="277">
        <f>AVERAGE(C835:C840)</f>
        <v>164.54056053717272</v>
      </c>
    </row>
    <row r="835" spans="1:19">
      <c r="A835">
        <v>1888</v>
      </c>
      <c r="B835" s="100" t="s">
        <v>929</v>
      </c>
      <c r="C835" s="112">
        <v>164.2</v>
      </c>
      <c r="D835">
        <v>129</v>
      </c>
      <c r="E835">
        <v>12</v>
      </c>
      <c r="F835">
        <v>129</v>
      </c>
      <c r="G835">
        <v>12</v>
      </c>
      <c r="H835">
        <v>96</v>
      </c>
      <c r="I835">
        <v>21</v>
      </c>
      <c r="J835">
        <v>9.3023255813953487E-2</v>
      </c>
      <c r="K835">
        <v>0.7441860465116279</v>
      </c>
      <c r="L835">
        <v>0.16279069767441862</v>
      </c>
      <c r="M835">
        <v>23.457142857142856</v>
      </c>
      <c r="N835">
        <v>27.366666666666664</v>
      </c>
      <c r="O835">
        <v>9.3023255813953487E-2</v>
      </c>
      <c r="P835">
        <v>0.83720930232558133</v>
      </c>
      <c r="Q835">
        <v>1</v>
      </c>
      <c r="R835" s="112">
        <v>25.595163690476188</v>
      </c>
      <c r="S835" s="112">
        <v>24.895163690476188</v>
      </c>
    </row>
    <row r="836" spans="1:19">
      <c r="A836">
        <v>1888</v>
      </c>
      <c r="B836" s="128" t="s">
        <v>936</v>
      </c>
      <c r="C836" s="112">
        <v>164.4</v>
      </c>
      <c r="D836">
        <v>255</v>
      </c>
      <c r="E836">
        <v>55</v>
      </c>
      <c r="F836">
        <v>256</v>
      </c>
      <c r="G836">
        <v>46</v>
      </c>
      <c r="H836">
        <v>172</v>
      </c>
      <c r="I836">
        <v>38</v>
      </c>
      <c r="J836">
        <v>0.1796875</v>
      </c>
      <c r="K836">
        <v>0.671875</v>
      </c>
      <c r="L836">
        <v>0.1484375</v>
      </c>
      <c r="M836">
        <v>23.485714285714288</v>
      </c>
      <c r="N836">
        <v>27.400000000000002</v>
      </c>
      <c r="O836">
        <v>0.1796875</v>
      </c>
      <c r="P836">
        <v>0.8515625</v>
      </c>
      <c r="Q836">
        <v>1</v>
      </c>
      <c r="R836" s="112">
        <v>25.351827242524919</v>
      </c>
      <c r="S836" s="112">
        <v>24.65182724252492</v>
      </c>
    </row>
    <row r="837" spans="1:19">
      <c r="A837">
        <v>1888</v>
      </c>
      <c r="B837" s="100" t="s">
        <v>960</v>
      </c>
      <c r="C837" s="112">
        <v>164.1</v>
      </c>
      <c r="D837">
        <v>158</v>
      </c>
      <c r="E837">
        <v>31</v>
      </c>
      <c r="F837">
        <v>158</v>
      </c>
      <c r="G837">
        <v>29</v>
      </c>
      <c r="H837">
        <v>113</v>
      </c>
      <c r="I837">
        <v>16</v>
      </c>
      <c r="J837">
        <v>0.18354430379746836</v>
      </c>
      <c r="K837">
        <v>0.71518987341772156</v>
      </c>
      <c r="L837">
        <v>0.10126582278481013</v>
      </c>
      <c r="M837">
        <v>23.442857142857143</v>
      </c>
      <c r="N837">
        <v>27.349999999999998</v>
      </c>
      <c r="O837">
        <v>0.18354430379746836</v>
      </c>
      <c r="P837">
        <v>0.89873417721518989</v>
      </c>
      <c r="Q837">
        <v>1</v>
      </c>
      <c r="R837" s="112">
        <v>25.171681415929203</v>
      </c>
      <c r="S837" s="112">
        <v>24.471681415929204</v>
      </c>
    </row>
    <row r="838" spans="1:19">
      <c r="A838">
        <v>1888</v>
      </c>
      <c r="B838" s="100" t="s">
        <v>950</v>
      </c>
      <c r="C838" s="112">
        <v>165.58457943925242</v>
      </c>
      <c r="D838">
        <v>214</v>
      </c>
      <c r="E838">
        <v>60</v>
      </c>
      <c r="F838">
        <v>214</v>
      </c>
      <c r="G838">
        <v>43</v>
      </c>
      <c r="H838">
        <v>141</v>
      </c>
      <c r="I838">
        <v>30</v>
      </c>
      <c r="J838">
        <v>0.20093457943925233</v>
      </c>
      <c r="K838">
        <v>0.65887850467289721</v>
      </c>
      <c r="L838">
        <v>0.14018691588785046</v>
      </c>
      <c r="M838">
        <v>23.654939919893202</v>
      </c>
      <c r="N838">
        <v>27.597429906542072</v>
      </c>
      <c r="O838">
        <v>0.20093457943925233</v>
      </c>
      <c r="P838">
        <v>0.85981308411214952</v>
      </c>
      <c r="Q838">
        <v>1</v>
      </c>
      <c r="R838" s="112">
        <v>25.444438920925315</v>
      </c>
      <c r="S838" s="112">
        <v>24.744438920925315</v>
      </c>
    </row>
    <row r="839" spans="1:19">
      <c r="A839">
        <v>1888</v>
      </c>
      <c r="B839" s="100" t="s">
        <v>962</v>
      </c>
      <c r="C839" s="112">
        <v>164.6</v>
      </c>
      <c r="D839">
        <v>73</v>
      </c>
      <c r="E839">
        <v>14</v>
      </c>
      <c r="F839">
        <v>73</v>
      </c>
      <c r="G839">
        <v>10</v>
      </c>
      <c r="H839">
        <v>50</v>
      </c>
      <c r="I839">
        <v>13</v>
      </c>
      <c r="J839">
        <v>0.13698630136986301</v>
      </c>
      <c r="K839">
        <v>0.68493150684931503</v>
      </c>
      <c r="L839">
        <v>0.17808219178082191</v>
      </c>
      <c r="M839">
        <v>23.514285714285712</v>
      </c>
      <c r="N839">
        <v>27.433333333333334</v>
      </c>
      <c r="O839">
        <v>0.13698630136986301</v>
      </c>
      <c r="P839">
        <v>0.82191780821917804</v>
      </c>
      <c r="Q839">
        <v>1</v>
      </c>
      <c r="R839" s="112">
        <v>25.591380952380952</v>
      </c>
      <c r="S839" s="112">
        <v>24.891380952380953</v>
      </c>
    </row>
    <row r="840" spans="1:19">
      <c r="A840">
        <v>1888</v>
      </c>
      <c r="B840" s="100" t="s">
        <v>963</v>
      </c>
      <c r="C840" s="112">
        <v>164.35878378378396</v>
      </c>
      <c r="D840">
        <v>148</v>
      </c>
      <c r="E840">
        <v>29</v>
      </c>
      <c r="F840">
        <v>148</v>
      </c>
      <c r="G840">
        <v>18</v>
      </c>
      <c r="H840">
        <v>105</v>
      </c>
      <c r="I840">
        <v>25</v>
      </c>
      <c r="J840">
        <v>0.12162162162162163</v>
      </c>
      <c r="K840">
        <v>0.70945945945945943</v>
      </c>
      <c r="L840">
        <v>0.16891891891891891</v>
      </c>
      <c r="M840">
        <v>23.479826254826282</v>
      </c>
      <c r="N840">
        <v>27.393130630630662</v>
      </c>
      <c r="O840">
        <v>0.12162162162162163</v>
      </c>
      <c r="P840">
        <v>0.83108108108108103</v>
      </c>
      <c r="Q840">
        <v>1</v>
      </c>
      <c r="R840" s="112">
        <v>25.566921921921953</v>
      </c>
      <c r="S840" s="112">
        <v>24.866921921921953</v>
      </c>
    </row>
    <row r="841" spans="1:19" s="61" customFormat="1">
      <c r="A841" s="61">
        <v>1888</v>
      </c>
      <c r="B841" s="239" t="s">
        <v>1124</v>
      </c>
      <c r="C841" s="278">
        <f>AVERAGE(C842:C844)</f>
        <v>167.02361111111102</v>
      </c>
    </row>
    <row r="842" spans="1:19">
      <c r="A842">
        <v>1888</v>
      </c>
      <c r="B842" s="242" t="s">
        <v>1125</v>
      </c>
      <c r="C842" s="112">
        <v>166.3</v>
      </c>
      <c r="D842">
        <v>401</v>
      </c>
      <c r="E842">
        <v>101</v>
      </c>
      <c r="F842">
        <v>401</v>
      </c>
      <c r="G842">
        <v>52</v>
      </c>
      <c r="H842">
        <v>246</v>
      </c>
      <c r="I842">
        <v>103</v>
      </c>
      <c r="J842">
        <v>0.12967581047381546</v>
      </c>
      <c r="K842">
        <v>0.61346633416458851</v>
      </c>
      <c r="L842">
        <v>0.256857855361596</v>
      </c>
      <c r="M842">
        <v>23.75714285714286</v>
      </c>
      <c r="N842">
        <v>27.716666666666669</v>
      </c>
      <c r="O842">
        <v>0.12967581047381546</v>
      </c>
      <c r="P842">
        <v>0.743142144638404</v>
      </c>
      <c r="Q842">
        <v>1</v>
      </c>
      <c r="R842" s="112">
        <v>26.147343205574916</v>
      </c>
      <c r="S842" s="112">
        <v>25.447343205574917</v>
      </c>
    </row>
    <row r="843" spans="1:19">
      <c r="A843">
        <v>1888</v>
      </c>
      <c r="B843" s="242" t="s">
        <v>1126</v>
      </c>
      <c r="C843" s="165">
        <v>168.17083333333312</v>
      </c>
      <c r="D843">
        <v>24</v>
      </c>
      <c r="E843">
        <v>4</v>
      </c>
      <c r="F843">
        <v>24</v>
      </c>
      <c r="G843">
        <v>4</v>
      </c>
      <c r="H843">
        <v>16</v>
      </c>
      <c r="I843">
        <v>4</v>
      </c>
      <c r="J843">
        <v>0.16666666666666666</v>
      </c>
      <c r="K843">
        <v>0.66666666666666663</v>
      </c>
      <c r="L843">
        <v>0.16666666666666666</v>
      </c>
      <c r="M843">
        <v>24.02440476190473</v>
      </c>
      <c r="N843">
        <v>28.028472222222188</v>
      </c>
      <c r="O843">
        <v>0.16666666666666666</v>
      </c>
      <c r="P843">
        <v>0.83333333333333326</v>
      </c>
      <c r="Q843">
        <v>0.99999999999999989</v>
      </c>
      <c r="R843" s="112">
        <v>26.026438492063459</v>
      </c>
      <c r="S843" s="112">
        <v>25.32643849206346</v>
      </c>
    </row>
    <row r="844" spans="1:19">
      <c r="A844">
        <v>1888</v>
      </c>
      <c r="B844" s="242" t="s">
        <v>1127</v>
      </c>
      <c r="C844" s="112">
        <v>166.6</v>
      </c>
      <c r="D844">
        <v>82</v>
      </c>
      <c r="E844">
        <v>22</v>
      </c>
      <c r="F844">
        <v>82</v>
      </c>
      <c r="G844">
        <v>10</v>
      </c>
      <c r="H844">
        <v>51</v>
      </c>
      <c r="I844">
        <v>21</v>
      </c>
      <c r="J844">
        <v>0.12195121951219512</v>
      </c>
      <c r="K844">
        <v>0.62195121951219512</v>
      </c>
      <c r="L844">
        <v>0.25609756097560976</v>
      </c>
      <c r="M844">
        <v>23.8</v>
      </c>
      <c r="N844">
        <v>27.766666666666666</v>
      </c>
      <c r="O844">
        <v>0.12195121951219512</v>
      </c>
      <c r="P844">
        <v>0.74390243902439024</v>
      </c>
      <c r="Q844">
        <v>1</v>
      </c>
      <c r="R844" s="112">
        <v>26.211111111111112</v>
      </c>
      <c r="S844" s="112">
        <v>25.511111111111113</v>
      </c>
    </row>
    <row r="845" spans="1:19">
      <c r="A845">
        <v>1888</v>
      </c>
      <c r="B845" s="260" t="s">
        <v>1130</v>
      </c>
    </row>
    <row r="847" spans="1:19" s="61" customFormat="1">
      <c r="A847" s="61">
        <v>1889</v>
      </c>
      <c r="B847" s="61" t="s">
        <v>1052</v>
      </c>
      <c r="C847" s="277">
        <f>AVERAGE(C848:C859)</f>
        <v>163.02081701548698</v>
      </c>
    </row>
    <row r="848" spans="1:19">
      <c r="A848">
        <v>1889</v>
      </c>
      <c r="B848" s="100" t="s">
        <v>842</v>
      </c>
      <c r="C848" s="112">
        <v>163.03176470588249</v>
      </c>
      <c r="D848">
        <v>85</v>
      </c>
      <c r="E848">
        <v>9</v>
      </c>
      <c r="F848">
        <v>85</v>
      </c>
      <c r="G848">
        <v>15</v>
      </c>
      <c r="H848">
        <v>57</v>
      </c>
      <c r="I848">
        <v>13</v>
      </c>
      <c r="J848">
        <v>0.17647058823529413</v>
      </c>
      <c r="K848">
        <v>0.6705882352941176</v>
      </c>
      <c r="L848">
        <v>0.15294117647058825</v>
      </c>
      <c r="M848">
        <v>23.290252100840355</v>
      </c>
      <c r="N848">
        <v>27.17196078431375</v>
      </c>
      <c r="O848">
        <v>0.17647058823529413</v>
      </c>
      <c r="P848">
        <v>0.84705882352941175</v>
      </c>
      <c r="Q848">
        <v>1</v>
      </c>
      <c r="R848" s="112">
        <v>25.163006290235415</v>
      </c>
      <c r="S848" s="112">
        <v>24.463006290235416</v>
      </c>
    </row>
    <row r="849" spans="1:19">
      <c r="A849">
        <v>1889</v>
      </c>
      <c r="B849" s="100" t="s">
        <v>843</v>
      </c>
      <c r="C849" s="112">
        <v>163.80000000000001</v>
      </c>
      <c r="D849">
        <v>95</v>
      </c>
      <c r="E849">
        <v>32</v>
      </c>
      <c r="F849">
        <v>95</v>
      </c>
      <c r="G849">
        <v>28</v>
      </c>
      <c r="H849">
        <v>61</v>
      </c>
      <c r="I849">
        <v>6</v>
      </c>
      <c r="J849">
        <v>0.29473684210526313</v>
      </c>
      <c r="K849">
        <v>0.64210526315789473</v>
      </c>
      <c r="L849">
        <v>6.3157894736842107E-2</v>
      </c>
      <c r="M849">
        <v>23.400000000000002</v>
      </c>
      <c r="N849">
        <v>27.3</v>
      </c>
      <c r="O849">
        <v>0.29473684210526313</v>
      </c>
      <c r="P849">
        <v>0.93684210526315792</v>
      </c>
      <c r="Q849">
        <v>1</v>
      </c>
      <c r="R849" s="112">
        <v>24.64672131147541</v>
      </c>
      <c r="S849" s="112">
        <v>23.946721311475411</v>
      </c>
    </row>
    <row r="850" spans="1:19">
      <c r="A850">
        <v>1889</v>
      </c>
      <c r="B850" s="100" t="s">
        <v>854</v>
      </c>
      <c r="C850" s="112">
        <v>160.9</v>
      </c>
      <c r="D850">
        <v>161</v>
      </c>
      <c r="E850">
        <v>30</v>
      </c>
      <c r="F850">
        <v>161</v>
      </c>
      <c r="G850">
        <v>28</v>
      </c>
      <c r="H850">
        <v>115</v>
      </c>
      <c r="I850">
        <v>18</v>
      </c>
      <c r="J850">
        <v>0.17391304347826086</v>
      </c>
      <c r="K850">
        <v>0.7142857142857143</v>
      </c>
      <c r="L850">
        <v>0.11180124223602485</v>
      </c>
      <c r="M850">
        <v>22.985714285714288</v>
      </c>
      <c r="N850">
        <v>26.816666666666666</v>
      </c>
      <c r="O850">
        <v>0.17391304347826086</v>
      </c>
      <c r="P850">
        <v>0.88819875776397517</v>
      </c>
      <c r="Q850">
        <v>1</v>
      </c>
      <c r="R850" s="112">
        <v>24.734627329192548</v>
      </c>
      <c r="S850" s="112">
        <v>24.034627329192549</v>
      </c>
    </row>
    <row r="851" spans="1:19">
      <c r="A851">
        <v>1889</v>
      </c>
      <c r="B851" s="100" t="s">
        <v>855</v>
      </c>
      <c r="C851" s="112">
        <v>162.63578947368416</v>
      </c>
      <c r="D851">
        <v>95</v>
      </c>
      <c r="E851">
        <v>24</v>
      </c>
      <c r="F851">
        <v>95</v>
      </c>
      <c r="G851">
        <v>24</v>
      </c>
      <c r="H851">
        <v>64</v>
      </c>
      <c r="I851">
        <v>7</v>
      </c>
      <c r="J851">
        <v>0.25263157894736843</v>
      </c>
      <c r="K851">
        <v>0.67368421052631577</v>
      </c>
      <c r="L851">
        <v>7.3684210526315783E-2</v>
      </c>
      <c r="M851">
        <v>23.233684210526309</v>
      </c>
      <c r="N851">
        <v>27.105964912280694</v>
      </c>
      <c r="O851">
        <v>0.25263157894736843</v>
      </c>
      <c r="P851">
        <v>0.9263157894736842</v>
      </c>
      <c r="Q851">
        <v>1</v>
      </c>
      <c r="R851" s="112">
        <v>24.655537280701747</v>
      </c>
      <c r="S851" s="112">
        <v>23.955537280701748</v>
      </c>
    </row>
    <row r="852" spans="1:19">
      <c r="A852">
        <v>1889</v>
      </c>
      <c r="B852" s="100" t="s">
        <v>856</v>
      </c>
    </row>
    <row r="853" spans="1:19">
      <c r="A853">
        <v>1889</v>
      </c>
      <c r="B853" s="100" t="s">
        <v>865</v>
      </c>
      <c r="C853" s="112">
        <v>162.1</v>
      </c>
      <c r="D853">
        <v>280</v>
      </c>
      <c r="E853">
        <v>88</v>
      </c>
      <c r="F853">
        <v>280</v>
      </c>
      <c r="G853">
        <v>77</v>
      </c>
      <c r="H853">
        <v>175</v>
      </c>
      <c r="I853">
        <v>28</v>
      </c>
      <c r="J853">
        <v>0.27500000000000002</v>
      </c>
      <c r="K853">
        <v>0.625</v>
      </c>
      <c r="L853">
        <v>0.1</v>
      </c>
      <c r="M853">
        <v>23.157142857142855</v>
      </c>
      <c r="N853">
        <v>27.016666666666666</v>
      </c>
      <c r="O853">
        <v>0.27500000000000002</v>
      </c>
      <c r="P853">
        <v>0.9</v>
      </c>
      <c r="Q853">
        <v>1</v>
      </c>
      <c r="R853" s="112">
        <v>24.546571428571426</v>
      </c>
      <c r="S853" s="112">
        <v>23.846571428571426</v>
      </c>
    </row>
    <row r="854" spans="1:19">
      <c r="A854">
        <v>1889</v>
      </c>
      <c r="B854" s="100" t="s">
        <v>867</v>
      </c>
      <c r="C854" s="112">
        <v>163.30000000000001</v>
      </c>
      <c r="D854">
        <v>229</v>
      </c>
      <c r="E854">
        <v>59</v>
      </c>
      <c r="F854">
        <v>229</v>
      </c>
      <c r="G854">
        <v>28</v>
      </c>
      <c r="H854">
        <v>164</v>
      </c>
      <c r="I854">
        <v>37</v>
      </c>
      <c r="J854">
        <v>0.1222707423580786</v>
      </c>
      <c r="K854">
        <v>0.71615720524017468</v>
      </c>
      <c r="L854">
        <v>0.16157205240174671</v>
      </c>
      <c r="M854">
        <v>23.328571428571429</v>
      </c>
      <c r="N854">
        <v>27.216666666666669</v>
      </c>
      <c r="O854">
        <v>0.1222707423580786</v>
      </c>
      <c r="P854">
        <v>0.83842794759825323</v>
      </c>
      <c r="Q854">
        <v>1</v>
      </c>
      <c r="R854" s="112">
        <v>25.379304587688736</v>
      </c>
      <c r="S854" s="112">
        <v>24.679304587688737</v>
      </c>
    </row>
    <row r="855" spans="1:19">
      <c r="A855">
        <v>1889</v>
      </c>
      <c r="B855" s="100" t="s">
        <v>876</v>
      </c>
      <c r="C855" s="112">
        <v>163.30000000000001</v>
      </c>
      <c r="D855">
        <v>150</v>
      </c>
      <c r="E855">
        <v>51</v>
      </c>
      <c r="F855">
        <v>149</v>
      </c>
      <c r="G855">
        <v>25</v>
      </c>
      <c r="H855">
        <v>114</v>
      </c>
      <c r="I855">
        <v>10</v>
      </c>
      <c r="J855">
        <v>0.16778523489932887</v>
      </c>
      <c r="K855">
        <v>0.7651006711409396</v>
      </c>
      <c r="L855">
        <v>6.7114093959731544E-2</v>
      </c>
      <c r="M855">
        <v>23.328571428571429</v>
      </c>
      <c r="N855">
        <v>27.216666666666669</v>
      </c>
      <c r="O855">
        <v>0.16778523489932887</v>
      </c>
      <c r="P855">
        <v>0.93288590604026844</v>
      </c>
      <c r="Q855">
        <v>1</v>
      </c>
      <c r="R855" s="112">
        <v>25.016823308270677</v>
      </c>
      <c r="S855" s="112">
        <v>24.316823308270678</v>
      </c>
    </row>
    <row r="856" spans="1:19">
      <c r="A856">
        <v>1889</v>
      </c>
      <c r="B856" s="100" t="s">
        <v>884</v>
      </c>
      <c r="C856" s="112">
        <v>163.4</v>
      </c>
      <c r="D856">
        <v>135</v>
      </c>
      <c r="E856">
        <v>50</v>
      </c>
      <c r="F856">
        <v>135</v>
      </c>
      <c r="G856">
        <v>39</v>
      </c>
      <c r="H856">
        <v>90</v>
      </c>
      <c r="I856">
        <v>6</v>
      </c>
      <c r="J856">
        <v>0.28888888888888886</v>
      </c>
      <c r="K856">
        <v>0.66666666666666663</v>
      </c>
      <c r="L856">
        <v>4.4444444444444446E-2</v>
      </c>
      <c r="M856">
        <v>23.342857142857145</v>
      </c>
      <c r="N856">
        <v>27.233333333333334</v>
      </c>
      <c r="O856">
        <v>0.28888888888888886</v>
      </c>
      <c r="P856">
        <v>0.95555555555555549</v>
      </c>
      <c r="Q856">
        <v>0.99999999999999989</v>
      </c>
      <c r="R856" s="112">
        <v>24.574841269841272</v>
      </c>
      <c r="S856" s="112">
        <v>23.874841269841273</v>
      </c>
    </row>
    <row r="857" spans="1:19">
      <c r="A857">
        <v>1889</v>
      </c>
      <c r="B857" s="100" t="s">
        <v>903</v>
      </c>
      <c r="C857" s="112">
        <v>161.57286821705426</v>
      </c>
      <c r="D857">
        <v>129</v>
      </c>
      <c r="E857">
        <v>33</v>
      </c>
      <c r="F857">
        <v>129</v>
      </c>
      <c r="G857">
        <v>41</v>
      </c>
      <c r="H857">
        <v>76</v>
      </c>
      <c r="I857">
        <v>12</v>
      </c>
      <c r="J857">
        <v>0.31782945736434109</v>
      </c>
      <c r="K857">
        <v>0.58914728682170547</v>
      </c>
      <c r="L857">
        <v>9.3023255813953487E-2</v>
      </c>
      <c r="M857">
        <v>23.081838316722038</v>
      </c>
      <c r="N857">
        <v>26.928811369509045</v>
      </c>
      <c r="O857">
        <v>0.31782945736434109</v>
      </c>
      <c r="P857">
        <v>0.90697674418604657</v>
      </c>
      <c r="Q857">
        <v>1</v>
      </c>
      <c r="R857" s="112">
        <v>24.271362879096969</v>
      </c>
      <c r="S857" s="112">
        <v>23.57136287909697</v>
      </c>
    </row>
    <row r="858" spans="1:19">
      <c r="A858">
        <v>1889</v>
      </c>
      <c r="B858" s="100" t="s">
        <v>909</v>
      </c>
      <c r="C858" s="112">
        <v>164.54239130434772</v>
      </c>
      <c r="D858">
        <v>368</v>
      </c>
      <c r="E858">
        <v>139</v>
      </c>
      <c r="F858">
        <v>368</v>
      </c>
      <c r="G858">
        <v>118</v>
      </c>
      <c r="H858">
        <v>215</v>
      </c>
      <c r="I858">
        <v>35</v>
      </c>
      <c r="J858">
        <v>0.32065217391304346</v>
      </c>
      <c r="K858">
        <v>0.58423913043478259</v>
      </c>
      <c r="L858">
        <v>9.5108695652173919E-2</v>
      </c>
      <c r="M858">
        <v>23.506055900621103</v>
      </c>
      <c r="N858">
        <v>27.423731884057954</v>
      </c>
      <c r="O858">
        <v>0.32065217391304346</v>
      </c>
      <c r="P858">
        <v>0.90489130434782605</v>
      </c>
      <c r="Q858">
        <v>1</v>
      </c>
      <c r="R858" s="112">
        <v>24.708691318792415</v>
      </c>
      <c r="S858" s="112">
        <v>24.008691318792415</v>
      </c>
    </row>
    <row r="859" spans="1:19">
      <c r="A859">
        <v>1889</v>
      </c>
      <c r="B859" s="100" t="s">
        <v>911</v>
      </c>
      <c r="C859" s="112">
        <v>164.6461734693878</v>
      </c>
      <c r="D859">
        <v>784</v>
      </c>
      <c r="E859">
        <v>157</v>
      </c>
      <c r="F859">
        <v>784</v>
      </c>
      <c r="G859">
        <v>157</v>
      </c>
      <c r="H859">
        <v>504</v>
      </c>
      <c r="I859">
        <v>123</v>
      </c>
      <c r="J859">
        <v>0.20025510204081631</v>
      </c>
      <c r="K859">
        <v>0.6428571428571429</v>
      </c>
      <c r="L859">
        <v>0.15688775510204081</v>
      </c>
      <c r="M859">
        <v>23.520881924198257</v>
      </c>
      <c r="N859">
        <v>27.441028911564633</v>
      </c>
      <c r="O859">
        <v>0.20025510204081631</v>
      </c>
      <c r="P859">
        <v>0.84311224489795922</v>
      </c>
      <c r="Q859">
        <v>1</v>
      </c>
      <c r="R859" s="112">
        <v>25.348728237752024</v>
      </c>
      <c r="S859" s="112">
        <v>24.648728237752024</v>
      </c>
    </row>
    <row r="860" spans="1:19" s="61" customFormat="1">
      <c r="A860" s="61">
        <v>1889</v>
      </c>
      <c r="B860" s="239" t="s">
        <v>1053</v>
      </c>
      <c r="C860" s="277">
        <f>AVERAGE(C861:C890)</f>
        <v>162.90795015315277</v>
      </c>
    </row>
    <row r="861" spans="1:19">
      <c r="A861">
        <v>1889</v>
      </c>
      <c r="B861" s="100" t="s">
        <v>823</v>
      </c>
      <c r="C861" s="112">
        <v>162.23892617449644</v>
      </c>
      <c r="D861">
        <v>149</v>
      </c>
      <c r="E861">
        <v>38</v>
      </c>
      <c r="F861">
        <v>149</v>
      </c>
      <c r="G861">
        <v>38</v>
      </c>
      <c r="H861">
        <v>96</v>
      </c>
      <c r="I861">
        <v>15</v>
      </c>
      <c r="J861">
        <v>0.25503355704697989</v>
      </c>
      <c r="K861">
        <v>0.64429530201342278</v>
      </c>
      <c r="L861">
        <v>0.10067114093959731</v>
      </c>
      <c r="M861">
        <v>23.176989453499491</v>
      </c>
      <c r="N861">
        <v>27.039821029082741</v>
      </c>
      <c r="O861">
        <v>0.25503355704697989</v>
      </c>
      <c r="P861">
        <v>0.89932885906040272</v>
      </c>
      <c r="Q861">
        <v>1</v>
      </c>
      <c r="R861" s="112">
        <v>24.645670208799373</v>
      </c>
      <c r="S861" s="112">
        <v>23.945670208799374</v>
      </c>
    </row>
    <row r="862" spans="1:19">
      <c r="A862">
        <v>1889</v>
      </c>
      <c r="B862" s="100" t="s">
        <v>824</v>
      </c>
      <c r="C862" s="112">
        <v>161.31900826446284</v>
      </c>
      <c r="D862">
        <v>242</v>
      </c>
      <c r="E862">
        <v>31</v>
      </c>
      <c r="F862">
        <v>242</v>
      </c>
      <c r="G862">
        <v>59</v>
      </c>
      <c r="H862">
        <v>152</v>
      </c>
      <c r="I862">
        <v>31</v>
      </c>
      <c r="J862">
        <v>0.24380165289256198</v>
      </c>
      <c r="K862">
        <v>0.62809917355371903</v>
      </c>
      <c r="L862">
        <v>0.128099173553719</v>
      </c>
      <c r="M862">
        <v>23.045572609208978</v>
      </c>
      <c r="N862">
        <v>26.886501377410472</v>
      </c>
      <c r="O862">
        <v>0.24380165289256198</v>
      </c>
      <c r="P862">
        <v>0.87190082644628097</v>
      </c>
      <c r="Q862">
        <v>1</v>
      </c>
      <c r="R862" s="112">
        <v>24.612267238343797</v>
      </c>
      <c r="S862" s="112">
        <v>23.912267238343798</v>
      </c>
    </row>
    <row r="863" spans="1:19">
      <c r="A863">
        <v>1889</v>
      </c>
      <c r="B863" s="100" t="s">
        <v>825</v>
      </c>
      <c r="C863" s="112">
        <v>163.64559322033901</v>
      </c>
      <c r="D863">
        <v>590</v>
      </c>
      <c r="E863">
        <v>146</v>
      </c>
      <c r="F863">
        <v>590</v>
      </c>
      <c r="G863">
        <v>106</v>
      </c>
      <c r="H863">
        <v>423</v>
      </c>
      <c r="I863">
        <v>61</v>
      </c>
      <c r="J863">
        <v>0.17966101694915254</v>
      </c>
      <c r="K863">
        <v>0.7169491525423729</v>
      </c>
      <c r="L863">
        <v>0.10338983050847457</v>
      </c>
      <c r="M863">
        <v>23.377941888619858</v>
      </c>
      <c r="N863">
        <v>27.274265536723167</v>
      </c>
      <c r="O863">
        <v>0.17966101694915254</v>
      </c>
      <c r="P863">
        <v>0.89661016949152539</v>
      </c>
      <c r="Q863">
        <v>1</v>
      </c>
      <c r="R863" s="112">
        <v>25.118852454793679</v>
      </c>
      <c r="S863" s="112">
        <v>24.418852454793679</v>
      </c>
    </row>
    <row r="864" spans="1:19">
      <c r="A864">
        <v>1889</v>
      </c>
      <c r="B864" s="100" t="s">
        <v>826</v>
      </c>
      <c r="C864" s="112">
        <v>163.80000000000001</v>
      </c>
      <c r="D864">
        <v>145</v>
      </c>
      <c r="E864">
        <v>38</v>
      </c>
      <c r="F864">
        <v>145</v>
      </c>
      <c r="G864">
        <v>30</v>
      </c>
      <c r="H864">
        <v>97</v>
      </c>
      <c r="I864">
        <v>18</v>
      </c>
      <c r="J864">
        <v>0.20689655172413793</v>
      </c>
      <c r="K864">
        <v>0.66896551724137931</v>
      </c>
      <c r="L864">
        <v>0.12413793103448276</v>
      </c>
      <c r="M864">
        <v>23.400000000000002</v>
      </c>
      <c r="N864">
        <v>27.3</v>
      </c>
      <c r="O864">
        <v>0.20689655172413793</v>
      </c>
      <c r="P864">
        <v>0.87586206896551722</v>
      </c>
      <c r="Q864">
        <v>1</v>
      </c>
      <c r="R864" s="112">
        <v>25.10876288659794</v>
      </c>
      <c r="S864" s="112">
        <v>24.408762886597941</v>
      </c>
    </row>
    <row r="865" spans="1:19">
      <c r="A865">
        <v>1889</v>
      </c>
      <c r="B865" s="100" t="s">
        <v>827</v>
      </c>
      <c r="C865" s="112">
        <v>163.52413793103452</v>
      </c>
      <c r="D865">
        <v>87</v>
      </c>
      <c r="E865">
        <v>17</v>
      </c>
      <c r="F865">
        <v>87</v>
      </c>
      <c r="G865">
        <v>16</v>
      </c>
      <c r="H865">
        <v>57</v>
      </c>
      <c r="I865">
        <v>14</v>
      </c>
      <c r="J865">
        <v>0.18390804597701149</v>
      </c>
      <c r="K865">
        <v>0.65517241379310343</v>
      </c>
      <c r="L865">
        <v>0.16091954022988506</v>
      </c>
      <c r="M865">
        <v>23.360591133004931</v>
      </c>
      <c r="N865">
        <v>27.254022988505753</v>
      </c>
      <c r="O865">
        <v>0.18390804597701149</v>
      </c>
      <c r="P865">
        <v>0.83908045977011492</v>
      </c>
      <c r="Q865">
        <v>1</v>
      </c>
      <c r="R865" s="112">
        <v>25.23900123872901</v>
      </c>
      <c r="S865" s="112">
        <v>24.539001238729011</v>
      </c>
    </row>
    <row r="866" spans="1:19">
      <c r="A866">
        <v>1889</v>
      </c>
      <c r="B866" s="100" t="s">
        <v>828</v>
      </c>
      <c r="C866" s="112">
        <v>161.6976377952754</v>
      </c>
      <c r="D866">
        <v>254</v>
      </c>
      <c r="E866">
        <v>57</v>
      </c>
      <c r="F866">
        <v>254</v>
      </c>
      <c r="G866">
        <v>53</v>
      </c>
      <c r="H866">
        <v>168</v>
      </c>
      <c r="I866">
        <v>33</v>
      </c>
      <c r="J866">
        <v>0.20866141732283464</v>
      </c>
      <c r="K866">
        <v>0.66141732283464572</v>
      </c>
      <c r="L866">
        <v>0.12992125984251968</v>
      </c>
      <c r="M866">
        <v>23.099662542182198</v>
      </c>
      <c r="N866">
        <v>26.949606299212565</v>
      </c>
      <c r="O866">
        <v>0.20866141732283464</v>
      </c>
      <c r="P866">
        <v>0.87007874015748032</v>
      </c>
      <c r="Q866">
        <v>1</v>
      </c>
      <c r="R866" s="112">
        <v>24.795471101826525</v>
      </c>
      <c r="S866" s="112">
        <v>24.095471101826526</v>
      </c>
    </row>
    <row r="867" spans="1:19">
      <c r="A867">
        <v>1889</v>
      </c>
      <c r="B867" s="100" t="s">
        <v>932</v>
      </c>
      <c r="C867" s="112">
        <v>164.3</v>
      </c>
      <c r="D867">
        <v>262</v>
      </c>
      <c r="E867">
        <v>50</v>
      </c>
      <c r="F867">
        <v>262</v>
      </c>
      <c r="G867">
        <v>45</v>
      </c>
      <c r="H867">
        <v>173</v>
      </c>
      <c r="I867">
        <v>44</v>
      </c>
      <c r="J867">
        <v>0.1717557251908397</v>
      </c>
      <c r="K867">
        <v>0.66030534351145043</v>
      </c>
      <c r="L867">
        <v>0.16793893129770993</v>
      </c>
      <c r="M867">
        <v>23.471428571428572</v>
      </c>
      <c r="N867">
        <v>27.383333333333336</v>
      </c>
      <c r="O867">
        <v>0.1717557251908397</v>
      </c>
      <c r="P867">
        <v>0.83206106870229013</v>
      </c>
      <c r="Q867">
        <v>1</v>
      </c>
      <c r="R867" s="112">
        <v>25.416074869254061</v>
      </c>
      <c r="S867" s="112">
        <v>24.716074869254061</v>
      </c>
    </row>
    <row r="868" spans="1:19">
      <c r="A868">
        <v>1889</v>
      </c>
      <c r="B868" s="100" t="s">
        <v>933</v>
      </c>
      <c r="C868" s="112">
        <v>165.8</v>
      </c>
      <c r="D868">
        <v>131</v>
      </c>
      <c r="E868">
        <v>33</v>
      </c>
      <c r="F868">
        <v>131</v>
      </c>
      <c r="G868">
        <v>20</v>
      </c>
      <c r="H868">
        <v>93</v>
      </c>
      <c r="I868">
        <v>18</v>
      </c>
      <c r="J868">
        <v>0.15267175572519084</v>
      </c>
      <c r="K868">
        <v>0.70992366412213737</v>
      </c>
      <c r="L868">
        <v>0.13740458015267176</v>
      </c>
      <c r="M868">
        <v>23.685714285714287</v>
      </c>
      <c r="N868">
        <v>27.633333333333336</v>
      </c>
      <c r="O868">
        <v>0.15267175572519084</v>
      </c>
      <c r="P868">
        <v>0.86259541984732824</v>
      </c>
      <c r="Q868">
        <v>1</v>
      </c>
      <c r="R868" s="112">
        <v>25.617076292882746</v>
      </c>
      <c r="S868" s="112">
        <v>24.917076292882747</v>
      </c>
    </row>
    <row r="869" spans="1:19">
      <c r="A869">
        <v>1889</v>
      </c>
      <c r="B869" s="100" t="s">
        <v>829</v>
      </c>
      <c r="C869" s="112">
        <v>165.5763636363636</v>
      </c>
      <c r="D869">
        <v>55</v>
      </c>
      <c r="E869">
        <v>11</v>
      </c>
      <c r="F869">
        <v>55</v>
      </c>
      <c r="G869">
        <v>15</v>
      </c>
      <c r="H869">
        <v>34</v>
      </c>
      <c r="I869">
        <v>6</v>
      </c>
      <c r="J869">
        <v>0.27272727272727271</v>
      </c>
      <c r="K869">
        <v>0.61818181818181817</v>
      </c>
      <c r="L869">
        <v>0.10909090909090909</v>
      </c>
      <c r="M869">
        <v>23.653766233766227</v>
      </c>
      <c r="N869">
        <v>27.5960606060606</v>
      </c>
      <c r="O869">
        <v>0.27272727272727271</v>
      </c>
      <c r="P869">
        <v>0.89090909090909087</v>
      </c>
      <c r="Q869">
        <v>1</v>
      </c>
      <c r="R869" s="112">
        <v>25.103139164756804</v>
      </c>
      <c r="S869" s="112">
        <v>24.403139164756805</v>
      </c>
    </row>
    <row r="870" spans="1:19">
      <c r="A870">
        <v>1889</v>
      </c>
      <c r="B870" s="100" t="s">
        <v>959</v>
      </c>
      <c r="C870" s="112">
        <v>163.42477064220179</v>
      </c>
      <c r="D870">
        <v>109</v>
      </c>
      <c r="E870">
        <v>18</v>
      </c>
      <c r="F870">
        <v>109</v>
      </c>
      <c r="G870">
        <v>18</v>
      </c>
      <c r="H870">
        <v>75</v>
      </c>
      <c r="I870">
        <v>16</v>
      </c>
      <c r="J870">
        <v>0.16513761467889909</v>
      </c>
      <c r="K870">
        <v>0.68807339449541283</v>
      </c>
      <c r="L870">
        <v>0.14678899082568808</v>
      </c>
      <c r="M870">
        <v>23.346395806028827</v>
      </c>
      <c r="N870">
        <v>27.2374617737003</v>
      </c>
      <c r="O870">
        <v>0.16513761467889909</v>
      </c>
      <c r="P870">
        <v>0.85321100917431192</v>
      </c>
      <c r="Q870">
        <v>1</v>
      </c>
      <c r="R870" s="112">
        <v>25.240047910295612</v>
      </c>
      <c r="S870" s="112">
        <v>24.540047910295613</v>
      </c>
    </row>
    <row r="871" spans="1:19">
      <c r="A871">
        <v>1889</v>
      </c>
      <c r="B871" s="100" t="s">
        <v>830</v>
      </c>
      <c r="C871" s="112">
        <v>162.51310344827593</v>
      </c>
      <c r="D871">
        <v>145</v>
      </c>
      <c r="E871">
        <v>26</v>
      </c>
      <c r="F871">
        <v>145</v>
      </c>
      <c r="G871">
        <v>19</v>
      </c>
      <c r="H871">
        <v>110</v>
      </c>
      <c r="I871">
        <v>16</v>
      </c>
      <c r="J871">
        <v>0.1310344827586207</v>
      </c>
      <c r="K871">
        <v>0.75862068965517238</v>
      </c>
      <c r="L871">
        <v>0.1103448275862069</v>
      </c>
      <c r="M871">
        <v>23.21615763546799</v>
      </c>
      <c r="N871">
        <v>27.085517241379321</v>
      </c>
      <c r="O871">
        <v>0.1310344827586207</v>
      </c>
      <c r="P871">
        <v>0.8896551724137931</v>
      </c>
      <c r="Q871">
        <v>1</v>
      </c>
      <c r="R871" s="112">
        <v>25.098073443797592</v>
      </c>
      <c r="S871" s="112">
        <v>24.398073443797593</v>
      </c>
    </row>
    <row r="872" spans="1:19">
      <c r="A872">
        <v>1889</v>
      </c>
      <c r="B872" s="100" t="s">
        <v>965</v>
      </c>
      <c r="C872" s="112">
        <v>158.11935483870974</v>
      </c>
      <c r="D872">
        <v>93</v>
      </c>
      <c r="E872">
        <v>29</v>
      </c>
      <c r="F872">
        <v>93</v>
      </c>
      <c r="G872">
        <v>15</v>
      </c>
      <c r="H872">
        <v>57</v>
      </c>
      <c r="I872">
        <v>21</v>
      </c>
      <c r="J872">
        <v>0.16129032258064516</v>
      </c>
      <c r="K872">
        <v>0.61290322580645162</v>
      </c>
      <c r="L872">
        <v>0.22580645161290322</v>
      </c>
      <c r="M872">
        <v>22.58847926267282</v>
      </c>
      <c r="N872">
        <v>26.353225806451622</v>
      </c>
      <c r="O872">
        <v>0.16129032258064516</v>
      </c>
      <c r="P872">
        <v>0.77419354838709675</v>
      </c>
      <c r="Q872">
        <v>1</v>
      </c>
      <c r="R872" s="112">
        <v>24.66899708949795</v>
      </c>
      <c r="S872" s="112">
        <v>23.96899708949795</v>
      </c>
    </row>
    <row r="873" spans="1:19">
      <c r="A873">
        <v>1889</v>
      </c>
      <c r="B873" s="100" t="s">
        <v>831</v>
      </c>
      <c r="C873" s="112">
        <v>161.5</v>
      </c>
      <c r="D873">
        <v>229</v>
      </c>
      <c r="E873">
        <v>95</v>
      </c>
      <c r="F873">
        <v>229</v>
      </c>
      <c r="G873">
        <v>50</v>
      </c>
      <c r="H873">
        <v>153</v>
      </c>
      <c r="I873">
        <v>26</v>
      </c>
      <c r="J873">
        <v>0.2183406113537118</v>
      </c>
      <c r="K873">
        <v>0.66812227074235808</v>
      </c>
      <c r="L873">
        <v>0.11353711790393013</v>
      </c>
      <c r="M873">
        <v>23.071428571428573</v>
      </c>
      <c r="N873">
        <v>26.916666666666668</v>
      </c>
      <c r="O873">
        <v>0.2183406113537118</v>
      </c>
      <c r="P873">
        <v>0.88646288209606983</v>
      </c>
      <c r="Q873">
        <v>1</v>
      </c>
      <c r="R873" s="112">
        <v>24.69246031746032</v>
      </c>
      <c r="S873" s="112">
        <v>23.992460317460321</v>
      </c>
    </row>
    <row r="874" spans="1:19">
      <c r="A874">
        <v>1889</v>
      </c>
      <c r="B874" s="100" t="s">
        <v>832</v>
      </c>
      <c r="C874" s="112">
        <v>162.19999999999999</v>
      </c>
      <c r="D874">
        <v>219</v>
      </c>
      <c r="E874">
        <v>47</v>
      </c>
      <c r="F874">
        <v>219</v>
      </c>
      <c r="G874">
        <v>30</v>
      </c>
      <c r="H874">
        <v>156</v>
      </c>
      <c r="I874">
        <v>33</v>
      </c>
      <c r="J874">
        <v>0.13698630136986301</v>
      </c>
      <c r="K874">
        <v>0.71232876712328763</v>
      </c>
      <c r="L874">
        <v>0.15068493150684931</v>
      </c>
      <c r="M874">
        <v>23.171428571428571</v>
      </c>
      <c r="N874">
        <v>27.033333333333331</v>
      </c>
      <c r="O874">
        <v>0.13698630136986301</v>
      </c>
      <c r="P874">
        <v>0.84931506849315064</v>
      </c>
      <c r="Q874">
        <v>1</v>
      </c>
      <c r="R874" s="112">
        <v>25.13951465201465</v>
      </c>
      <c r="S874" s="112">
        <v>24.439514652014651</v>
      </c>
    </row>
    <row r="875" spans="1:19">
      <c r="A875">
        <v>1889</v>
      </c>
      <c r="B875" s="100" t="s">
        <v>870</v>
      </c>
      <c r="C875" s="112">
        <v>164.88833333333326</v>
      </c>
      <c r="D875">
        <v>60</v>
      </c>
      <c r="E875">
        <v>10</v>
      </c>
      <c r="F875">
        <v>59</v>
      </c>
      <c r="G875">
        <v>9</v>
      </c>
      <c r="H875">
        <v>45</v>
      </c>
      <c r="I875">
        <v>5</v>
      </c>
      <c r="J875">
        <v>0.15254237288135594</v>
      </c>
      <c r="K875">
        <v>0.76271186440677963</v>
      </c>
      <c r="L875">
        <v>8.4745762711864403E-2</v>
      </c>
      <c r="M875">
        <v>23.555476190476181</v>
      </c>
      <c r="N875">
        <v>27.481388888888876</v>
      </c>
      <c r="O875">
        <v>0.15254237288135594</v>
      </c>
      <c r="P875">
        <v>0.9152542372881356</v>
      </c>
      <c r="Q875">
        <v>1</v>
      </c>
      <c r="R875" s="112">
        <v>25.343947530864188</v>
      </c>
      <c r="S875" s="112">
        <v>24.643947530864189</v>
      </c>
    </row>
    <row r="876" spans="1:19">
      <c r="A876">
        <v>1889</v>
      </c>
      <c r="B876" s="100" t="s">
        <v>833</v>
      </c>
      <c r="C876" s="112">
        <v>160.70972222222235</v>
      </c>
      <c r="D876">
        <v>72</v>
      </c>
      <c r="E876">
        <v>10</v>
      </c>
      <c r="F876">
        <v>72</v>
      </c>
      <c r="G876">
        <v>12</v>
      </c>
      <c r="H876">
        <v>52</v>
      </c>
      <c r="I876">
        <v>8</v>
      </c>
      <c r="J876">
        <v>0.16666666666666666</v>
      </c>
      <c r="K876">
        <v>0.72222222222222221</v>
      </c>
      <c r="L876">
        <v>0.1111111111111111</v>
      </c>
      <c r="M876">
        <v>22.958531746031763</v>
      </c>
      <c r="N876">
        <v>26.784953703703724</v>
      </c>
      <c r="O876">
        <v>0.16666666666666666</v>
      </c>
      <c r="P876">
        <v>0.88888888888888884</v>
      </c>
      <c r="Q876">
        <v>1</v>
      </c>
      <c r="R876" s="112">
        <v>24.724572649572668</v>
      </c>
      <c r="S876" s="112">
        <v>24.024572649572669</v>
      </c>
    </row>
    <row r="877" spans="1:19">
      <c r="A877">
        <v>1889</v>
      </c>
      <c r="B877" s="100" t="s">
        <v>949</v>
      </c>
      <c r="C877" s="112">
        <v>165.77552447552469</v>
      </c>
      <c r="D877">
        <v>143</v>
      </c>
      <c r="E877">
        <v>33</v>
      </c>
      <c r="F877">
        <v>143</v>
      </c>
      <c r="G877">
        <v>21</v>
      </c>
      <c r="H877">
        <v>107</v>
      </c>
      <c r="I877">
        <v>15</v>
      </c>
      <c r="J877">
        <v>0.14685314685314685</v>
      </c>
      <c r="K877">
        <v>0.74825174825174823</v>
      </c>
      <c r="L877">
        <v>0.1048951048951049</v>
      </c>
      <c r="M877">
        <v>23.682217782217812</v>
      </c>
      <c r="N877">
        <v>27.629254079254114</v>
      </c>
      <c r="O877">
        <v>0.14685314685314685</v>
      </c>
      <c r="P877">
        <v>0.8951048951048951</v>
      </c>
      <c r="Q877">
        <v>1</v>
      </c>
      <c r="R877" s="112">
        <v>25.545071361660177</v>
      </c>
      <c r="S877" s="112">
        <v>24.845071361660178</v>
      </c>
    </row>
    <row r="878" spans="1:19">
      <c r="A878">
        <v>1889</v>
      </c>
      <c r="B878" s="100" t="s">
        <v>939</v>
      </c>
      <c r="C878" s="112">
        <v>165.87272727272739</v>
      </c>
      <c r="D878">
        <v>44</v>
      </c>
      <c r="E878">
        <v>11</v>
      </c>
      <c r="F878">
        <v>43</v>
      </c>
      <c r="G878">
        <v>8</v>
      </c>
      <c r="H878">
        <v>28</v>
      </c>
      <c r="I878">
        <v>7</v>
      </c>
      <c r="J878">
        <v>0.18604651162790697</v>
      </c>
      <c r="K878">
        <v>0.65116279069767447</v>
      </c>
      <c r="L878">
        <v>0.16279069767441862</v>
      </c>
      <c r="M878">
        <v>23.696103896103914</v>
      </c>
      <c r="N878">
        <v>27.645454545454566</v>
      </c>
      <c r="O878">
        <v>0.18604651162790697</v>
      </c>
      <c r="P878">
        <v>0.83720930232558144</v>
      </c>
      <c r="Q878">
        <v>1</v>
      </c>
      <c r="R878" s="112">
        <v>25.600255102040833</v>
      </c>
      <c r="S878" s="112">
        <v>24.900255102040834</v>
      </c>
    </row>
    <row r="879" spans="1:19">
      <c r="A879">
        <v>1889</v>
      </c>
      <c r="B879" s="100" t="s">
        <v>966</v>
      </c>
      <c r="C879" s="112">
        <v>163.04806201550403</v>
      </c>
      <c r="D879">
        <v>129</v>
      </c>
      <c r="E879">
        <v>30</v>
      </c>
      <c r="F879">
        <v>129</v>
      </c>
      <c r="G879">
        <v>23</v>
      </c>
      <c r="H879">
        <v>91</v>
      </c>
      <c r="I879">
        <v>15</v>
      </c>
      <c r="J879">
        <v>0.17829457364341086</v>
      </c>
      <c r="K879">
        <v>0.70542635658914732</v>
      </c>
      <c r="L879">
        <v>0.11627906976744186</v>
      </c>
      <c r="M879">
        <v>23.292580287929148</v>
      </c>
      <c r="N879">
        <v>27.174677002584005</v>
      </c>
      <c r="O879">
        <v>0.17829457364341086</v>
      </c>
      <c r="P879">
        <v>0.88372093023255816</v>
      </c>
      <c r="Q879">
        <v>1</v>
      </c>
      <c r="R879" s="112">
        <v>25.062987031425592</v>
      </c>
      <c r="S879" s="112">
        <v>24.362987031425593</v>
      </c>
    </row>
    <row r="880" spans="1:19">
      <c r="A880">
        <v>1889</v>
      </c>
      <c r="B880" s="242" t="s">
        <v>1054</v>
      </c>
      <c r="C880" s="112">
        <v>162.91044776119404</v>
      </c>
      <c r="D880">
        <v>67</v>
      </c>
      <c r="E880">
        <v>23</v>
      </c>
      <c r="F880">
        <v>67</v>
      </c>
      <c r="G880">
        <v>18</v>
      </c>
      <c r="H880">
        <v>42</v>
      </c>
      <c r="I880">
        <v>7</v>
      </c>
      <c r="J880">
        <v>0.26865671641791045</v>
      </c>
      <c r="K880">
        <v>0.62686567164179108</v>
      </c>
      <c r="L880">
        <v>0.1044776119402985</v>
      </c>
      <c r="M880">
        <v>23.272921108742004</v>
      </c>
      <c r="N880">
        <v>27.151741293532339</v>
      </c>
      <c r="O880">
        <v>0.26865671641791045</v>
      </c>
      <c r="P880">
        <v>0.89552238805970152</v>
      </c>
      <c r="Q880">
        <v>1</v>
      </c>
      <c r="R880" s="112">
        <v>24.704390462652722</v>
      </c>
      <c r="S880" s="112">
        <v>24.004390462652722</v>
      </c>
    </row>
    <row r="881" spans="1:19">
      <c r="A881">
        <v>1889</v>
      </c>
      <c r="B881" s="100" t="s">
        <v>953</v>
      </c>
      <c r="C881" s="112">
        <v>167.10995850622382</v>
      </c>
      <c r="D881">
        <v>241</v>
      </c>
      <c r="E881">
        <v>66</v>
      </c>
      <c r="F881">
        <v>241</v>
      </c>
      <c r="G881">
        <v>66</v>
      </c>
      <c r="H881">
        <v>155</v>
      </c>
      <c r="I881">
        <v>20</v>
      </c>
      <c r="J881">
        <v>0.27385892116182575</v>
      </c>
      <c r="K881">
        <v>0.6431535269709544</v>
      </c>
      <c r="L881">
        <v>8.2987551867219914E-2</v>
      </c>
      <c r="M881">
        <v>23.87285121517483</v>
      </c>
      <c r="N881">
        <v>27.851659751037303</v>
      </c>
      <c r="O881">
        <v>0.27385892116182575</v>
      </c>
      <c r="P881">
        <v>0.91701244813278016</v>
      </c>
      <c r="Q881">
        <v>1</v>
      </c>
      <c r="R881" s="112">
        <v>25.271851635849053</v>
      </c>
      <c r="S881" s="112">
        <v>24.571851635849054</v>
      </c>
    </row>
    <row r="882" spans="1:19">
      <c r="A882">
        <v>1889</v>
      </c>
      <c r="B882" s="100" t="s">
        <v>967</v>
      </c>
      <c r="C882" s="112">
        <v>163.17352941176475</v>
      </c>
      <c r="D882">
        <v>34</v>
      </c>
      <c r="E882">
        <v>12</v>
      </c>
      <c r="F882">
        <v>34</v>
      </c>
      <c r="G882">
        <v>6</v>
      </c>
      <c r="H882">
        <v>23</v>
      </c>
      <c r="I882">
        <v>5</v>
      </c>
      <c r="J882">
        <v>0.17647058823529413</v>
      </c>
      <c r="K882">
        <v>0.67647058823529416</v>
      </c>
      <c r="L882">
        <v>0.14705882352941177</v>
      </c>
      <c r="M882">
        <v>23.310504201680679</v>
      </c>
      <c r="N882">
        <v>27.195588235294125</v>
      </c>
      <c r="O882">
        <v>0.17647058823529413</v>
      </c>
      <c r="P882">
        <v>0.85294117647058831</v>
      </c>
      <c r="Q882">
        <v>1</v>
      </c>
      <c r="R882" s="112">
        <v>25.168587869930587</v>
      </c>
      <c r="S882" s="112">
        <v>24.468587869930587</v>
      </c>
    </row>
    <row r="883" spans="1:19">
      <c r="A883">
        <v>1889</v>
      </c>
      <c r="B883" s="100" t="s">
        <v>968</v>
      </c>
      <c r="C883" s="112">
        <v>161.34</v>
      </c>
      <c r="D883">
        <v>80</v>
      </c>
      <c r="E883">
        <v>16</v>
      </c>
      <c r="F883">
        <v>80</v>
      </c>
      <c r="G883">
        <v>22</v>
      </c>
      <c r="H883">
        <v>52</v>
      </c>
      <c r="I883">
        <v>6</v>
      </c>
      <c r="J883">
        <v>0.27500000000000002</v>
      </c>
      <c r="K883">
        <v>0.65</v>
      </c>
      <c r="L883">
        <v>7.4999999999999997E-2</v>
      </c>
      <c r="M883">
        <v>23.048571428571428</v>
      </c>
      <c r="N883">
        <v>26.89</v>
      </c>
      <c r="O883">
        <v>0.27500000000000002</v>
      </c>
      <c r="P883">
        <v>0.92500000000000004</v>
      </c>
      <c r="Q883">
        <v>1</v>
      </c>
      <c r="R883" s="112">
        <v>24.378296703296702</v>
      </c>
      <c r="S883" s="112">
        <v>23.678296703296702</v>
      </c>
    </row>
    <row r="884" spans="1:19">
      <c r="A884">
        <v>1889</v>
      </c>
      <c r="B884" s="100" t="s">
        <v>836</v>
      </c>
      <c r="C884" s="112">
        <v>161.19999999999999</v>
      </c>
      <c r="D884">
        <v>154</v>
      </c>
      <c r="E884">
        <v>32</v>
      </c>
      <c r="F884">
        <v>154</v>
      </c>
      <c r="G884">
        <v>26</v>
      </c>
      <c r="H884">
        <v>108</v>
      </c>
      <c r="I884">
        <v>20</v>
      </c>
      <c r="J884">
        <v>0.16883116883116883</v>
      </c>
      <c r="K884">
        <v>0.70129870129870131</v>
      </c>
      <c r="L884">
        <v>0.12987012987012986</v>
      </c>
      <c r="M884">
        <v>23.028571428571428</v>
      </c>
      <c r="N884">
        <v>26.866666666666664</v>
      </c>
      <c r="O884">
        <v>0.16883116883116883</v>
      </c>
      <c r="P884">
        <v>0.87012987012987009</v>
      </c>
      <c r="Q884">
        <v>1</v>
      </c>
      <c r="R884" s="112">
        <v>24.841005291005288</v>
      </c>
      <c r="S884" s="112">
        <v>24.141005291005289</v>
      </c>
    </row>
    <row r="885" spans="1:19">
      <c r="A885">
        <v>1889</v>
      </c>
      <c r="B885" s="100" t="s">
        <v>837</v>
      </c>
      <c r="C885" s="112">
        <v>161.6</v>
      </c>
      <c r="D885">
        <v>200</v>
      </c>
      <c r="E885">
        <v>23</v>
      </c>
      <c r="F885">
        <v>200</v>
      </c>
      <c r="G885">
        <v>21</v>
      </c>
      <c r="H885">
        <v>132</v>
      </c>
      <c r="I885">
        <v>47</v>
      </c>
      <c r="J885">
        <v>0.105</v>
      </c>
      <c r="K885">
        <v>0.66</v>
      </c>
      <c r="L885">
        <v>0.23499999999999999</v>
      </c>
      <c r="M885">
        <v>23.085714285714285</v>
      </c>
      <c r="N885">
        <v>26.933333333333334</v>
      </c>
      <c r="O885">
        <v>0.105</v>
      </c>
      <c r="P885">
        <v>0.76500000000000001</v>
      </c>
      <c r="Q885">
        <v>1</v>
      </c>
      <c r="R885" s="112">
        <v>25.388455988455988</v>
      </c>
      <c r="S885" s="112">
        <v>24.688455988455988</v>
      </c>
    </row>
    <row r="886" spans="1:19">
      <c r="A886">
        <v>1889</v>
      </c>
      <c r="B886" s="100" t="s">
        <v>834</v>
      </c>
      <c r="C886" s="112">
        <v>163</v>
      </c>
      <c r="D886">
        <v>81</v>
      </c>
      <c r="E886">
        <v>25</v>
      </c>
      <c r="F886">
        <v>82</v>
      </c>
      <c r="G886">
        <v>13</v>
      </c>
      <c r="H886">
        <v>52</v>
      </c>
      <c r="I886">
        <v>17</v>
      </c>
      <c r="J886">
        <v>0.15853658536585366</v>
      </c>
      <c r="K886">
        <v>0.63414634146341464</v>
      </c>
      <c r="L886">
        <v>0.2073170731707317</v>
      </c>
      <c r="M886">
        <v>23.285714285714285</v>
      </c>
      <c r="N886">
        <v>27.166666666666668</v>
      </c>
      <c r="O886">
        <v>0.15853658536585366</v>
      </c>
      <c r="P886">
        <v>0.79268292682926833</v>
      </c>
      <c r="Q886">
        <v>1</v>
      </c>
      <c r="R886" s="112">
        <v>25.375457875457876</v>
      </c>
      <c r="S886" s="112">
        <v>24.675457875457877</v>
      </c>
    </row>
    <row r="887" spans="1:19">
      <c r="A887">
        <v>1889</v>
      </c>
      <c r="B887" s="100" t="s">
        <v>835</v>
      </c>
      <c r="C887" s="112">
        <v>161.86808510638303</v>
      </c>
      <c r="D887">
        <v>47</v>
      </c>
      <c r="E887">
        <v>15</v>
      </c>
      <c r="F887">
        <v>47</v>
      </c>
      <c r="G887">
        <v>6</v>
      </c>
      <c r="H887">
        <v>35</v>
      </c>
      <c r="I887">
        <v>6</v>
      </c>
      <c r="J887">
        <v>0.1276595744680851</v>
      </c>
      <c r="K887">
        <v>0.74468085106382975</v>
      </c>
      <c r="L887">
        <v>0.1276595744680851</v>
      </c>
      <c r="M887">
        <v>23.124012158054718</v>
      </c>
      <c r="N887">
        <v>26.978014184397171</v>
      </c>
      <c r="O887">
        <v>0.1276595744680851</v>
      </c>
      <c r="P887">
        <v>0.87234042553191482</v>
      </c>
      <c r="Q887">
        <v>0.99999999999999989</v>
      </c>
      <c r="R887" s="112">
        <v>25.051013171225947</v>
      </c>
      <c r="S887" s="112">
        <v>24.351013171225947</v>
      </c>
    </row>
    <row r="888" spans="1:19">
      <c r="A888">
        <v>1889</v>
      </c>
      <c r="B888" s="100" t="s">
        <v>838</v>
      </c>
      <c r="C888" s="112">
        <v>160.6894117647058</v>
      </c>
      <c r="D888">
        <v>255</v>
      </c>
      <c r="E888">
        <v>66</v>
      </c>
      <c r="F888">
        <v>255</v>
      </c>
      <c r="G888">
        <v>69</v>
      </c>
      <c r="H888">
        <v>161</v>
      </c>
      <c r="I888">
        <v>25</v>
      </c>
      <c r="J888">
        <v>0.27058823529411763</v>
      </c>
      <c r="K888">
        <v>0.63137254901960782</v>
      </c>
      <c r="L888">
        <v>9.8039215686274508E-2</v>
      </c>
      <c r="M888">
        <v>22.955630252100828</v>
      </c>
      <c r="N888">
        <v>26.781568627450966</v>
      </c>
      <c r="O888">
        <v>0.27058823529411763</v>
      </c>
      <c r="P888">
        <v>0.90196078431372539</v>
      </c>
      <c r="Q888">
        <v>0.99999999999999989</v>
      </c>
      <c r="R888" s="112">
        <v>24.345800407119356</v>
      </c>
      <c r="S888" s="112">
        <v>23.645800407119356</v>
      </c>
    </row>
    <row r="889" spans="1:19">
      <c r="A889">
        <v>1889</v>
      </c>
      <c r="B889" s="100" t="s">
        <v>839</v>
      </c>
      <c r="C889" s="112">
        <v>161.10186046511637</v>
      </c>
      <c r="D889">
        <v>215</v>
      </c>
      <c r="E889">
        <v>25</v>
      </c>
      <c r="F889">
        <v>215</v>
      </c>
      <c r="G889">
        <v>19</v>
      </c>
      <c r="H889">
        <v>139</v>
      </c>
      <c r="I889">
        <v>57</v>
      </c>
      <c r="J889">
        <v>8.8372093023255813E-2</v>
      </c>
      <c r="K889">
        <v>0.64651162790697669</v>
      </c>
      <c r="L889">
        <v>0.26511627906976742</v>
      </c>
      <c r="M889">
        <v>23.014551495016626</v>
      </c>
      <c r="N889">
        <v>26.850310077519396</v>
      </c>
      <c r="O889">
        <v>8.8372093023255813E-2</v>
      </c>
      <c r="P889">
        <v>0.73488372093023246</v>
      </c>
      <c r="Q889">
        <v>0.99999999999999989</v>
      </c>
      <c r="R889" s="112">
        <v>25.456743110495008</v>
      </c>
      <c r="S889" s="112">
        <v>24.756743110495009</v>
      </c>
    </row>
    <row r="890" spans="1:19">
      <c r="A890">
        <v>1889</v>
      </c>
      <c r="B890" s="100" t="s">
        <v>840</v>
      </c>
      <c r="C890" s="112">
        <v>163.29194630872493</v>
      </c>
      <c r="D890">
        <v>148</v>
      </c>
      <c r="E890">
        <v>14</v>
      </c>
      <c r="F890">
        <v>149</v>
      </c>
      <c r="G890">
        <v>26</v>
      </c>
      <c r="H890">
        <v>99</v>
      </c>
      <c r="I890">
        <v>24</v>
      </c>
      <c r="J890">
        <v>0.17449664429530201</v>
      </c>
      <c r="K890">
        <v>0.66442953020134232</v>
      </c>
      <c r="L890">
        <v>0.16107382550335569</v>
      </c>
      <c r="M890">
        <v>23.32742090124642</v>
      </c>
      <c r="N890">
        <v>27.21532438478749</v>
      </c>
      <c r="O890">
        <v>0.17449664429530201</v>
      </c>
      <c r="P890">
        <v>0.83892617449664431</v>
      </c>
      <c r="Q890">
        <v>1</v>
      </c>
      <c r="R890" s="112">
        <v>25.232100890657954</v>
      </c>
      <c r="S890" s="112">
        <v>24.532100890657954</v>
      </c>
    </row>
    <row r="891" spans="1:19" s="61" customFormat="1">
      <c r="A891" s="61">
        <v>1889</v>
      </c>
      <c r="B891" s="239" t="s">
        <v>1055</v>
      </c>
      <c r="C891" s="277">
        <f>AVERAGE(C892:C897)</f>
        <v>163.24849447045224</v>
      </c>
    </row>
    <row r="892" spans="1:19">
      <c r="A892">
        <v>1889</v>
      </c>
      <c r="B892" s="100" t="s">
        <v>818</v>
      </c>
      <c r="C892" s="112">
        <v>163.77812499999999</v>
      </c>
      <c r="D892">
        <v>128</v>
      </c>
      <c r="E892">
        <v>18</v>
      </c>
      <c r="F892">
        <v>128</v>
      </c>
      <c r="G892">
        <v>21</v>
      </c>
      <c r="H892">
        <v>87</v>
      </c>
      <c r="I892">
        <v>20</v>
      </c>
      <c r="J892">
        <v>0.1640625</v>
      </c>
      <c r="K892">
        <v>0.6796875</v>
      </c>
      <c r="L892">
        <v>0.15625</v>
      </c>
      <c r="M892">
        <v>23.396874999999998</v>
      </c>
      <c r="N892">
        <v>27.296354166666664</v>
      </c>
      <c r="O892">
        <v>0.1640625</v>
      </c>
      <c r="P892">
        <v>0.84375</v>
      </c>
      <c r="Q892">
        <v>1</v>
      </c>
      <c r="R892" s="112">
        <v>25.324203783524901</v>
      </c>
      <c r="S892" s="112">
        <v>24.624203783524901</v>
      </c>
    </row>
    <row r="893" spans="1:19">
      <c r="A893">
        <v>1889</v>
      </c>
      <c r="B893" s="100" t="s">
        <v>819</v>
      </c>
      <c r="C893" s="112">
        <v>162.91714285714281</v>
      </c>
      <c r="D893">
        <v>140</v>
      </c>
      <c r="E893">
        <v>20</v>
      </c>
      <c r="F893">
        <v>140</v>
      </c>
      <c r="G893">
        <v>25</v>
      </c>
      <c r="H893">
        <v>101</v>
      </c>
      <c r="I893">
        <v>14</v>
      </c>
      <c r="J893">
        <v>0.17857142857142858</v>
      </c>
      <c r="K893">
        <v>0.72142857142857142</v>
      </c>
      <c r="L893">
        <v>0.1</v>
      </c>
      <c r="M893">
        <v>23.273877551020401</v>
      </c>
      <c r="N893">
        <v>27.152857142857133</v>
      </c>
      <c r="O893">
        <v>0.17857142857142858</v>
      </c>
      <c r="P893">
        <v>0.9</v>
      </c>
      <c r="Q893">
        <v>1</v>
      </c>
      <c r="R893" s="112">
        <v>25.002135785007063</v>
      </c>
      <c r="S893" s="112">
        <v>24.302135785007064</v>
      </c>
    </row>
    <row r="894" spans="1:19">
      <c r="A894">
        <v>1889</v>
      </c>
      <c r="B894" s="100" t="s">
        <v>820</v>
      </c>
      <c r="C894" s="112">
        <v>162.74076923076922</v>
      </c>
      <c r="D894">
        <v>389</v>
      </c>
      <c r="E894">
        <v>60</v>
      </c>
      <c r="F894">
        <v>388</v>
      </c>
      <c r="G894">
        <v>41</v>
      </c>
      <c r="H894">
        <v>268</v>
      </c>
      <c r="I894">
        <v>79</v>
      </c>
      <c r="J894">
        <v>0.1056701030927835</v>
      </c>
      <c r="K894">
        <v>0.69072164948453607</v>
      </c>
      <c r="L894">
        <v>0.20360824742268041</v>
      </c>
      <c r="M894">
        <v>23.248681318681317</v>
      </c>
      <c r="N894">
        <v>27.123461538461537</v>
      </c>
      <c r="O894">
        <v>0.1056701030927835</v>
      </c>
      <c r="P894">
        <v>0.79639175257731953</v>
      </c>
      <c r="Q894">
        <v>1</v>
      </c>
      <c r="R894" s="112">
        <v>25.460775996391668</v>
      </c>
      <c r="S894" s="112">
        <v>24.760775996391668</v>
      </c>
    </row>
    <row r="895" spans="1:19">
      <c r="A895">
        <v>1889</v>
      </c>
      <c r="B895" s="100" t="s">
        <v>821</v>
      </c>
      <c r="C895" s="112">
        <v>163.96239999999986</v>
      </c>
      <c r="D895">
        <v>250</v>
      </c>
      <c r="E895">
        <v>30</v>
      </c>
      <c r="F895">
        <v>250</v>
      </c>
      <c r="G895">
        <v>38</v>
      </c>
      <c r="H895">
        <v>173</v>
      </c>
      <c r="I895">
        <v>39</v>
      </c>
      <c r="J895">
        <v>0.152</v>
      </c>
      <c r="K895">
        <v>0.69199999999999995</v>
      </c>
      <c r="L895">
        <v>0.156</v>
      </c>
      <c r="M895">
        <v>23.42319999999998</v>
      </c>
      <c r="N895">
        <v>27.327066666666642</v>
      </c>
      <c r="O895">
        <v>0.152</v>
      </c>
      <c r="P895">
        <v>0.84399999999999997</v>
      </c>
      <c r="Q895">
        <v>1</v>
      </c>
      <c r="R895" s="112">
        <v>25.386416184971075</v>
      </c>
      <c r="S895" s="112">
        <v>24.686416184971076</v>
      </c>
    </row>
    <row r="896" spans="1:19">
      <c r="A896">
        <v>1889</v>
      </c>
      <c r="B896" s="100" t="s">
        <v>822</v>
      </c>
      <c r="C896" s="112">
        <v>163.72373540856046</v>
      </c>
      <c r="D896">
        <v>257</v>
      </c>
      <c r="E896">
        <v>30</v>
      </c>
      <c r="F896">
        <v>257</v>
      </c>
      <c r="G896">
        <v>46</v>
      </c>
      <c r="H896">
        <v>160</v>
      </c>
      <c r="I896">
        <v>51</v>
      </c>
      <c r="J896">
        <v>0.17898832684824903</v>
      </c>
      <c r="K896">
        <v>0.62256809338521402</v>
      </c>
      <c r="L896">
        <v>0.19844357976653695</v>
      </c>
      <c r="M896">
        <v>23.389105058365779</v>
      </c>
      <c r="N896">
        <v>27.287289234760078</v>
      </c>
      <c r="O896">
        <v>0.17898832684824903</v>
      </c>
      <c r="P896">
        <v>0.80155642023346307</v>
      </c>
      <c r="Q896">
        <v>1</v>
      </c>
      <c r="R896" s="112">
        <v>25.399106274319088</v>
      </c>
      <c r="S896" s="112">
        <v>24.699106274319089</v>
      </c>
    </row>
    <row r="897" spans="1:19">
      <c r="A897">
        <v>1889</v>
      </c>
      <c r="B897" s="239" t="s">
        <v>1056</v>
      </c>
      <c r="C897" s="112">
        <v>162.36879432624113</v>
      </c>
      <c r="D897">
        <v>141</v>
      </c>
      <c r="E897">
        <v>36</v>
      </c>
      <c r="F897">
        <v>141</v>
      </c>
      <c r="G897">
        <v>33</v>
      </c>
      <c r="H897">
        <v>91</v>
      </c>
      <c r="I897">
        <v>17</v>
      </c>
      <c r="J897">
        <v>0.23404255319148937</v>
      </c>
      <c r="K897">
        <v>0.64539007092198586</v>
      </c>
      <c r="L897">
        <v>0.12056737588652482</v>
      </c>
      <c r="M897">
        <v>23.195542046605876</v>
      </c>
      <c r="N897">
        <v>27.061465721040189</v>
      </c>
      <c r="O897">
        <v>0.23404255319148937</v>
      </c>
      <c r="P897">
        <v>0.87943262411347523</v>
      </c>
      <c r="Q897">
        <v>1</v>
      </c>
      <c r="R897" s="112">
        <v>24.788642461894742</v>
      </c>
      <c r="S897" s="112">
        <v>24.088642461894743</v>
      </c>
    </row>
    <row r="898" spans="1:19">
      <c r="A898">
        <v>1889</v>
      </c>
      <c r="B898" s="239" t="s">
        <v>1057</v>
      </c>
    </row>
    <row r="899" spans="1:19">
      <c r="A899">
        <v>1889</v>
      </c>
      <c r="B899" s="100" t="s">
        <v>858</v>
      </c>
      <c r="C899" s="112">
        <v>163.89452054794523</v>
      </c>
      <c r="D899">
        <v>73</v>
      </c>
      <c r="E899">
        <v>24</v>
      </c>
      <c r="F899">
        <v>73</v>
      </c>
      <c r="G899">
        <v>15</v>
      </c>
      <c r="H899">
        <v>48</v>
      </c>
      <c r="I899">
        <v>10</v>
      </c>
      <c r="J899">
        <v>0.20547945205479451</v>
      </c>
      <c r="K899">
        <v>0.65753424657534243</v>
      </c>
      <c r="L899">
        <v>0.13698630136986301</v>
      </c>
      <c r="M899">
        <v>23.413502935420748</v>
      </c>
      <c r="N899">
        <v>27.31575342465754</v>
      </c>
      <c r="O899">
        <v>0.20547945205479451</v>
      </c>
      <c r="P899">
        <v>0.86301369863013688</v>
      </c>
      <c r="Q899">
        <v>0.99999999999999989</v>
      </c>
      <c r="R899" s="112">
        <v>25.16138596705806</v>
      </c>
      <c r="S899" s="112">
        <v>24.46138596705806</v>
      </c>
    </row>
    <row r="900" spans="1:19">
      <c r="A900">
        <v>1889</v>
      </c>
      <c r="B900" s="100" t="s">
        <v>980</v>
      </c>
      <c r="C900" s="112">
        <v>160.82307692307677</v>
      </c>
      <c r="D900">
        <v>13</v>
      </c>
      <c r="E900">
        <v>4</v>
      </c>
      <c r="F900">
        <v>13</v>
      </c>
      <c r="G900">
        <v>2</v>
      </c>
      <c r="H900">
        <v>9</v>
      </c>
      <c r="I900">
        <v>2</v>
      </c>
      <c r="J900">
        <v>0.15384615384615385</v>
      </c>
      <c r="K900">
        <v>0.69230769230769229</v>
      </c>
      <c r="L900">
        <v>0.15384615384615385</v>
      </c>
      <c r="M900">
        <v>22.974725274725252</v>
      </c>
      <c r="N900">
        <v>26.803846153846127</v>
      </c>
      <c r="O900">
        <v>0.15384615384615385</v>
      </c>
      <c r="P900">
        <v>0.84615384615384615</v>
      </c>
      <c r="Q900">
        <v>1</v>
      </c>
      <c r="R900" s="112">
        <v>24.889285714285691</v>
      </c>
      <c r="S900" s="112">
        <v>24.189285714285692</v>
      </c>
    </row>
    <row r="901" spans="1:19">
      <c r="A901">
        <v>1889</v>
      </c>
      <c r="B901" s="100" t="s">
        <v>866</v>
      </c>
      <c r="C901" s="112">
        <v>160.97916666666666</v>
      </c>
      <c r="D901">
        <v>24</v>
      </c>
      <c r="E901">
        <v>6</v>
      </c>
      <c r="F901">
        <v>24</v>
      </c>
      <c r="G901">
        <v>5</v>
      </c>
      <c r="H901">
        <v>19</v>
      </c>
      <c r="J901">
        <v>0.20833333333333334</v>
      </c>
      <c r="K901">
        <v>0.79166666666666663</v>
      </c>
      <c r="L901">
        <v>0</v>
      </c>
      <c r="M901">
        <v>22.997023809523807</v>
      </c>
      <c r="N901">
        <v>26.829861111111111</v>
      </c>
      <c r="O901">
        <v>0.20833333333333334</v>
      </c>
      <c r="P901">
        <v>1</v>
      </c>
      <c r="Q901">
        <v>1</v>
      </c>
      <c r="R901" s="112">
        <v>24.409121762740181</v>
      </c>
      <c r="S901" s="112">
        <v>23.709121762740182</v>
      </c>
    </row>
    <row r="902" spans="1:19">
      <c r="A902">
        <v>1889</v>
      </c>
      <c r="B902" s="100" t="s">
        <v>981</v>
      </c>
      <c r="C902" s="112">
        <v>158.67600000000002</v>
      </c>
      <c r="D902">
        <v>25</v>
      </c>
      <c r="E902">
        <v>4</v>
      </c>
      <c r="F902">
        <v>25</v>
      </c>
      <c r="G902">
        <v>4</v>
      </c>
      <c r="H902">
        <v>17</v>
      </c>
      <c r="I902">
        <v>4</v>
      </c>
      <c r="J902">
        <v>0.16</v>
      </c>
      <c r="K902">
        <v>0.68</v>
      </c>
      <c r="L902">
        <v>0.16</v>
      </c>
      <c r="M902">
        <v>22.668000000000003</v>
      </c>
      <c r="N902">
        <v>26.446000000000002</v>
      </c>
      <c r="O902">
        <v>0.16</v>
      </c>
      <c r="P902">
        <v>0.84000000000000008</v>
      </c>
      <c r="Q902">
        <v>1</v>
      </c>
      <c r="R902" s="112">
        <v>24.557000000000002</v>
      </c>
      <c r="S902" s="112">
        <v>23.857000000000003</v>
      </c>
    </row>
    <row r="903" spans="1:19">
      <c r="A903">
        <v>1889</v>
      </c>
      <c r="B903" s="128" t="s">
        <v>875</v>
      </c>
      <c r="C903" s="112">
        <v>161.5</v>
      </c>
      <c r="D903">
        <v>110</v>
      </c>
      <c r="E903">
        <v>22</v>
      </c>
      <c r="F903">
        <v>110</v>
      </c>
      <c r="G903">
        <v>19</v>
      </c>
      <c r="H903">
        <v>86</v>
      </c>
      <c r="I903">
        <v>5</v>
      </c>
      <c r="J903">
        <v>0.17272727272727273</v>
      </c>
      <c r="K903">
        <v>0.78181818181818186</v>
      </c>
      <c r="L903">
        <v>4.5454545454545456E-2</v>
      </c>
      <c r="M903">
        <v>23.071428571428573</v>
      </c>
      <c r="N903">
        <v>26.916666666666668</v>
      </c>
      <c r="O903">
        <v>0.17272727272727273</v>
      </c>
      <c r="P903">
        <v>0.95454545454545459</v>
      </c>
      <c r="Q903">
        <v>1</v>
      </c>
      <c r="R903" s="112">
        <v>24.68106312292359</v>
      </c>
      <c r="S903" s="112">
        <v>23.98106312292359</v>
      </c>
    </row>
    <row r="904" spans="1:19">
      <c r="A904">
        <v>1889</v>
      </c>
      <c r="B904" s="100" t="s">
        <v>891</v>
      </c>
      <c r="C904" s="112">
        <v>165.10178571428574</v>
      </c>
      <c r="D904">
        <v>167</v>
      </c>
      <c r="E904">
        <v>35</v>
      </c>
      <c r="F904">
        <v>168</v>
      </c>
      <c r="G904">
        <v>19</v>
      </c>
      <c r="H904">
        <v>108</v>
      </c>
      <c r="I904">
        <v>41</v>
      </c>
      <c r="J904">
        <v>0.1130952380952381</v>
      </c>
      <c r="K904">
        <v>0.6428571428571429</v>
      </c>
      <c r="L904">
        <v>0.24404761904761904</v>
      </c>
      <c r="M904">
        <v>23.585969387755107</v>
      </c>
      <c r="N904">
        <v>27.516964285714291</v>
      </c>
      <c r="O904">
        <v>0.1130952380952381</v>
      </c>
      <c r="P904">
        <v>0.75595238095238104</v>
      </c>
      <c r="Q904">
        <v>1</v>
      </c>
      <c r="R904" s="112">
        <v>25.951845946712023</v>
      </c>
      <c r="S904" s="112">
        <v>25.251845946712024</v>
      </c>
    </row>
    <row r="905" spans="1:19">
      <c r="A905">
        <v>1889</v>
      </c>
      <c r="B905" s="239" t="s">
        <v>1058</v>
      </c>
      <c r="C905" s="112">
        <v>165.70877192982445</v>
      </c>
      <c r="D905">
        <v>114</v>
      </c>
      <c r="E905">
        <v>22</v>
      </c>
      <c r="F905">
        <v>114</v>
      </c>
      <c r="G905">
        <v>24</v>
      </c>
      <c r="H905">
        <v>73</v>
      </c>
      <c r="I905">
        <v>17</v>
      </c>
      <c r="J905">
        <v>0.21052631578947367</v>
      </c>
      <c r="K905">
        <v>0.64035087719298245</v>
      </c>
      <c r="L905">
        <v>0.14912280701754385</v>
      </c>
      <c r="M905">
        <v>23.672681704260636</v>
      </c>
      <c r="N905">
        <v>27.618128654970743</v>
      </c>
      <c r="O905">
        <v>0.21052631578947367</v>
      </c>
      <c r="P905">
        <v>0.85087719298245612</v>
      </c>
      <c r="Q905">
        <v>1</v>
      </c>
      <c r="R905" s="112">
        <v>25.456239914855615</v>
      </c>
      <c r="S905" s="112">
        <v>24.756239914855616</v>
      </c>
    </row>
    <row r="906" spans="1:19">
      <c r="A906">
        <v>1889</v>
      </c>
      <c r="B906" s="239" t="s">
        <v>1059</v>
      </c>
      <c r="C906" s="112">
        <v>165.92941176470592</v>
      </c>
      <c r="D906">
        <v>85</v>
      </c>
      <c r="E906">
        <v>16</v>
      </c>
      <c r="F906">
        <v>85</v>
      </c>
      <c r="G906">
        <v>15</v>
      </c>
      <c r="H906">
        <v>67</v>
      </c>
      <c r="I906">
        <v>3</v>
      </c>
      <c r="J906">
        <v>0.17647058823529413</v>
      </c>
      <c r="K906">
        <v>0.78823529411764703</v>
      </c>
      <c r="L906">
        <v>3.5294117647058823E-2</v>
      </c>
      <c r="M906">
        <v>23.704201680672274</v>
      </c>
      <c r="N906">
        <v>27.654901960784319</v>
      </c>
      <c r="O906">
        <v>0.17647058823529413</v>
      </c>
      <c r="P906">
        <v>0.96470588235294119</v>
      </c>
      <c r="Q906">
        <v>1</v>
      </c>
      <c r="R906" s="112">
        <v>25.32575776579289</v>
      </c>
      <c r="S906" s="112">
        <v>24.625757765792891</v>
      </c>
    </row>
    <row r="907" spans="1:19">
      <c r="A907">
        <v>1889</v>
      </c>
      <c r="B907" s="239" t="s">
        <v>1060</v>
      </c>
      <c r="C907" s="112">
        <v>161.6</v>
      </c>
      <c r="D907">
        <v>283</v>
      </c>
      <c r="E907">
        <v>70</v>
      </c>
      <c r="F907">
        <v>283</v>
      </c>
      <c r="G907">
        <v>43</v>
      </c>
      <c r="H907">
        <v>197</v>
      </c>
      <c r="I907">
        <v>43</v>
      </c>
      <c r="J907">
        <v>0.1519434628975265</v>
      </c>
      <c r="K907">
        <v>0.69611307420494695</v>
      </c>
      <c r="L907">
        <v>0.1519434628975265</v>
      </c>
      <c r="M907">
        <v>23.085714285714285</v>
      </c>
      <c r="N907">
        <v>26.933333333333334</v>
      </c>
      <c r="O907">
        <v>0.1519434628975265</v>
      </c>
      <c r="P907">
        <v>0.84805653710247342</v>
      </c>
      <c r="Q907">
        <v>0.99999999999999989</v>
      </c>
      <c r="R907" s="112">
        <v>25.009523809523809</v>
      </c>
      <c r="S907" s="112">
        <v>24.30952380952381</v>
      </c>
    </row>
    <row r="908" spans="1:19">
      <c r="A908">
        <v>1889</v>
      </c>
      <c r="B908" s="239" t="s">
        <v>1061</v>
      </c>
      <c r="C908" s="112">
        <v>162.43442622950826</v>
      </c>
      <c r="D908">
        <v>183</v>
      </c>
      <c r="E908">
        <v>21</v>
      </c>
      <c r="F908">
        <v>183</v>
      </c>
      <c r="G908">
        <v>38</v>
      </c>
      <c r="H908">
        <v>111</v>
      </c>
      <c r="I908">
        <v>34</v>
      </c>
      <c r="J908">
        <v>0.20765027322404372</v>
      </c>
      <c r="K908">
        <v>0.60655737704918034</v>
      </c>
      <c r="L908">
        <v>0.18579234972677597</v>
      </c>
      <c r="M908">
        <v>23.204918032786896</v>
      </c>
      <c r="N908">
        <v>27.07240437158471</v>
      </c>
      <c r="O908">
        <v>0.20765027322404372</v>
      </c>
      <c r="P908">
        <v>0.81420765027322406</v>
      </c>
      <c r="Q908">
        <v>1</v>
      </c>
      <c r="R908" s="112">
        <v>25.068976763648905</v>
      </c>
      <c r="S908" s="112">
        <v>24.368976763648906</v>
      </c>
    </row>
    <row r="909" spans="1:19">
      <c r="A909">
        <v>1889</v>
      </c>
      <c r="B909" s="239" t="s">
        <v>1062</v>
      </c>
    </row>
    <row r="910" spans="1:19">
      <c r="A910">
        <v>1889</v>
      </c>
      <c r="B910" s="100" t="s">
        <v>935</v>
      </c>
      <c r="C910" s="112">
        <v>162.57966101694922</v>
      </c>
      <c r="D910">
        <v>117</v>
      </c>
      <c r="E910">
        <v>26</v>
      </c>
      <c r="F910">
        <v>117</v>
      </c>
      <c r="G910">
        <v>19</v>
      </c>
      <c r="H910">
        <v>83</v>
      </c>
      <c r="I910">
        <v>15</v>
      </c>
      <c r="J910">
        <v>0.1623931623931624</v>
      </c>
      <c r="K910">
        <v>0.70940170940170943</v>
      </c>
      <c r="L910">
        <v>0.12820512820512819</v>
      </c>
      <c r="M910">
        <v>23.225665859564174</v>
      </c>
      <c r="N910">
        <v>27.096610169491537</v>
      </c>
      <c r="O910">
        <v>0.1623931623931624</v>
      </c>
      <c r="P910">
        <v>0.87179487179487181</v>
      </c>
      <c r="Q910">
        <v>1</v>
      </c>
      <c r="R910" s="112">
        <v>25.06786224802358</v>
      </c>
      <c r="S910" s="112">
        <v>24.367862248023581</v>
      </c>
    </row>
    <row r="911" spans="1:19">
      <c r="A911">
        <v>1889</v>
      </c>
      <c r="B911" s="128" t="s">
        <v>937</v>
      </c>
      <c r="C911" s="112">
        <v>163.0928571428571</v>
      </c>
      <c r="D911">
        <v>110</v>
      </c>
      <c r="E911">
        <v>13</v>
      </c>
      <c r="F911">
        <v>110</v>
      </c>
      <c r="G911">
        <v>16</v>
      </c>
      <c r="H911">
        <v>82</v>
      </c>
      <c r="I911">
        <v>12</v>
      </c>
      <c r="J911">
        <v>0.14545454545454545</v>
      </c>
      <c r="K911">
        <v>0.74545454545454548</v>
      </c>
      <c r="L911">
        <v>0.10909090909090909</v>
      </c>
      <c r="M911">
        <v>23.29897959183673</v>
      </c>
      <c r="N911">
        <v>27.18214285714285</v>
      </c>
      <c r="O911">
        <v>0.14545454545454545</v>
      </c>
      <c r="P911">
        <v>0.89090909090909087</v>
      </c>
      <c r="Q911">
        <v>1</v>
      </c>
      <c r="R911" s="112">
        <v>25.145849925335984</v>
      </c>
      <c r="S911" s="112">
        <v>24.445849925335985</v>
      </c>
    </row>
    <row r="912" spans="1:19">
      <c r="A912">
        <v>1889</v>
      </c>
      <c r="B912" s="128" t="s">
        <v>938</v>
      </c>
      <c r="C912" s="112">
        <v>163.61081081081076</v>
      </c>
      <c r="D912">
        <v>148</v>
      </c>
      <c r="E912">
        <v>27</v>
      </c>
      <c r="F912">
        <v>148</v>
      </c>
      <c r="G912">
        <v>28</v>
      </c>
      <c r="H912">
        <v>91</v>
      </c>
      <c r="I912">
        <v>29</v>
      </c>
      <c r="J912">
        <v>0.1891891891891892</v>
      </c>
      <c r="K912">
        <v>0.61486486486486491</v>
      </c>
      <c r="L912">
        <v>0.19594594594594594</v>
      </c>
      <c r="M912">
        <v>23.372972972972967</v>
      </c>
      <c r="N912">
        <v>27.268468468468459</v>
      </c>
      <c r="O912">
        <v>0.1891891891891892</v>
      </c>
      <c r="P912">
        <v>0.80405405405405417</v>
      </c>
      <c r="Q912">
        <v>1</v>
      </c>
      <c r="R912" s="112">
        <v>25.342124542124534</v>
      </c>
      <c r="S912" s="112">
        <v>24.642124542124535</v>
      </c>
    </row>
    <row r="913" spans="1:19">
      <c r="A913">
        <v>1889</v>
      </c>
      <c r="B913" s="128" t="s">
        <v>940</v>
      </c>
      <c r="C913" s="112">
        <v>164.1</v>
      </c>
      <c r="D913">
        <v>249</v>
      </c>
      <c r="E913">
        <v>46</v>
      </c>
      <c r="F913">
        <v>249</v>
      </c>
      <c r="G913">
        <v>40</v>
      </c>
      <c r="H913">
        <v>182</v>
      </c>
      <c r="I913">
        <v>27</v>
      </c>
      <c r="J913">
        <v>0.1606425702811245</v>
      </c>
      <c r="K913">
        <v>0.73092369477911645</v>
      </c>
      <c r="L913">
        <v>0.10843373493975904</v>
      </c>
      <c r="M913">
        <v>23.442857142857143</v>
      </c>
      <c r="N913">
        <v>27.349999999999998</v>
      </c>
      <c r="O913">
        <v>0.1606425702811245</v>
      </c>
      <c r="P913">
        <v>0.89156626506024095</v>
      </c>
      <c r="Q913">
        <v>1</v>
      </c>
      <c r="R913" s="112">
        <v>25.256887755102039</v>
      </c>
      <c r="S913" s="112">
        <v>24.556887755102039</v>
      </c>
    </row>
    <row r="914" spans="1:19">
      <c r="A914">
        <v>1889</v>
      </c>
      <c r="B914" s="100" t="s">
        <v>892</v>
      </c>
      <c r="C914" s="112">
        <v>161.80740740740748</v>
      </c>
      <c r="D914">
        <v>108</v>
      </c>
      <c r="E914">
        <v>16</v>
      </c>
      <c r="F914">
        <v>107</v>
      </c>
      <c r="G914">
        <v>18</v>
      </c>
      <c r="H914">
        <v>79</v>
      </c>
      <c r="I914">
        <v>10</v>
      </c>
      <c r="J914">
        <v>0.16822429906542055</v>
      </c>
      <c r="K914">
        <v>0.73831775700934577</v>
      </c>
      <c r="L914">
        <v>9.3457943925233641E-2</v>
      </c>
      <c r="M914">
        <v>23.115343915343924</v>
      </c>
      <c r="N914">
        <v>26.967901234567915</v>
      </c>
      <c r="O914">
        <v>0.16822429906542055</v>
      </c>
      <c r="P914">
        <v>0.90654205607476634</v>
      </c>
      <c r="Q914">
        <v>1</v>
      </c>
      <c r="R914" s="112">
        <v>24.846556381577489</v>
      </c>
      <c r="S914" s="112">
        <v>24.14655638157749</v>
      </c>
    </row>
    <row r="915" spans="1:19">
      <c r="A915">
        <v>1889</v>
      </c>
      <c r="B915" s="128" t="s">
        <v>893</v>
      </c>
      <c r="C915" s="112">
        <v>162.1013333333334</v>
      </c>
      <c r="D915">
        <v>150</v>
      </c>
      <c r="E915">
        <v>31</v>
      </c>
      <c r="F915">
        <v>150</v>
      </c>
      <c r="G915">
        <v>31</v>
      </c>
      <c r="H915">
        <v>102</v>
      </c>
      <c r="I915">
        <v>17</v>
      </c>
      <c r="J915">
        <v>0.20666666666666667</v>
      </c>
      <c r="K915">
        <v>0.68</v>
      </c>
      <c r="L915">
        <v>0.11333333333333333</v>
      </c>
      <c r="M915">
        <v>23.157333333333344</v>
      </c>
      <c r="N915">
        <v>27.0168888888889</v>
      </c>
      <c r="O915">
        <v>0.20666666666666667</v>
      </c>
      <c r="P915">
        <v>0.88666666666666671</v>
      </c>
      <c r="Q915">
        <v>1</v>
      </c>
      <c r="R915" s="112">
        <v>24.822239651416133</v>
      </c>
      <c r="S915" s="112">
        <v>24.122239651416134</v>
      </c>
    </row>
    <row r="916" spans="1:19">
      <c r="A916">
        <v>1889</v>
      </c>
      <c r="B916" s="128" t="s">
        <v>942</v>
      </c>
      <c r="C916" s="112">
        <v>164.03965517241383</v>
      </c>
      <c r="D916">
        <v>58</v>
      </c>
      <c r="E916">
        <v>10</v>
      </c>
      <c r="F916">
        <v>58</v>
      </c>
      <c r="G916">
        <v>13</v>
      </c>
      <c r="H916">
        <v>42</v>
      </c>
      <c r="I916">
        <v>3</v>
      </c>
      <c r="J916">
        <v>0.22413793103448276</v>
      </c>
      <c r="K916">
        <v>0.72413793103448276</v>
      </c>
      <c r="L916">
        <v>5.1724137931034482E-2</v>
      </c>
      <c r="M916">
        <v>23.434236453201976</v>
      </c>
      <c r="N916">
        <v>27.339942528735637</v>
      </c>
      <c r="O916">
        <v>0.22413793103448276</v>
      </c>
      <c r="P916">
        <v>0.94827586206896552</v>
      </c>
      <c r="Q916">
        <v>1</v>
      </c>
      <c r="R916" s="112">
        <v>24.922124481976702</v>
      </c>
      <c r="S916" s="112">
        <v>24.222124481976703</v>
      </c>
    </row>
    <row r="917" spans="1:19">
      <c r="A917">
        <v>1889</v>
      </c>
      <c r="B917" s="248" t="s">
        <v>1063</v>
      </c>
    </row>
    <row r="918" spans="1:19">
      <c r="A918">
        <v>1889</v>
      </c>
      <c r="B918" s="100" t="s">
        <v>860</v>
      </c>
    </row>
    <row r="919" spans="1:19">
      <c r="A919">
        <v>1889</v>
      </c>
      <c r="B919" s="100" t="s">
        <v>898</v>
      </c>
      <c r="C919" s="112">
        <v>163.06228070175447</v>
      </c>
      <c r="D919">
        <v>114</v>
      </c>
      <c r="E919">
        <v>21</v>
      </c>
      <c r="F919">
        <v>114</v>
      </c>
      <c r="G919">
        <v>19</v>
      </c>
      <c r="H919">
        <v>71</v>
      </c>
      <c r="I919">
        <v>24</v>
      </c>
      <c r="J919">
        <v>0.16666666666666666</v>
      </c>
      <c r="K919">
        <v>0.6228070175438597</v>
      </c>
      <c r="L919">
        <v>0.21052631578947367</v>
      </c>
      <c r="M919">
        <v>23.294611528822067</v>
      </c>
      <c r="N919">
        <v>27.177046783625745</v>
      </c>
      <c r="O919">
        <v>0.16666666666666666</v>
      </c>
      <c r="P919">
        <v>0.78947368421052633</v>
      </c>
      <c r="Q919">
        <v>1</v>
      </c>
      <c r="R919" s="112">
        <v>25.372534622942347</v>
      </c>
      <c r="S919" s="112">
        <v>24.672534622942347</v>
      </c>
    </row>
    <row r="920" spans="1:19">
      <c r="A920">
        <v>1889</v>
      </c>
      <c r="B920" s="128" t="s">
        <v>853</v>
      </c>
      <c r="C920" s="112">
        <v>164.2</v>
      </c>
      <c r="D920">
        <v>175</v>
      </c>
      <c r="E920">
        <v>49</v>
      </c>
      <c r="F920">
        <v>175</v>
      </c>
      <c r="G920">
        <v>53</v>
      </c>
      <c r="H920">
        <v>111</v>
      </c>
      <c r="I920">
        <v>11</v>
      </c>
      <c r="J920">
        <v>0.30285714285714288</v>
      </c>
      <c r="K920">
        <v>0.63428571428571423</v>
      </c>
      <c r="L920">
        <v>6.2857142857142861E-2</v>
      </c>
      <c r="M920">
        <v>23.457142857142856</v>
      </c>
      <c r="N920">
        <v>27.366666666666664</v>
      </c>
      <c r="O920">
        <v>0.30285714285714288</v>
      </c>
      <c r="P920">
        <v>0.93714285714285706</v>
      </c>
      <c r="Q920">
        <v>0.99999999999999989</v>
      </c>
      <c r="R920" s="112">
        <v>24.67226512226512</v>
      </c>
      <c r="S920" s="112">
        <v>23.972265122265121</v>
      </c>
    </row>
    <row r="921" spans="1:19">
      <c r="A921">
        <v>1889</v>
      </c>
      <c r="B921" s="128" t="s">
        <v>857</v>
      </c>
      <c r="C921" s="112">
        <v>162.4477064220182</v>
      </c>
      <c r="D921">
        <v>109</v>
      </c>
      <c r="E921">
        <v>30</v>
      </c>
      <c r="F921">
        <v>109</v>
      </c>
      <c r="G921">
        <v>33</v>
      </c>
      <c r="H921">
        <v>68</v>
      </c>
      <c r="I921">
        <v>8</v>
      </c>
      <c r="J921">
        <v>0.30275229357798167</v>
      </c>
      <c r="K921">
        <v>0.62385321100917435</v>
      </c>
      <c r="L921">
        <v>7.3394495412844041E-2</v>
      </c>
      <c r="M921">
        <v>23.206815203145457</v>
      </c>
      <c r="N921">
        <v>27.074617737003035</v>
      </c>
      <c r="O921">
        <v>0.30275229357798167</v>
      </c>
      <c r="P921">
        <v>0.92660550458715596</v>
      </c>
      <c r="Q921">
        <v>1</v>
      </c>
      <c r="R921" s="112">
        <v>24.429723357232778</v>
      </c>
      <c r="S921" s="112">
        <v>23.729723357232778</v>
      </c>
    </row>
    <row r="922" spans="1:19">
      <c r="A922">
        <v>1889</v>
      </c>
      <c r="B922" s="100" t="s">
        <v>862</v>
      </c>
    </row>
    <row r="923" spans="1:19">
      <c r="A923">
        <v>1889</v>
      </c>
      <c r="B923" s="100" t="s">
        <v>1064</v>
      </c>
    </row>
    <row r="924" spans="1:19">
      <c r="A924">
        <v>1889</v>
      </c>
      <c r="B924" s="100" t="s">
        <v>872</v>
      </c>
    </row>
    <row r="925" spans="1:19">
      <c r="A925">
        <v>1889</v>
      </c>
      <c r="B925" s="100" t="s">
        <v>883</v>
      </c>
      <c r="C925" s="112">
        <v>164.80681818181836</v>
      </c>
      <c r="D925">
        <v>176</v>
      </c>
      <c r="E925">
        <v>55</v>
      </c>
      <c r="F925">
        <v>176</v>
      </c>
      <c r="G925">
        <v>41</v>
      </c>
      <c r="H925">
        <v>99</v>
      </c>
      <c r="I925">
        <v>36</v>
      </c>
      <c r="J925">
        <v>0.23295454545454544</v>
      </c>
      <c r="K925">
        <v>0.5625</v>
      </c>
      <c r="L925">
        <v>0.20454545454545456</v>
      </c>
      <c r="M925">
        <v>23.543831168831193</v>
      </c>
      <c r="N925">
        <v>27.46780303030306</v>
      </c>
      <c r="O925">
        <v>0.23295454545454544</v>
      </c>
      <c r="P925">
        <v>0.79545454545454541</v>
      </c>
      <c r="Q925">
        <v>1</v>
      </c>
      <c r="R925" s="112">
        <v>25.406726901045111</v>
      </c>
      <c r="S925" s="112">
        <v>24.706726901045112</v>
      </c>
    </row>
    <row r="926" spans="1:19">
      <c r="A926">
        <v>1889</v>
      </c>
      <c r="B926" s="128" t="s">
        <v>895</v>
      </c>
      <c r="C926" s="112">
        <v>165.57573221757329</v>
      </c>
      <c r="D926">
        <v>239</v>
      </c>
      <c r="E926">
        <v>53</v>
      </c>
      <c r="F926">
        <v>239</v>
      </c>
      <c r="G926">
        <v>51</v>
      </c>
      <c r="H926">
        <v>163</v>
      </c>
      <c r="I926">
        <v>25</v>
      </c>
      <c r="J926">
        <v>0.21338912133891214</v>
      </c>
      <c r="K926">
        <v>0.68200836820083677</v>
      </c>
      <c r="L926">
        <v>0.10460251046025104</v>
      </c>
      <c r="M926">
        <v>23.653676031081897</v>
      </c>
      <c r="N926">
        <v>27.595955369595547</v>
      </c>
      <c r="O926">
        <v>0.21338912133891214</v>
      </c>
      <c r="P926">
        <v>0.89539748953974896</v>
      </c>
      <c r="Q926">
        <v>1</v>
      </c>
      <c r="R926" s="112">
        <v>25.310400783770149</v>
      </c>
      <c r="S926" s="112">
        <v>24.61040078377015</v>
      </c>
    </row>
    <row r="927" spans="1:19">
      <c r="A927">
        <v>1889</v>
      </c>
      <c r="B927" s="100" t="s">
        <v>899</v>
      </c>
    </row>
    <row r="928" spans="1:19">
      <c r="A928">
        <v>1889</v>
      </c>
      <c r="B928" s="239" t="s">
        <v>1065</v>
      </c>
    </row>
    <row r="929" spans="1:19">
      <c r="A929">
        <v>1889</v>
      </c>
      <c r="B929" s="100" t="s">
        <v>848</v>
      </c>
    </row>
    <row r="930" spans="1:19">
      <c r="A930">
        <v>1889</v>
      </c>
      <c r="B930" s="242" t="s">
        <v>1066</v>
      </c>
      <c r="C930" s="112">
        <v>165.78730158730139</v>
      </c>
      <c r="D930">
        <v>504</v>
      </c>
      <c r="E930">
        <v>184</v>
      </c>
      <c r="F930">
        <v>504</v>
      </c>
      <c r="G930">
        <v>93</v>
      </c>
      <c r="H930">
        <v>330</v>
      </c>
      <c r="I930">
        <v>81</v>
      </c>
      <c r="J930">
        <v>0.18452380952380953</v>
      </c>
      <c r="K930">
        <v>0.65476190476190477</v>
      </c>
      <c r="L930">
        <v>0.16071428571428573</v>
      </c>
      <c r="M930">
        <v>23.683900226757341</v>
      </c>
      <c r="N930">
        <v>27.631216931216898</v>
      </c>
      <c r="O930">
        <v>0.18452380952380953</v>
      </c>
      <c r="P930">
        <v>0.8392857142857143</v>
      </c>
      <c r="Q930">
        <v>1</v>
      </c>
      <c r="R930" s="112">
        <v>25.585789184360582</v>
      </c>
      <c r="S930" s="112">
        <v>24.885789184360583</v>
      </c>
    </row>
    <row r="931" spans="1:19">
      <c r="A931">
        <v>1889</v>
      </c>
      <c r="B931" s="242" t="s">
        <v>1067</v>
      </c>
      <c r="C931" s="112">
        <v>161.9</v>
      </c>
      <c r="D931">
        <v>32</v>
      </c>
      <c r="E931">
        <v>9</v>
      </c>
      <c r="F931">
        <v>32</v>
      </c>
      <c r="G931">
        <v>7</v>
      </c>
      <c r="H931">
        <v>17</v>
      </c>
      <c r="I931">
        <v>8</v>
      </c>
      <c r="J931">
        <v>0.21875</v>
      </c>
      <c r="K931">
        <v>0.53125</v>
      </c>
      <c r="L931">
        <v>0.25</v>
      </c>
      <c r="M931">
        <v>23.12857142857143</v>
      </c>
      <c r="N931">
        <v>26.983333333333334</v>
      </c>
      <c r="O931">
        <v>0.21875</v>
      </c>
      <c r="P931">
        <v>0.75</v>
      </c>
      <c r="Q931">
        <v>1</v>
      </c>
      <c r="R931" s="112">
        <v>25.169327731092437</v>
      </c>
      <c r="S931" s="112">
        <v>24.469327731092438</v>
      </c>
    </row>
    <row r="932" spans="1:19">
      <c r="A932">
        <v>1889</v>
      </c>
      <c r="B932" s="61" t="s">
        <v>1068</v>
      </c>
    </row>
    <row r="933" spans="1:19">
      <c r="A933">
        <v>1889</v>
      </c>
      <c r="B933" s="100" t="s">
        <v>846</v>
      </c>
      <c r="C933" s="112">
        <v>164.04303797468341</v>
      </c>
      <c r="D933">
        <v>157</v>
      </c>
      <c r="E933">
        <v>29</v>
      </c>
      <c r="F933">
        <v>158</v>
      </c>
      <c r="G933">
        <v>37</v>
      </c>
      <c r="H933">
        <v>98</v>
      </c>
      <c r="I933">
        <v>23</v>
      </c>
      <c r="J933">
        <v>0.23417721518987342</v>
      </c>
      <c r="K933">
        <v>0.620253164556962</v>
      </c>
      <c r="L933">
        <v>0.14556962025316456</v>
      </c>
      <c r="M933">
        <v>23.434719710669061</v>
      </c>
      <c r="N933">
        <v>27.340506329113904</v>
      </c>
      <c r="O933">
        <v>0.23417721518987342</v>
      </c>
      <c r="P933">
        <v>0.85443037974683544</v>
      </c>
      <c r="Q933">
        <v>1</v>
      </c>
      <c r="R933" s="112">
        <v>25.108628261431136</v>
      </c>
      <c r="S933" s="112">
        <v>24.408628261431137</v>
      </c>
    </row>
    <row r="934" spans="1:19">
      <c r="A934">
        <v>1889</v>
      </c>
      <c r="B934" s="128" t="s">
        <v>874</v>
      </c>
      <c r="C934" s="112">
        <v>162.66285714285686</v>
      </c>
      <c r="D934">
        <v>104</v>
      </c>
      <c r="E934">
        <v>15</v>
      </c>
      <c r="F934">
        <v>104</v>
      </c>
      <c r="G934">
        <v>18</v>
      </c>
      <c r="H934">
        <v>70</v>
      </c>
      <c r="I934">
        <v>16</v>
      </c>
      <c r="J934">
        <v>0.17307692307692307</v>
      </c>
      <c r="K934">
        <v>0.67307692307692313</v>
      </c>
      <c r="L934">
        <v>0.15384615384615385</v>
      </c>
      <c r="M934">
        <v>23.237551020408123</v>
      </c>
      <c r="N934">
        <v>27.110476190476145</v>
      </c>
      <c r="O934">
        <v>0.17307692307692307</v>
      </c>
      <c r="P934">
        <v>0.84615384615384626</v>
      </c>
      <c r="Q934">
        <v>1</v>
      </c>
      <c r="R934" s="112">
        <v>25.118686103012593</v>
      </c>
      <c r="S934" s="112">
        <v>24.418686103012593</v>
      </c>
    </row>
    <row r="935" spans="1:19">
      <c r="A935">
        <v>1889</v>
      </c>
      <c r="B935" s="100" t="s">
        <v>894</v>
      </c>
      <c r="C935" s="112">
        <v>163.1664062499998</v>
      </c>
      <c r="D935">
        <v>128</v>
      </c>
      <c r="E935">
        <v>15</v>
      </c>
      <c r="F935">
        <v>128</v>
      </c>
      <c r="G935">
        <v>20</v>
      </c>
      <c r="H935">
        <v>90</v>
      </c>
      <c r="I935">
        <v>18</v>
      </c>
      <c r="J935">
        <v>0.15625</v>
      </c>
      <c r="K935">
        <v>0.703125</v>
      </c>
      <c r="L935">
        <v>0.140625</v>
      </c>
      <c r="M935">
        <v>23.309486607142826</v>
      </c>
      <c r="N935">
        <v>27.194401041666634</v>
      </c>
      <c r="O935">
        <v>0.15625</v>
      </c>
      <c r="P935">
        <v>0.859375</v>
      </c>
      <c r="Q935">
        <v>1</v>
      </c>
      <c r="R935" s="112">
        <v>25.208778108465577</v>
      </c>
      <c r="S935" s="112">
        <v>24.508778108465577</v>
      </c>
    </row>
    <row r="936" spans="1:19">
      <c r="A936">
        <v>1889</v>
      </c>
      <c r="B936" s="100" t="s">
        <v>905</v>
      </c>
      <c r="C936" s="112">
        <v>161.6675324675324</v>
      </c>
      <c r="D936">
        <v>77</v>
      </c>
      <c r="E936">
        <v>9</v>
      </c>
      <c r="F936">
        <v>77</v>
      </c>
      <c r="G936">
        <v>11</v>
      </c>
      <c r="H936">
        <v>51</v>
      </c>
      <c r="I936">
        <v>15</v>
      </c>
      <c r="J936">
        <v>0.14285714285714285</v>
      </c>
      <c r="K936">
        <v>0.66233766233766234</v>
      </c>
      <c r="L936">
        <v>0.19480519480519481</v>
      </c>
      <c r="M936">
        <v>23.095361781076058</v>
      </c>
      <c r="N936">
        <v>26.944588744588732</v>
      </c>
      <c r="O936">
        <v>0.14285714285714285</v>
      </c>
      <c r="P936">
        <v>0.80519480519480524</v>
      </c>
      <c r="Q936">
        <v>1</v>
      </c>
      <c r="R936" s="112">
        <v>25.170925339832891</v>
      </c>
      <c r="S936" s="112">
        <v>24.470925339832892</v>
      </c>
    </row>
    <row r="937" spans="1:19">
      <c r="A937">
        <v>1889</v>
      </c>
      <c r="B937" s="239" t="s">
        <v>1069</v>
      </c>
    </row>
    <row r="938" spans="1:19">
      <c r="A938">
        <v>1889</v>
      </c>
      <c r="B938" s="100" t="s">
        <v>881</v>
      </c>
      <c r="C938" s="112">
        <v>164.58095238095243</v>
      </c>
      <c r="D938">
        <v>21</v>
      </c>
      <c r="E938">
        <v>11</v>
      </c>
      <c r="F938">
        <v>21</v>
      </c>
      <c r="G938">
        <v>5</v>
      </c>
      <c r="H938">
        <v>11</v>
      </c>
      <c r="I938">
        <v>5</v>
      </c>
      <c r="J938">
        <v>0.23809523809523808</v>
      </c>
      <c r="K938">
        <v>0.52380952380952384</v>
      </c>
      <c r="L938">
        <v>0.23809523809523808</v>
      </c>
      <c r="M938">
        <v>23.511564625850347</v>
      </c>
      <c r="N938">
        <v>27.430158730158738</v>
      </c>
      <c r="O938">
        <v>0.23809523809523808</v>
      </c>
      <c r="P938">
        <v>0.76190476190476186</v>
      </c>
      <c r="Q938">
        <v>1</v>
      </c>
      <c r="R938" s="112">
        <v>25.470861678004542</v>
      </c>
      <c r="S938" s="112">
        <v>24.770861678004543</v>
      </c>
    </row>
    <row r="939" spans="1:19">
      <c r="A939">
        <v>1889</v>
      </c>
      <c r="B939" s="100" t="s">
        <v>900</v>
      </c>
      <c r="C939" s="112">
        <v>165.16666666666657</v>
      </c>
      <c r="D939">
        <v>21</v>
      </c>
      <c r="E939">
        <v>6</v>
      </c>
      <c r="F939">
        <v>21</v>
      </c>
      <c r="G939">
        <v>2</v>
      </c>
      <c r="H939">
        <v>17</v>
      </c>
      <c r="I939">
        <v>2</v>
      </c>
      <c r="J939">
        <v>9.5238095238095233E-2</v>
      </c>
      <c r="K939">
        <v>0.80952380952380953</v>
      </c>
      <c r="L939">
        <v>9.5238095238095233E-2</v>
      </c>
      <c r="M939">
        <v>23.595238095238081</v>
      </c>
      <c r="N939">
        <v>27.527777777777761</v>
      </c>
      <c r="O939">
        <v>9.5238095238095233E-2</v>
      </c>
      <c r="P939">
        <v>0.90476190476190477</v>
      </c>
      <c r="Q939">
        <v>1</v>
      </c>
      <c r="R939" s="112">
        <v>25.561507936507923</v>
      </c>
      <c r="S939" s="112">
        <v>24.861507936507923</v>
      </c>
    </row>
    <row r="940" spans="1:19">
      <c r="A940">
        <v>1889</v>
      </c>
      <c r="B940" s="128" t="s">
        <v>885</v>
      </c>
      <c r="C940" s="165">
        <v>168.1</v>
      </c>
      <c r="D940">
        <v>20</v>
      </c>
      <c r="E940">
        <v>9</v>
      </c>
      <c r="F940">
        <v>20</v>
      </c>
      <c r="G940">
        <v>6</v>
      </c>
      <c r="H940">
        <v>11</v>
      </c>
      <c r="I940">
        <v>3</v>
      </c>
      <c r="J940">
        <v>0.3</v>
      </c>
      <c r="K940">
        <v>0.55000000000000004</v>
      </c>
      <c r="L940">
        <v>0.15</v>
      </c>
      <c r="M940">
        <v>24.014285714285712</v>
      </c>
      <c r="N940">
        <v>28.016666666666666</v>
      </c>
      <c r="O940">
        <v>0.3</v>
      </c>
      <c r="P940">
        <v>0.85000000000000009</v>
      </c>
      <c r="Q940">
        <v>1</v>
      </c>
      <c r="R940" s="112">
        <v>25.469696969696969</v>
      </c>
      <c r="S940" s="112">
        <v>24.76969696969697</v>
      </c>
    </row>
    <row r="941" spans="1:19">
      <c r="A941">
        <v>1889</v>
      </c>
      <c r="B941" s="100" t="s">
        <v>889</v>
      </c>
      <c r="C941" s="112">
        <v>162.81363636363639</v>
      </c>
      <c r="D941">
        <v>132</v>
      </c>
      <c r="E941">
        <v>36</v>
      </c>
      <c r="F941">
        <v>132</v>
      </c>
      <c r="G941">
        <v>27</v>
      </c>
      <c r="H941">
        <v>79</v>
      </c>
      <c r="I941">
        <v>26</v>
      </c>
      <c r="J941">
        <v>0.20454545454545456</v>
      </c>
      <c r="K941">
        <v>0.59848484848484851</v>
      </c>
      <c r="L941">
        <v>0.19696969696969696</v>
      </c>
      <c r="M941">
        <v>23.259090909090911</v>
      </c>
      <c r="N941">
        <v>27.135606060606065</v>
      </c>
      <c r="O941">
        <v>0.20454545454545456</v>
      </c>
      <c r="P941">
        <v>0.80303030303030309</v>
      </c>
      <c r="Q941">
        <v>1</v>
      </c>
      <c r="R941" s="112">
        <v>25.17281357882624</v>
      </c>
      <c r="S941" s="112">
        <v>24.472813578826241</v>
      </c>
    </row>
    <row r="942" spans="1:19">
      <c r="A942">
        <v>1889</v>
      </c>
      <c r="B942" s="100" t="s">
        <v>890</v>
      </c>
      <c r="C942" s="112">
        <v>165.09696969696972</v>
      </c>
      <c r="D942">
        <v>33</v>
      </c>
      <c r="E942">
        <v>7</v>
      </c>
      <c r="F942">
        <v>33</v>
      </c>
      <c r="G942">
        <v>7</v>
      </c>
      <c r="H942">
        <v>21</v>
      </c>
      <c r="I942">
        <v>5</v>
      </c>
      <c r="J942">
        <v>0.21212121212121213</v>
      </c>
      <c r="K942">
        <v>0.63636363636363635</v>
      </c>
      <c r="L942">
        <v>0.15151515151515152</v>
      </c>
      <c r="M942">
        <v>23.585281385281387</v>
      </c>
      <c r="N942">
        <v>27.516161616161622</v>
      </c>
      <c r="O942">
        <v>0.21212121212121213</v>
      </c>
      <c r="P942">
        <v>0.84848484848484851</v>
      </c>
      <c r="Q942">
        <v>1</v>
      </c>
      <c r="R942" s="112">
        <v>25.363536727822446</v>
      </c>
      <c r="S942" s="112">
        <v>24.663536727822446</v>
      </c>
    </row>
    <row r="943" spans="1:19">
      <c r="A943">
        <v>1889</v>
      </c>
      <c r="B943" s="100" t="s">
        <v>979</v>
      </c>
      <c r="C943" s="112">
        <v>158.26666666666674</v>
      </c>
      <c r="D943">
        <v>18</v>
      </c>
      <c r="E943">
        <v>5</v>
      </c>
      <c r="F943">
        <v>18</v>
      </c>
      <c r="G943">
        <v>3</v>
      </c>
      <c r="H943">
        <v>12</v>
      </c>
      <c r="I943">
        <v>3</v>
      </c>
      <c r="J943">
        <v>0.16666666666666666</v>
      </c>
      <c r="K943">
        <v>0.66666666666666663</v>
      </c>
      <c r="L943">
        <v>0.16666666666666666</v>
      </c>
      <c r="M943">
        <v>22.609523809523818</v>
      </c>
      <c r="N943">
        <v>26.377777777777791</v>
      </c>
      <c r="O943">
        <v>0.16666666666666666</v>
      </c>
      <c r="P943">
        <v>0.83333333333333326</v>
      </c>
      <c r="Q943">
        <v>0.99999999999999989</v>
      </c>
      <c r="R943" s="112">
        <v>24.493650793650804</v>
      </c>
      <c r="S943" s="112">
        <v>23.793650793650805</v>
      </c>
    </row>
    <row r="944" spans="1:19">
      <c r="A944">
        <v>1889</v>
      </c>
      <c r="B944" s="239" t="s">
        <v>1070</v>
      </c>
    </row>
    <row r="945" spans="1:19">
      <c r="A945">
        <v>1889</v>
      </c>
      <c r="B945" s="128" t="s">
        <v>864</v>
      </c>
      <c r="C945" s="112">
        <v>158.99685534591185</v>
      </c>
      <c r="D945">
        <v>159</v>
      </c>
      <c r="E945">
        <v>46</v>
      </c>
      <c r="F945">
        <v>159</v>
      </c>
      <c r="G945">
        <v>22</v>
      </c>
      <c r="H945">
        <v>105</v>
      </c>
      <c r="I945">
        <v>32</v>
      </c>
      <c r="J945">
        <v>0.13836477987421383</v>
      </c>
      <c r="K945">
        <v>0.660377358490566</v>
      </c>
      <c r="L945">
        <v>0.20125786163522014</v>
      </c>
      <c r="M945">
        <v>22.713836477987407</v>
      </c>
      <c r="N945">
        <v>26.499475890985309</v>
      </c>
      <c r="O945">
        <v>0.13836477987421383</v>
      </c>
      <c r="P945">
        <v>0.79874213836477981</v>
      </c>
      <c r="Q945">
        <v>1</v>
      </c>
      <c r="R945" s="112">
        <v>24.78692472796245</v>
      </c>
      <c r="S945" s="112">
        <v>24.086924727962451</v>
      </c>
    </row>
    <row r="946" spans="1:19">
      <c r="A946">
        <v>1889</v>
      </c>
      <c r="B946" s="100" t="s">
        <v>877</v>
      </c>
      <c r="C946" s="112">
        <v>160.1</v>
      </c>
      <c r="D946">
        <v>81</v>
      </c>
      <c r="E946">
        <v>20</v>
      </c>
      <c r="F946">
        <v>81</v>
      </c>
      <c r="G946">
        <v>10</v>
      </c>
      <c r="H946">
        <v>48</v>
      </c>
      <c r="I946">
        <v>23</v>
      </c>
      <c r="J946">
        <v>0.12345679012345678</v>
      </c>
      <c r="K946">
        <v>0.59259259259259256</v>
      </c>
      <c r="L946">
        <v>0.2839506172839506</v>
      </c>
      <c r="M946">
        <v>22.87142857142857</v>
      </c>
      <c r="N946">
        <v>26.683333333333334</v>
      </c>
      <c r="O946">
        <v>0.12345679012345678</v>
      </c>
      <c r="P946">
        <v>0.71604938271604934</v>
      </c>
      <c r="Q946">
        <v>1</v>
      </c>
      <c r="R946" s="112">
        <v>25.293576388888887</v>
      </c>
      <c r="S946" s="112">
        <v>24.593576388888888</v>
      </c>
    </row>
    <row r="947" spans="1:19">
      <c r="A947">
        <v>1889</v>
      </c>
      <c r="B947" s="100" t="s">
        <v>964</v>
      </c>
      <c r="C947" s="112">
        <v>160.74903846153836</v>
      </c>
      <c r="D947">
        <v>104</v>
      </c>
      <c r="E947">
        <v>14</v>
      </c>
      <c r="F947">
        <v>104</v>
      </c>
      <c r="G947">
        <v>6</v>
      </c>
      <c r="H947">
        <v>81</v>
      </c>
      <c r="I947">
        <v>17</v>
      </c>
      <c r="J947">
        <v>5.7692307692307696E-2</v>
      </c>
      <c r="K947">
        <v>0.77884615384615385</v>
      </c>
      <c r="L947">
        <v>0.16346153846153846</v>
      </c>
      <c r="M947">
        <v>22.964148351648337</v>
      </c>
      <c r="N947">
        <v>26.791506410256392</v>
      </c>
      <c r="O947">
        <v>5.7692307692307696E-2</v>
      </c>
      <c r="P947">
        <v>0.83653846153846156</v>
      </c>
      <c r="Q947">
        <v>1</v>
      </c>
      <c r="R947" s="112">
        <v>25.137709718265256</v>
      </c>
      <c r="S947" s="112">
        <v>24.437709718265257</v>
      </c>
    </row>
    <row r="948" spans="1:19">
      <c r="A948">
        <v>1889</v>
      </c>
      <c r="B948" s="239" t="s">
        <v>1071</v>
      </c>
    </row>
    <row r="949" spans="1:19">
      <c r="A949">
        <v>1889</v>
      </c>
      <c r="B949" s="100" t="s">
        <v>844</v>
      </c>
      <c r="C949" s="112">
        <v>158.97978723404265</v>
      </c>
      <c r="D949">
        <v>94</v>
      </c>
      <c r="E949">
        <v>17</v>
      </c>
      <c r="F949">
        <v>94</v>
      </c>
      <c r="G949">
        <v>14</v>
      </c>
      <c r="H949">
        <v>59</v>
      </c>
      <c r="I949">
        <v>21</v>
      </c>
      <c r="J949">
        <v>0.14893617021276595</v>
      </c>
      <c r="K949">
        <v>0.62765957446808507</v>
      </c>
      <c r="L949">
        <v>0.22340425531914893</v>
      </c>
      <c r="M949">
        <v>22.711398176291805</v>
      </c>
      <c r="N949">
        <v>26.496631205673776</v>
      </c>
      <c r="O949">
        <v>0.14893617021276595</v>
      </c>
      <c r="P949">
        <v>0.77659574468085102</v>
      </c>
      <c r="Q949">
        <v>1</v>
      </c>
      <c r="R949" s="112">
        <v>24.828562413064773</v>
      </c>
      <c r="S949" s="112">
        <v>24.128562413064774</v>
      </c>
    </row>
    <row r="950" spans="1:19">
      <c r="A950">
        <v>1889</v>
      </c>
      <c r="B950" s="239" t="s">
        <v>1072</v>
      </c>
    </row>
    <row r="951" spans="1:19">
      <c r="A951">
        <v>1889</v>
      </c>
      <c r="B951" s="100" t="s">
        <v>976</v>
      </c>
      <c r="C951" s="112">
        <v>161.19999999999999</v>
      </c>
      <c r="D951">
        <v>61</v>
      </c>
      <c r="E951">
        <v>15</v>
      </c>
      <c r="F951">
        <v>61</v>
      </c>
      <c r="G951">
        <v>19</v>
      </c>
      <c r="H951">
        <v>32</v>
      </c>
      <c r="I951">
        <v>10</v>
      </c>
      <c r="J951">
        <v>0.31147540983606559</v>
      </c>
      <c r="K951">
        <v>0.52459016393442626</v>
      </c>
      <c r="L951">
        <v>0.16393442622950818</v>
      </c>
      <c r="M951">
        <v>23.028571428571428</v>
      </c>
      <c r="N951">
        <v>26.866666666666664</v>
      </c>
      <c r="O951">
        <v>0.31147540983606559</v>
      </c>
      <c r="P951">
        <v>0.83606557377049184</v>
      </c>
      <c r="Q951">
        <v>1</v>
      </c>
      <c r="R951" s="112">
        <v>24.407886904761902</v>
      </c>
      <c r="S951" s="112">
        <v>23.707886904761903</v>
      </c>
    </row>
    <row r="952" spans="1:19">
      <c r="A952">
        <v>1889</v>
      </c>
      <c r="B952" s="100" t="s">
        <v>863</v>
      </c>
      <c r="C952" s="112">
        <v>161.24687499999999</v>
      </c>
      <c r="D952">
        <v>127</v>
      </c>
      <c r="E952">
        <v>10</v>
      </c>
      <c r="F952">
        <v>128</v>
      </c>
      <c r="G952">
        <v>5</v>
      </c>
      <c r="H952">
        <v>92</v>
      </c>
      <c r="I952">
        <v>31</v>
      </c>
      <c r="J952">
        <v>3.90625E-2</v>
      </c>
      <c r="K952">
        <v>0.71875</v>
      </c>
      <c r="L952">
        <v>0.2421875</v>
      </c>
      <c r="M952">
        <v>23.035267857142856</v>
      </c>
      <c r="N952">
        <v>26.874479166666664</v>
      </c>
      <c r="O952">
        <v>3.90625E-2</v>
      </c>
      <c r="P952">
        <v>0.7578125</v>
      </c>
      <c r="Q952">
        <v>1</v>
      </c>
      <c r="R952" s="112">
        <v>25.497370762163559</v>
      </c>
      <c r="S952" s="112">
        <v>24.79737076216356</v>
      </c>
    </row>
    <row r="953" spans="1:19">
      <c r="A953">
        <v>1889</v>
      </c>
      <c r="B953" s="100" t="s">
        <v>975</v>
      </c>
      <c r="C953" s="112">
        <v>160.7136000000001</v>
      </c>
      <c r="D953">
        <v>125</v>
      </c>
      <c r="E953">
        <v>29</v>
      </c>
      <c r="F953">
        <v>125</v>
      </c>
      <c r="G953">
        <v>40</v>
      </c>
      <c r="H953">
        <v>72</v>
      </c>
      <c r="I953">
        <v>13</v>
      </c>
      <c r="J953">
        <v>0.32</v>
      </c>
      <c r="K953">
        <v>0.57599999999999996</v>
      </c>
      <c r="L953">
        <v>0.104</v>
      </c>
      <c r="M953">
        <v>22.959085714285727</v>
      </c>
      <c r="N953">
        <v>26.785600000000017</v>
      </c>
      <c r="O953">
        <v>0.32</v>
      </c>
      <c r="P953">
        <v>0.89599999999999991</v>
      </c>
      <c r="Q953">
        <v>0.99999999999999989</v>
      </c>
      <c r="R953" s="112">
        <v>24.154871428571443</v>
      </c>
      <c r="S953" s="112">
        <v>23.454871428571444</v>
      </c>
    </row>
    <row r="954" spans="1:19">
      <c r="A954">
        <v>1889</v>
      </c>
      <c r="B954" s="128" t="s">
        <v>901</v>
      </c>
      <c r="C954" s="112">
        <v>161.94201680672276</v>
      </c>
      <c r="D954">
        <v>119</v>
      </c>
      <c r="E954">
        <v>32</v>
      </c>
      <c r="F954">
        <v>119</v>
      </c>
      <c r="G954">
        <v>21</v>
      </c>
      <c r="H954">
        <v>84</v>
      </c>
      <c r="I954">
        <v>14</v>
      </c>
      <c r="J954">
        <v>0.17647058823529413</v>
      </c>
      <c r="K954">
        <v>0.70588235294117652</v>
      </c>
      <c r="L954">
        <v>0.11764705882352941</v>
      </c>
      <c r="M954">
        <v>23.134573829531824</v>
      </c>
      <c r="N954">
        <v>26.990336134453795</v>
      </c>
      <c r="O954">
        <v>0.17647058823529413</v>
      </c>
      <c r="P954">
        <v>0.88235294117647067</v>
      </c>
      <c r="Q954">
        <v>1</v>
      </c>
      <c r="R954" s="112">
        <v>24.901798219287727</v>
      </c>
      <c r="S954" s="112">
        <v>24.201798219287728</v>
      </c>
    </row>
    <row r="955" spans="1:19">
      <c r="A955">
        <v>1889</v>
      </c>
      <c r="B955" s="128" t="s">
        <v>887</v>
      </c>
      <c r="C955" s="112">
        <v>162.80000000000001</v>
      </c>
      <c r="D955">
        <v>118</v>
      </c>
      <c r="E955">
        <v>15</v>
      </c>
      <c r="F955">
        <v>118</v>
      </c>
      <c r="G955">
        <v>14</v>
      </c>
      <c r="H955">
        <v>70</v>
      </c>
      <c r="I955">
        <v>34</v>
      </c>
      <c r="J955">
        <v>0.11864406779661017</v>
      </c>
      <c r="K955">
        <v>0.59322033898305082</v>
      </c>
      <c r="L955">
        <v>0.28813559322033899</v>
      </c>
      <c r="M955">
        <v>23.25714285714286</v>
      </c>
      <c r="N955">
        <v>27.133333333333336</v>
      </c>
      <c r="O955">
        <v>0.11864406779661017</v>
      </c>
      <c r="P955">
        <v>0.71186440677966101</v>
      </c>
      <c r="Q955">
        <v>1</v>
      </c>
      <c r="R955" s="112">
        <v>25.748979591836736</v>
      </c>
      <c r="S955" s="112">
        <v>25.048979591836737</v>
      </c>
    </row>
    <row r="956" spans="1:19">
      <c r="A956">
        <v>1889</v>
      </c>
      <c r="B956" s="100" t="s">
        <v>896</v>
      </c>
      <c r="C956" s="112">
        <v>164.88949999999988</v>
      </c>
      <c r="D956">
        <v>200</v>
      </c>
      <c r="E956">
        <v>34</v>
      </c>
      <c r="F956">
        <v>200</v>
      </c>
      <c r="G956">
        <v>23</v>
      </c>
      <c r="H956">
        <v>128</v>
      </c>
      <c r="I956">
        <v>49</v>
      </c>
      <c r="J956">
        <v>0.115</v>
      </c>
      <c r="K956">
        <v>0.64</v>
      </c>
      <c r="L956">
        <v>0.245</v>
      </c>
      <c r="M956">
        <v>23.555642857142839</v>
      </c>
      <c r="N956">
        <v>27.481583333333315</v>
      </c>
      <c r="O956">
        <v>0.115</v>
      </c>
      <c r="P956">
        <v>0.755</v>
      </c>
      <c r="Q956">
        <v>1</v>
      </c>
      <c r="R956" s="112">
        <v>25.917341424851173</v>
      </c>
      <c r="S956" s="112">
        <v>25.217341424851174</v>
      </c>
    </row>
    <row r="957" spans="1:19">
      <c r="A957">
        <v>1889</v>
      </c>
      <c r="B957" s="100" t="s">
        <v>888</v>
      </c>
      <c r="C957" s="112">
        <v>162</v>
      </c>
      <c r="D957">
        <v>157</v>
      </c>
      <c r="E957">
        <v>28</v>
      </c>
      <c r="F957">
        <v>157</v>
      </c>
      <c r="G957">
        <v>24</v>
      </c>
      <c r="H957">
        <v>94</v>
      </c>
      <c r="I957">
        <v>39</v>
      </c>
      <c r="J957">
        <v>0.15286624203821655</v>
      </c>
      <c r="K957">
        <v>0.59872611464968151</v>
      </c>
      <c r="L957">
        <v>0.24840764331210191</v>
      </c>
      <c r="M957">
        <v>23.142857142857142</v>
      </c>
      <c r="N957">
        <v>27</v>
      </c>
      <c r="O957">
        <v>0.15286624203821655</v>
      </c>
      <c r="P957">
        <v>0.75159235668789803</v>
      </c>
      <c r="Q957">
        <v>1</v>
      </c>
      <c r="R957" s="112">
        <v>25.37917933130699</v>
      </c>
      <c r="S957" s="112">
        <v>24.67917933130699</v>
      </c>
    </row>
    <row r="958" spans="1:19">
      <c r="A958">
        <v>1889</v>
      </c>
      <c r="B958" s="128" t="s">
        <v>977</v>
      </c>
      <c r="C958" s="112">
        <v>163.88737864077677</v>
      </c>
      <c r="D958">
        <v>103</v>
      </c>
      <c r="E958">
        <v>28</v>
      </c>
      <c r="F958">
        <v>103</v>
      </c>
      <c r="G958">
        <v>29</v>
      </c>
      <c r="H958">
        <v>66</v>
      </c>
      <c r="I958">
        <v>8</v>
      </c>
      <c r="J958">
        <v>0.28155339805825241</v>
      </c>
      <c r="K958">
        <v>0.64077669902912626</v>
      </c>
      <c r="L958">
        <v>7.7669902912621352E-2</v>
      </c>
      <c r="M958">
        <v>23.41248266296811</v>
      </c>
      <c r="N958">
        <v>27.314563106796129</v>
      </c>
      <c r="O958">
        <v>0.28155339805825241</v>
      </c>
      <c r="P958">
        <v>0.92233009708737868</v>
      </c>
      <c r="Q958">
        <v>1</v>
      </c>
      <c r="R958" s="112">
        <v>24.742737359727663</v>
      </c>
      <c r="S958" s="112">
        <v>24.042737359727663</v>
      </c>
    </row>
    <row r="959" spans="1:19">
      <c r="A959">
        <v>1889</v>
      </c>
      <c r="B959" t="s">
        <v>1073</v>
      </c>
      <c r="C959" s="112">
        <v>161.44333333333344</v>
      </c>
      <c r="D959">
        <v>90</v>
      </c>
      <c r="E959">
        <v>13</v>
      </c>
      <c r="F959">
        <v>90</v>
      </c>
      <c r="G959">
        <v>12</v>
      </c>
      <c r="H959">
        <v>61</v>
      </c>
      <c r="I959">
        <v>17</v>
      </c>
      <c r="J959">
        <v>0.13333333333333333</v>
      </c>
      <c r="K959">
        <v>0.67777777777777781</v>
      </c>
      <c r="L959">
        <v>0.18888888888888888</v>
      </c>
      <c r="M959">
        <v>23.06333333333335</v>
      </c>
      <c r="N959">
        <v>26.907222222222241</v>
      </c>
      <c r="O959">
        <v>0.13333333333333333</v>
      </c>
      <c r="P959">
        <v>0.81111111111111112</v>
      </c>
      <c r="Q959">
        <v>1</v>
      </c>
      <c r="R959" s="112">
        <v>25.142814207650293</v>
      </c>
      <c r="S959" s="112">
        <v>24.442814207650294</v>
      </c>
    </row>
    <row r="960" spans="1:19">
      <c r="A960">
        <v>1889</v>
      </c>
      <c r="B960" s="100" t="s">
        <v>978</v>
      </c>
      <c r="C960" s="112">
        <v>160.957142857143</v>
      </c>
      <c r="D960">
        <v>77</v>
      </c>
      <c r="E960">
        <v>19</v>
      </c>
      <c r="F960">
        <v>77</v>
      </c>
      <c r="G960">
        <v>15</v>
      </c>
      <c r="H960">
        <v>55</v>
      </c>
      <c r="I960">
        <v>7</v>
      </c>
      <c r="J960">
        <v>0.19480519480519481</v>
      </c>
      <c r="K960">
        <v>0.7142857142857143</v>
      </c>
      <c r="L960">
        <v>9.0909090909090912E-2</v>
      </c>
      <c r="M960">
        <v>22.993877551020429</v>
      </c>
      <c r="N960">
        <v>26.826190476190501</v>
      </c>
      <c r="O960">
        <v>0.19480519480519481</v>
      </c>
      <c r="P960">
        <v>0.90909090909090917</v>
      </c>
      <c r="Q960">
        <v>1</v>
      </c>
      <c r="R960" s="112">
        <v>24.631320346320368</v>
      </c>
      <c r="S960" s="112">
        <v>23.931320346320369</v>
      </c>
    </row>
    <row r="961" spans="1:19">
      <c r="A961">
        <v>1889</v>
      </c>
      <c r="B961" s="100" t="s">
        <v>880</v>
      </c>
      <c r="C961" s="112">
        <v>160.20470588235287</v>
      </c>
      <c r="D961">
        <v>85</v>
      </c>
      <c r="E961">
        <v>21</v>
      </c>
      <c r="F961">
        <v>85</v>
      </c>
      <c r="G961">
        <v>10</v>
      </c>
      <c r="H961">
        <v>55</v>
      </c>
      <c r="I961">
        <v>20</v>
      </c>
      <c r="J961">
        <v>0.11764705882352941</v>
      </c>
      <c r="K961">
        <v>0.6470588235294118</v>
      </c>
      <c r="L961">
        <v>0.23529411764705882</v>
      </c>
      <c r="M961">
        <v>22.88638655462184</v>
      </c>
      <c r="N961">
        <v>26.700784313725478</v>
      </c>
      <c r="O961">
        <v>0.11764705882352941</v>
      </c>
      <c r="P961">
        <v>0.76470588235294124</v>
      </c>
      <c r="Q961">
        <v>1</v>
      </c>
      <c r="R961" s="112">
        <v>25.140348866819444</v>
      </c>
      <c r="S961" s="112">
        <v>24.440348866819445</v>
      </c>
    </row>
    <row r="962" spans="1:19">
      <c r="A962">
        <v>1889</v>
      </c>
      <c r="B962" s="100" t="s">
        <v>882</v>
      </c>
      <c r="C962" s="112">
        <v>161.23058823529416</v>
      </c>
      <c r="D962">
        <v>85</v>
      </c>
      <c r="E962">
        <v>11</v>
      </c>
      <c r="F962">
        <v>85</v>
      </c>
      <c r="G962">
        <v>13</v>
      </c>
      <c r="H962">
        <v>57</v>
      </c>
      <c r="I962">
        <v>15</v>
      </c>
      <c r="J962">
        <v>0.15294117647058825</v>
      </c>
      <c r="K962">
        <v>0.6705882352941176</v>
      </c>
      <c r="L962">
        <v>0.17647058823529413</v>
      </c>
      <c r="M962">
        <v>23.032941176470594</v>
      </c>
      <c r="N962">
        <v>26.871764705882359</v>
      </c>
      <c r="O962">
        <v>0.15294117647058825</v>
      </c>
      <c r="P962">
        <v>0.82352941176470584</v>
      </c>
      <c r="Q962">
        <v>1</v>
      </c>
      <c r="R962" s="112">
        <v>25.019700722394226</v>
      </c>
      <c r="S962" s="112">
        <v>24.319700722394227</v>
      </c>
    </row>
    <row r="963" spans="1:19">
      <c r="A963">
        <v>1889</v>
      </c>
      <c r="B963" s="100" t="s">
        <v>902</v>
      </c>
      <c r="C963" s="112">
        <v>161.66760563380265</v>
      </c>
      <c r="D963">
        <v>142</v>
      </c>
      <c r="E963">
        <v>21</v>
      </c>
      <c r="F963">
        <v>142</v>
      </c>
      <c r="G963">
        <v>12</v>
      </c>
      <c r="H963">
        <v>105</v>
      </c>
      <c r="I963">
        <v>25</v>
      </c>
      <c r="J963">
        <v>8.4507042253521125E-2</v>
      </c>
      <c r="K963">
        <v>0.73943661971830987</v>
      </c>
      <c r="L963">
        <v>0.176056338028169</v>
      </c>
      <c r="M963">
        <v>23.095372233400379</v>
      </c>
      <c r="N963">
        <v>26.94460093896711</v>
      </c>
      <c r="O963">
        <v>8.4507042253521125E-2</v>
      </c>
      <c r="P963">
        <v>0.823943661971831</v>
      </c>
      <c r="Q963">
        <v>1</v>
      </c>
      <c r="R963" s="112">
        <v>25.258272172718829</v>
      </c>
      <c r="S963" s="112">
        <v>24.55827217271883</v>
      </c>
    </row>
    <row r="964" spans="1:19">
      <c r="A964">
        <v>1889</v>
      </c>
      <c r="B964" s="100" t="s">
        <v>907</v>
      </c>
      <c r="C964" s="112">
        <v>161.72323943661959</v>
      </c>
      <c r="D964">
        <v>142</v>
      </c>
      <c r="E964">
        <v>34</v>
      </c>
      <c r="F964">
        <v>142</v>
      </c>
      <c r="G964">
        <v>26</v>
      </c>
      <c r="H964">
        <v>92</v>
      </c>
      <c r="I964">
        <v>24</v>
      </c>
      <c r="J964">
        <v>0.18309859154929578</v>
      </c>
      <c r="K964">
        <v>0.647887323943662</v>
      </c>
      <c r="L964">
        <v>0.16901408450704225</v>
      </c>
      <c r="M964">
        <v>23.103319919517084</v>
      </c>
      <c r="N964">
        <v>26.9538732394366</v>
      </c>
      <c r="O964">
        <v>0.18309859154929578</v>
      </c>
      <c r="P964">
        <v>0.83098591549295775</v>
      </c>
      <c r="Q964">
        <v>1</v>
      </c>
      <c r="R964" s="112">
        <v>24.986742739042935</v>
      </c>
      <c r="S964" s="112">
        <v>24.286742739042936</v>
      </c>
    </row>
    <row r="965" spans="1:19">
      <c r="A965">
        <v>1889</v>
      </c>
      <c r="B965" s="100" t="s">
        <v>908</v>
      </c>
      <c r="C965" s="112">
        <v>162.80000000000001</v>
      </c>
      <c r="D965">
        <v>74</v>
      </c>
      <c r="E965">
        <v>5</v>
      </c>
      <c r="F965">
        <v>74</v>
      </c>
      <c r="G965">
        <v>10</v>
      </c>
      <c r="H965">
        <v>51</v>
      </c>
      <c r="I965">
        <v>13</v>
      </c>
      <c r="J965">
        <v>0.13513513513513514</v>
      </c>
      <c r="K965">
        <v>0.68918918918918914</v>
      </c>
      <c r="L965">
        <v>0.17567567567567569</v>
      </c>
      <c r="M965">
        <v>23.25714285714286</v>
      </c>
      <c r="N965">
        <v>27.133333333333336</v>
      </c>
      <c r="O965">
        <v>0.13513513513513514</v>
      </c>
      <c r="P965">
        <v>0.82432432432432434</v>
      </c>
      <c r="Q965">
        <v>1</v>
      </c>
      <c r="R965" s="112">
        <v>25.309243697478994</v>
      </c>
      <c r="S965" s="112">
        <v>24.609243697478995</v>
      </c>
    </row>
    <row r="966" spans="1:19">
      <c r="A966">
        <v>1889</v>
      </c>
      <c r="B966" s="239" t="s">
        <v>1074</v>
      </c>
    </row>
    <row r="967" spans="1:19">
      <c r="A967">
        <v>1889</v>
      </c>
      <c r="B967" s="100" t="s">
        <v>969</v>
      </c>
      <c r="C967" s="112">
        <v>165.16976744186059</v>
      </c>
      <c r="D967">
        <v>43</v>
      </c>
      <c r="E967">
        <v>17</v>
      </c>
      <c r="F967">
        <v>43</v>
      </c>
      <c r="G967">
        <v>15</v>
      </c>
      <c r="H967">
        <v>26</v>
      </c>
      <c r="I967">
        <v>2</v>
      </c>
      <c r="J967">
        <v>0.34883720930232559</v>
      </c>
      <c r="K967">
        <v>0.60465116279069764</v>
      </c>
      <c r="L967">
        <v>4.6511627906976744E-2</v>
      </c>
      <c r="M967">
        <v>23.595681063122942</v>
      </c>
      <c r="N967">
        <v>27.528294573643432</v>
      </c>
      <c r="O967">
        <v>0.34883720930232559</v>
      </c>
      <c r="P967">
        <v>0.95348837209302317</v>
      </c>
      <c r="Q967">
        <v>0.99999999999999989</v>
      </c>
      <c r="R967" s="112">
        <v>24.578834440753063</v>
      </c>
      <c r="S967" s="112">
        <v>23.878834440753064</v>
      </c>
    </row>
    <row r="968" spans="1:19">
      <c r="A968">
        <v>1889</v>
      </c>
      <c r="B968" s="100" t="s">
        <v>991</v>
      </c>
      <c r="C968" s="112">
        <v>162.28148148148156</v>
      </c>
      <c r="D968">
        <v>27</v>
      </c>
      <c r="E968">
        <v>11</v>
      </c>
      <c r="F968">
        <v>27</v>
      </c>
      <c r="G968">
        <v>3</v>
      </c>
      <c r="H968">
        <v>17</v>
      </c>
      <c r="I968">
        <v>7</v>
      </c>
      <c r="J968">
        <v>0.1111111111111111</v>
      </c>
      <c r="K968">
        <v>0.62962962962962965</v>
      </c>
      <c r="L968">
        <v>0.25925925925925924</v>
      </c>
      <c r="M968">
        <v>23.183068783068794</v>
      </c>
      <c r="N968">
        <v>27.046913580246926</v>
      </c>
      <c r="O968">
        <v>0.1111111111111111</v>
      </c>
      <c r="P968">
        <v>0.7407407407407407</v>
      </c>
      <c r="Q968">
        <v>1</v>
      </c>
      <c r="R968" s="112">
        <v>25.569561157796464</v>
      </c>
      <c r="S968" s="112">
        <v>24.869561157796465</v>
      </c>
    </row>
    <row r="969" spans="1:19">
      <c r="A969">
        <v>1889</v>
      </c>
      <c r="B969" s="128" t="s">
        <v>985</v>
      </c>
      <c r="C969" s="112">
        <v>163.5236842105264</v>
      </c>
      <c r="D969">
        <v>76</v>
      </c>
      <c r="E969">
        <v>22</v>
      </c>
      <c r="F969">
        <v>76</v>
      </c>
      <c r="G969">
        <v>20</v>
      </c>
      <c r="H969">
        <v>52</v>
      </c>
      <c r="I969">
        <v>4</v>
      </c>
      <c r="J969">
        <v>0.26315789473684209</v>
      </c>
      <c r="K969">
        <v>0.68421052631578949</v>
      </c>
      <c r="L969">
        <v>5.2631578947368418E-2</v>
      </c>
      <c r="M969">
        <v>23.360526315789485</v>
      </c>
      <c r="N969">
        <v>27.253947368421066</v>
      </c>
      <c r="O969">
        <v>0.26315789473684209</v>
      </c>
      <c r="P969">
        <v>0.94736842105263164</v>
      </c>
      <c r="Q969">
        <v>1</v>
      </c>
      <c r="R969" s="112">
        <v>24.708248987854262</v>
      </c>
      <c r="S969" s="112">
        <v>24.008248987854262</v>
      </c>
    </row>
    <row r="970" spans="1:19">
      <c r="A970">
        <v>1889</v>
      </c>
      <c r="B970" s="100" t="s">
        <v>1075</v>
      </c>
      <c r="C970" s="112">
        <v>163.84791666666678</v>
      </c>
      <c r="D970">
        <v>47</v>
      </c>
      <c r="E970">
        <v>24</v>
      </c>
      <c r="F970">
        <v>48</v>
      </c>
      <c r="G970">
        <v>20</v>
      </c>
      <c r="H970">
        <v>22</v>
      </c>
      <c r="I970">
        <v>6</v>
      </c>
      <c r="J970">
        <v>0.41666666666666669</v>
      </c>
      <c r="K970">
        <v>0.45833333333333331</v>
      </c>
      <c r="L970">
        <v>0.125</v>
      </c>
      <c r="M970">
        <v>23.406845238095254</v>
      </c>
      <c r="N970">
        <v>27.307986111111131</v>
      </c>
      <c r="O970">
        <v>0.41666666666666669</v>
      </c>
      <c r="P970">
        <v>0.875</v>
      </c>
      <c r="Q970">
        <v>1</v>
      </c>
      <c r="R970" s="112">
        <v>24.116143578643594</v>
      </c>
      <c r="S970" s="112">
        <v>23.416143578643595</v>
      </c>
    </row>
    <row r="971" spans="1:19">
      <c r="A971">
        <v>1889</v>
      </c>
      <c r="B971" s="100" t="s">
        <v>986</v>
      </c>
      <c r="C971" s="112">
        <v>166.2285714285714</v>
      </c>
      <c r="D971">
        <v>21</v>
      </c>
      <c r="E971">
        <v>9</v>
      </c>
      <c r="F971">
        <v>21</v>
      </c>
      <c r="G971">
        <v>6</v>
      </c>
      <c r="H971">
        <v>11</v>
      </c>
      <c r="I971">
        <v>4</v>
      </c>
      <c r="J971">
        <v>0.2857142857142857</v>
      </c>
      <c r="K971">
        <v>0.52380952380952384</v>
      </c>
      <c r="L971">
        <v>0.19047619047619047</v>
      </c>
      <c r="M971">
        <v>23.746938775510198</v>
      </c>
      <c r="N971">
        <v>27.704761904761899</v>
      </c>
      <c r="O971">
        <v>0.2857142857142857</v>
      </c>
      <c r="P971">
        <v>0.80952380952380953</v>
      </c>
      <c r="Q971">
        <v>1</v>
      </c>
      <c r="R971" s="112">
        <v>25.366048237476804</v>
      </c>
      <c r="S971" s="112">
        <v>24.666048237476804</v>
      </c>
    </row>
    <row r="972" spans="1:19">
      <c r="A972">
        <v>1889</v>
      </c>
      <c r="B972" s="128" t="s">
        <v>987</v>
      </c>
      <c r="C972" s="112">
        <v>162.1848484848484</v>
      </c>
      <c r="D972">
        <v>33</v>
      </c>
      <c r="E972">
        <v>10</v>
      </c>
      <c r="F972">
        <v>33</v>
      </c>
      <c r="G972">
        <v>6</v>
      </c>
      <c r="H972">
        <v>25</v>
      </c>
      <c r="I972">
        <v>2</v>
      </c>
      <c r="J972">
        <v>0.18181818181818182</v>
      </c>
      <c r="K972">
        <v>0.75757575757575757</v>
      </c>
      <c r="L972">
        <v>6.0606060606060608E-2</v>
      </c>
      <c r="M972">
        <v>23.169264069264056</v>
      </c>
      <c r="N972">
        <v>27.030808080808068</v>
      </c>
      <c r="O972">
        <v>0.18181818181818182</v>
      </c>
      <c r="P972">
        <v>0.93939393939393945</v>
      </c>
      <c r="Q972">
        <v>1</v>
      </c>
      <c r="R972" s="112">
        <v>24.791112554112541</v>
      </c>
      <c r="S972" s="112">
        <v>24.091112554112541</v>
      </c>
    </row>
    <row r="973" spans="1:19">
      <c r="A973">
        <v>1889</v>
      </c>
      <c r="B973" s="100" t="s">
        <v>970</v>
      </c>
      <c r="C973" s="112">
        <v>163.36000000000001</v>
      </c>
      <c r="D973">
        <v>45</v>
      </c>
      <c r="E973">
        <v>7</v>
      </c>
      <c r="F973">
        <v>45</v>
      </c>
      <c r="G973">
        <v>11</v>
      </c>
      <c r="H973">
        <v>28</v>
      </c>
      <c r="I973">
        <v>6</v>
      </c>
      <c r="J973">
        <v>0.24444444444444444</v>
      </c>
      <c r="K973">
        <v>0.62222222222222223</v>
      </c>
      <c r="L973">
        <v>0.13333333333333333</v>
      </c>
      <c r="M973">
        <v>23.337142857142858</v>
      </c>
      <c r="N973">
        <v>27.22666666666667</v>
      </c>
      <c r="O973">
        <v>0.24444444444444444</v>
      </c>
      <c r="P973">
        <v>0.8666666666666667</v>
      </c>
      <c r="Q973">
        <v>1</v>
      </c>
      <c r="R973" s="112">
        <v>24.934625850340137</v>
      </c>
      <c r="S973" s="112">
        <v>24.234625850340137</v>
      </c>
    </row>
    <row r="974" spans="1:19">
      <c r="A974">
        <v>1889</v>
      </c>
      <c r="B974" s="100" t="s">
        <v>972</v>
      </c>
      <c r="C974" s="112">
        <v>165.43333333333325</v>
      </c>
      <c r="D974">
        <v>84</v>
      </c>
      <c r="E974">
        <v>19</v>
      </c>
      <c r="F974">
        <v>84</v>
      </c>
      <c r="G974">
        <v>13</v>
      </c>
      <c r="H974">
        <v>57</v>
      </c>
      <c r="I974">
        <v>14</v>
      </c>
      <c r="J974">
        <v>0.15476190476190477</v>
      </c>
      <c r="K974">
        <v>0.6785714285714286</v>
      </c>
      <c r="L974">
        <v>0.16666666666666666</v>
      </c>
      <c r="M974">
        <v>23.633333333333322</v>
      </c>
      <c r="N974">
        <v>27.572222222222209</v>
      </c>
      <c r="O974">
        <v>0.15476190476190477</v>
      </c>
      <c r="P974">
        <v>0.83333333333333337</v>
      </c>
      <c r="Q974">
        <v>1</v>
      </c>
      <c r="R974" s="112">
        <v>25.637329434697843</v>
      </c>
      <c r="S974" s="112">
        <v>24.937329434697844</v>
      </c>
    </row>
    <row r="975" spans="1:19">
      <c r="A975">
        <v>1889</v>
      </c>
      <c r="B975" s="100" t="s">
        <v>974</v>
      </c>
      <c r="C975" s="112">
        <v>162.83333333333357</v>
      </c>
      <c r="D975">
        <v>81</v>
      </c>
      <c r="E975">
        <v>24</v>
      </c>
      <c r="F975">
        <v>81</v>
      </c>
      <c r="G975">
        <v>20</v>
      </c>
      <c r="H975">
        <v>57</v>
      </c>
      <c r="I975">
        <v>4</v>
      </c>
      <c r="J975">
        <v>0.24691358024691357</v>
      </c>
      <c r="K975">
        <v>0.70370370370370372</v>
      </c>
      <c r="L975">
        <v>4.9382716049382713E-2</v>
      </c>
      <c r="M975">
        <v>23.261904761904795</v>
      </c>
      <c r="N975">
        <v>27.138888888888928</v>
      </c>
      <c r="O975">
        <v>0.24691358024691357</v>
      </c>
      <c r="P975">
        <v>0.95061728395061729</v>
      </c>
      <c r="Q975">
        <v>1</v>
      </c>
      <c r="R975" s="112">
        <v>24.656258702311369</v>
      </c>
      <c r="S975" s="112">
        <v>23.95625870231137</v>
      </c>
    </row>
    <row r="976" spans="1:19">
      <c r="A976">
        <v>1889</v>
      </c>
      <c r="B976" s="100" t="s">
        <v>988</v>
      </c>
      <c r="C976" s="112">
        <v>167.3</v>
      </c>
      <c r="D976">
        <v>34</v>
      </c>
      <c r="E976">
        <v>6</v>
      </c>
      <c r="F976">
        <v>34</v>
      </c>
      <c r="G976">
        <v>3</v>
      </c>
      <c r="H976">
        <v>25</v>
      </c>
      <c r="I976">
        <v>6</v>
      </c>
      <c r="J976">
        <v>8.8235294117647065E-2</v>
      </c>
      <c r="K976">
        <v>0.73529411764705888</v>
      </c>
      <c r="L976">
        <v>0.17647058823529413</v>
      </c>
      <c r="M976">
        <v>23.900000000000002</v>
      </c>
      <c r="N976">
        <v>27.883333333333336</v>
      </c>
      <c r="O976">
        <v>8.8235294117647065E-2</v>
      </c>
      <c r="P976">
        <v>0.82352941176470595</v>
      </c>
      <c r="Q976">
        <v>1</v>
      </c>
      <c r="R976" s="112">
        <v>26.13066666666667</v>
      </c>
      <c r="S976" s="112">
        <v>25.430666666666671</v>
      </c>
    </row>
    <row r="977" spans="1:19">
      <c r="A977">
        <v>1889</v>
      </c>
      <c r="B977" s="100" t="s">
        <v>971</v>
      </c>
      <c r="C977" s="112">
        <v>163.60909090909081</v>
      </c>
      <c r="D977">
        <v>22</v>
      </c>
      <c r="E977">
        <v>2</v>
      </c>
      <c r="F977">
        <v>22</v>
      </c>
      <c r="G977">
        <v>5</v>
      </c>
      <c r="H977">
        <v>13</v>
      </c>
      <c r="I977">
        <v>4</v>
      </c>
      <c r="J977">
        <v>0.22727272727272727</v>
      </c>
      <c r="K977">
        <v>0.59090909090909094</v>
      </c>
      <c r="L977">
        <v>0.18181818181818182</v>
      </c>
      <c r="M977">
        <v>23.372727272727257</v>
      </c>
      <c r="N977">
        <v>27.268181818181802</v>
      </c>
      <c r="O977">
        <v>0.22727272727272727</v>
      </c>
      <c r="P977">
        <v>0.81818181818181823</v>
      </c>
      <c r="Q977">
        <v>1</v>
      </c>
      <c r="R977" s="112">
        <v>25.170629370629353</v>
      </c>
      <c r="S977" s="112">
        <v>24.470629370629354</v>
      </c>
    </row>
    <row r="978" spans="1:19">
      <c r="A978">
        <v>1889</v>
      </c>
      <c r="B978" s="100" t="s">
        <v>1076</v>
      </c>
      <c r="C978" s="112">
        <v>167.875</v>
      </c>
      <c r="D978">
        <v>8</v>
      </c>
      <c r="E978">
        <v>1</v>
      </c>
      <c r="F978">
        <v>8</v>
      </c>
      <c r="G978">
        <v>2</v>
      </c>
      <c r="H978">
        <v>4</v>
      </c>
      <c r="I978">
        <v>2</v>
      </c>
      <c r="J978">
        <v>0.25</v>
      </c>
      <c r="K978">
        <v>0.5</v>
      </c>
      <c r="L978">
        <v>0.25</v>
      </c>
      <c r="M978">
        <v>23.982142857142858</v>
      </c>
      <c r="N978">
        <v>27.979166666666668</v>
      </c>
      <c r="O978">
        <v>0.25</v>
      </c>
      <c r="P978">
        <v>0.75</v>
      </c>
      <c r="Q978">
        <v>1</v>
      </c>
      <c r="R978" s="112">
        <v>25.980654761904763</v>
      </c>
      <c r="S978" s="112">
        <v>25.280654761904763</v>
      </c>
    </row>
    <row r="979" spans="1:19">
      <c r="A979">
        <v>1889</v>
      </c>
      <c r="B979" s="100" t="s">
        <v>973</v>
      </c>
      <c r="C979" s="112">
        <v>164.81132075471712</v>
      </c>
      <c r="D979">
        <v>106</v>
      </c>
      <c r="E979">
        <v>22</v>
      </c>
      <c r="F979">
        <v>106</v>
      </c>
      <c r="G979">
        <v>28</v>
      </c>
      <c r="H979">
        <v>65</v>
      </c>
      <c r="I979">
        <v>13</v>
      </c>
      <c r="J979">
        <v>0.26415094339622641</v>
      </c>
      <c r="K979">
        <v>0.6132075471698113</v>
      </c>
      <c r="L979">
        <v>0.12264150943396226</v>
      </c>
      <c r="M979">
        <v>23.544474393531015</v>
      </c>
      <c r="N979">
        <v>27.468553459119519</v>
      </c>
      <c r="O979">
        <v>0.26415094339622641</v>
      </c>
      <c r="P979">
        <v>0.87735849056603765</v>
      </c>
      <c r="Q979">
        <v>0.99999999999999989</v>
      </c>
      <c r="R979" s="112">
        <v>25.053735572603518</v>
      </c>
      <c r="S979" s="112">
        <v>24.353735572603519</v>
      </c>
    </row>
    <row r="980" spans="1:19">
      <c r="A980">
        <v>1889</v>
      </c>
      <c r="B980" s="100" t="s">
        <v>990</v>
      </c>
      <c r="C980" s="112">
        <v>162.80000000000001</v>
      </c>
      <c r="D980">
        <v>42</v>
      </c>
      <c r="E980">
        <v>8</v>
      </c>
      <c r="F980">
        <v>42</v>
      </c>
      <c r="G980">
        <v>9</v>
      </c>
      <c r="H980">
        <v>31</v>
      </c>
      <c r="I980">
        <v>2</v>
      </c>
      <c r="J980">
        <v>0.21428571428571427</v>
      </c>
      <c r="K980">
        <v>0.73809523809523814</v>
      </c>
      <c r="L980">
        <v>4.7619047619047616E-2</v>
      </c>
      <c r="M980">
        <v>23.25714285714286</v>
      </c>
      <c r="N980">
        <v>27.133333333333336</v>
      </c>
      <c r="O980">
        <v>0.21428571428571427</v>
      </c>
      <c r="P980">
        <v>0.95238095238095244</v>
      </c>
      <c r="Q980">
        <v>1</v>
      </c>
      <c r="R980" s="112">
        <v>24.757603686635946</v>
      </c>
      <c r="S980" s="112">
        <v>24.057603686635947</v>
      </c>
    </row>
    <row r="981" spans="1:19">
      <c r="A981">
        <v>1889</v>
      </c>
      <c r="B981" s="239" t="s">
        <v>1118</v>
      </c>
    </row>
    <row r="982" spans="1:19">
      <c r="A982">
        <v>1889</v>
      </c>
      <c r="B982" s="128" t="s">
        <v>841</v>
      </c>
      <c r="C982" s="112">
        <v>164.28469387755112</v>
      </c>
      <c r="D982">
        <v>196</v>
      </c>
      <c r="E982">
        <v>43</v>
      </c>
      <c r="F982">
        <v>196</v>
      </c>
      <c r="G982">
        <v>19</v>
      </c>
      <c r="H982">
        <v>110</v>
      </c>
      <c r="I982">
        <v>67</v>
      </c>
      <c r="J982">
        <v>9.6938775510204078E-2</v>
      </c>
      <c r="K982">
        <v>0.56122448979591832</v>
      </c>
      <c r="L982">
        <v>0.34183673469387754</v>
      </c>
      <c r="M982">
        <v>23.469241982507302</v>
      </c>
      <c r="N982">
        <v>27.380782312925188</v>
      </c>
      <c r="O982">
        <v>9.6938775510204078E-2</v>
      </c>
      <c r="P982">
        <v>0.65816326530612246</v>
      </c>
      <c r="Q982">
        <v>1</v>
      </c>
      <c r="R982" s="112">
        <v>26.278439128898327</v>
      </c>
      <c r="S982" s="112">
        <v>25.578439128898328</v>
      </c>
    </row>
    <row r="983" spans="1:19">
      <c r="A983">
        <v>1889</v>
      </c>
      <c r="B983" s="100" t="s">
        <v>847</v>
      </c>
      <c r="C983" s="112">
        <v>163</v>
      </c>
      <c r="D983">
        <v>194</v>
      </c>
      <c r="E983">
        <v>46</v>
      </c>
      <c r="F983">
        <v>194</v>
      </c>
      <c r="G983">
        <v>32</v>
      </c>
      <c r="H983">
        <v>119</v>
      </c>
      <c r="I983">
        <v>43</v>
      </c>
      <c r="J983">
        <v>0.16494845360824742</v>
      </c>
      <c r="K983">
        <v>0.61340206185567014</v>
      </c>
      <c r="L983">
        <v>0.22164948453608246</v>
      </c>
      <c r="M983">
        <v>23.285714285714285</v>
      </c>
      <c r="N983">
        <v>27.166666666666668</v>
      </c>
      <c r="O983">
        <v>0.16494845360824742</v>
      </c>
      <c r="P983">
        <v>0.77835051546391754</v>
      </c>
      <c r="Q983">
        <v>1</v>
      </c>
      <c r="R983" s="112">
        <v>25.405562224889955</v>
      </c>
      <c r="S983" s="112">
        <v>24.705562224889956</v>
      </c>
    </row>
    <row r="984" spans="1:19">
      <c r="A984">
        <v>1889</v>
      </c>
      <c r="B984" s="100" t="s">
        <v>850</v>
      </c>
      <c r="C984" s="112">
        <v>163.4</v>
      </c>
      <c r="D984">
        <v>140</v>
      </c>
      <c r="E984">
        <v>32</v>
      </c>
      <c r="F984">
        <v>139</v>
      </c>
      <c r="G984">
        <v>24</v>
      </c>
      <c r="H984">
        <v>88</v>
      </c>
      <c r="I984">
        <v>27</v>
      </c>
      <c r="J984">
        <v>0.17266187050359713</v>
      </c>
      <c r="K984">
        <v>0.63309352517985606</v>
      </c>
      <c r="L984">
        <v>0.19424460431654678</v>
      </c>
      <c r="M984">
        <v>23.342857142857145</v>
      </c>
      <c r="N984">
        <v>27.233333333333334</v>
      </c>
      <c r="O984">
        <v>0.17266187050359713</v>
      </c>
      <c r="P984">
        <v>0.80575539568345322</v>
      </c>
      <c r="Q984">
        <v>1</v>
      </c>
      <c r="R984" s="112">
        <v>25.354410173160176</v>
      </c>
      <c r="S984" s="112">
        <v>24.654410173160176</v>
      </c>
    </row>
    <row r="985" spans="1:19">
      <c r="A985">
        <v>1889</v>
      </c>
      <c r="B985" s="100" t="s">
        <v>852</v>
      </c>
      <c r="C985" s="112">
        <v>164.71727272727267</v>
      </c>
      <c r="D985">
        <v>110</v>
      </c>
      <c r="E985">
        <v>25</v>
      </c>
      <c r="F985">
        <v>110</v>
      </c>
      <c r="G985">
        <v>14</v>
      </c>
      <c r="H985">
        <v>79</v>
      </c>
      <c r="I985">
        <v>17</v>
      </c>
      <c r="J985">
        <v>0.12727272727272726</v>
      </c>
      <c r="K985">
        <v>0.71818181818181814</v>
      </c>
      <c r="L985">
        <v>0.15454545454545454</v>
      </c>
      <c r="M985">
        <v>23.531038961038952</v>
      </c>
      <c r="N985">
        <v>27.452878787878777</v>
      </c>
      <c r="O985">
        <v>0.12727272727272726</v>
      </c>
      <c r="P985">
        <v>0.84545454545454546</v>
      </c>
      <c r="Q985">
        <v>1</v>
      </c>
      <c r="R985" s="112">
        <v>25.566424187626708</v>
      </c>
      <c r="S985" s="112">
        <v>24.866424187626709</v>
      </c>
    </row>
    <row r="986" spans="1:19">
      <c r="A986">
        <v>1889</v>
      </c>
      <c r="B986" s="100" t="s">
        <v>869</v>
      </c>
      <c r="C986" s="112">
        <v>161.63757575757577</v>
      </c>
      <c r="D986">
        <v>165</v>
      </c>
      <c r="E986">
        <v>34</v>
      </c>
      <c r="F986">
        <v>164</v>
      </c>
      <c r="G986">
        <v>13</v>
      </c>
      <c r="H986">
        <v>92</v>
      </c>
      <c r="I986">
        <v>59</v>
      </c>
      <c r="J986">
        <v>7.926829268292683E-2</v>
      </c>
      <c r="K986">
        <v>0.56097560975609762</v>
      </c>
      <c r="L986">
        <v>0.3597560975609756</v>
      </c>
      <c r="M986">
        <v>23.091082251082252</v>
      </c>
      <c r="N986">
        <v>26.939595959595962</v>
      </c>
      <c r="O986">
        <v>7.926829268292683E-2</v>
      </c>
      <c r="P986">
        <v>0.6402439024390244</v>
      </c>
      <c r="Q986">
        <v>1</v>
      </c>
      <c r="R986" s="112">
        <v>25.977467532467536</v>
      </c>
      <c r="S986" s="112">
        <v>25.277467532467536</v>
      </c>
    </row>
    <row r="987" spans="1:19">
      <c r="A987">
        <v>1889</v>
      </c>
      <c r="B987" s="100" t="s">
        <v>871</v>
      </c>
      <c r="C987" s="112">
        <v>164.50531914893597</v>
      </c>
      <c r="D987">
        <v>94</v>
      </c>
      <c r="E987">
        <v>28</v>
      </c>
      <c r="F987">
        <v>94</v>
      </c>
      <c r="G987">
        <v>29</v>
      </c>
      <c r="H987">
        <v>58</v>
      </c>
      <c r="I987">
        <v>7</v>
      </c>
      <c r="J987">
        <v>0.30851063829787234</v>
      </c>
      <c r="K987">
        <v>0.61702127659574468</v>
      </c>
      <c r="L987">
        <v>7.4468085106382975E-2</v>
      </c>
      <c r="M987">
        <v>23.500759878419423</v>
      </c>
      <c r="N987">
        <v>27.417553191489329</v>
      </c>
      <c r="O987">
        <v>0.30851063829787234</v>
      </c>
      <c r="P987">
        <v>0.92553191489361697</v>
      </c>
      <c r="Q987">
        <v>1</v>
      </c>
      <c r="R987" s="112">
        <v>24.716316423854913</v>
      </c>
      <c r="S987" s="112">
        <v>24.016316423854914</v>
      </c>
    </row>
    <row r="988" spans="1:19">
      <c r="A988">
        <v>1889</v>
      </c>
      <c r="B988" s="128" t="s">
        <v>873</v>
      </c>
      <c r="C988" s="112">
        <v>162.71653543307087</v>
      </c>
      <c r="D988">
        <v>127</v>
      </c>
      <c r="E988">
        <v>38</v>
      </c>
      <c r="F988">
        <v>127</v>
      </c>
      <c r="G988">
        <v>13</v>
      </c>
      <c r="H988">
        <v>79</v>
      </c>
      <c r="I988">
        <v>35</v>
      </c>
      <c r="J988">
        <v>0.10236220472440945</v>
      </c>
      <c r="K988">
        <v>0.62204724409448819</v>
      </c>
      <c r="L988">
        <v>0.27559055118110237</v>
      </c>
      <c r="M988">
        <v>23.245219347581553</v>
      </c>
      <c r="N988">
        <v>27.119422572178479</v>
      </c>
      <c r="O988">
        <v>0.10236220472440945</v>
      </c>
      <c r="P988">
        <v>0.72440944881889768</v>
      </c>
      <c r="Q988">
        <v>1</v>
      </c>
      <c r="R988" s="112">
        <v>25.721766978494777</v>
      </c>
      <c r="S988" s="112">
        <v>25.021766978494778</v>
      </c>
    </row>
    <row r="989" spans="1:19">
      <c r="A989">
        <v>1889</v>
      </c>
      <c r="B989" s="128" t="s">
        <v>879</v>
      </c>
      <c r="C989" s="112">
        <v>163.9</v>
      </c>
      <c r="D989">
        <v>100</v>
      </c>
      <c r="E989">
        <v>18</v>
      </c>
      <c r="F989">
        <v>100</v>
      </c>
      <c r="G989">
        <v>16</v>
      </c>
      <c r="H989">
        <v>71</v>
      </c>
      <c r="I989">
        <v>13</v>
      </c>
      <c r="J989">
        <v>0.16</v>
      </c>
      <c r="K989">
        <v>0.71</v>
      </c>
      <c r="L989">
        <v>0.13</v>
      </c>
      <c r="M989">
        <v>23.414285714285715</v>
      </c>
      <c r="N989">
        <v>27.316666666666666</v>
      </c>
      <c r="O989">
        <v>0.16</v>
      </c>
      <c r="P989">
        <v>0.87</v>
      </c>
      <c r="Q989">
        <v>1</v>
      </c>
      <c r="R989" s="112">
        <v>25.283031522468143</v>
      </c>
      <c r="S989" s="112">
        <v>24.583031522468143</v>
      </c>
    </row>
    <row r="990" spans="1:19">
      <c r="A990">
        <v>1889</v>
      </c>
      <c r="B990" s="100" t="s">
        <v>886</v>
      </c>
      <c r="C990" s="112">
        <v>164.6</v>
      </c>
      <c r="D990">
        <v>67</v>
      </c>
      <c r="E990">
        <v>7</v>
      </c>
      <c r="F990">
        <v>67</v>
      </c>
      <c r="G990">
        <v>13</v>
      </c>
      <c r="H990">
        <v>41</v>
      </c>
      <c r="I990">
        <v>13</v>
      </c>
      <c r="J990">
        <v>0.19402985074626866</v>
      </c>
      <c r="K990">
        <v>0.61194029850746268</v>
      </c>
      <c r="L990">
        <v>0.19402985074626866</v>
      </c>
      <c r="M990">
        <v>23.514285714285712</v>
      </c>
      <c r="N990">
        <v>27.433333333333334</v>
      </c>
      <c r="O990">
        <v>0.19402985074626866</v>
      </c>
      <c r="P990">
        <v>0.80597014925373134</v>
      </c>
      <c r="Q990">
        <v>1</v>
      </c>
      <c r="R990" s="112">
        <v>25.473809523809521</v>
      </c>
      <c r="S990" s="112">
        <v>24.773809523809522</v>
      </c>
    </row>
    <row r="991" spans="1:19">
      <c r="A991">
        <v>1889</v>
      </c>
      <c r="B991" s="100" t="s">
        <v>910</v>
      </c>
      <c r="C991" s="112">
        <v>162.1</v>
      </c>
      <c r="D991">
        <v>234</v>
      </c>
      <c r="E991">
        <v>39</v>
      </c>
      <c r="F991">
        <v>234</v>
      </c>
      <c r="G991">
        <v>47</v>
      </c>
      <c r="H991">
        <v>150</v>
      </c>
      <c r="I991">
        <v>37</v>
      </c>
      <c r="J991">
        <v>0.20085470085470086</v>
      </c>
      <c r="K991">
        <v>0.64102564102564108</v>
      </c>
      <c r="L991">
        <v>0.15811965811965811</v>
      </c>
      <c r="M991">
        <v>23.157142857142855</v>
      </c>
      <c r="N991">
        <v>27.016666666666666</v>
      </c>
      <c r="O991">
        <v>0.20085470085470086</v>
      </c>
      <c r="P991">
        <v>0.841880341880342</v>
      </c>
      <c r="Q991">
        <v>1</v>
      </c>
      <c r="R991" s="112">
        <v>24.958253968253967</v>
      </c>
      <c r="S991" s="112">
        <v>24.258253968253968</v>
      </c>
    </row>
    <row r="992" spans="1:19">
      <c r="A992">
        <v>1889</v>
      </c>
      <c r="B992" s="100" t="s">
        <v>912</v>
      </c>
      <c r="C992" s="112">
        <v>162.37761194029846</v>
      </c>
      <c r="D992">
        <v>67</v>
      </c>
      <c r="E992">
        <v>17</v>
      </c>
      <c r="F992">
        <v>67</v>
      </c>
      <c r="G992">
        <v>7</v>
      </c>
      <c r="H992">
        <v>46</v>
      </c>
      <c r="I992">
        <v>14</v>
      </c>
      <c r="J992">
        <v>0.1044776119402985</v>
      </c>
      <c r="K992">
        <v>0.68656716417910446</v>
      </c>
      <c r="L992">
        <v>0.20895522388059701</v>
      </c>
      <c r="M992">
        <v>23.196801705756922</v>
      </c>
      <c r="N992">
        <v>27.062935323383076</v>
      </c>
      <c r="O992">
        <v>0.1044776119402985</v>
      </c>
      <c r="P992">
        <v>0.79104477611940294</v>
      </c>
      <c r="Q992">
        <v>1</v>
      </c>
      <c r="R992" s="112">
        <v>25.424030855041554</v>
      </c>
      <c r="S992" s="112">
        <v>24.724030855041555</v>
      </c>
    </row>
    <row r="993" spans="1:19">
      <c r="A993">
        <v>1889</v>
      </c>
      <c r="B993" s="239" t="s">
        <v>1119</v>
      </c>
    </row>
    <row r="994" spans="1:19">
      <c r="A994">
        <v>1889</v>
      </c>
      <c r="B994" s="100" t="s">
        <v>845</v>
      </c>
      <c r="C994" s="112">
        <v>160.82935779816501</v>
      </c>
      <c r="D994">
        <v>109</v>
      </c>
      <c r="E994">
        <v>17</v>
      </c>
      <c r="F994">
        <v>109</v>
      </c>
      <c r="G994">
        <v>19</v>
      </c>
      <c r="H994">
        <v>62</v>
      </c>
      <c r="I994">
        <v>28</v>
      </c>
      <c r="J994">
        <v>0.1743119266055046</v>
      </c>
      <c r="K994">
        <v>0.56880733944954132</v>
      </c>
      <c r="L994">
        <v>0.25688073394495414</v>
      </c>
      <c r="M994">
        <v>22.975622542595001</v>
      </c>
      <c r="N994">
        <v>26.804892966360836</v>
      </c>
      <c r="O994">
        <v>0.1743119266055046</v>
      </c>
      <c r="P994">
        <v>0.74311926605504586</v>
      </c>
      <c r="Q994">
        <v>1</v>
      </c>
      <c r="R994" s="112">
        <v>25.16818867233189</v>
      </c>
      <c r="S994" s="112">
        <v>24.468188672331891</v>
      </c>
    </row>
    <row r="995" spans="1:19">
      <c r="A995">
        <v>1889</v>
      </c>
      <c r="B995" s="100" t="s">
        <v>849</v>
      </c>
      <c r="C995" s="112">
        <v>162.17666666666645</v>
      </c>
      <c r="D995">
        <v>120</v>
      </c>
      <c r="E995">
        <v>25</v>
      </c>
      <c r="F995">
        <v>120</v>
      </c>
      <c r="G995">
        <v>19</v>
      </c>
      <c r="H995">
        <v>87</v>
      </c>
      <c r="I995">
        <v>14</v>
      </c>
      <c r="J995">
        <v>0.15833333333333333</v>
      </c>
      <c r="K995">
        <v>0.72499999999999998</v>
      </c>
      <c r="L995">
        <v>0.11666666666666667</v>
      </c>
      <c r="M995">
        <v>23.168095238095209</v>
      </c>
      <c r="N995">
        <v>27.029444444444408</v>
      </c>
      <c r="O995">
        <v>0.15833333333333333</v>
      </c>
      <c r="P995">
        <v>0.8833333333333333</v>
      </c>
      <c r="Q995">
        <v>1</v>
      </c>
      <c r="R995" s="112">
        <v>24.987811530742533</v>
      </c>
      <c r="S995" s="112">
        <v>24.287811530742534</v>
      </c>
    </row>
    <row r="996" spans="1:19">
      <c r="A996">
        <v>1889</v>
      </c>
      <c r="B996" s="100" t="s">
        <v>982</v>
      </c>
      <c r="C996" s="112">
        <v>165.47894736842122</v>
      </c>
      <c r="D996">
        <v>19</v>
      </c>
      <c r="E996">
        <v>4</v>
      </c>
      <c r="F996">
        <v>19</v>
      </c>
      <c r="G996">
        <v>6</v>
      </c>
      <c r="H996">
        <v>11</v>
      </c>
      <c r="I996">
        <v>2</v>
      </c>
      <c r="J996">
        <v>0.31578947368421051</v>
      </c>
      <c r="K996">
        <v>0.57894736842105265</v>
      </c>
      <c r="L996">
        <v>0.10526315789473684</v>
      </c>
      <c r="M996">
        <v>23.639849624060172</v>
      </c>
      <c r="N996">
        <v>27.579824561403537</v>
      </c>
      <c r="O996">
        <v>0.31578947368421051</v>
      </c>
      <c r="P996">
        <v>0.89473684210526316</v>
      </c>
      <c r="Q996">
        <v>1</v>
      </c>
      <c r="R996" s="112">
        <v>24.893478013214878</v>
      </c>
      <c r="S996" s="112">
        <v>24.193478013214879</v>
      </c>
    </row>
    <row r="997" spans="1:19">
      <c r="A997">
        <v>1889</v>
      </c>
      <c r="B997" s="100" t="s">
        <v>859</v>
      </c>
      <c r="C997" s="112">
        <v>164.44214876033055</v>
      </c>
      <c r="D997">
        <v>121</v>
      </c>
      <c r="E997">
        <v>19</v>
      </c>
      <c r="F997">
        <v>121</v>
      </c>
      <c r="G997">
        <v>16</v>
      </c>
      <c r="H997">
        <v>79</v>
      </c>
      <c r="I997">
        <v>26</v>
      </c>
      <c r="J997">
        <v>0.13223140495867769</v>
      </c>
      <c r="K997">
        <v>0.65289256198347112</v>
      </c>
      <c r="L997">
        <v>0.21487603305785125</v>
      </c>
      <c r="M997">
        <v>23.491735537190078</v>
      </c>
      <c r="N997">
        <v>27.407024793388427</v>
      </c>
      <c r="O997">
        <v>0.13223140495867769</v>
      </c>
      <c r="P997">
        <v>0.78512396694214881</v>
      </c>
      <c r="Q997">
        <v>1</v>
      </c>
      <c r="R997" s="112">
        <v>25.697183282770162</v>
      </c>
      <c r="S997" s="112">
        <v>24.997183282770163</v>
      </c>
    </row>
    <row r="998" spans="1:19">
      <c r="A998">
        <v>1889</v>
      </c>
      <c r="B998" s="100" t="s">
        <v>868</v>
      </c>
      <c r="C998" s="112">
        <v>164.1</v>
      </c>
      <c r="D998">
        <v>106</v>
      </c>
      <c r="E998">
        <v>17</v>
      </c>
      <c r="F998">
        <v>106</v>
      </c>
      <c r="G998">
        <v>22</v>
      </c>
      <c r="H998">
        <v>70</v>
      </c>
      <c r="I998">
        <v>14</v>
      </c>
      <c r="J998">
        <v>0.20754716981132076</v>
      </c>
      <c r="K998">
        <v>0.660377358490566</v>
      </c>
      <c r="L998">
        <v>0.13207547169811321</v>
      </c>
      <c r="M998">
        <v>23.442857142857143</v>
      </c>
      <c r="N998">
        <v>27.349999999999998</v>
      </c>
      <c r="O998">
        <v>0.20754716981132076</v>
      </c>
      <c r="P998">
        <v>0.86792452830188682</v>
      </c>
      <c r="Q998">
        <v>1</v>
      </c>
      <c r="R998" s="112">
        <v>25.173163265306123</v>
      </c>
      <c r="S998" s="112">
        <v>24.473163265306123</v>
      </c>
    </row>
    <row r="999" spans="1:19">
      <c r="A999">
        <v>1889</v>
      </c>
      <c r="B999" s="100" t="s">
        <v>878</v>
      </c>
      <c r="C999" s="112">
        <v>162.28666666666678</v>
      </c>
      <c r="D999">
        <v>120</v>
      </c>
      <c r="E999">
        <v>35</v>
      </c>
      <c r="F999">
        <v>120</v>
      </c>
      <c r="G999">
        <v>20</v>
      </c>
      <c r="H999">
        <v>86</v>
      </c>
      <c r="I999">
        <v>14</v>
      </c>
      <c r="J999">
        <v>0.16666666666666666</v>
      </c>
      <c r="K999">
        <v>0.71666666666666667</v>
      </c>
      <c r="L999">
        <v>0.11666666666666667</v>
      </c>
      <c r="M999">
        <v>23.18380952380954</v>
      </c>
      <c r="N999">
        <v>27.047777777777796</v>
      </c>
      <c r="O999">
        <v>0.16666666666666666</v>
      </c>
      <c r="P999">
        <v>0.8833333333333333</v>
      </c>
      <c r="Q999">
        <v>1</v>
      </c>
      <c r="R999" s="112">
        <v>24.981004060538961</v>
      </c>
      <c r="S999" s="112">
        <v>24.281004060538962</v>
      </c>
    </row>
    <row r="1000" spans="1:19">
      <c r="A1000">
        <v>1889</v>
      </c>
      <c r="B1000" s="100" t="s">
        <v>897</v>
      </c>
      <c r="C1000" s="112">
        <v>163.94507042253528</v>
      </c>
      <c r="D1000">
        <v>71</v>
      </c>
      <c r="E1000">
        <v>20</v>
      </c>
      <c r="F1000">
        <v>71</v>
      </c>
      <c r="G1000">
        <v>19</v>
      </c>
      <c r="H1000">
        <v>46</v>
      </c>
      <c r="I1000">
        <v>6</v>
      </c>
      <c r="J1000">
        <v>0.26760563380281688</v>
      </c>
      <c r="K1000">
        <v>0.647887323943662</v>
      </c>
      <c r="L1000">
        <v>8.4507042253521125E-2</v>
      </c>
      <c r="M1000">
        <v>23.420724346076469</v>
      </c>
      <c r="N1000">
        <v>27.32417840375588</v>
      </c>
      <c r="O1000">
        <v>0.26760563380281688</v>
      </c>
      <c r="P1000">
        <v>0.91549295774647887</v>
      </c>
      <c r="Q1000">
        <v>1</v>
      </c>
      <c r="R1000" s="112">
        <v>24.820876345026694</v>
      </c>
      <c r="S1000" s="112">
        <v>24.120876345026694</v>
      </c>
    </row>
    <row r="1001" spans="1:19">
      <c r="A1001">
        <v>1889</v>
      </c>
      <c r="B1001" s="100" t="s">
        <v>906</v>
      </c>
      <c r="C1001" s="112">
        <v>163.59345794392524</v>
      </c>
      <c r="D1001">
        <v>107</v>
      </c>
      <c r="E1001">
        <v>24</v>
      </c>
      <c r="F1001">
        <v>107</v>
      </c>
      <c r="G1001">
        <v>23</v>
      </c>
      <c r="H1001">
        <v>70</v>
      </c>
      <c r="I1001">
        <v>14</v>
      </c>
      <c r="J1001">
        <v>0.21495327102803738</v>
      </c>
      <c r="K1001">
        <v>0.65420560747663548</v>
      </c>
      <c r="L1001">
        <v>0.13084112149532709</v>
      </c>
      <c r="M1001">
        <v>23.370493991989321</v>
      </c>
      <c r="N1001">
        <v>27.265576323987542</v>
      </c>
      <c r="O1001">
        <v>0.21495327102803738</v>
      </c>
      <c r="P1001">
        <v>0.86915887850467288</v>
      </c>
      <c r="Q1001">
        <v>1</v>
      </c>
      <c r="R1001" s="112">
        <v>25.067637008074261</v>
      </c>
      <c r="S1001" s="112">
        <v>24.367637008074261</v>
      </c>
    </row>
    <row r="1002" spans="1:19">
      <c r="A1002">
        <v>1889</v>
      </c>
      <c r="B1002" s="239" t="s">
        <v>1120</v>
      </c>
    </row>
    <row r="1003" spans="1:19">
      <c r="A1003">
        <v>1889</v>
      </c>
      <c r="B1003" s="100" t="s">
        <v>913</v>
      </c>
      <c r="C1003" s="112">
        <v>160.03389830508493</v>
      </c>
      <c r="D1003">
        <v>59</v>
      </c>
      <c r="E1003">
        <v>9</v>
      </c>
      <c r="F1003">
        <v>59</v>
      </c>
      <c r="G1003">
        <v>13</v>
      </c>
      <c r="H1003">
        <v>40</v>
      </c>
      <c r="I1003">
        <v>6</v>
      </c>
      <c r="J1003">
        <v>0.22033898305084745</v>
      </c>
      <c r="K1003">
        <v>0.67796610169491522</v>
      </c>
      <c r="L1003">
        <v>0.10169491525423729</v>
      </c>
      <c r="M1003">
        <v>22.861985472154991</v>
      </c>
      <c r="N1003">
        <v>26.672316384180821</v>
      </c>
      <c r="O1003">
        <v>0.22033898305084745</v>
      </c>
      <c r="P1003">
        <v>0.89830508474576265</v>
      </c>
      <c r="Q1003">
        <v>1</v>
      </c>
      <c r="R1003" s="112">
        <v>24.433746973365647</v>
      </c>
      <c r="S1003" s="112">
        <v>23.733746973365648</v>
      </c>
    </row>
    <row r="1004" spans="1:19">
      <c r="A1004">
        <v>1889</v>
      </c>
      <c r="B1004" s="100" t="s">
        <v>914</v>
      </c>
      <c r="C1004" s="112">
        <v>161.45294117647052</v>
      </c>
      <c r="D1004">
        <v>17</v>
      </c>
      <c r="E1004">
        <v>3</v>
      </c>
      <c r="F1004">
        <v>17</v>
      </c>
      <c r="G1004">
        <v>3</v>
      </c>
      <c r="H1004">
        <v>9</v>
      </c>
      <c r="I1004">
        <v>5</v>
      </c>
      <c r="J1004">
        <v>0.17647058823529413</v>
      </c>
      <c r="K1004">
        <v>0.52941176470588236</v>
      </c>
      <c r="L1004">
        <v>0.29411764705882354</v>
      </c>
      <c r="M1004">
        <v>23.064705882352932</v>
      </c>
      <c r="N1004">
        <v>26.908823529411752</v>
      </c>
      <c r="O1004">
        <v>0.17647058823529413</v>
      </c>
      <c r="P1004">
        <v>0.70588235294117652</v>
      </c>
      <c r="Q1004">
        <v>1</v>
      </c>
      <c r="R1004" s="112">
        <v>25.413888888888877</v>
      </c>
      <c r="S1004" s="112">
        <v>24.713888888888878</v>
      </c>
    </row>
    <row r="1005" spans="1:19">
      <c r="A1005">
        <v>1889</v>
      </c>
      <c r="B1005" s="100" t="s">
        <v>915</v>
      </c>
      <c r="C1005" s="112">
        <v>163.62380952380937</v>
      </c>
      <c r="D1005">
        <v>42</v>
      </c>
      <c r="E1005">
        <v>8</v>
      </c>
      <c r="F1005">
        <v>42</v>
      </c>
      <c r="G1005">
        <v>5</v>
      </c>
      <c r="H1005">
        <v>30</v>
      </c>
      <c r="I1005">
        <v>7</v>
      </c>
      <c r="J1005">
        <v>0.11904761904761904</v>
      </c>
      <c r="K1005">
        <v>0.7142857142857143</v>
      </c>
      <c r="L1005">
        <v>0.16666666666666666</v>
      </c>
      <c r="M1005">
        <v>23.374829931972766</v>
      </c>
      <c r="N1005">
        <v>27.270634920634894</v>
      </c>
      <c r="O1005">
        <v>0.11904761904761904</v>
      </c>
      <c r="P1005">
        <v>0.83333333333333337</v>
      </c>
      <c r="Q1005">
        <v>1</v>
      </c>
      <c r="R1005" s="112">
        <v>25.452592592592566</v>
      </c>
      <c r="S1005" s="112">
        <v>24.752592592592567</v>
      </c>
    </row>
    <row r="1006" spans="1:19">
      <c r="A1006">
        <v>1889</v>
      </c>
      <c r="B1006" s="100" t="s">
        <v>916</v>
      </c>
      <c r="C1006" s="112">
        <v>162.4</v>
      </c>
      <c r="D1006">
        <v>97</v>
      </c>
      <c r="E1006">
        <v>25</v>
      </c>
      <c r="F1006">
        <v>97</v>
      </c>
      <c r="G1006">
        <v>15</v>
      </c>
      <c r="H1006">
        <v>74</v>
      </c>
      <c r="I1006">
        <v>8</v>
      </c>
      <c r="J1006">
        <v>0.15463917525773196</v>
      </c>
      <c r="K1006">
        <v>0.76288659793814428</v>
      </c>
      <c r="L1006">
        <v>8.247422680412371E-2</v>
      </c>
      <c r="M1006">
        <v>23.2</v>
      </c>
      <c r="N1006">
        <v>27.066666666666666</v>
      </c>
      <c r="O1006">
        <v>0.15463917525773196</v>
      </c>
      <c r="P1006">
        <v>0.91752577319587625</v>
      </c>
      <c r="Q1006">
        <v>1</v>
      </c>
      <c r="R1006" s="112">
        <v>24.95045045045045</v>
      </c>
      <c r="S1006" s="112">
        <v>24.250450450450451</v>
      </c>
    </row>
    <row r="1007" spans="1:19">
      <c r="A1007">
        <v>1889</v>
      </c>
      <c r="B1007" s="100" t="s">
        <v>917</v>
      </c>
      <c r="C1007" s="112">
        <v>162.05028571428565</v>
      </c>
      <c r="D1007">
        <v>175</v>
      </c>
      <c r="E1007">
        <v>55</v>
      </c>
      <c r="F1007">
        <v>175</v>
      </c>
      <c r="G1007">
        <v>54</v>
      </c>
      <c r="H1007">
        <v>98</v>
      </c>
      <c r="I1007">
        <v>23</v>
      </c>
      <c r="J1007">
        <v>0.30857142857142855</v>
      </c>
      <c r="K1007">
        <v>0.56000000000000005</v>
      </c>
      <c r="L1007">
        <v>0.13142857142857142</v>
      </c>
      <c r="M1007">
        <v>23.15004081632652</v>
      </c>
      <c r="N1007">
        <v>27.008380952380943</v>
      </c>
      <c r="O1007">
        <v>0.30857142857142855</v>
      </c>
      <c r="P1007">
        <v>0.86857142857142855</v>
      </c>
      <c r="Q1007">
        <v>1</v>
      </c>
      <c r="R1007" s="112">
        <v>24.468963209773694</v>
      </c>
      <c r="S1007" s="112">
        <v>23.768963209773695</v>
      </c>
    </row>
    <row r="1008" spans="1:19">
      <c r="A1008">
        <v>1889</v>
      </c>
      <c r="B1008" s="100" t="s">
        <v>918</v>
      </c>
      <c r="C1008" s="112">
        <v>165.43962264150946</v>
      </c>
      <c r="D1008">
        <v>106</v>
      </c>
      <c r="E1008">
        <v>34</v>
      </c>
      <c r="F1008">
        <v>106</v>
      </c>
      <c r="G1008">
        <v>28</v>
      </c>
      <c r="H1008">
        <v>69</v>
      </c>
      <c r="I1008">
        <v>9</v>
      </c>
      <c r="J1008">
        <v>0.26415094339622641</v>
      </c>
      <c r="K1008">
        <v>0.65094339622641506</v>
      </c>
      <c r="L1008">
        <v>8.4905660377358486E-2</v>
      </c>
      <c r="M1008">
        <v>23.634231805929922</v>
      </c>
      <c r="N1008">
        <v>27.573270440251576</v>
      </c>
      <c r="O1008">
        <v>0.26415094339622641</v>
      </c>
      <c r="P1008">
        <v>0.91509433962264142</v>
      </c>
      <c r="Q1008">
        <v>0.99999999999999989</v>
      </c>
      <c r="R1008" s="112">
        <v>25.061419716916028</v>
      </c>
      <c r="S1008" s="112">
        <v>24.361419716916028</v>
      </c>
    </row>
    <row r="1009" spans="1:19">
      <c r="A1009">
        <v>1889</v>
      </c>
      <c r="B1009" s="100" t="s">
        <v>919</v>
      </c>
      <c r="C1009" s="112">
        <v>160.99200000000005</v>
      </c>
      <c r="D1009">
        <v>25</v>
      </c>
      <c r="E1009">
        <v>5</v>
      </c>
      <c r="F1009">
        <v>25</v>
      </c>
      <c r="G1009">
        <v>2</v>
      </c>
      <c r="H1009">
        <v>19</v>
      </c>
      <c r="I1009">
        <v>4</v>
      </c>
      <c r="J1009">
        <v>0.08</v>
      </c>
      <c r="K1009">
        <v>0.76</v>
      </c>
      <c r="L1009">
        <v>0.16</v>
      </c>
      <c r="M1009">
        <v>22.998857142857151</v>
      </c>
      <c r="N1009">
        <v>26.832000000000008</v>
      </c>
      <c r="O1009">
        <v>0.08</v>
      </c>
      <c r="P1009">
        <v>0.84</v>
      </c>
      <c r="Q1009">
        <v>1</v>
      </c>
      <c r="R1009" s="112">
        <v>25.117172932330835</v>
      </c>
      <c r="S1009" s="112">
        <v>24.417172932330836</v>
      </c>
    </row>
    <row r="1010" spans="1:19">
      <c r="A1010">
        <v>1889</v>
      </c>
      <c r="B1010" s="100" t="s">
        <v>920</v>
      </c>
      <c r="C1010" s="112">
        <v>163.83571428571437</v>
      </c>
      <c r="D1010">
        <v>14</v>
      </c>
      <c r="E1010">
        <v>4</v>
      </c>
      <c r="F1010">
        <v>14</v>
      </c>
      <c r="G1010">
        <v>2</v>
      </c>
      <c r="H1010">
        <v>10</v>
      </c>
      <c r="I1010">
        <v>2</v>
      </c>
      <c r="J1010">
        <v>0.14285714285714285</v>
      </c>
      <c r="K1010">
        <v>0.7142857142857143</v>
      </c>
      <c r="L1010">
        <v>0.14285714285714285</v>
      </c>
      <c r="M1010">
        <v>23.405102040816338</v>
      </c>
      <c r="N1010">
        <v>27.305952380952395</v>
      </c>
      <c r="O1010">
        <v>0.14285714285714285</v>
      </c>
      <c r="P1010">
        <v>0.85714285714285721</v>
      </c>
      <c r="Q1010">
        <v>1</v>
      </c>
      <c r="R1010" s="112">
        <v>25.355527210884365</v>
      </c>
      <c r="S1010" s="112">
        <v>24.655527210884365</v>
      </c>
    </row>
    <row r="1011" spans="1:19">
      <c r="A1011">
        <v>1889</v>
      </c>
      <c r="B1011" s="239" t="s">
        <v>1121</v>
      </c>
    </row>
    <row r="1012" spans="1:19">
      <c r="A1012">
        <v>1889</v>
      </c>
      <c r="B1012" s="100" t="s">
        <v>921</v>
      </c>
      <c r="C1012" s="112">
        <v>163.91386861313876</v>
      </c>
      <c r="D1012">
        <v>137</v>
      </c>
      <c r="E1012">
        <v>19</v>
      </c>
      <c r="F1012">
        <v>136</v>
      </c>
      <c r="G1012">
        <v>26</v>
      </c>
      <c r="H1012">
        <v>93</v>
      </c>
      <c r="I1012">
        <v>17</v>
      </c>
      <c r="J1012">
        <v>0.19117647058823528</v>
      </c>
      <c r="K1012">
        <v>0.68382352941176472</v>
      </c>
      <c r="L1012">
        <v>0.125</v>
      </c>
      <c r="M1012">
        <v>23.416266944734108</v>
      </c>
      <c r="N1012">
        <v>27.318978102189792</v>
      </c>
      <c r="O1012">
        <v>0.19117647058823528</v>
      </c>
      <c r="P1012">
        <v>0.875</v>
      </c>
      <c r="Q1012">
        <v>1</v>
      </c>
      <c r="R1012" s="112">
        <v>25.178781661004418</v>
      </c>
      <c r="S1012" s="112">
        <v>24.478781661004419</v>
      </c>
    </row>
    <row r="1013" spans="1:19">
      <c r="A1013">
        <v>1889</v>
      </c>
      <c r="B1013" s="100" t="s">
        <v>922</v>
      </c>
      <c r="C1013" s="112">
        <v>165.21147540983603</v>
      </c>
      <c r="D1013">
        <v>61</v>
      </c>
      <c r="E1013">
        <v>7</v>
      </c>
      <c r="F1013">
        <v>61</v>
      </c>
      <c r="G1013">
        <v>9</v>
      </c>
      <c r="H1013">
        <v>38</v>
      </c>
      <c r="I1013">
        <v>14</v>
      </c>
      <c r="J1013">
        <v>0.14754098360655737</v>
      </c>
      <c r="K1013">
        <v>0.62295081967213117</v>
      </c>
      <c r="L1013">
        <v>0.22950819672131148</v>
      </c>
      <c r="M1013">
        <v>23.601639344262288</v>
      </c>
      <c r="N1013">
        <v>27.535245901639339</v>
      </c>
      <c r="O1013">
        <v>0.14754098360655737</v>
      </c>
      <c r="P1013">
        <v>0.77049180327868849</v>
      </c>
      <c r="Q1013">
        <v>1</v>
      </c>
      <c r="R1013" s="112">
        <v>25.82723252804141</v>
      </c>
      <c r="S1013" s="112">
        <v>25.127232528041411</v>
      </c>
    </row>
    <row r="1014" spans="1:19">
      <c r="A1014">
        <v>1889</v>
      </c>
      <c r="B1014" s="100" t="s">
        <v>923</v>
      </c>
      <c r="C1014" s="112">
        <v>163.50727272727275</v>
      </c>
      <c r="D1014">
        <v>55</v>
      </c>
      <c r="E1014">
        <v>6</v>
      </c>
      <c r="F1014">
        <v>53</v>
      </c>
      <c r="G1014">
        <v>5</v>
      </c>
      <c r="H1014">
        <v>39</v>
      </c>
      <c r="I1014">
        <v>9</v>
      </c>
      <c r="J1014">
        <v>9.4339622641509441E-2</v>
      </c>
      <c r="K1014">
        <v>0.73584905660377353</v>
      </c>
      <c r="L1014">
        <v>0.16981132075471697</v>
      </c>
      <c r="M1014">
        <v>23.358181818181823</v>
      </c>
      <c r="N1014">
        <v>27.251212121212124</v>
      </c>
      <c r="O1014">
        <v>9.4339622641509441E-2</v>
      </c>
      <c r="P1014">
        <v>0.83018867924528295</v>
      </c>
      <c r="Q1014">
        <v>0.99999999999999989</v>
      </c>
      <c r="R1014" s="112">
        <v>25.504339549339551</v>
      </c>
      <c r="S1014" s="112">
        <v>24.804339549339552</v>
      </c>
    </row>
    <row r="1015" spans="1:19">
      <c r="A1015">
        <v>1889</v>
      </c>
      <c r="B1015" s="100" t="s">
        <v>931</v>
      </c>
      <c r="C1015" s="112">
        <v>164.55229357798154</v>
      </c>
      <c r="D1015">
        <v>109</v>
      </c>
      <c r="E1015">
        <v>5</v>
      </c>
      <c r="F1015">
        <v>109</v>
      </c>
      <c r="G1015">
        <v>6</v>
      </c>
      <c r="H1015">
        <v>76</v>
      </c>
      <c r="I1015">
        <v>27</v>
      </c>
      <c r="J1015">
        <v>5.5045871559633031E-2</v>
      </c>
      <c r="K1015">
        <v>0.69724770642201839</v>
      </c>
      <c r="L1015">
        <v>0.24770642201834864</v>
      </c>
      <c r="M1015">
        <v>23.50747051114022</v>
      </c>
      <c r="N1015">
        <v>27.425382262996923</v>
      </c>
      <c r="O1015">
        <v>5.5045871559633031E-2</v>
      </c>
      <c r="P1015">
        <v>0.75229357798165142</v>
      </c>
      <c r="Q1015">
        <v>1</v>
      </c>
      <c r="R1015" s="112">
        <v>26.007716826469824</v>
      </c>
      <c r="S1015" s="112">
        <v>25.307716826469825</v>
      </c>
    </row>
    <row r="1016" spans="1:19">
      <c r="A1016">
        <v>1889</v>
      </c>
      <c r="B1016" s="100" t="s">
        <v>924</v>
      </c>
      <c r="C1016" s="112">
        <v>163.56590909090912</v>
      </c>
      <c r="D1016">
        <v>88</v>
      </c>
      <c r="E1016">
        <v>7</v>
      </c>
      <c r="F1016">
        <v>88</v>
      </c>
      <c r="G1016">
        <v>3</v>
      </c>
      <c r="H1016">
        <v>63</v>
      </c>
      <c r="I1016">
        <v>22</v>
      </c>
      <c r="J1016">
        <v>3.4090909090909088E-2</v>
      </c>
      <c r="K1016">
        <v>0.71590909090909094</v>
      </c>
      <c r="L1016">
        <v>0.25</v>
      </c>
      <c r="M1016">
        <v>23.366558441558446</v>
      </c>
      <c r="N1016">
        <v>27.260984848484853</v>
      </c>
      <c r="O1016">
        <v>3.4090909090909088E-2</v>
      </c>
      <c r="P1016">
        <v>0.75</v>
      </c>
      <c r="Q1016">
        <v>1</v>
      </c>
      <c r="R1016" s="112">
        <v>25.901026420669282</v>
      </c>
      <c r="S1016" s="112">
        <v>25.201026420669283</v>
      </c>
    </row>
    <row r="1017" spans="1:19">
      <c r="A1017">
        <v>1889</v>
      </c>
      <c r="B1017" s="100" t="s">
        <v>934</v>
      </c>
      <c r="C1017" s="112">
        <v>165</v>
      </c>
      <c r="D1017">
        <v>117</v>
      </c>
      <c r="E1017">
        <v>25</v>
      </c>
      <c r="F1017">
        <v>117</v>
      </c>
      <c r="G1017">
        <v>15</v>
      </c>
      <c r="H1017">
        <v>87</v>
      </c>
      <c r="I1017">
        <v>15</v>
      </c>
      <c r="J1017">
        <v>0.12820512820512819</v>
      </c>
      <c r="K1017">
        <v>0.74358974358974361</v>
      </c>
      <c r="L1017">
        <v>0.12820512820512819</v>
      </c>
      <c r="M1017">
        <v>23.571428571428573</v>
      </c>
      <c r="N1017">
        <v>27.5</v>
      </c>
      <c r="O1017">
        <v>0.12820512820512819</v>
      </c>
      <c r="P1017">
        <v>0.87179487179487181</v>
      </c>
      <c r="Q1017">
        <v>1</v>
      </c>
      <c r="R1017" s="112">
        <v>25.535714285714285</v>
      </c>
      <c r="S1017" s="112">
        <v>24.835714285714285</v>
      </c>
    </row>
    <row r="1018" spans="1:19">
      <c r="A1018">
        <v>1889</v>
      </c>
      <c r="B1018" s="100" t="s">
        <v>943</v>
      </c>
      <c r="C1018" s="112">
        <v>165.15928143712568</v>
      </c>
      <c r="D1018">
        <v>334</v>
      </c>
      <c r="E1018">
        <v>45</v>
      </c>
      <c r="F1018">
        <v>334</v>
      </c>
      <c r="G1018">
        <v>99</v>
      </c>
      <c r="H1018">
        <v>202</v>
      </c>
      <c r="I1018">
        <v>33</v>
      </c>
      <c r="J1018">
        <v>0.29640718562874252</v>
      </c>
      <c r="K1018">
        <v>0.60479041916167664</v>
      </c>
      <c r="L1018">
        <v>9.880239520958084E-2</v>
      </c>
      <c r="M1018">
        <v>23.594183062446525</v>
      </c>
      <c r="N1018">
        <v>27.526546906187615</v>
      </c>
      <c r="O1018">
        <v>0.29640718562874252</v>
      </c>
      <c r="P1018">
        <v>0.9011976047904191</v>
      </c>
      <c r="Q1018">
        <v>1</v>
      </c>
      <c r="R1018" s="112">
        <v>24.917949108854415</v>
      </c>
      <c r="S1018" s="112">
        <v>24.217949108854416</v>
      </c>
    </row>
    <row r="1019" spans="1:19">
      <c r="A1019">
        <v>1889</v>
      </c>
      <c r="B1019" s="100" t="s">
        <v>941</v>
      </c>
      <c r="C1019" s="112">
        <v>163.94799999999992</v>
      </c>
      <c r="D1019">
        <v>50</v>
      </c>
      <c r="E1019">
        <v>11</v>
      </c>
      <c r="F1019">
        <v>49</v>
      </c>
      <c r="G1019">
        <v>7</v>
      </c>
      <c r="H1019">
        <v>24</v>
      </c>
      <c r="I1019">
        <v>18</v>
      </c>
      <c r="J1019">
        <v>0.14285714285714285</v>
      </c>
      <c r="K1019">
        <v>0.48979591836734693</v>
      </c>
      <c r="L1019">
        <v>0.36734693877551022</v>
      </c>
      <c r="M1019">
        <v>23.421142857142847</v>
      </c>
      <c r="N1019">
        <v>27.324666666666655</v>
      </c>
      <c r="O1019">
        <v>0.14285714285714285</v>
      </c>
      <c r="P1019">
        <v>0.63265306122448983</v>
      </c>
      <c r="Q1019">
        <v>1</v>
      </c>
      <c r="R1019" s="112">
        <v>26.26746230158729</v>
      </c>
      <c r="S1019" s="112">
        <v>25.567462301587291</v>
      </c>
    </row>
    <row r="1020" spans="1:19">
      <c r="A1020">
        <v>1889</v>
      </c>
      <c r="B1020" s="100" t="s">
        <v>944</v>
      </c>
      <c r="C1020" s="112">
        <v>165.4</v>
      </c>
      <c r="D1020">
        <v>95</v>
      </c>
      <c r="E1020">
        <v>9</v>
      </c>
      <c r="F1020">
        <v>95</v>
      </c>
      <c r="G1020">
        <v>24</v>
      </c>
      <c r="H1020">
        <v>66</v>
      </c>
      <c r="I1020">
        <v>5</v>
      </c>
      <c r="J1020">
        <v>0.25263157894736843</v>
      </c>
      <c r="K1020">
        <v>0.69473684210526321</v>
      </c>
      <c r="L1020">
        <v>5.2631578947368418E-2</v>
      </c>
      <c r="M1020">
        <v>23.62857142857143</v>
      </c>
      <c r="N1020">
        <v>27.566666666666666</v>
      </c>
      <c r="O1020">
        <v>0.25263157894736843</v>
      </c>
      <c r="P1020">
        <v>0.94736842105263164</v>
      </c>
      <c r="Q1020">
        <v>1</v>
      </c>
      <c r="R1020" s="112">
        <v>25.030772005772008</v>
      </c>
      <c r="S1020" s="112">
        <v>24.330772005772008</v>
      </c>
    </row>
    <row r="1021" spans="1:19">
      <c r="A1021">
        <v>1889</v>
      </c>
      <c r="B1021" s="128" t="s">
        <v>947</v>
      </c>
      <c r="C1021" s="112">
        <v>165.1</v>
      </c>
      <c r="D1021">
        <v>119</v>
      </c>
      <c r="E1021">
        <v>13</v>
      </c>
      <c r="F1021">
        <v>119</v>
      </c>
      <c r="G1021">
        <v>15</v>
      </c>
      <c r="H1021">
        <v>84</v>
      </c>
      <c r="I1021">
        <v>20</v>
      </c>
      <c r="J1021">
        <v>0.12605042016806722</v>
      </c>
      <c r="K1021">
        <v>0.70588235294117652</v>
      </c>
      <c r="L1021">
        <v>0.16806722689075632</v>
      </c>
      <c r="M1021">
        <v>23.585714285714285</v>
      </c>
      <c r="N1021">
        <v>27.516666666666666</v>
      </c>
      <c r="O1021">
        <v>0.12605042016806722</v>
      </c>
      <c r="P1021">
        <v>0.83193277310924374</v>
      </c>
      <c r="Q1021">
        <v>1</v>
      </c>
      <c r="R1021" s="112">
        <v>25.668183106575963</v>
      </c>
      <c r="S1021" s="112">
        <v>24.968183106575964</v>
      </c>
    </row>
    <row r="1022" spans="1:19">
      <c r="A1022">
        <v>1889</v>
      </c>
      <c r="B1022" s="128" t="s">
        <v>948</v>
      </c>
      <c r="C1022" s="112">
        <v>163.56474820143885</v>
      </c>
      <c r="D1022">
        <v>139</v>
      </c>
      <c r="E1022">
        <v>19</v>
      </c>
      <c r="F1022">
        <v>139</v>
      </c>
      <c r="G1022">
        <v>17</v>
      </c>
      <c r="H1022">
        <v>102</v>
      </c>
      <c r="I1022">
        <v>20</v>
      </c>
      <c r="J1022">
        <v>0.1223021582733813</v>
      </c>
      <c r="K1022">
        <v>0.73381294964028776</v>
      </c>
      <c r="L1022">
        <v>0.14388489208633093</v>
      </c>
      <c r="M1022">
        <v>23.36639260020555</v>
      </c>
      <c r="N1022">
        <v>27.260791366906474</v>
      </c>
      <c r="O1022">
        <v>0.1223021582733813</v>
      </c>
      <c r="P1022">
        <v>0.85611510791366907</v>
      </c>
      <c r="Q1022">
        <v>1</v>
      </c>
      <c r="R1022" s="112">
        <v>25.370862553654554</v>
      </c>
      <c r="S1022" s="112">
        <v>24.670862553654555</v>
      </c>
    </row>
    <row r="1023" spans="1:19">
      <c r="A1023">
        <v>1889</v>
      </c>
      <c r="B1023" s="100" t="s">
        <v>951</v>
      </c>
      <c r="C1023" s="112">
        <v>163.78965517241372</v>
      </c>
      <c r="D1023">
        <v>116</v>
      </c>
      <c r="E1023">
        <v>12</v>
      </c>
      <c r="F1023">
        <v>116</v>
      </c>
      <c r="G1023">
        <v>11</v>
      </c>
      <c r="H1023">
        <v>80</v>
      </c>
      <c r="I1023">
        <v>25</v>
      </c>
      <c r="J1023">
        <v>9.4827586206896547E-2</v>
      </c>
      <c r="K1023">
        <v>0.68965517241379315</v>
      </c>
      <c r="L1023">
        <v>0.21551724137931033</v>
      </c>
      <c r="M1023">
        <v>23.398522167487673</v>
      </c>
      <c r="N1023">
        <v>27.298275862068952</v>
      </c>
      <c r="O1023">
        <v>9.4827586206896547E-2</v>
      </c>
      <c r="P1023">
        <v>0.78448275862068972</v>
      </c>
      <c r="Q1023">
        <v>1</v>
      </c>
      <c r="R1023" s="112">
        <v>25.689627463054173</v>
      </c>
      <c r="S1023" s="112">
        <v>24.989627463054173</v>
      </c>
    </row>
    <row r="1024" spans="1:19">
      <c r="A1024">
        <v>1889</v>
      </c>
      <c r="B1024" s="100" t="s">
        <v>927</v>
      </c>
      <c r="C1024" s="112">
        <v>165.18925619834704</v>
      </c>
      <c r="D1024">
        <v>121</v>
      </c>
      <c r="E1024">
        <v>8</v>
      </c>
      <c r="F1024">
        <v>121</v>
      </c>
      <c r="G1024">
        <v>10</v>
      </c>
      <c r="H1024">
        <v>81</v>
      </c>
      <c r="I1024">
        <v>30</v>
      </c>
      <c r="J1024">
        <v>8.2644628099173556E-2</v>
      </c>
      <c r="K1024">
        <v>0.66942148760330578</v>
      </c>
      <c r="L1024">
        <v>0.24793388429752067</v>
      </c>
      <c r="M1024">
        <v>23.598465171192434</v>
      </c>
      <c r="N1024">
        <v>27.531542699724508</v>
      </c>
      <c r="O1024">
        <v>8.2644628099173556E-2</v>
      </c>
      <c r="P1024">
        <v>0.75206611570247928</v>
      </c>
      <c r="Q1024">
        <v>1</v>
      </c>
      <c r="R1024" s="112">
        <v>26.050569062437738</v>
      </c>
      <c r="S1024" s="112">
        <v>25.350569062437739</v>
      </c>
    </row>
    <row r="1025" spans="1:19">
      <c r="A1025">
        <v>1889</v>
      </c>
      <c r="B1025" s="100" t="s">
        <v>983</v>
      </c>
      <c r="C1025" s="112">
        <v>166.18103448275863</v>
      </c>
      <c r="D1025">
        <v>58</v>
      </c>
      <c r="E1025">
        <v>4</v>
      </c>
      <c r="F1025">
        <v>58</v>
      </c>
      <c r="G1025">
        <v>4</v>
      </c>
      <c r="H1025">
        <v>44</v>
      </c>
      <c r="I1025">
        <v>10</v>
      </c>
      <c r="J1025">
        <v>6.8965517241379309E-2</v>
      </c>
      <c r="K1025">
        <v>0.75862068965517238</v>
      </c>
      <c r="L1025">
        <v>0.17241379310344829</v>
      </c>
      <c r="M1025">
        <v>23.740147783251235</v>
      </c>
      <c r="N1025">
        <v>27.696839080459771</v>
      </c>
      <c r="O1025">
        <v>6.8965517241379309E-2</v>
      </c>
      <c r="P1025">
        <v>0.82758620689655171</v>
      </c>
      <c r="Q1025">
        <v>1</v>
      </c>
      <c r="R1025" s="112">
        <v>25.988267838483356</v>
      </c>
      <c r="S1025" s="112">
        <v>25.288267838483357</v>
      </c>
    </row>
    <row r="1026" spans="1:19">
      <c r="A1026">
        <v>1889</v>
      </c>
      <c r="B1026" s="100" t="s">
        <v>952</v>
      </c>
      <c r="C1026" s="112">
        <v>164.47</v>
      </c>
      <c r="D1026">
        <v>90</v>
      </c>
      <c r="E1026">
        <v>8</v>
      </c>
      <c r="F1026">
        <v>90</v>
      </c>
      <c r="G1026">
        <v>9</v>
      </c>
      <c r="H1026">
        <v>63</v>
      </c>
      <c r="I1026">
        <v>18</v>
      </c>
      <c r="J1026">
        <v>0.1</v>
      </c>
      <c r="K1026">
        <v>0.7</v>
      </c>
      <c r="L1026">
        <v>0.2</v>
      </c>
      <c r="M1026">
        <v>23.495714285714286</v>
      </c>
      <c r="N1026">
        <v>27.411666666666665</v>
      </c>
      <c r="O1026">
        <v>0.1</v>
      </c>
      <c r="P1026">
        <v>0.79999999999999993</v>
      </c>
      <c r="Q1026">
        <v>1</v>
      </c>
      <c r="R1026" s="112">
        <v>25.733401360544217</v>
      </c>
      <c r="S1026" s="112">
        <v>25.033401360544218</v>
      </c>
    </row>
    <row r="1027" spans="1:19">
      <c r="A1027">
        <v>1889</v>
      </c>
      <c r="B1027" s="100" t="s">
        <v>961</v>
      </c>
      <c r="C1027" s="112">
        <v>165.54</v>
      </c>
      <c r="D1027">
        <v>35</v>
      </c>
      <c r="E1027">
        <v>1</v>
      </c>
      <c r="F1027">
        <v>35</v>
      </c>
      <c r="G1027">
        <v>8</v>
      </c>
      <c r="H1027">
        <v>26</v>
      </c>
      <c r="I1027">
        <v>1</v>
      </c>
      <c r="J1027">
        <v>0.22857142857142856</v>
      </c>
      <c r="K1027">
        <v>0.74285714285714288</v>
      </c>
      <c r="L1027">
        <v>2.8571428571428571E-2</v>
      </c>
      <c r="M1027">
        <v>23.648571428571426</v>
      </c>
      <c r="N1027">
        <v>27.59</v>
      </c>
      <c r="O1027">
        <v>0.22857142857142856</v>
      </c>
      <c r="P1027">
        <v>0.97142857142857142</v>
      </c>
      <c r="Q1027">
        <v>1</v>
      </c>
      <c r="R1027" s="112">
        <v>25.088708791208788</v>
      </c>
      <c r="S1027" s="112">
        <v>24.388708791208789</v>
      </c>
    </row>
    <row r="1028" spans="1:19">
      <c r="A1028">
        <v>1889</v>
      </c>
      <c r="B1028" s="100" t="s">
        <v>954</v>
      </c>
      <c r="C1028" s="112">
        <v>163.9063829787234</v>
      </c>
      <c r="D1028">
        <v>47</v>
      </c>
      <c r="E1028">
        <v>8</v>
      </c>
      <c r="F1028">
        <v>47</v>
      </c>
      <c r="G1028">
        <v>6</v>
      </c>
      <c r="H1028">
        <v>35</v>
      </c>
      <c r="I1028">
        <v>6</v>
      </c>
      <c r="J1028">
        <v>0.1276595744680851</v>
      </c>
      <c r="K1028">
        <v>0.74468085106382975</v>
      </c>
      <c r="L1028">
        <v>0.1276595744680851</v>
      </c>
      <c r="M1028">
        <v>23.415197568389058</v>
      </c>
      <c r="N1028">
        <v>27.317730496453901</v>
      </c>
      <c r="O1028">
        <v>0.1276595744680851</v>
      </c>
      <c r="P1028">
        <v>0.87234042553191482</v>
      </c>
      <c r="Q1028">
        <v>0.99999999999999989</v>
      </c>
      <c r="R1028" s="112">
        <v>25.366464032421479</v>
      </c>
      <c r="S1028" s="112">
        <v>24.66646403242148</v>
      </c>
    </row>
    <row r="1029" spans="1:19">
      <c r="A1029">
        <v>1889</v>
      </c>
      <c r="B1029" s="100" t="s">
        <v>958</v>
      </c>
      <c r="C1029" s="112">
        <v>166.1</v>
      </c>
      <c r="D1029">
        <v>225</v>
      </c>
      <c r="E1029">
        <v>32</v>
      </c>
      <c r="F1029">
        <v>225</v>
      </c>
      <c r="G1029">
        <v>62</v>
      </c>
      <c r="H1029">
        <v>140</v>
      </c>
      <c r="I1029">
        <v>23</v>
      </c>
      <c r="J1029">
        <v>0.27555555555555555</v>
      </c>
      <c r="K1029">
        <v>0.62222222222222223</v>
      </c>
      <c r="L1029">
        <v>0.10222222222222223</v>
      </c>
      <c r="M1029">
        <v>23.728571428571428</v>
      </c>
      <c r="N1029">
        <v>27.683333333333334</v>
      </c>
      <c r="O1029">
        <v>0.27555555555555555</v>
      </c>
      <c r="P1029">
        <v>0.89777777777777779</v>
      </c>
      <c r="Q1029">
        <v>1</v>
      </c>
      <c r="R1029" s="112">
        <v>25.155110544217685</v>
      </c>
      <c r="S1029" s="112">
        <v>24.455110544217685</v>
      </c>
    </row>
    <row r="1030" spans="1:19">
      <c r="A1030">
        <v>1889</v>
      </c>
      <c r="B1030" s="128" t="s">
        <v>928</v>
      </c>
      <c r="C1030" s="112">
        <v>163.59518072289157</v>
      </c>
      <c r="D1030">
        <v>166</v>
      </c>
      <c r="E1030">
        <v>16</v>
      </c>
      <c r="F1030">
        <v>166</v>
      </c>
      <c r="G1030">
        <v>17</v>
      </c>
      <c r="H1030">
        <v>119</v>
      </c>
      <c r="I1030">
        <v>30</v>
      </c>
      <c r="J1030">
        <v>0.10240963855421686</v>
      </c>
      <c r="K1030">
        <v>0.7168674698795181</v>
      </c>
      <c r="L1030">
        <v>0.18072289156626506</v>
      </c>
      <c r="M1030">
        <v>23.370740103270226</v>
      </c>
      <c r="N1030">
        <v>27.26586345381526</v>
      </c>
      <c r="O1030">
        <v>0.10240963855421686</v>
      </c>
      <c r="P1030">
        <v>0.81927710843373491</v>
      </c>
      <c r="Q1030">
        <v>1</v>
      </c>
      <c r="R1030" s="112">
        <v>25.531060617017893</v>
      </c>
      <c r="S1030" s="112">
        <v>24.831060617017894</v>
      </c>
    </row>
    <row r="1031" spans="1:19">
      <c r="A1031">
        <v>1889</v>
      </c>
      <c r="B1031" s="248" t="s">
        <v>1122</v>
      </c>
    </row>
    <row r="1032" spans="1:19">
      <c r="A1032">
        <v>1889</v>
      </c>
      <c r="B1032" s="100" t="s">
        <v>851</v>
      </c>
      <c r="C1032" s="112">
        <v>163.1</v>
      </c>
      <c r="D1032">
        <v>49</v>
      </c>
      <c r="E1032">
        <v>16</v>
      </c>
      <c r="F1032">
        <v>49</v>
      </c>
      <c r="G1032">
        <v>19</v>
      </c>
      <c r="H1032">
        <v>29</v>
      </c>
      <c r="I1032">
        <v>1</v>
      </c>
      <c r="J1032">
        <v>0.38775510204081631</v>
      </c>
      <c r="K1032">
        <v>0.59183673469387754</v>
      </c>
      <c r="L1032">
        <v>2.0408163265306121E-2</v>
      </c>
      <c r="M1032">
        <v>23.3</v>
      </c>
      <c r="N1032">
        <v>27.183333333333334</v>
      </c>
      <c r="O1032">
        <v>0.38775510204081631</v>
      </c>
      <c r="P1032">
        <v>0.97959183673469385</v>
      </c>
      <c r="Q1032">
        <v>1</v>
      </c>
      <c r="R1032" s="112">
        <v>24.036494252873563</v>
      </c>
      <c r="S1032" s="112">
        <v>23.336494252873564</v>
      </c>
    </row>
    <row r="1033" spans="1:19">
      <c r="A1033">
        <v>1889</v>
      </c>
      <c r="B1033" s="100" t="s">
        <v>930</v>
      </c>
      <c r="C1033" s="112">
        <v>163.48591549295776</v>
      </c>
      <c r="D1033">
        <v>71</v>
      </c>
      <c r="E1033">
        <v>17</v>
      </c>
      <c r="F1033">
        <v>71</v>
      </c>
      <c r="G1033">
        <v>23</v>
      </c>
      <c r="H1033">
        <v>43</v>
      </c>
      <c r="I1033">
        <v>5</v>
      </c>
      <c r="J1033">
        <v>0.323943661971831</v>
      </c>
      <c r="K1033">
        <v>0.60563380281690138</v>
      </c>
      <c r="L1033">
        <v>7.0422535211267609E-2</v>
      </c>
      <c r="M1033">
        <v>23.355130784708251</v>
      </c>
      <c r="N1033">
        <v>27.247652582159628</v>
      </c>
      <c r="O1033">
        <v>0.323943661971831</v>
      </c>
      <c r="P1033">
        <v>0.92957746478873238</v>
      </c>
      <c r="Q1033">
        <v>1</v>
      </c>
      <c r="R1033" s="112">
        <v>24.486677818851092</v>
      </c>
      <c r="S1033" s="112">
        <v>23.786677818851093</v>
      </c>
    </row>
    <row r="1034" spans="1:19">
      <c r="A1034">
        <v>1889</v>
      </c>
      <c r="B1034" s="100" t="s">
        <v>925</v>
      </c>
      <c r="C1034" s="112">
        <v>160.38043478260855</v>
      </c>
      <c r="D1034">
        <v>92</v>
      </c>
      <c r="E1034">
        <v>17</v>
      </c>
      <c r="F1034">
        <v>91</v>
      </c>
      <c r="G1034">
        <v>21</v>
      </c>
      <c r="H1034">
        <v>67</v>
      </c>
      <c r="I1034">
        <v>3</v>
      </c>
      <c r="J1034">
        <v>0.23076923076923078</v>
      </c>
      <c r="K1034">
        <v>0.73626373626373631</v>
      </c>
      <c r="L1034">
        <v>3.2967032967032968E-2</v>
      </c>
      <c r="M1034">
        <v>22.911490683229793</v>
      </c>
      <c r="N1034">
        <v>26.730072463768092</v>
      </c>
      <c r="O1034">
        <v>0.23076923076923078</v>
      </c>
      <c r="P1034">
        <v>0.96703296703296715</v>
      </c>
      <c r="Q1034">
        <v>1.0000000000000002</v>
      </c>
      <c r="R1034" s="112">
        <v>24.307837752232604</v>
      </c>
      <c r="S1034" s="112">
        <v>23.607837752232605</v>
      </c>
    </row>
    <row r="1035" spans="1:19">
      <c r="A1035">
        <v>1889</v>
      </c>
      <c r="B1035" s="100" t="s">
        <v>861</v>
      </c>
      <c r="C1035" s="112">
        <v>165.45555555555561</v>
      </c>
      <c r="D1035">
        <v>36</v>
      </c>
      <c r="E1035">
        <v>9</v>
      </c>
      <c r="F1035">
        <v>36</v>
      </c>
      <c r="G1035">
        <v>11</v>
      </c>
      <c r="H1035">
        <v>23</v>
      </c>
      <c r="I1035">
        <v>2</v>
      </c>
      <c r="J1035">
        <v>0.30555555555555558</v>
      </c>
      <c r="K1035">
        <v>0.63888888888888884</v>
      </c>
      <c r="L1035">
        <v>5.5555555555555552E-2</v>
      </c>
      <c r="M1035">
        <v>23.636507936507943</v>
      </c>
      <c r="N1035">
        <v>27.575925925925933</v>
      </c>
      <c r="O1035">
        <v>0.30555555555555558</v>
      </c>
      <c r="P1035">
        <v>0.94444444444444442</v>
      </c>
      <c r="Q1035">
        <v>1</v>
      </c>
      <c r="R1035" s="112">
        <v>24.835461237635158</v>
      </c>
      <c r="S1035" s="112">
        <v>24.135461237635159</v>
      </c>
    </row>
    <row r="1036" spans="1:19">
      <c r="A1036">
        <v>1889</v>
      </c>
      <c r="B1036" s="100" t="s">
        <v>926</v>
      </c>
      <c r="C1036" s="112">
        <v>162.91836734693894</v>
      </c>
      <c r="D1036">
        <v>49</v>
      </c>
      <c r="E1036">
        <v>14</v>
      </c>
      <c r="F1036">
        <v>49</v>
      </c>
      <c r="G1036">
        <v>19</v>
      </c>
      <c r="H1036">
        <v>28</v>
      </c>
      <c r="I1036">
        <v>2</v>
      </c>
      <c r="J1036">
        <v>0.38775510204081631</v>
      </c>
      <c r="K1036">
        <v>0.5714285714285714</v>
      </c>
      <c r="L1036">
        <v>4.0816326530612242E-2</v>
      </c>
      <c r="M1036">
        <v>23.274052478134134</v>
      </c>
      <c r="N1036">
        <v>27.153061224489822</v>
      </c>
      <c r="O1036">
        <v>0.38775510204081631</v>
      </c>
      <c r="P1036">
        <v>0.95918367346938771</v>
      </c>
      <c r="Q1036">
        <v>1</v>
      </c>
      <c r="R1036" s="112">
        <v>24.036000624739717</v>
      </c>
      <c r="S1036" s="112">
        <v>23.336000624739718</v>
      </c>
    </row>
    <row r="1037" spans="1:19">
      <c r="A1037">
        <v>1889</v>
      </c>
      <c r="B1037" s="128" t="s">
        <v>984</v>
      </c>
      <c r="C1037" s="112">
        <v>162.53859649122813</v>
      </c>
      <c r="D1037">
        <v>57</v>
      </c>
      <c r="E1037">
        <v>22</v>
      </c>
      <c r="F1037">
        <v>57</v>
      </c>
      <c r="G1037">
        <v>27</v>
      </c>
      <c r="H1037">
        <v>29</v>
      </c>
      <c r="I1037">
        <v>1</v>
      </c>
      <c r="J1037">
        <v>0.47368421052631576</v>
      </c>
      <c r="K1037">
        <v>0.50877192982456143</v>
      </c>
      <c r="L1037">
        <v>1.7543859649122806E-2</v>
      </c>
      <c r="M1037">
        <v>23.219799498746877</v>
      </c>
      <c r="N1037">
        <v>27.089766081871357</v>
      </c>
      <c r="O1037">
        <v>0.47368421052631576</v>
      </c>
      <c r="P1037">
        <v>0.98245614035087714</v>
      </c>
      <c r="Q1037">
        <v>1</v>
      </c>
      <c r="R1037" s="112">
        <v>23.419970184080903</v>
      </c>
      <c r="S1037" s="112">
        <v>22.719970184080903</v>
      </c>
    </row>
    <row r="1038" spans="1:19">
      <c r="A1038">
        <v>1889</v>
      </c>
      <c r="B1038" s="100" t="s">
        <v>945</v>
      </c>
      <c r="C1038" s="112">
        <v>161.58799999999997</v>
      </c>
      <c r="D1038">
        <v>100</v>
      </c>
      <c r="E1038">
        <v>11</v>
      </c>
      <c r="F1038">
        <v>100</v>
      </c>
      <c r="G1038">
        <v>22</v>
      </c>
      <c r="H1038">
        <v>69</v>
      </c>
      <c r="I1038">
        <v>9</v>
      </c>
      <c r="J1038">
        <v>0.22</v>
      </c>
      <c r="K1038">
        <v>0.69</v>
      </c>
      <c r="L1038">
        <v>0.09</v>
      </c>
      <c r="M1038">
        <v>23.083999999999996</v>
      </c>
      <c r="N1038">
        <v>26.931333333333328</v>
      </c>
      <c r="O1038">
        <v>0.22</v>
      </c>
      <c r="P1038">
        <v>0.90999999999999992</v>
      </c>
      <c r="Q1038">
        <v>0.99999999999999989</v>
      </c>
      <c r="R1038" s="112">
        <v>24.645236714975841</v>
      </c>
      <c r="S1038" s="112">
        <v>23.945236714975842</v>
      </c>
    </row>
    <row r="1039" spans="1:19">
      <c r="A1039">
        <v>1889</v>
      </c>
      <c r="B1039" s="128" t="s">
        <v>946</v>
      </c>
      <c r="C1039" s="112">
        <v>163.83370786516866</v>
      </c>
      <c r="D1039">
        <v>89</v>
      </c>
      <c r="E1039">
        <v>21</v>
      </c>
      <c r="F1039">
        <v>89</v>
      </c>
      <c r="G1039">
        <v>27</v>
      </c>
      <c r="H1039">
        <v>57</v>
      </c>
      <c r="I1039">
        <v>5</v>
      </c>
      <c r="J1039">
        <v>0.30337078651685395</v>
      </c>
      <c r="K1039">
        <v>0.6404494382022472</v>
      </c>
      <c r="L1039">
        <v>5.6179775280898875E-2</v>
      </c>
      <c r="M1039">
        <v>23.404815409309808</v>
      </c>
      <c r="N1039">
        <v>27.305617977528112</v>
      </c>
      <c r="O1039">
        <v>0.30337078651685395</v>
      </c>
      <c r="P1039">
        <v>0.94382022471910121</v>
      </c>
      <c r="Q1039">
        <v>1</v>
      </c>
      <c r="R1039" s="112">
        <v>24.602430232885602</v>
      </c>
      <c r="S1039" s="112">
        <v>23.902430232885603</v>
      </c>
    </row>
    <row r="1040" spans="1:19">
      <c r="A1040">
        <v>1889</v>
      </c>
      <c r="B1040" s="100" t="s">
        <v>989</v>
      </c>
      <c r="C1040" s="112">
        <v>162.30000000000001</v>
      </c>
      <c r="D1040">
        <v>70</v>
      </c>
      <c r="E1040">
        <v>28</v>
      </c>
      <c r="F1040">
        <v>70</v>
      </c>
      <c r="G1040">
        <v>36</v>
      </c>
      <c r="H1040">
        <v>34</v>
      </c>
      <c r="J1040">
        <v>0.51428571428571423</v>
      </c>
      <c r="K1040">
        <v>0.48571428571428571</v>
      </c>
      <c r="L1040">
        <v>0</v>
      </c>
      <c r="M1040">
        <v>23.185714285714287</v>
      </c>
      <c r="N1040">
        <v>27.05</v>
      </c>
      <c r="O1040">
        <v>0.51428571428571423</v>
      </c>
      <c r="P1040">
        <v>1</v>
      </c>
      <c r="Q1040">
        <v>1</v>
      </c>
      <c r="R1040" s="112">
        <v>23.072058823529414</v>
      </c>
      <c r="S1040" s="112">
        <v>22.372058823529414</v>
      </c>
    </row>
    <row r="1041" spans="1:19">
      <c r="A1041">
        <v>1889</v>
      </c>
      <c r="B1041" s="100" t="s">
        <v>955</v>
      </c>
      <c r="C1041" s="112">
        <v>163.57903225806447</v>
      </c>
      <c r="D1041">
        <v>62</v>
      </c>
      <c r="E1041">
        <v>12</v>
      </c>
      <c r="F1041">
        <v>62</v>
      </c>
      <c r="G1041">
        <v>12</v>
      </c>
      <c r="H1041">
        <v>43</v>
      </c>
      <c r="I1041">
        <v>7</v>
      </c>
      <c r="J1041">
        <v>0.19354838709677419</v>
      </c>
      <c r="K1041">
        <v>0.69354838709677424</v>
      </c>
      <c r="L1041">
        <v>0.11290322580645161</v>
      </c>
      <c r="M1041">
        <v>23.368433179723496</v>
      </c>
      <c r="N1041">
        <v>27.263172043010744</v>
      </c>
      <c r="O1041">
        <v>0.19354838709677419</v>
      </c>
      <c r="P1041">
        <v>0.88709677419354849</v>
      </c>
      <c r="Q1041">
        <v>1</v>
      </c>
      <c r="R1041" s="112">
        <v>25.089364305362047</v>
      </c>
      <c r="S1041" s="112">
        <v>24.389364305362047</v>
      </c>
    </row>
    <row r="1042" spans="1:19">
      <c r="A1042">
        <v>1889</v>
      </c>
      <c r="B1042" s="100" t="s">
        <v>956</v>
      </c>
      <c r="C1042" s="112">
        <v>160.19659090909084</v>
      </c>
      <c r="D1042">
        <v>88</v>
      </c>
      <c r="E1042">
        <v>23</v>
      </c>
      <c r="F1042">
        <v>88</v>
      </c>
      <c r="G1042">
        <v>49</v>
      </c>
      <c r="H1042">
        <v>37</v>
      </c>
      <c r="I1042">
        <v>2</v>
      </c>
      <c r="J1042">
        <v>0.55681818181818177</v>
      </c>
      <c r="K1042">
        <v>0.42045454545454547</v>
      </c>
      <c r="L1042">
        <v>2.2727272727272728E-2</v>
      </c>
      <c r="M1042">
        <v>22.885227272727263</v>
      </c>
      <c r="N1042">
        <v>26.699431818181807</v>
      </c>
      <c r="O1042">
        <v>0.55681818181818177</v>
      </c>
      <c r="P1042">
        <v>0.97727272727272729</v>
      </c>
      <c r="Q1042">
        <v>1</v>
      </c>
      <c r="R1042" s="112">
        <v>22.369794226044217</v>
      </c>
      <c r="S1042" s="112">
        <v>21.669794226044218</v>
      </c>
    </row>
    <row r="1043" spans="1:19">
      <c r="A1043">
        <v>1889</v>
      </c>
      <c r="B1043" s="100" t="s">
        <v>957</v>
      </c>
      <c r="C1043" s="112">
        <v>162.87384615384627</v>
      </c>
      <c r="D1043">
        <v>65</v>
      </c>
      <c r="E1043">
        <v>8</v>
      </c>
      <c r="F1043">
        <v>65</v>
      </c>
      <c r="G1043">
        <v>18</v>
      </c>
      <c r="H1043">
        <v>42</v>
      </c>
      <c r="I1043">
        <v>5</v>
      </c>
      <c r="J1043">
        <v>0.27692307692307694</v>
      </c>
      <c r="K1043">
        <v>0.64615384615384619</v>
      </c>
      <c r="L1043">
        <v>7.6923076923076927E-2</v>
      </c>
      <c r="M1043">
        <v>23.267692307692325</v>
      </c>
      <c r="N1043">
        <v>27.145641025641044</v>
      </c>
      <c r="O1043">
        <v>0.27692307692307694</v>
      </c>
      <c r="P1043">
        <v>0.92307692307692313</v>
      </c>
      <c r="Q1043">
        <v>1</v>
      </c>
      <c r="R1043" s="112">
        <v>24.606507936507953</v>
      </c>
      <c r="S1043" s="112">
        <v>23.906507936507953</v>
      </c>
    </row>
    <row r="1044" spans="1:19">
      <c r="A1044">
        <v>1889</v>
      </c>
      <c r="B1044" s="100" t="s">
        <v>904</v>
      </c>
      <c r="C1044" s="112">
        <v>163.9</v>
      </c>
      <c r="D1044">
        <v>47</v>
      </c>
      <c r="E1044">
        <v>18</v>
      </c>
      <c r="F1044">
        <v>47</v>
      </c>
      <c r="G1044">
        <v>13</v>
      </c>
      <c r="H1044">
        <v>33</v>
      </c>
      <c r="I1044">
        <v>1</v>
      </c>
      <c r="J1044">
        <v>0.27659574468085107</v>
      </c>
      <c r="K1044">
        <v>0.7021276595744681</v>
      </c>
      <c r="L1044">
        <v>2.1276595744680851E-2</v>
      </c>
      <c r="M1044">
        <v>23.414285714285715</v>
      </c>
      <c r="N1044">
        <v>27.316666666666666</v>
      </c>
      <c r="O1044">
        <v>0.27659574468085107</v>
      </c>
      <c r="P1044">
        <v>0.97872340425531923</v>
      </c>
      <c r="Q1044">
        <v>1</v>
      </c>
      <c r="R1044" s="112">
        <v>24.655952380952382</v>
      </c>
      <c r="S1044" s="112">
        <v>23.955952380952382</v>
      </c>
    </row>
    <row r="1045" spans="1:19">
      <c r="A1045">
        <v>1889</v>
      </c>
      <c r="B1045" s="239" t="s">
        <v>1123</v>
      </c>
    </row>
    <row r="1046" spans="1:19">
      <c r="A1046">
        <v>1889</v>
      </c>
      <c r="B1046" s="100" t="s">
        <v>929</v>
      </c>
      <c r="C1046" s="112">
        <v>165.20390624999993</v>
      </c>
      <c r="D1046">
        <v>128</v>
      </c>
      <c r="E1046">
        <v>25</v>
      </c>
      <c r="F1046">
        <v>128</v>
      </c>
      <c r="G1046">
        <v>34</v>
      </c>
      <c r="H1046">
        <v>80</v>
      </c>
      <c r="I1046">
        <v>14</v>
      </c>
      <c r="J1046">
        <v>0.265625</v>
      </c>
      <c r="K1046">
        <v>0.625</v>
      </c>
      <c r="L1046">
        <v>0.109375</v>
      </c>
      <c r="M1046">
        <v>23.600558035714275</v>
      </c>
      <c r="N1046">
        <v>27.533984374999989</v>
      </c>
      <c r="O1046">
        <v>0.265625</v>
      </c>
      <c r="P1046">
        <v>0.890625</v>
      </c>
      <c r="Q1046">
        <v>1</v>
      </c>
      <c r="R1046" s="112">
        <v>25.075592912946419</v>
      </c>
      <c r="S1046" s="112">
        <v>24.37559291294642</v>
      </c>
    </row>
    <row r="1047" spans="1:19">
      <c r="A1047">
        <v>1889</v>
      </c>
      <c r="B1047" s="128" t="s">
        <v>936</v>
      </c>
      <c r="C1047" s="112">
        <v>164.4</v>
      </c>
      <c r="D1047">
        <v>251</v>
      </c>
      <c r="E1047">
        <v>63</v>
      </c>
      <c r="F1047">
        <v>251</v>
      </c>
      <c r="G1047">
        <v>70</v>
      </c>
      <c r="H1047">
        <v>157</v>
      </c>
      <c r="I1047">
        <v>24</v>
      </c>
      <c r="J1047">
        <v>0.2788844621513944</v>
      </c>
      <c r="K1047">
        <v>0.62549800796812749</v>
      </c>
      <c r="L1047">
        <v>9.5617529880478086E-2</v>
      </c>
      <c r="M1047">
        <v>23.485714285714288</v>
      </c>
      <c r="N1047">
        <v>27.400000000000002</v>
      </c>
      <c r="O1047">
        <v>0.2788844621513944</v>
      </c>
      <c r="P1047">
        <v>0.90438247011952189</v>
      </c>
      <c r="Q1047">
        <v>1</v>
      </c>
      <c r="R1047" s="112">
        <v>24.869426751592357</v>
      </c>
      <c r="S1047" s="112">
        <v>24.169426751592358</v>
      </c>
    </row>
    <row r="1048" spans="1:19">
      <c r="A1048">
        <v>1889</v>
      </c>
      <c r="B1048" s="100" t="s">
        <v>960</v>
      </c>
      <c r="C1048" s="112">
        <v>164.1</v>
      </c>
      <c r="D1048">
        <v>136</v>
      </c>
      <c r="E1048">
        <v>66</v>
      </c>
      <c r="F1048">
        <v>136</v>
      </c>
      <c r="G1048">
        <v>60</v>
      </c>
      <c r="H1048">
        <v>59</v>
      </c>
      <c r="I1048">
        <v>17</v>
      </c>
      <c r="J1048">
        <v>0.44117647058823528</v>
      </c>
      <c r="K1048">
        <v>0.43382352941176472</v>
      </c>
      <c r="L1048">
        <v>0.125</v>
      </c>
      <c r="M1048">
        <v>23.442857142857143</v>
      </c>
      <c r="N1048">
        <v>27.349999999999998</v>
      </c>
      <c r="O1048">
        <v>0.44117647058823528</v>
      </c>
      <c r="P1048">
        <v>0.875</v>
      </c>
      <c r="Q1048">
        <v>1</v>
      </c>
      <c r="R1048" s="112">
        <v>23.972639225181599</v>
      </c>
      <c r="S1048" s="112">
        <v>23.272639225181599</v>
      </c>
    </row>
    <row r="1049" spans="1:19">
      <c r="A1049">
        <v>1889</v>
      </c>
      <c r="B1049" s="100" t="s">
        <v>950</v>
      </c>
      <c r="C1049" s="112">
        <v>165.78915094339618</v>
      </c>
      <c r="D1049">
        <v>212</v>
      </c>
      <c r="E1049">
        <v>57</v>
      </c>
      <c r="F1049">
        <v>212</v>
      </c>
      <c r="G1049">
        <v>58</v>
      </c>
      <c r="H1049">
        <v>131</v>
      </c>
      <c r="I1049">
        <v>23</v>
      </c>
      <c r="J1049">
        <v>0.27358490566037735</v>
      </c>
      <c r="K1049">
        <v>0.61792452830188682</v>
      </c>
      <c r="L1049">
        <v>0.10849056603773585</v>
      </c>
      <c r="M1049">
        <v>23.684164420485168</v>
      </c>
      <c r="N1049">
        <v>27.631525157232698</v>
      </c>
      <c r="O1049">
        <v>0.27358490566037735</v>
      </c>
      <c r="P1049">
        <v>0.89150943396226423</v>
      </c>
      <c r="Q1049">
        <v>1</v>
      </c>
      <c r="R1049" s="112">
        <v>25.130525606468996</v>
      </c>
      <c r="S1049" s="112">
        <v>24.430525606468997</v>
      </c>
    </row>
    <row r="1050" spans="1:19">
      <c r="A1050">
        <v>1889</v>
      </c>
      <c r="B1050" s="100" t="s">
        <v>962</v>
      </c>
      <c r="C1050" s="112">
        <v>165.72808988764044</v>
      </c>
      <c r="D1050">
        <v>89</v>
      </c>
      <c r="E1050">
        <v>11</v>
      </c>
      <c r="F1050">
        <v>89</v>
      </c>
      <c r="G1050">
        <v>18</v>
      </c>
      <c r="H1050">
        <v>61</v>
      </c>
      <c r="I1050">
        <v>10</v>
      </c>
      <c r="J1050">
        <v>0.20224719101123595</v>
      </c>
      <c r="K1050">
        <v>0.6853932584269663</v>
      </c>
      <c r="L1050">
        <v>0.11235955056179775</v>
      </c>
      <c r="M1050">
        <v>23.675441412520062</v>
      </c>
      <c r="N1050">
        <v>27.621348314606738</v>
      </c>
      <c r="O1050">
        <v>0.20224719101123595</v>
      </c>
      <c r="P1050">
        <v>0.88764044943820219</v>
      </c>
      <c r="Q1050">
        <v>1</v>
      </c>
      <c r="R1050" s="112">
        <v>25.389646869983945</v>
      </c>
      <c r="S1050" s="112">
        <v>24.689646869983946</v>
      </c>
    </row>
    <row r="1051" spans="1:19">
      <c r="A1051">
        <v>1889</v>
      </c>
      <c r="B1051" s="100" t="s">
        <v>963</v>
      </c>
      <c r="C1051" s="112">
        <v>164.8</v>
      </c>
      <c r="D1051">
        <v>135</v>
      </c>
      <c r="E1051">
        <v>20</v>
      </c>
      <c r="F1051">
        <v>135</v>
      </c>
      <c r="G1051">
        <v>44</v>
      </c>
      <c r="H1051">
        <v>80</v>
      </c>
      <c r="I1051">
        <v>11</v>
      </c>
      <c r="J1051">
        <v>0.32592592592592595</v>
      </c>
      <c r="K1051">
        <v>0.59259259259259256</v>
      </c>
      <c r="L1051">
        <v>8.1481481481481488E-2</v>
      </c>
      <c r="M1051">
        <v>23.542857142857144</v>
      </c>
      <c r="N1051">
        <v>27.466666666666669</v>
      </c>
      <c r="O1051">
        <v>0.32592592592592595</v>
      </c>
      <c r="P1051">
        <v>0.91851851851851851</v>
      </c>
      <c r="Q1051">
        <v>1</v>
      </c>
      <c r="R1051" s="112">
        <v>24.695476190476192</v>
      </c>
      <c r="S1051" s="112">
        <v>23.995476190476193</v>
      </c>
    </row>
    <row r="1052" spans="1:19">
      <c r="A1052">
        <v>1889</v>
      </c>
      <c r="B1052" s="239" t="s">
        <v>1124</v>
      </c>
    </row>
    <row r="1053" spans="1:19">
      <c r="A1053">
        <v>1889</v>
      </c>
      <c r="B1053" s="242" t="s">
        <v>1125</v>
      </c>
      <c r="C1053" s="112">
        <v>165.11542857142848</v>
      </c>
      <c r="D1053">
        <v>350</v>
      </c>
      <c r="E1053">
        <v>90</v>
      </c>
      <c r="F1053">
        <v>350</v>
      </c>
      <c r="G1053">
        <v>80</v>
      </c>
      <c r="H1053">
        <v>237</v>
      </c>
      <c r="I1053">
        <v>33</v>
      </c>
      <c r="J1053">
        <v>0.22857142857142856</v>
      </c>
      <c r="K1053">
        <v>0.67714285714285716</v>
      </c>
      <c r="L1053">
        <v>9.4285714285714292E-2</v>
      </c>
      <c r="M1053">
        <v>23.587918367346926</v>
      </c>
      <c r="N1053">
        <v>27.51923809523808</v>
      </c>
      <c r="O1053">
        <v>0.22857142857142856</v>
      </c>
      <c r="P1053">
        <v>0.90571428571428569</v>
      </c>
      <c r="Q1053">
        <v>1</v>
      </c>
      <c r="R1053" s="112">
        <v>25.163763827894012</v>
      </c>
      <c r="S1053" s="112">
        <v>24.463763827894013</v>
      </c>
    </row>
    <row r="1054" spans="1:19">
      <c r="A1054">
        <v>1889</v>
      </c>
      <c r="B1054" s="242" t="s">
        <v>1126</v>
      </c>
      <c r="C1054" s="112">
        <v>165.67500000000001</v>
      </c>
      <c r="D1054">
        <v>44</v>
      </c>
      <c r="E1054">
        <v>5</v>
      </c>
      <c r="F1054">
        <v>44</v>
      </c>
      <c r="G1054">
        <v>6</v>
      </c>
      <c r="H1054">
        <v>30</v>
      </c>
      <c r="I1054">
        <v>8</v>
      </c>
      <c r="J1054">
        <v>0.13636363636363635</v>
      </c>
      <c r="K1054">
        <v>0.68181818181818177</v>
      </c>
      <c r="L1054">
        <v>0.18181818181818182</v>
      </c>
      <c r="M1054">
        <v>23.667857142857144</v>
      </c>
      <c r="N1054">
        <v>27.612500000000001</v>
      </c>
      <c r="O1054">
        <v>0.13636363636363635</v>
      </c>
      <c r="P1054">
        <v>0.81818181818181812</v>
      </c>
      <c r="Q1054">
        <v>1</v>
      </c>
      <c r="R1054" s="112">
        <v>25.771666666666668</v>
      </c>
      <c r="S1054" s="112">
        <v>25.071666666666669</v>
      </c>
    </row>
    <row r="1055" spans="1:19">
      <c r="A1055">
        <v>1889</v>
      </c>
      <c r="B1055" s="242" t="s">
        <v>1127</v>
      </c>
      <c r="C1055" s="112">
        <v>166.04326241134757</v>
      </c>
      <c r="D1055">
        <v>141</v>
      </c>
      <c r="E1055">
        <v>33</v>
      </c>
      <c r="F1055">
        <v>141</v>
      </c>
      <c r="G1055">
        <v>26</v>
      </c>
      <c r="H1055">
        <v>99</v>
      </c>
      <c r="I1055">
        <v>16</v>
      </c>
      <c r="J1055">
        <v>0.18439716312056736</v>
      </c>
      <c r="K1055">
        <v>0.7021276595744681</v>
      </c>
      <c r="L1055">
        <v>0.11347517730496454</v>
      </c>
      <c r="M1055">
        <v>23.72046605876394</v>
      </c>
      <c r="N1055">
        <v>27.673877068557928</v>
      </c>
      <c r="O1055">
        <v>0.18439716312056736</v>
      </c>
      <c r="P1055">
        <v>0.88652482269503552</v>
      </c>
      <c r="Q1055">
        <v>1</v>
      </c>
      <c r="R1055" s="112">
        <v>25.497504340944065</v>
      </c>
      <c r="S1055" s="112">
        <v>24.797504340944066</v>
      </c>
    </row>
    <row r="1056" spans="1:19">
      <c r="A1056">
        <v>1889</v>
      </c>
      <c r="B1056" s="260" t="s">
        <v>1130</v>
      </c>
    </row>
    <row r="1058" spans="1:19">
      <c r="A1058">
        <v>1890</v>
      </c>
      <c r="B1058" s="61" t="s">
        <v>1052</v>
      </c>
    </row>
    <row r="1059" spans="1:19">
      <c r="A1059">
        <v>1890</v>
      </c>
      <c r="B1059" s="100" t="s">
        <v>842</v>
      </c>
      <c r="C1059" s="112">
        <v>163.6</v>
      </c>
      <c r="D1059">
        <v>86</v>
      </c>
      <c r="E1059">
        <v>21</v>
      </c>
      <c r="F1059">
        <v>86</v>
      </c>
      <c r="G1059">
        <v>14</v>
      </c>
      <c r="H1059">
        <v>56</v>
      </c>
      <c r="I1059">
        <v>16</v>
      </c>
      <c r="J1059">
        <v>0.16279069767441862</v>
      </c>
      <c r="K1059">
        <v>0.65116279069767447</v>
      </c>
      <c r="L1059">
        <v>0.18604651162790697</v>
      </c>
      <c r="M1059">
        <v>23.37142857142857</v>
      </c>
      <c r="N1059">
        <v>27.266666666666666</v>
      </c>
      <c r="O1059">
        <v>0.16279069767441862</v>
      </c>
      <c r="P1059">
        <v>0.81395348837209314</v>
      </c>
      <c r="Q1059">
        <v>1</v>
      </c>
      <c r="R1059" s="112">
        <v>25.388605442176868</v>
      </c>
      <c r="S1059" s="112">
        <v>24.688605442176868</v>
      </c>
    </row>
    <row r="1060" spans="1:19">
      <c r="A1060">
        <v>1890</v>
      </c>
      <c r="B1060" s="100" t="s">
        <v>843</v>
      </c>
      <c r="C1060" s="112">
        <v>163.80000000000001</v>
      </c>
      <c r="D1060">
        <v>138</v>
      </c>
      <c r="E1060">
        <v>40</v>
      </c>
      <c r="F1060">
        <v>138</v>
      </c>
      <c r="G1060">
        <v>34</v>
      </c>
      <c r="H1060">
        <v>95</v>
      </c>
      <c r="I1060">
        <v>9</v>
      </c>
      <c r="J1060">
        <v>0.24637681159420291</v>
      </c>
      <c r="K1060">
        <v>0.68840579710144922</v>
      </c>
      <c r="L1060">
        <v>6.5217391304347824E-2</v>
      </c>
      <c r="M1060">
        <v>23.400000000000002</v>
      </c>
      <c r="N1060">
        <v>27.3</v>
      </c>
      <c r="O1060">
        <v>0.24637681159420291</v>
      </c>
      <c r="P1060">
        <v>0.93478260869565211</v>
      </c>
      <c r="Q1060">
        <v>0.99999999999999989</v>
      </c>
      <c r="R1060" s="112">
        <v>24.836842105263159</v>
      </c>
      <c r="S1060" s="112">
        <v>24.13684210526316</v>
      </c>
    </row>
    <row r="1061" spans="1:19">
      <c r="A1061">
        <v>1890</v>
      </c>
      <c r="B1061" s="100" t="s">
        <v>854</v>
      </c>
      <c r="C1061" s="112">
        <v>161.64563758389252</v>
      </c>
      <c r="D1061">
        <v>148</v>
      </c>
      <c r="E1061">
        <v>48</v>
      </c>
      <c r="F1061">
        <v>148</v>
      </c>
      <c r="G1061">
        <v>30</v>
      </c>
      <c r="H1061">
        <v>100</v>
      </c>
      <c r="I1061">
        <v>18</v>
      </c>
      <c r="J1061">
        <v>0.20270270270270271</v>
      </c>
      <c r="K1061">
        <v>0.67567567567567566</v>
      </c>
      <c r="L1061">
        <v>0.12162162162162163</v>
      </c>
      <c r="M1061">
        <v>23.092233940556074</v>
      </c>
      <c r="N1061">
        <v>26.94093959731542</v>
      </c>
      <c r="O1061">
        <v>0.20270270270270271</v>
      </c>
      <c r="P1061">
        <v>0.8783783783783784</v>
      </c>
      <c r="Q1061">
        <v>1</v>
      </c>
      <c r="R1061" s="112">
        <v>24.785664429530186</v>
      </c>
      <c r="S1061" s="112">
        <v>24.085664429530187</v>
      </c>
    </row>
    <row r="1062" spans="1:19">
      <c r="A1062">
        <v>1890</v>
      </c>
      <c r="B1062" s="100" t="s">
        <v>855</v>
      </c>
      <c r="C1062" s="112">
        <v>161.6</v>
      </c>
      <c r="D1062">
        <v>90</v>
      </c>
      <c r="E1062">
        <v>20</v>
      </c>
      <c r="F1062">
        <v>90</v>
      </c>
      <c r="G1062">
        <v>16</v>
      </c>
      <c r="H1062">
        <v>68</v>
      </c>
      <c r="I1062">
        <v>6</v>
      </c>
      <c r="J1062">
        <v>0.17777777777777778</v>
      </c>
      <c r="K1062">
        <v>0.75555555555555554</v>
      </c>
      <c r="L1062">
        <v>6.6666666666666666E-2</v>
      </c>
      <c r="M1062">
        <v>23.085714285714285</v>
      </c>
      <c r="N1062">
        <v>26.933333333333334</v>
      </c>
      <c r="O1062">
        <v>0.17777777777777778</v>
      </c>
      <c r="P1062">
        <v>0.93333333333333335</v>
      </c>
      <c r="Q1062">
        <v>1</v>
      </c>
      <c r="R1062" s="112">
        <v>24.726610644257704</v>
      </c>
      <c r="S1062" s="112">
        <v>24.026610644257705</v>
      </c>
    </row>
    <row r="1063" spans="1:19">
      <c r="A1063">
        <v>1890</v>
      </c>
      <c r="B1063" s="100" t="s">
        <v>856</v>
      </c>
    </row>
    <row r="1064" spans="1:19">
      <c r="A1064">
        <v>1890</v>
      </c>
      <c r="B1064" s="100" t="s">
        <v>865</v>
      </c>
      <c r="C1064" s="112">
        <v>163.65084745762715</v>
      </c>
      <c r="D1064">
        <v>236</v>
      </c>
      <c r="E1064">
        <v>50</v>
      </c>
      <c r="F1064">
        <v>236</v>
      </c>
      <c r="G1064">
        <v>36</v>
      </c>
      <c r="H1064">
        <v>164</v>
      </c>
      <c r="I1064">
        <v>36</v>
      </c>
      <c r="J1064">
        <v>0.15254237288135594</v>
      </c>
      <c r="K1064">
        <v>0.69491525423728817</v>
      </c>
      <c r="L1064">
        <v>0.15254237288135594</v>
      </c>
      <c r="M1064">
        <v>23.378692493946737</v>
      </c>
      <c r="N1064">
        <v>27.27514124293786</v>
      </c>
      <c r="O1064">
        <v>0.15254237288135594</v>
      </c>
      <c r="P1064">
        <v>0.84745762711864414</v>
      </c>
      <c r="Q1064">
        <v>1</v>
      </c>
      <c r="R1064" s="112">
        <v>25.326916868442297</v>
      </c>
      <c r="S1064" s="112">
        <v>24.626916868442297</v>
      </c>
    </row>
    <row r="1065" spans="1:19">
      <c r="A1065">
        <v>1890</v>
      </c>
      <c r="B1065" s="100" t="s">
        <v>867</v>
      </c>
      <c r="C1065" s="112">
        <v>162.6634241245134</v>
      </c>
      <c r="D1065">
        <v>257</v>
      </c>
      <c r="E1065">
        <v>89</v>
      </c>
      <c r="F1065">
        <v>257</v>
      </c>
      <c r="G1065">
        <v>58</v>
      </c>
      <c r="H1065">
        <v>170</v>
      </c>
      <c r="I1065">
        <v>29</v>
      </c>
      <c r="J1065">
        <v>0.22568093385214008</v>
      </c>
      <c r="K1065">
        <v>0.66147859922178986</v>
      </c>
      <c r="L1065">
        <v>0.11284046692607004</v>
      </c>
      <c r="M1065">
        <v>23.237632017787629</v>
      </c>
      <c r="N1065">
        <v>27.1105706874189</v>
      </c>
      <c r="O1065">
        <v>0.22568093385214008</v>
      </c>
      <c r="P1065">
        <v>0.88715953307392992</v>
      </c>
      <c r="Q1065">
        <v>1</v>
      </c>
      <c r="R1065" s="112">
        <v>24.843762466075891</v>
      </c>
      <c r="S1065" s="112">
        <v>24.143762466075891</v>
      </c>
    </row>
    <row r="1066" spans="1:19">
      <c r="A1066">
        <v>1890</v>
      </c>
      <c r="B1066" s="100" t="s">
        <v>876</v>
      </c>
      <c r="C1066" s="112">
        <v>163.92658959537565</v>
      </c>
      <c r="D1066">
        <v>173</v>
      </c>
      <c r="E1066">
        <v>68</v>
      </c>
      <c r="F1066">
        <v>173</v>
      </c>
      <c r="G1066">
        <v>33</v>
      </c>
      <c r="H1066">
        <v>112</v>
      </c>
      <c r="I1066">
        <v>28</v>
      </c>
      <c r="J1066">
        <v>0.19075144508670519</v>
      </c>
      <c r="K1066">
        <v>0.64739884393063585</v>
      </c>
      <c r="L1066">
        <v>0.16184971098265896</v>
      </c>
      <c r="M1066">
        <v>23.418084227910807</v>
      </c>
      <c r="N1066">
        <v>27.321098265895941</v>
      </c>
      <c r="O1066">
        <v>0.19075144508670519</v>
      </c>
      <c r="P1066">
        <v>0.83815028901734101</v>
      </c>
      <c r="Q1066">
        <v>1</v>
      </c>
      <c r="R1066" s="112">
        <v>25.282470397841205</v>
      </c>
      <c r="S1066" s="112">
        <v>24.582470397841206</v>
      </c>
    </row>
    <row r="1067" spans="1:19">
      <c r="A1067">
        <v>1890</v>
      </c>
      <c r="B1067" s="100" t="s">
        <v>884</v>
      </c>
      <c r="C1067" s="112">
        <v>162.68208955223878</v>
      </c>
      <c r="D1067">
        <v>134</v>
      </c>
      <c r="E1067">
        <v>27</v>
      </c>
      <c r="F1067">
        <v>134</v>
      </c>
      <c r="G1067">
        <v>19</v>
      </c>
      <c r="H1067">
        <v>96</v>
      </c>
      <c r="I1067">
        <v>19</v>
      </c>
      <c r="J1067">
        <v>0.1417910447761194</v>
      </c>
      <c r="K1067">
        <v>0.71641791044776115</v>
      </c>
      <c r="L1067">
        <v>0.1417910447761194</v>
      </c>
      <c r="M1067">
        <v>23.240298507462683</v>
      </c>
      <c r="N1067">
        <v>27.113681592039796</v>
      </c>
      <c r="O1067">
        <v>0.1417910447761194</v>
      </c>
      <c r="P1067">
        <v>0.85820895522388052</v>
      </c>
      <c r="Q1067">
        <v>0.99999999999999989</v>
      </c>
      <c r="R1067" s="112">
        <v>25.17699004975124</v>
      </c>
      <c r="S1067" s="112">
        <v>24.47699004975124</v>
      </c>
    </row>
    <row r="1068" spans="1:19">
      <c r="A1068">
        <v>1890</v>
      </c>
      <c r="B1068" s="100" t="s">
        <v>903</v>
      </c>
      <c r="C1068" s="112">
        <v>163.19105691056916</v>
      </c>
      <c r="D1068">
        <v>123</v>
      </c>
      <c r="E1068">
        <v>31</v>
      </c>
      <c r="F1068">
        <v>123</v>
      </c>
      <c r="G1068">
        <v>23</v>
      </c>
      <c r="H1068">
        <v>86</v>
      </c>
      <c r="I1068">
        <v>14</v>
      </c>
      <c r="J1068">
        <v>0.18699186991869918</v>
      </c>
      <c r="K1068">
        <v>0.69918699186991873</v>
      </c>
      <c r="L1068">
        <v>0.11382113821138211</v>
      </c>
      <c r="M1068">
        <v>23.313008130081307</v>
      </c>
      <c r="N1068">
        <v>27.19850948509486</v>
      </c>
      <c r="O1068">
        <v>0.18699186991869918</v>
      </c>
      <c r="P1068">
        <v>0.88617886178861793</v>
      </c>
      <c r="Q1068">
        <v>1</v>
      </c>
      <c r="R1068" s="112">
        <v>25.052447690174585</v>
      </c>
      <c r="S1068" s="112">
        <v>24.352447690174586</v>
      </c>
    </row>
    <row r="1069" spans="1:19">
      <c r="A1069">
        <v>1890</v>
      </c>
      <c r="B1069" s="100" t="s">
        <v>909</v>
      </c>
      <c r="C1069" s="112">
        <v>164</v>
      </c>
      <c r="D1069">
        <v>394</v>
      </c>
      <c r="E1069">
        <v>91</v>
      </c>
      <c r="F1069">
        <v>394</v>
      </c>
      <c r="G1069">
        <v>84</v>
      </c>
      <c r="H1069">
        <v>259</v>
      </c>
      <c r="I1069">
        <v>51</v>
      </c>
      <c r="J1069">
        <v>0.21319796954314721</v>
      </c>
      <c r="K1069">
        <v>0.65736040609137059</v>
      </c>
      <c r="L1069">
        <v>0.12944162436548223</v>
      </c>
      <c r="M1069">
        <v>23.428571428571427</v>
      </c>
      <c r="N1069">
        <v>27.333333333333332</v>
      </c>
      <c r="O1069">
        <v>0.21319796954314721</v>
      </c>
      <c r="P1069">
        <v>0.87055837563451777</v>
      </c>
      <c r="Q1069">
        <v>1</v>
      </c>
      <c r="R1069" s="112">
        <v>25.1321934179077</v>
      </c>
      <c r="S1069" s="112">
        <v>24.432193417907701</v>
      </c>
    </row>
    <row r="1070" spans="1:19">
      <c r="A1070">
        <v>1890</v>
      </c>
      <c r="B1070" s="100" t="s">
        <v>911</v>
      </c>
      <c r="C1070" s="112">
        <v>165.44822521419815</v>
      </c>
      <c r="D1070">
        <v>817</v>
      </c>
      <c r="E1070">
        <v>299</v>
      </c>
      <c r="F1070">
        <v>817</v>
      </c>
      <c r="G1070">
        <v>183</v>
      </c>
      <c r="H1070">
        <v>533</v>
      </c>
      <c r="I1070">
        <v>101</v>
      </c>
      <c r="J1070">
        <v>0.22399020807833536</v>
      </c>
      <c r="K1070">
        <v>0.65238678090575275</v>
      </c>
      <c r="L1070">
        <v>0.12362301101591187</v>
      </c>
      <c r="M1070">
        <v>23.635460744885449</v>
      </c>
      <c r="N1070">
        <v>27.574704202366359</v>
      </c>
      <c r="O1070">
        <v>0.22399020807833536</v>
      </c>
      <c r="P1070">
        <v>0.87637698898408811</v>
      </c>
      <c r="Q1070">
        <v>1</v>
      </c>
      <c r="R1070" s="112">
        <v>25.302063746127374</v>
      </c>
      <c r="S1070" s="112">
        <v>24.602063746127374</v>
      </c>
    </row>
    <row r="1071" spans="1:19">
      <c r="A1071">
        <v>1890</v>
      </c>
      <c r="B1071" s="239" t="s">
        <v>1053</v>
      </c>
    </row>
    <row r="1072" spans="1:19">
      <c r="A1072">
        <v>1890</v>
      </c>
      <c r="B1072" s="100" t="s">
        <v>823</v>
      </c>
      <c r="C1072" s="112">
        <v>163.19999999999999</v>
      </c>
      <c r="D1072">
        <v>148</v>
      </c>
      <c r="E1072">
        <v>27</v>
      </c>
      <c r="F1072">
        <v>148</v>
      </c>
      <c r="G1072">
        <v>30</v>
      </c>
      <c r="H1072">
        <v>97</v>
      </c>
      <c r="I1072">
        <v>21</v>
      </c>
      <c r="J1072">
        <v>0.20270270270270271</v>
      </c>
      <c r="K1072">
        <v>0.65540540540540537</v>
      </c>
      <c r="L1072">
        <v>0.14189189189189189</v>
      </c>
      <c r="M1072">
        <v>23.314285714285713</v>
      </c>
      <c r="N1072">
        <v>27.2</v>
      </c>
      <c r="O1072">
        <v>0.20270270270270271</v>
      </c>
      <c r="P1072">
        <v>0.85810810810810811</v>
      </c>
      <c r="Q1072">
        <v>1</v>
      </c>
      <c r="R1072" s="112">
        <v>25.076877761413844</v>
      </c>
      <c r="S1072" s="112">
        <v>24.376877761413844</v>
      </c>
    </row>
    <row r="1073" spans="1:19">
      <c r="A1073">
        <v>1890</v>
      </c>
      <c r="B1073" s="100" t="s">
        <v>824</v>
      </c>
      <c r="C1073" s="112">
        <v>163.28401826484014</v>
      </c>
      <c r="D1073">
        <v>219</v>
      </c>
      <c r="E1073">
        <v>43</v>
      </c>
      <c r="F1073">
        <v>219</v>
      </c>
      <c r="G1073">
        <v>53</v>
      </c>
      <c r="H1073">
        <v>145</v>
      </c>
      <c r="I1073">
        <v>21</v>
      </c>
      <c r="J1073">
        <v>0.24200913242009131</v>
      </c>
      <c r="K1073">
        <v>0.66210045662100458</v>
      </c>
      <c r="L1073">
        <v>9.5890410958904104E-2</v>
      </c>
      <c r="M1073">
        <v>23.326288323548592</v>
      </c>
      <c r="N1073">
        <v>27.214003044140025</v>
      </c>
      <c r="O1073">
        <v>0.24200913242009131</v>
      </c>
      <c r="P1073">
        <v>0.90410958904109595</v>
      </c>
      <c r="Q1073">
        <v>1</v>
      </c>
      <c r="R1073" s="112">
        <v>24.841156473296287</v>
      </c>
      <c r="S1073" s="112">
        <v>24.141156473296288</v>
      </c>
    </row>
    <row r="1074" spans="1:19">
      <c r="A1074">
        <v>1890</v>
      </c>
      <c r="B1074" s="100" t="s">
        <v>825</v>
      </c>
      <c r="C1074" s="112">
        <v>164.70791925465841</v>
      </c>
      <c r="D1074">
        <v>644</v>
      </c>
      <c r="E1074">
        <v>174</v>
      </c>
      <c r="F1074">
        <v>643</v>
      </c>
      <c r="G1074">
        <v>140</v>
      </c>
      <c r="H1074">
        <v>425</v>
      </c>
      <c r="I1074">
        <v>78</v>
      </c>
      <c r="J1074">
        <v>0.2177293934681182</v>
      </c>
      <c r="K1074">
        <v>0.66096423017107309</v>
      </c>
      <c r="L1074">
        <v>0.12130637636080871</v>
      </c>
      <c r="M1074">
        <v>23.529702750665486</v>
      </c>
      <c r="N1074">
        <v>27.451319875776402</v>
      </c>
      <c r="O1074">
        <v>0.2177293934681182</v>
      </c>
      <c r="P1074">
        <v>0.87869362363919135</v>
      </c>
      <c r="Q1074">
        <v>1</v>
      </c>
      <c r="R1074" s="112">
        <v>25.204463946448147</v>
      </c>
      <c r="S1074" s="112">
        <v>24.504463946448148</v>
      </c>
    </row>
    <row r="1075" spans="1:19">
      <c r="A1075">
        <v>1890</v>
      </c>
      <c r="B1075" s="100" t="s">
        <v>826</v>
      </c>
      <c r="C1075" s="112">
        <v>163.80000000000001</v>
      </c>
      <c r="D1075">
        <v>190</v>
      </c>
      <c r="E1075">
        <v>58</v>
      </c>
      <c r="F1075">
        <v>190</v>
      </c>
      <c r="G1075">
        <v>31</v>
      </c>
      <c r="H1075">
        <v>123</v>
      </c>
      <c r="I1075">
        <v>36</v>
      </c>
      <c r="J1075">
        <v>0.16315789473684211</v>
      </c>
      <c r="K1075">
        <v>0.64736842105263159</v>
      </c>
      <c r="L1075">
        <v>0.18947368421052632</v>
      </c>
      <c r="M1075">
        <v>23.400000000000002</v>
      </c>
      <c r="N1075">
        <v>27.3</v>
      </c>
      <c r="O1075">
        <v>0.16315789473684211</v>
      </c>
      <c r="P1075">
        <v>0.81052631578947376</v>
      </c>
      <c r="Q1075">
        <v>1</v>
      </c>
      <c r="R1075" s="112">
        <v>25.429268292682927</v>
      </c>
      <c r="S1075" s="112">
        <v>24.729268292682928</v>
      </c>
    </row>
    <row r="1076" spans="1:19">
      <c r="A1076">
        <v>1890</v>
      </c>
      <c r="B1076" s="100" t="s">
        <v>827</v>
      </c>
      <c r="C1076" s="112">
        <v>162.08387096774186</v>
      </c>
      <c r="D1076">
        <v>93</v>
      </c>
      <c r="E1076">
        <v>19</v>
      </c>
      <c r="F1076">
        <v>93</v>
      </c>
      <c r="G1076">
        <v>14</v>
      </c>
      <c r="H1076">
        <v>62</v>
      </c>
      <c r="I1076">
        <v>17</v>
      </c>
      <c r="J1076">
        <v>0.15053763440860216</v>
      </c>
      <c r="K1076">
        <v>0.66666666666666663</v>
      </c>
      <c r="L1076">
        <v>0.18279569892473119</v>
      </c>
      <c r="M1076">
        <v>23.15483870967741</v>
      </c>
      <c r="N1076">
        <v>27.013978494623643</v>
      </c>
      <c r="O1076">
        <v>0.15053763440860216</v>
      </c>
      <c r="P1076">
        <v>0.81720430107526876</v>
      </c>
      <c r="Q1076">
        <v>1</v>
      </c>
      <c r="R1076" s="112">
        <v>25.177774887270193</v>
      </c>
      <c r="S1076" s="112">
        <v>24.477774887270193</v>
      </c>
    </row>
    <row r="1077" spans="1:19">
      <c r="A1077">
        <v>1890</v>
      </c>
      <c r="B1077" s="100" t="s">
        <v>828</v>
      </c>
      <c r="C1077" s="112">
        <v>162.85839416058408</v>
      </c>
      <c r="D1077">
        <v>274</v>
      </c>
      <c r="E1077">
        <v>63</v>
      </c>
      <c r="F1077">
        <v>274</v>
      </c>
      <c r="G1077">
        <v>48</v>
      </c>
      <c r="H1077">
        <v>197</v>
      </c>
      <c r="I1077">
        <v>29</v>
      </c>
      <c r="J1077">
        <v>0.17518248175182483</v>
      </c>
      <c r="K1077">
        <v>0.71897810218978098</v>
      </c>
      <c r="L1077">
        <v>0.10583941605839416</v>
      </c>
      <c r="M1077">
        <v>23.265484880083442</v>
      </c>
      <c r="N1077">
        <v>27.143065693430682</v>
      </c>
      <c r="O1077">
        <v>0.17518248175182483</v>
      </c>
      <c r="P1077">
        <v>0.8941605839416058</v>
      </c>
      <c r="Q1077">
        <v>1</v>
      </c>
      <c r="R1077" s="112">
        <v>25.017285349057577</v>
      </c>
      <c r="S1077" s="112">
        <v>24.317285349057578</v>
      </c>
    </row>
    <row r="1078" spans="1:19">
      <c r="A1078">
        <v>1890</v>
      </c>
      <c r="B1078" s="100" t="s">
        <v>932</v>
      </c>
      <c r="C1078" s="112">
        <v>164.3</v>
      </c>
      <c r="D1078">
        <v>263</v>
      </c>
      <c r="E1078">
        <v>64</v>
      </c>
      <c r="F1078">
        <v>263</v>
      </c>
      <c r="G1078">
        <v>55</v>
      </c>
      <c r="H1078">
        <v>167</v>
      </c>
      <c r="I1078">
        <v>41</v>
      </c>
      <c r="J1078">
        <v>0.20912547528517111</v>
      </c>
      <c r="K1078">
        <v>0.63498098859315588</v>
      </c>
      <c r="L1078">
        <v>0.155893536121673</v>
      </c>
      <c r="M1078">
        <v>23.471428571428572</v>
      </c>
      <c r="N1078">
        <v>27.383333333333336</v>
      </c>
      <c r="O1078">
        <v>0.20912547528517111</v>
      </c>
      <c r="P1078">
        <v>0.844106463878327</v>
      </c>
      <c r="Q1078">
        <v>1</v>
      </c>
      <c r="R1078" s="112">
        <v>25.263408896492731</v>
      </c>
      <c r="S1078" s="112">
        <v>24.563408896492732</v>
      </c>
    </row>
    <row r="1079" spans="1:19">
      <c r="A1079">
        <v>1890</v>
      </c>
      <c r="B1079" s="100" t="s">
        <v>933</v>
      </c>
      <c r="C1079" s="112">
        <v>164.33620689655172</v>
      </c>
      <c r="D1079">
        <v>116</v>
      </c>
      <c r="E1079">
        <v>33</v>
      </c>
      <c r="F1079">
        <v>116</v>
      </c>
      <c r="G1079">
        <v>24</v>
      </c>
      <c r="H1079">
        <v>81</v>
      </c>
      <c r="I1079">
        <v>11</v>
      </c>
      <c r="J1079">
        <v>0.20689655172413793</v>
      </c>
      <c r="K1079">
        <v>0.69827586206896552</v>
      </c>
      <c r="L1079">
        <v>9.4827586206896547E-2</v>
      </c>
      <c r="M1079">
        <v>23.476600985221673</v>
      </c>
      <c r="N1079">
        <v>27.389367816091951</v>
      </c>
      <c r="O1079">
        <v>0.20689655172413793</v>
      </c>
      <c r="P1079">
        <v>0.90517241379310343</v>
      </c>
      <c r="Q1079">
        <v>1</v>
      </c>
      <c r="R1079" s="112">
        <v>25.118996938920308</v>
      </c>
      <c r="S1079" s="112">
        <v>24.418996938920309</v>
      </c>
    </row>
    <row r="1080" spans="1:19">
      <c r="A1080">
        <v>1890</v>
      </c>
      <c r="B1080" s="100" t="s">
        <v>829</v>
      </c>
      <c r="C1080" s="112">
        <v>164.29016393442623</v>
      </c>
      <c r="D1080">
        <v>61</v>
      </c>
      <c r="E1080">
        <v>10</v>
      </c>
      <c r="F1080">
        <v>61</v>
      </c>
      <c r="G1080">
        <v>14</v>
      </c>
      <c r="H1080">
        <v>38</v>
      </c>
      <c r="I1080">
        <v>9</v>
      </c>
      <c r="J1080">
        <v>0.22950819672131148</v>
      </c>
      <c r="K1080">
        <v>0.62295081967213117</v>
      </c>
      <c r="L1080">
        <v>0.14754098360655737</v>
      </c>
      <c r="M1080">
        <v>23.470023419203748</v>
      </c>
      <c r="N1080">
        <v>27.381693989071039</v>
      </c>
      <c r="O1080">
        <v>0.22950819672131148</v>
      </c>
      <c r="P1080">
        <v>0.85245901639344268</v>
      </c>
      <c r="Q1080">
        <v>1</v>
      </c>
      <c r="R1080" s="112">
        <v>25.168511956119808</v>
      </c>
      <c r="S1080" s="112">
        <v>24.468511956119809</v>
      </c>
    </row>
    <row r="1081" spans="1:19">
      <c r="A1081">
        <v>1890</v>
      </c>
      <c r="B1081" s="100" t="s">
        <v>959</v>
      </c>
      <c r="C1081" s="112">
        <v>164.3</v>
      </c>
      <c r="D1081">
        <v>81</v>
      </c>
      <c r="E1081">
        <v>27</v>
      </c>
      <c r="F1081">
        <v>81</v>
      </c>
      <c r="G1081">
        <v>18</v>
      </c>
      <c r="H1081">
        <v>61</v>
      </c>
      <c r="I1081">
        <v>2</v>
      </c>
      <c r="J1081">
        <v>0.22222222222222221</v>
      </c>
      <c r="K1081">
        <v>0.75308641975308643</v>
      </c>
      <c r="L1081">
        <v>2.4691358024691357E-2</v>
      </c>
      <c r="M1081">
        <v>23.471428571428572</v>
      </c>
      <c r="N1081">
        <v>27.383333333333336</v>
      </c>
      <c r="O1081">
        <v>0.22222222222222221</v>
      </c>
      <c r="P1081">
        <v>0.97530864197530864</v>
      </c>
      <c r="Q1081">
        <v>1</v>
      </c>
      <c r="R1081" s="112">
        <v>24.914344262295081</v>
      </c>
      <c r="S1081" s="112">
        <v>24.214344262295082</v>
      </c>
    </row>
    <row r="1082" spans="1:19">
      <c r="A1082">
        <v>1890</v>
      </c>
      <c r="B1082" s="100" t="s">
        <v>830</v>
      </c>
      <c r="C1082" s="112">
        <v>164.09248120300754</v>
      </c>
      <c r="D1082">
        <v>133</v>
      </c>
      <c r="E1082">
        <v>32</v>
      </c>
      <c r="F1082">
        <v>133</v>
      </c>
      <c r="G1082">
        <v>27</v>
      </c>
      <c r="H1082">
        <v>87</v>
      </c>
      <c r="I1082">
        <v>19</v>
      </c>
      <c r="J1082">
        <v>0.20300751879699247</v>
      </c>
      <c r="K1082">
        <v>0.65413533834586468</v>
      </c>
      <c r="L1082">
        <v>0.14285714285714285</v>
      </c>
      <c r="M1082">
        <v>23.441783029001076</v>
      </c>
      <c r="N1082">
        <v>27.348746867167922</v>
      </c>
      <c r="O1082">
        <v>0.20300751879699247</v>
      </c>
      <c r="P1082">
        <v>0.85714285714285721</v>
      </c>
      <c r="Q1082">
        <v>1</v>
      </c>
      <c r="R1082" s="112">
        <v>25.215634426789471</v>
      </c>
      <c r="S1082" s="112">
        <v>24.515634426789472</v>
      </c>
    </row>
    <row r="1083" spans="1:19">
      <c r="A1083">
        <v>1890</v>
      </c>
      <c r="B1083" s="100" t="s">
        <v>965</v>
      </c>
      <c r="C1083" s="112">
        <v>158.67179487179504</v>
      </c>
      <c r="D1083">
        <v>78</v>
      </c>
      <c r="E1083">
        <v>22</v>
      </c>
      <c r="F1083">
        <v>78</v>
      </c>
      <c r="G1083">
        <v>15</v>
      </c>
      <c r="H1083">
        <v>59</v>
      </c>
      <c r="I1083">
        <v>4</v>
      </c>
      <c r="J1083">
        <v>0.19230769230769232</v>
      </c>
      <c r="K1083">
        <v>0.75641025641025639</v>
      </c>
      <c r="L1083">
        <v>5.128205128205128E-2</v>
      </c>
      <c r="M1083">
        <v>22.667399267399293</v>
      </c>
      <c r="N1083">
        <v>26.445299145299174</v>
      </c>
      <c r="O1083">
        <v>0.19230769230769232</v>
      </c>
      <c r="P1083">
        <v>0.94871794871794868</v>
      </c>
      <c r="Q1083">
        <v>1</v>
      </c>
      <c r="R1083" s="112">
        <v>24.20417209908738</v>
      </c>
      <c r="S1083" s="112">
        <v>23.504172099087381</v>
      </c>
    </row>
    <row r="1084" spans="1:19">
      <c r="A1084">
        <v>1890</v>
      </c>
      <c r="B1084" s="100" t="s">
        <v>831</v>
      </c>
      <c r="C1084" s="112">
        <v>162.28238341968904</v>
      </c>
      <c r="D1084">
        <v>193</v>
      </c>
      <c r="E1084">
        <v>84</v>
      </c>
      <c r="F1084">
        <v>193</v>
      </c>
      <c r="G1084">
        <v>87</v>
      </c>
      <c r="H1084">
        <v>93</v>
      </c>
      <c r="I1084">
        <v>13</v>
      </c>
      <c r="J1084">
        <v>0.45077720207253885</v>
      </c>
      <c r="K1084">
        <v>0.48186528497409326</v>
      </c>
      <c r="L1084">
        <v>6.7357512953367879E-2</v>
      </c>
      <c r="M1084">
        <v>23.18319763138415</v>
      </c>
      <c r="N1084">
        <v>27.047063903281508</v>
      </c>
      <c r="O1084">
        <v>0.45077720207253885</v>
      </c>
      <c r="P1084">
        <v>0.93264248704663211</v>
      </c>
      <c r="Q1084">
        <v>1</v>
      </c>
      <c r="R1084" s="112">
        <v>23.577893648405922</v>
      </c>
      <c r="S1084" s="112">
        <v>22.877893648405923</v>
      </c>
    </row>
    <row r="1085" spans="1:19">
      <c r="A1085">
        <v>1890</v>
      </c>
      <c r="B1085" s="100" t="s">
        <v>832</v>
      </c>
      <c r="C1085" s="112">
        <v>162.85692307692324</v>
      </c>
      <c r="D1085">
        <v>260</v>
      </c>
      <c r="E1085">
        <v>51</v>
      </c>
      <c r="F1085">
        <v>260</v>
      </c>
      <c r="G1085">
        <v>48</v>
      </c>
      <c r="H1085">
        <v>177</v>
      </c>
      <c r="I1085">
        <v>35</v>
      </c>
      <c r="J1085">
        <v>0.18461538461538463</v>
      </c>
      <c r="K1085">
        <v>0.68076923076923079</v>
      </c>
      <c r="L1085">
        <v>0.13461538461538461</v>
      </c>
      <c r="M1085">
        <v>23.265274725274747</v>
      </c>
      <c r="N1085">
        <v>27.142820512820538</v>
      </c>
      <c r="O1085">
        <v>0.18461538461538463</v>
      </c>
      <c r="P1085">
        <v>0.86538461538461542</v>
      </c>
      <c r="Q1085">
        <v>1</v>
      </c>
      <c r="R1085" s="112">
        <v>25.061651869787486</v>
      </c>
      <c r="S1085" s="112">
        <v>24.361651869787487</v>
      </c>
    </row>
    <row r="1086" spans="1:19">
      <c r="A1086">
        <v>1890</v>
      </c>
      <c r="B1086" s="100" t="s">
        <v>870</v>
      </c>
      <c r="C1086" s="112">
        <v>165.16346153846155</v>
      </c>
      <c r="D1086">
        <v>52</v>
      </c>
      <c r="E1086">
        <v>7</v>
      </c>
      <c r="F1086">
        <v>52</v>
      </c>
      <c r="G1086">
        <v>14</v>
      </c>
      <c r="H1086">
        <v>33</v>
      </c>
      <c r="I1086">
        <v>5</v>
      </c>
      <c r="J1086">
        <v>0.26923076923076922</v>
      </c>
      <c r="K1086">
        <v>0.63461538461538458</v>
      </c>
      <c r="L1086">
        <v>9.6153846153846159E-2</v>
      </c>
      <c r="M1086">
        <v>23.594780219780223</v>
      </c>
      <c r="N1086">
        <v>27.527243589743591</v>
      </c>
      <c r="O1086">
        <v>0.26923076923076922</v>
      </c>
      <c r="P1086">
        <v>0.90384615384615374</v>
      </c>
      <c r="Q1086">
        <v>0.99999999999999989</v>
      </c>
      <c r="R1086" s="112">
        <v>25.024766899766902</v>
      </c>
      <c r="S1086" s="112">
        <v>24.324766899766903</v>
      </c>
    </row>
    <row r="1087" spans="1:19">
      <c r="A1087">
        <v>1890</v>
      </c>
      <c r="B1087" s="100" t="s">
        <v>833</v>
      </c>
      <c r="C1087" s="112">
        <v>162.0371794871794</v>
      </c>
      <c r="D1087">
        <v>78</v>
      </c>
      <c r="E1087">
        <v>17</v>
      </c>
      <c r="F1087">
        <v>78</v>
      </c>
      <c r="G1087">
        <v>11</v>
      </c>
      <c r="H1087">
        <v>51</v>
      </c>
      <c r="I1087">
        <v>16</v>
      </c>
      <c r="J1087">
        <v>0.14102564102564102</v>
      </c>
      <c r="K1087">
        <v>0.65384615384615385</v>
      </c>
      <c r="L1087">
        <v>0.20512820512820512</v>
      </c>
      <c r="M1087">
        <v>23.148168498168484</v>
      </c>
      <c r="N1087">
        <v>27.006196581196566</v>
      </c>
      <c r="O1087">
        <v>0.14102564102564102</v>
      </c>
      <c r="P1087">
        <v>0.79487179487179493</v>
      </c>
      <c r="Q1087">
        <v>1</v>
      </c>
      <c r="R1087" s="112">
        <v>25.266301563360372</v>
      </c>
      <c r="S1087" s="112">
        <v>24.566301563360373</v>
      </c>
    </row>
    <row r="1088" spans="1:19">
      <c r="A1088">
        <v>1890</v>
      </c>
      <c r="B1088" s="100" t="s">
        <v>949</v>
      </c>
      <c r="C1088" s="112">
        <v>165.3</v>
      </c>
      <c r="D1088">
        <v>142</v>
      </c>
      <c r="E1088">
        <v>30</v>
      </c>
      <c r="F1088">
        <v>142</v>
      </c>
      <c r="G1088">
        <v>27</v>
      </c>
      <c r="H1088">
        <v>100</v>
      </c>
      <c r="I1088">
        <v>15</v>
      </c>
      <c r="J1088">
        <v>0.19014084507042253</v>
      </c>
      <c r="K1088">
        <v>0.70422535211267601</v>
      </c>
      <c r="L1088">
        <v>0.10563380281690141</v>
      </c>
      <c r="M1088">
        <v>23.614285714285717</v>
      </c>
      <c r="N1088">
        <v>27.55</v>
      </c>
      <c r="O1088">
        <v>0.19014084507042253</v>
      </c>
      <c r="P1088">
        <v>0.89436619718309851</v>
      </c>
      <c r="Q1088">
        <v>0.99999999999999989</v>
      </c>
      <c r="R1088" s="112">
        <v>25.346000000000004</v>
      </c>
      <c r="S1088" s="112">
        <v>24.646000000000004</v>
      </c>
    </row>
    <row r="1089" spans="1:19">
      <c r="A1089">
        <v>1890</v>
      </c>
      <c r="B1089" s="100" t="s">
        <v>939</v>
      </c>
      <c r="C1089" s="112">
        <v>164.22666666666652</v>
      </c>
      <c r="D1089">
        <v>45</v>
      </c>
      <c r="E1089">
        <v>6</v>
      </c>
      <c r="F1089">
        <v>45</v>
      </c>
      <c r="G1089">
        <v>4</v>
      </c>
      <c r="H1089">
        <v>32</v>
      </c>
      <c r="I1089">
        <v>9</v>
      </c>
      <c r="J1089">
        <v>8.8888888888888892E-2</v>
      </c>
      <c r="K1089">
        <v>0.71111111111111114</v>
      </c>
      <c r="L1089">
        <v>0.2</v>
      </c>
      <c r="M1089">
        <v>23.46095238095236</v>
      </c>
      <c r="N1089">
        <v>27.371111111111087</v>
      </c>
      <c r="O1089">
        <v>8.8888888888888892E-2</v>
      </c>
      <c r="P1089">
        <v>0.8</v>
      </c>
      <c r="Q1089">
        <v>1</v>
      </c>
      <c r="R1089" s="112">
        <v>25.721512896825374</v>
      </c>
      <c r="S1089" s="112">
        <v>25.021512896825374</v>
      </c>
    </row>
    <row r="1090" spans="1:19">
      <c r="A1090">
        <v>1890</v>
      </c>
      <c r="B1090" s="100" t="s">
        <v>966</v>
      </c>
      <c r="C1090" s="112">
        <v>163.300806451613</v>
      </c>
      <c r="D1090">
        <v>124</v>
      </c>
      <c r="E1090">
        <v>28</v>
      </c>
      <c r="F1090">
        <v>124</v>
      </c>
      <c r="G1090">
        <v>26</v>
      </c>
      <c r="H1090">
        <v>77</v>
      </c>
      <c r="I1090">
        <v>21</v>
      </c>
      <c r="J1090">
        <v>0.20967741935483872</v>
      </c>
      <c r="K1090">
        <v>0.62096774193548387</v>
      </c>
      <c r="L1090">
        <v>0.16935483870967741</v>
      </c>
      <c r="M1090">
        <v>23.328686635944713</v>
      </c>
      <c r="N1090">
        <v>27.216801075268833</v>
      </c>
      <c r="O1090">
        <v>0.20967741935483872</v>
      </c>
      <c r="P1090">
        <v>0.83064516129032262</v>
      </c>
      <c r="Q1090">
        <v>1</v>
      </c>
      <c r="R1090" s="112">
        <v>25.146506373810535</v>
      </c>
      <c r="S1090" s="112">
        <v>24.446506373810536</v>
      </c>
    </row>
    <row r="1091" spans="1:19">
      <c r="A1091">
        <v>1890</v>
      </c>
      <c r="B1091" s="242" t="s">
        <v>1054</v>
      </c>
      <c r="C1091" s="112">
        <v>163.04035087719276</v>
      </c>
      <c r="D1091">
        <v>57</v>
      </c>
      <c r="E1091">
        <v>21</v>
      </c>
      <c r="F1091">
        <v>57</v>
      </c>
      <c r="G1091">
        <v>22</v>
      </c>
      <c r="H1091">
        <v>32</v>
      </c>
      <c r="I1091">
        <v>3</v>
      </c>
      <c r="J1091">
        <v>0.38596491228070173</v>
      </c>
      <c r="K1091">
        <v>0.56140350877192979</v>
      </c>
      <c r="L1091">
        <v>5.2631578947368418E-2</v>
      </c>
      <c r="M1091">
        <v>23.291478696741823</v>
      </c>
      <c r="N1091">
        <v>27.173391812865461</v>
      </c>
      <c r="O1091">
        <v>0.38596491228070173</v>
      </c>
      <c r="P1091">
        <v>0.94736842105263153</v>
      </c>
      <c r="Q1091">
        <v>1</v>
      </c>
      <c r="R1091" s="112">
        <v>24.079992298454439</v>
      </c>
      <c r="S1091" s="112">
        <v>23.379992298454439</v>
      </c>
    </row>
    <row r="1092" spans="1:19">
      <c r="A1092">
        <v>1890</v>
      </c>
      <c r="B1092" s="100" t="s">
        <v>953</v>
      </c>
      <c r="C1092" s="112">
        <v>166.1</v>
      </c>
      <c r="D1092">
        <v>197</v>
      </c>
      <c r="E1092">
        <v>28</v>
      </c>
      <c r="F1092">
        <v>195</v>
      </c>
      <c r="G1092">
        <v>37</v>
      </c>
      <c r="H1092">
        <v>142</v>
      </c>
      <c r="I1092">
        <v>16</v>
      </c>
      <c r="J1092">
        <v>0.18974358974358974</v>
      </c>
      <c r="K1092">
        <v>0.72820512820512817</v>
      </c>
      <c r="L1092">
        <v>8.2051282051282051E-2</v>
      </c>
      <c r="M1092">
        <v>23.728571428571428</v>
      </c>
      <c r="N1092">
        <v>27.683333333333334</v>
      </c>
      <c r="O1092">
        <v>0.18974358974358974</v>
      </c>
      <c r="P1092">
        <v>0.91794871794871791</v>
      </c>
      <c r="Q1092">
        <v>1</v>
      </c>
      <c r="R1092" s="112">
        <v>25.413522803487592</v>
      </c>
      <c r="S1092" s="112">
        <v>24.713522803487592</v>
      </c>
    </row>
    <row r="1093" spans="1:19">
      <c r="A1093">
        <v>1890</v>
      </c>
      <c r="B1093" s="100" t="s">
        <v>967</v>
      </c>
      <c r="C1093" s="112">
        <v>160.15312499999999</v>
      </c>
      <c r="D1093">
        <v>32</v>
      </c>
      <c r="E1093">
        <v>12</v>
      </c>
      <c r="F1093">
        <v>32</v>
      </c>
      <c r="G1093">
        <v>9</v>
      </c>
      <c r="H1093">
        <v>22</v>
      </c>
      <c r="I1093">
        <v>1</v>
      </c>
      <c r="J1093">
        <v>0.28125</v>
      </c>
      <c r="K1093">
        <v>0.6875</v>
      </c>
      <c r="L1093">
        <v>3.125E-2</v>
      </c>
      <c r="M1093">
        <v>22.879017857142856</v>
      </c>
      <c r="N1093">
        <v>26.692187499999999</v>
      </c>
      <c r="O1093">
        <v>0.28125</v>
      </c>
      <c r="P1093">
        <v>0.96875</v>
      </c>
      <c r="Q1093">
        <v>1</v>
      </c>
      <c r="R1093" s="112">
        <v>24.092299107142857</v>
      </c>
      <c r="S1093" s="112">
        <v>23.392299107142858</v>
      </c>
    </row>
    <row r="1094" spans="1:19">
      <c r="A1094">
        <v>1890</v>
      </c>
      <c r="B1094" s="100" t="s">
        <v>968</v>
      </c>
      <c r="C1094" s="112">
        <v>158.26976744186044</v>
      </c>
      <c r="D1094">
        <v>86</v>
      </c>
      <c r="E1094">
        <v>15</v>
      </c>
      <c r="F1094">
        <v>86</v>
      </c>
      <c r="G1094">
        <v>19</v>
      </c>
      <c r="H1094">
        <v>57</v>
      </c>
      <c r="I1094">
        <v>10</v>
      </c>
      <c r="J1094">
        <v>0.22093023255813954</v>
      </c>
      <c r="K1094">
        <v>0.66279069767441856</v>
      </c>
      <c r="L1094">
        <v>0.11627906976744186</v>
      </c>
      <c r="M1094">
        <v>22.609966777408633</v>
      </c>
      <c r="N1094">
        <v>26.378294573643405</v>
      </c>
      <c r="O1094">
        <v>0.22093023255813954</v>
      </c>
      <c r="P1094">
        <v>0.88372093023255816</v>
      </c>
      <c r="Q1094">
        <v>1</v>
      </c>
      <c r="R1094" s="112">
        <v>24.196631112665379</v>
      </c>
      <c r="S1094" s="112">
        <v>23.49663111266538</v>
      </c>
    </row>
    <row r="1095" spans="1:19">
      <c r="A1095">
        <v>1890</v>
      </c>
      <c r="B1095" s="100" t="s">
        <v>836</v>
      </c>
      <c r="C1095" s="112">
        <v>162.61506849315089</v>
      </c>
      <c r="D1095">
        <v>146</v>
      </c>
      <c r="E1095">
        <v>23</v>
      </c>
      <c r="F1095">
        <v>146</v>
      </c>
      <c r="G1095">
        <v>26</v>
      </c>
      <c r="H1095">
        <v>108</v>
      </c>
      <c r="I1095">
        <v>12</v>
      </c>
      <c r="J1095">
        <v>0.17808219178082191</v>
      </c>
      <c r="K1095">
        <v>0.73972602739726023</v>
      </c>
      <c r="L1095">
        <v>8.2191780821917804E-2</v>
      </c>
      <c r="M1095">
        <v>23.230724070450126</v>
      </c>
      <c r="N1095">
        <v>27.102511415525147</v>
      </c>
      <c r="O1095">
        <v>0.17808219178082191</v>
      </c>
      <c r="P1095">
        <v>0.91780821917808209</v>
      </c>
      <c r="Q1095">
        <v>0.99999999999999989</v>
      </c>
      <c r="R1095" s="112">
        <v>24.915668563214254</v>
      </c>
      <c r="S1095" s="112">
        <v>24.215668563214255</v>
      </c>
    </row>
    <row r="1096" spans="1:19">
      <c r="A1096">
        <v>1890</v>
      </c>
      <c r="B1096" s="100" t="s">
        <v>837</v>
      </c>
      <c r="C1096" s="112">
        <v>161.6</v>
      </c>
      <c r="D1096">
        <v>196</v>
      </c>
      <c r="E1096">
        <v>28</v>
      </c>
      <c r="F1096">
        <v>196</v>
      </c>
      <c r="G1096">
        <v>38</v>
      </c>
      <c r="H1096">
        <v>126</v>
      </c>
      <c r="I1096">
        <v>32</v>
      </c>
      <c r="J1096">
        <v>0.19387755102040816</v>
      </c>
      <c r="K1096">
        <v>0.6428571428571429</v>
      </c>
      <c r="L1096">
        <v>0.16326530612244897</v>
      </c>
      <c r="M1096">
        <v>23.085714285714285</v>
      </c>
      <c r="N1096">
        <v>26.933333333333334</v>
      </c>
      <c r="O1096">
        <v>0.19387755102040816</v>
      </c>
      <c r="P1096">
        <v>0.83673469387755106</v>
      </c>
      <c r="Q1096">
        <v>1</v>
      </c>
      <c r="R1096" s="112">
        <v>24.917913832199545</v>
      </c>
      <c r="S1096" s="112">
        <v>24.217913832199546</v>
      </c>
    </row>
    <row r="1097" spans="1:19">
      <c r="A1097">
        <v>1890</v>
      </c>
      <c r="B1097" s="100" t="s">
        <v>834</v>
      </c>
      <c r="C1097" s="112">
        <v>164.50571428571422</v>
      </c>
      <c r="D1097">
        <v>70</v>
      </c>
      <c r="E1097">
        <v>23</v>
      </c>
      <c r="F1097">
        <v>70</v>
      </c>
      <c r="G1097">
        <v>24</v>
      </c>
      <c r="H1097">
        <v>38</v>
      </c>
      <c r="I1097">
        <v>8</v>
      </c>
      <c r="J1097">
        <v>0.34285714285714286</v>
      </c>
      <c r="K1097">
        <v>0.54285714285714282</v>
      </c>
      <c r="L1097">
        <v>0.11428571428571428</v>
      </c>
      <c r="M1097">
        <v>23.500816326530604</v>
      </c>
      <c r="N1097">
        <v>27.417619047619038</v>
      </c>
      <c r="O1097">
        <v>0.34285714285714286</v>
      </c>
      <c r="P1097">
        <v>0.88571428571428568</v>
      </c>
      <c r="Q1097">
        <v>1</v>
      </c>
      <c r="R1097" s="112">
        <v>24.634627640529889</v>
      </c>
      <c r="S1097" s="112">
        <v>23.934627640529889</v>
      </c>
    </row>
    <row r="1098" spans="1:19">
      <c r="A1098">
        <v>1890</v>
      </c>
      <c r="B1098" s="100" t="s">
        <v>835</v>
      </c>
      <c r="C1098" s="112">
        <v>161.48431372549013</v>
      </c>
      <c r="D1098">
        <v>51</v>
      </c>
      <c r="E1098">
        <v>20</v>
      </c>
      <c r="F1098">
        <v>51</v>
      </c>
      <c r="G1098">
        <v>15</v>
      </c>
      <c r="H1098">
        <v>33</v>
      </c>
      <c r="I1098">
        <v>3</v>
      </c>
      <c r="J1098">
        <v>0.29411764705882354</v>
      </c>
      <c r="K1098">
        <v>0.6470588235294118</v>
      </c>
      <c r="L1098">
        <v>5.8823529411764705E-2</v>
      </c>
      <c r="M1098">
        <v>23.069187675070019</v>
      </c>
      <c r="N1098">
        <v>26.914052287581686</v>
      </c>
      <c r="O1098">
        <v>0.29411764705882354</v>
      </c>
      <c r="P1098">
        <v>0.94117647058823528</v>
      </c>
      <c r="Q1098">
        <v>1</v>
      </c>
      <c r="R1098" s="112">
        <v>24.292553688141915</v>
      </c>
      <c r="S1098" s="112">
        <v>23.592553688141916</v>
      </c>
    </row>
    <row r="1099" spans="1:19">
      <c r="A1099">
        <v>1890</v>
      </c>
      <c r="B1099" s="100" t="s">
        <v>838</v>
      </c>
      <c r="C1099" s="112">
        <v>162.87680608365025</v>
      </c>
      <c r="D1099">
        <v>263</v>
      </c>
      <c r="E1099">
        <v>86</v>
      </c>
      <c r="F1099">
        <v>263</v>
      </c>
      <c r="G1099">
        <v>71</v>
      </c>
      <c r="H1099">
        <v>172</v>
      </c>
      <c r="I1099">
        <v>20</v>
      </c>
      <c r="J1099">
        <v>0.26996197718631176</v>
      </c>
      <c r="K1099">
        <v>0.6539923954372624</v>
      </c>
      <c r="L1099">
        <v>7.6045627376425853E-2</v>
      </c>
      <c r="M1099">
        <v>23.26811515480718</v>
      </c>
      <c r="N1099">
        <v>27.146134347275041</v>
      </c>
      <c r="O1099">
        <v>0.26996197718631176</v>
      </c>
      <c r="P1099">
        <v>0.92395437262357416</v>
      </c>
      <c r="Q1099">
        <v>1</v>
      </c>
      <c r="R1099" s="112">
        <v>24.632185859134538</v>
      </c>
      <c r="S1099" s="112">
        <v>23.932185859134538</v>
      </c>
    </row>
    <row r="1100" spans="1:19">
      <c r="A1100">
        <v>1890</v>
      </c>
      <c r="B1100" s="100" t="s">
        <v>839</v>
      </c>
      <c r="C1100" s="112">
        <v>162.24033613445366</v>
      </c>
      <c r="D1100">
        <v>238</v>
      </c>
      <c r="E1100">
        <v>65</v>
      </c>
      <c r="F1100">
        <v>238</v>
      </c>
      <c r="G1100">
        <v>53</v>
      </c>
      <c r="H1100">
        <v>158</v>
      </c>
      <c r="I1100">
        <v>27</v>
      </c>
      <c r="J1100">
        <v>0.22268907563025211</v>
      </c>
      <c r="K1100">
        <v>0.66386554621848737</v>
      </c>
      <c r="L1100">
        <v>0.1134453781512605</v>
      </c>
      <c r="M1100">
        <v>23.177190876350522</v>
      </c>
      <c r="N1100">
        <v>27.040056022408944</v>
      </c>
      <c r="O1100">
        <v>0.22268907563025211</v>
      </c>
      <c r="P1100">
        <v>0.88655462184873945</v>
      </c>
      <c r="Q1100">
        <v>1</v>
      </c>
      <c r="R1100" s="112">
        <v>24.790792772805307</v>
      </c>
      <c r="S1100" s="112">
        <v>24.090792772805308</v>
      </c>
    </row>
    <row r="1101" spans="1:19">
      <c r="A1101">
        <v>1890</v>
      </c>
      <c r="B1101" s="100" t="s">
        <v>840</v>
      </c>
      <c r="C1101" s="112">
        <v>164.47707006369433</v>
      </c>
      <c r="D1101">
        <v>157</v>
      </c>
      <c r="E1101">
        <v>29</v>
      </c>
      <c r="F1101">
        <v>157</v>
      </c>
      <c r="G1101">
        <v>44</v>
      </c>
      <c r="H1101">
        <v>101</v>
      </c>
      <c r="I1101">
        <v>12</v>
      </c>
      <c r="J1101">
        <v>0.28025477707006369</v>
      </c>
      <c r="K1101">
        <v>0.64331210191082799</v>
      </c>
      <c r="L1101">
        <v>7.6433121019108277E-2</v>
      </c>
      <c r="M1101">
        <v>23.496724294813475</v>
      </c>
      <c r="N1101">
        <v>27.412845010615722</v>
      </c>
      <c r="O1101">
        <v>0.28025477707006369</v>
      </c>
      <c r="P1101">
        <v>0.92356687898089174</v>
      </c>
      <c r="Q1101">
        <v>1</v>
      </c>
      <c r="R1101" s="112">
        <v>24.83440909377563</v>
      </c>
      <c r="S1101" s="112">
        <v>24.134409093775631</v>
      </c>
    </row>
    <row r="1102" spans="1:19">
      <c r="A1102">
        <v>1890</v>
      </c>
      <c r="B1102" s="239" t="s">
        <v>1055</v>
      </c>
    </row>
    <row r="1103" spans="1:19">
      <c r="A1103">
        <v>1890</v>
      </c>
      <c r="B1103" s="100" t="s">
        <v>818</v>
      </c>
      <c r="C1103" s="112">
        <v>163.30000000000001</v>
      </c>
      <c r="D1103">
        <v>153</v>
      </c>
      <c r="E1103">
        <v>30</v>
      </c>
      <c r="F1103">
        <v>153</v>
      </c>
      <c r="G1103">
        <v>25</v>
      </c>
      <c r="H1103">
        <v>112</v>
      </c>
      <c r="I1103">
        <v>16</v>
      </c>
      <c r="J1103">
        <v>0.16339869281045752</v>
      </c>
      <c r="K1103">
        <v>0.73202614379084963</v>
      </c>
      <c r="L1103">
        <v>0.10457516339869281</v>
      </c>
      <c r="M1103">
        <v>23.328571428571429</v>
      </c>
      <c r="N1103">
        <v>27.216666666666669</v>
      </c>
      <c r="O1103">
        <v>0.16339869281045752</v>
      </c>
      <c r="P1103">
        <v>0.89542483660130712</v>
      </c>
      <c r="Q1103">
        <v>0.99999999999999989</v>
      </c>
      <c r="R1103" s="112">
        <v>25.116400935374152</v>
      </c>
      <c r="S1103" s="112">
        <v>24.416400935374153</v>
      </c>
    </row>
    <row r="1104" spans="1:19">
      <c r="A1104">
        <v>1890</v>
      </c>
      <c r="B1104" s="100" t="s">
        <v>819</v>
      </c>
      <c r="C1104" s="112">
        <v>163.4</v>
      </c>
      <c r="D1104">
        <v>137</v>
      </c>
      <c r="E1104">
        <v>14</v>
      </c>
      <c r="F1104">
        <v>137</v>
      </c>
      <c r="G1104">
        <v>20</v>
      </c>
      <c r="H1104">
        <v>97</v>
      </c>
      <c r="I1104">
        <v>20</v>
      </c>
      <c r="J1104">
        <v>0.145985401459854</v>
      </c>
      <c r="K1104">
        <v>0.70802919708029199</v>
      </c>
      <c r="L1104">
        <v>0.145985401459854</v>
      </c>
      <c r="M1104">
        <v>23.342857142857145</v>
      </c>
      <c r="N1104">
        <v>27.233333333333334</v>
      </c>
      <c r="O1104">
        <v>0.145985401459854</v>
      </c>
      <c r="P1104">
        <v>0.85401459854014594</v>
      </c>
      <c r="Q1104">
        <v>1</v>
      </c>
      <c r="R1104" s="112">
        <v>25.288095238095242</v>
      </c>
      <c r="S1104" s="112">
        <v>24.588095238095242</v>
      </c>
    </row>
    <row r="1105" spans="1:19">
      <c r="A1105">
        <v>1890</v>
      </c>
      <c r="B1105" s="100" t="s">
        <v>820</v>
      </c>
      <c r="C1105" s="112">
        <v>164.61577608142485</v>
      </c>
      <c r="D1105">
        <v>393</v>
      </c>
      <c r="E1105">
        <v>70</v>
      </c>
      <c r="F1105">
        <v>391</v>
      </c>
      <c r="G1105">
        <v>57</v>
      </c>
      <c r="H1105">
        <v>250</v>
      </c>
      <c r="I1105">
        <v>84</v>
      </c>
      <c r="J1105">
        <v>0.14578005115089515</v>
      </c>
      <c r="K1105">
        <v>0.63938618925831203</v>
      </c>
      <c r="L1105">
        <v>0.21483375959079284</v>
      </c>
      <c r="M1105">
        <v>23.516539440203552</v>
      </c>
      <c r="N1105">
        <v>27.435962680237477</v>
      </c>
      <c r="O1105">
        <v>0.14578005115089515</v>
      </c>
      <c r="P1105">
        <v>0.78516624040920724</v>
      </c>
      <c r="Q1105">
        <v>1</v>
      </c>
      <c r="R1105" s="112">
        <v>25.687899915182346</v>
      </c>
      <c r="S1105" s="112">
        <v>24.987899915182346</v>
      </c>
    </row>
    <row r="1106" spans="1:19">
      <c r="A1106">
        <v>1890</v>
      </c>
      <c r="B1106" s="100" t="s">
        <v>821</v>
      </c>
      <c r="C1106" s="112">
        <v>163.74866071428576</v>
      </c>
      <c r="D1106">
        <v>224</v>
      </c>
      <c r="E1106">
        <v>32</v>
      </c>
      <c r="F1106">
        <v>224</v>
      </c>
      <c r="G1106">
        <v>51</v>
      </c>
      <c r="H1106">
        <v>148</v>
      </c>
      <c r="I1106">
        <v>25</v>
      </c>
      <c r="J1106">
        <v>0.22767857142857142</v>
      </c>
      <c r="K1106">
        <v>0.6607142857142857</v>
      </c>
      <c r="L1106">
        <v>0.11160714285714286</v>
      </c>
      <c r="M1106">
        <v>23.392665816326538</v>
      </c>
      <c r="N1106">
        <v>27.29144345238096</v>
      </c>
      <c r="O1106">
        <v>0.22767857142857142</v>
      </c>
      <c r="P1106">
        <v>0.8883928571428571</v>
      </c>
      <c r="Q1106">
        <v>1</v>
      </c>
      <c r="R1106" s="112">
        <v>24.999594436592211</v>
      </c>
      <c r="S1106" s="112">
        <v>24.299594436592212</v>
      </c>
    </row>
    <row r="1107" spans="1:19">
      <c r="A1107">
        <v>1890</v>
      </c>
      <c r="B1107" s="100" t="s">
        <v>822</v>
      </c>
      <c r="C1107" s="112">
        <v>162.14674329501909</v>
      </c>
      <c r="D1107">
        <v>261</v>
      </c>
      <c r="E1107">
        <v>35</v>
      </c>
      <c r="F1107">
        <v>261</v>
      </c>
      <c r="G1107">
        <v>59</v>
      </c>
      <c r="H1107">
        <v>174</v>
      </c>
      <c r="I1107">
        <v>28</v>
      </c>
      <c r="J1107">
        <v>0.22605363984674329</v>
      </c>
      <c r="K1107">
        <v>0.66666666666666663</v>
      </c>
      <c r="L1107">
        <v>0.10727969348659004</v>
      </c>
      <c r="M1107">
        <v>23.163820470717013</v>
      </c>
      <c r="N1107">
        <v>27.024457215836517</v>
      </c>
      <c r="O1107">
        <v>0.22605363984674329</v>
      </c>
      <c r="P1107">
        <v>0.89272030651340994</v>
      </c>
      <c r="Q1107">
        <v>1</v>
      </c>
      <c r="R1107" s="112">
        <v>24.750231547016121</v>
      </c>
      <c r="S1107" s="112">
        <v>24.050231547016121</v>
      </c>
    </row>
    <row r="1108" spans="1:19">
      <c r="A1108">
        <v>1890</v>
      </c>
      <c r="B1108" s="239" t="s">
        <v>1056</v>
      </c>
      <c r="C1108" s="112">
        <v>163.5460122699387</v>
      </c>
      <c r="D1108">
        <v>163</v>
      </c>
      <c r="E1108">
        <v>34</v>
      </c>
      <c r="F1108">
        <v>163</v>
      </c>
      <c r="G1108">
        <v>43</v>
      </c>
      <c r="H1108">
        <v>103</v>
      </c>
      <c r="I1108">
        <v>17</v>
      </c>
      <c r="J1108">
        <v>0.26380368098159507</v>
      </c>
      <c r="K1108">
        <v>0.63190184049079756</v>
      </c>
      <c r="L1108">
        <v>0.10429447852760736</v>
      </c>
      <c r="M1108">
        <v>23.363716038562671</v>
      </c>
      <c r="N1108">
        <v>27.25766871165645</v>
      </c>
      <c r="O1108">
        <v>0.26380368098159507</v>
      </c>
      <c r="P1108">
        <v>0.89570552147239257</v>
      </c>
      <c r="Q1108">
        <v>0.99999999999999989</v>
      </c>
      <c r="R1108" s="112">
        <v>24.819222620253065</v>
      </c>
      <c r="S1108" s="112">
        <v>24.119222620253066</v>
      </c>
    </row>
    <row r="1109" spans="1:19">
      <c r="A1109">
        <v>1890</v>
      </c>
      <c r="B1109" s="239" t="s">
        <v>1057</v>
      </c>
    </row>
    <row r="1110" spans="1:19">
      <c r="A1110">
        <v>1890</v>
      </c>
      <c r="B1110" s="100" t="s">
        <v>858</v>
      </c>
      <c r="C1110" s="112">
        <v>163.4</v>
      </c>
      <c r="D1110">
        <v>80</v>
      </c>
      <c r="E1110">
        <v>15</v>
      </c>
      <c r="F1110">
        <v>80</v>
      </c>
      <c r="G1110">
        <v>9</v>
      </c>
      <c r="H1110">
        <v>48</v>
      </c>
      <c r="I1110">
        <v>23</v>
      </c>
      <c r="J1110">
        <v>0.1125</v>
      </c>
      <c r="K1110">
        <v>0.6</v>
      </c>
      <c r="L1110">
        <v>0.28749999999999998</v>
      </c>
      <c r="M1110">
        <v>23.342857142857145</v>
      </c>
      <c r="N1110">
        <v>27.233333333333334</v>
      </c>
      <c r="O1110">
        <v>0.1125</v>
      </c>
      <c r="P1110">
        <v>0.71250000000000002</v>
      </c>
      <c r="Q1110">
        <v>1</v>
      </c>
      <c r="R1110" s="112">
        <v>25.855456349206349</v>
      </c>
      <c r="S1110" s="112">
        <v>25.15545634920635</v>
      </c>
    </row>
    <row r="1111" spans="1:19">
      <c r="A1111">
        <v>1890</v>
      </c>
      <c r="B1111" s="100" t="s">
        <v>980</v>
      </c>
      <c r="C1111" s="112">
        <v>163.78</v>
      </c>
      <c r="D1111">
        <v>15</v>
      </c>
      <c r="E1111">
        <v>1</v>
      </c>
      <c r="F1111">
        <v>15</v>
      </c>
      <c r="G1111">
        <v>2</v>
      </c>
      <c r="H1111">
        <v>11</v>
      </c>
      <c r="I1111">
        <v>2</v>
      </c>
      <c r="J1111">
        <v>0.13333333333333333</v>
      </c>
      <c r="K1111">
        <v>0.73333333333333328</v>
      </c>
      <c r="L1111">
        <v>0.13333333333333333</v>
      </c>
      <c r="M1111">
        <v>23.397142857142857</v>
      </c>
      <c r="N1111">
        <v>27.296666666666667</v>
      </c>
      <c r="O1111">
        <v>0.13333333333333333</v>
      </c>
      <c r="P1111">
        <v>0.86666666666666659</v>
      </c>
      <c r="Q1111">
        <v>0.99999999999999989</v>
      </c>
      <c r="R1111" s="112">
        <v>25.346904761904764</v>
      </c>
      <c r="S1111" s="112">
        <v>24.646904761904764</v>
      </c>
    </row>
    <row r="1112" spans="1:19">
      <c r="A1112">
        <v>1890</v>
      </c>
      <c r="B1112" s="100" t="s">
        <v>866</v>
      </c>
      <c r="C1112" s="112">
        <v>162.94042553191483</v>
      </c>
      <c r="D1112">
        <v>47</v>
      </c>
      <c r="E1112">
        <v>12</v>
      </c>
      <c r="F1112">
        <v>47</v>
      </c>
      <c r="G1112">
        <v>9</v>
      </c>
      <c r="H1112">
        <v>32</v>
      </c>
      <c r="I1112">
        <v>6</v>
      </c>
      <c r="J1112">
        <v>0.19148936170212766</v>
      </c>
      <c r="K1112">
        <v>0.68085106382978722</v>
      </c>
      <c r="L1112">
        <v>0.1276595744680851</v>
      </c>
      <c r="M1112">
        <v>23.277203647416403</v>
      </c>
      <c r="N1112">
        <v>27.156737588652472</v>
      </c>
      <c r="O1112">
        <v>0.19148936170212766</v>
      </c>
      <c r="P1112">
        <v>0.87234042553191493</v>
      </c>
      <c r="Q1112">
        <v>1</v>
      </c>
      <c r="R1112" s="112">
        <v>25.035117464538995</v>
      </c>
      <c r="S1112" s="112">
        <v>24.335117464538996</v>
      </c>
    </row>
    <row r="1113" spans="1:19">
      <c r="A1113">
        <v>1890</v>
      </c>
      <c r="B1113" s="100" t="s">
        <v>981</v>
      </c>
      <c r="C1113" s="112">
        <v>163.63548387096768</v>
      </c>
      <c r="D1113">
        <v>31</v>
      </c>
      <c r="E1113">
        <v>5</v>
      </c>
      <c r="F1113">
        <v>31</v>
      </c>
      <c r="G1113">
        <v>2</v>
      </c>
      <c r="H1113">
        <v>23</v>
      </c>
      <c r="I1113">
        <v>6</v>
      </c>
      <c r="J1113">
        <v>6.4516129032258063E-2</v>
      </c>
      <c r="K1113">
        <v>0.74193548387096775</v>
      </c>
      <c r="L1113">
        <v>0.19354838709677419</v>
      </c>
      <c r="M1113">
        <v>23.376497695852525</v>
      </c>
      <c r="N1113">
        <v>27.27258064516128</v>
      </c>
      <c r="O1113">
        <v>6.4516129032258063E-2</v>
      </c>
      <c r="P1113">
        <v>0.80645161290322576</v>
      </c>
      <c r="Q1113">
        <v>1</v>
      </c>
      <c r="R1113" s="112">
        <v>25.663328992185924</v>
      </c>
      <c r="S1113" s="112">
        <v>24.963328992185925</v>
      </c>
    </row>
    <row r="1114" spans="1:19">
      <c r="A1114">
        <v>1890</v>
      </c>
      <c r="B1114" s="128" t="s">
        <v>875</v>
      </c>
      <c r="C1114" s="112">
        <v>163.040909090909</v>
      </c>
      <c r="D1114">
        <v>87</v>
      </c>
      <c r="E1114">
        <v>31</v>
      </c>
      <c r="F1114">
        <v>87</v>
      </c>
      <c r="G1114">
        <v>17</v>
      </c>
      <c r="H1114">
        <v>55</v>
      </c>
      <c r="I1114">
        <v>15</v>
      </c>
      <c r="J1114">
        <v>0.19540229885057472</v>
      </c>
      <c r="K1114">
        <v>0.63218390804597702</v>
      </c>
      <c r="L1114">
        <v>0.17241379310344829</v>
      </c>
      <c r="M1114">
        <v>23.291558441558429</v>
      </c>
      <c r="N1114">
        <v>27.173484848484833</v>
      </c>
      <c r="O1114">
        <v>0.19540229885057472</v>
      </c>
      <c r="P1114">
        <v>0.82758620689655171</v>
      </c>
      <c r="Q1114">
        <v>1</v>
      </c>
      <c r="R1114" s="112">
        <v>25.161941164895698</v>
      </c>
      <c r="S1114" s="112">
        <v>24.461941164895698</v>
      </c>
    </row>
    <row r="1115" spans="1:19">
      <c r="A1115">
        <v>1890</v>
      </c>
      <c r="B1115" s="100" t="s">
        <v>891</v>
      </c>
      <c r="C1115" s="112">
        <v>165.23210526315776</v>
      </c>
      <c r="D1115">
        <v>190</v>
      </c>
      <c r="E1115">
        <v>45</v>
      </c>
      <c r="F1115">
        <v>189</v>
      </c>
      <c r="G1115">
        <v>25</v>
      </c>
      <c r="H1115">
        <v>134</v>
      </c>
      <c r="I1115">
        <v>30</v>
      </c>
      <c r="J1115">
        <v>0.13227513227513227</v>
      </c>
      <c r="K1115">
        <v>0.70899470899470896</v>
      </c>
      <c r="L1115">
        <v>0.15873015873015872</v>
      </c>
      <c r="M1115">
        <v>23.604586466165394</v>
      </c>
      <c r="N1115">
        <v>27.538684210526295</v>
      </c>
      <c r="O1115">
        <v>0.13227513227513227</v>
      </c>
      <c r="P1115">
        <v>0.84126984126984117</v>
      </c>
      <c r="Q1115">
        <v>0.99999999999999989</v>
      </c>
      <c r="R1115" s="112">
        <v>25.645032684322729</v>
      </c>
      <c r="S1115" s="112">
        <v>24.945032684322729</v>
      </c>
    </row>
    <row r="1116" spans="1:19">
      <c r="A1116">
        <v>1890</v>
      </c>
      <c r="B1116" s="239" t="s">
        <v>1058</v>
      </c>
      <c r="C1116" s="112">
        <v>165.90347826086972</v>
      </c>
      <c r="D1116">
        <v>115</v>
      </c>
      <c r="E1116">
        <v>28</v>
      </c>
      <c r="F1116">
        <v>115</v>
      </c>
      <c r="G1116">
        <v>31</v>
      </c>
      <c r="H1116">
        <v>77</v>
      </c>
      <c r="I1116">
        <v>7</v>
      </c>
      <c r="J1116">
        <v>0.26956521739130435</v>
      </c>
      <c r="K1116">
        <v>0.66956521739130437</v>
      </c>
      <c r="L1116">
        <v>6.0869565217391307E-2</v>
      </c>
      <c r="M1116">
        <v>23.700496894409959</v>
      </c>
      <c r="N1116">
        <v>27.650579710144953</v>
      </c>
      <c r="O1116">
        <v>0.26956521739130435</v>
      </c>
      <c r="P1116">
        <v>0.93913043478260871</v>
      </c>
      <c r="Q1116">
        <v>1</v>
      </c>
      <c r="R1116" s="112">
        <v>25.059940980344731</v>
      </c>
      <c r="S1116" s="112">
        <v>24.359940980344732</v>
      </c>
    </row>
    <row r="1117" spans="1:19">
      <c r="A1117">
        <v>1890</v>
      </c>
      <c r="B1117" s="239" t="s">
        <v>1059</v>
      </c>
      <c r="C1117" s="112">
        <v>166.08152173913044</v>
      </c>
      <c r="D1117">
        <v>92</v>
      </c>
      <c r="E1117">
        <v>24</v>
      </c>
      <c r="F1117">
        <v>92</v>
      </c>
      <c r="G1117">
        <v>18</v>
      </c>
      <c r="H1117">
        <v>68</v>
      </c>
      <c r="I1117">
        <v>6</v>
      </c>
      <c r="J1117">
        <v>0.19565217391304349</v>
      </c>
      <c r="K1117">
        <v>0.73913043478260865</v>
      </c>
      <c r="L1117">
        <v>6.5217391304347824E-2</v>
      </c>
      <c r="M1117">
        <v>23.725931677018632</v>
      </c>
      <c r="N1117">
        <v>27.680253623188406</v>
      </c>
      <c r="O1117">
        <v>0.19565217391304349</v>
      </c>
      <c r="P1117">
        <v>0.93478260869565211</v>
      </c>
      <c r="Q1117">
        <v>0.99999999999999989</v>
      </c>
      <c r="R1117" s="112">
        <v>25.354181890147363</v>
      </c>
      <c r="S1117" s="112">
        <v>24.654181890147363</v>
      </c>
    </row>
    <row r="1118" spans="1:19">
      <c r="A1118">
        <v>1890</v>
      </c>
      <c r="B1118" s="239" t="s">
        <v>1060</v>
      </c>
      <c r="C1118" s="112">
        <v>161.6</v>
      </c>
      <c r="D1118">
        <v>265</v>
      </c>
      <c r="E1118">
        <v>82</v>
      </c>
      <c r="F1118">
        <v>265</v>
      </c>
      <c r="G1118">
        <v>74</v>
      </c>
      <c r="H1118">
        <v>160</v>
      </c>
      <c r="I1118">
        <v>31</v>
      </c>
      <c r="J1118">
        <v>0.27924528301886792</v>
      </c>
      <c r="K1118">
        <v>0.60377358490566035</v>
      </c>
      <c r="L1118">
        <v>0.1169811320754717</v>
      </c>
      <c r="M1118">
        <v>23.085714285714285</v>
      </c>
      <c r="N1118">
        <v>26.933333333333334</v>
      </c>
      <c r="O1118">
        <v>0.27924528301886792</v>
      </c>
      <c r="P1118">
        <v>0.88301886792452833</v>
      </c>
      <c r="Q1118">
        <v>1</v>
      </c>
      <c r="R1118" s="112">
        <v>24.4925</v>
      </c>
      <c r="S1118" s="112">
        <v>23.7925</v>
      </c>
    </row>
    <row r="1119" spans="1:19">
      <c r="A1119">
        <v>1890</v>
      </c>
      <c r="B1119" s="239" t="s">
        <v>1061</v>
      </c>
      <c r="C1119" s="112">
        <v>163.5</v>
      </c>
      <c r="D1119">
        <v>181</v>
      </c>
      <c r="E1119">
        <v>42</v>
      </c>
      <c r="F1119">
        <v>181</v>
      </c>
      <c r="G1119">
        <v>34</v>
      </c>
      <c r="H1119">
        <v>120</v>
      </c>
      <c r="I1119">
        <v>27</v>
      </c>
      <c r="J1119">
        <v>0.18784530386740331</v>
      </c>
      <c r="K1119">
        <v>0.66298342541436461</v>
      </c>
      <c r="L1119">
        <v>0.14917127071823205</v>
      </c>
      <c r="M1119">
        <v>23.357142857142858</v>
      </c>
      <c r="N1119">
        <v>27.25</v>
      </c>
      <c r="O1119">
        <v>0.18784530386740331</v>
      </c>
      <c r="P1119">
        <v>0.85082872928176789</v>
      </c>
      <c r="Q1119">
        <v>1</v>
      </c>
      <c r="R1119" s="112">
        <v>25.190029761904761</v>
      </c>
      <c r="S1119" s="112">
        <v>24.490029761904761</v>
      </c>
    </row>
    <row r="1120" spans="1:19">
      <c r="A1120">
        <v>1890</v>
      </c>
      <c r="B1120" s="239" t="s">
        <v>1062</v>
      </c>
    </row>
    <row r="1121" spans="1:19">
      <c r="A1121">
        <v>1890</v>
      </c>
      <c r="B1121" s="100" t="s">
        <v>935</v>
      </c>
      <c r="C1121" s="112">
        <v>163.80495867768585</v>
      </c>
      <c r="D1121">
        <v>121</v>
      </c>
      <c r="E1121">
        <v>25</v>
      </c>
      <c r="F1121">
        <v>121</v>
      </c>
      <c r="G1121">
        <v>20</v>
      </c>
      <c r="H1121">
        <v>87</v>
      </c>
      <c r="I1121">
        <v>14</v>
      </c>
      <c r="J1121">
        <v>0.16528925619834711</v>
      </c>
      <c r="K1121">
        <v>0.71900826446280997</v>
      </c>
      <c r="L1121">
        <v>0.11570247933884298</v>
      </c>
      <c r="M1121">
        <v>23.400708382526549</v>
      </c>
      <c r="N1121">
        <v>27.300826446280976</v>
      </c>
      <c r="O1121">
        <v>0.16528925619834711</v>
      </c>
      <c r="P1121">
        <v>0.88429752066115708</v>
      </c>
      <c r="Q1121">
        <v>1</v>
      </c>
      <c r="R1121" s="112">
        <v>25.216280584619128</v>
      </c>
      <c r="S1121" s="112">
        <v>24.516280584619128</v>
      </c>
    </row>
    <row r="1122" spans="1:19">
      <c r="A1122">
        <v>1890</v>
      </c>
      <c r="B1122" s="128" t="s">
        <v>937</v>
      </c>
      <c r="C1122" s="112">
        <v>163.5986301369862</v>
      </c>
      <c r="D1122">
        <v>146</v>
      </c>
      <c r="E1122">
        <v>23</v>
      </c>
      <c r="F1122">
        <v>146</v>
      </c>
      <c r="G1122">
        <v>22</v>
      </c>
      <c r="H1122">
        <v>102</v>
      </c>
      <c r="I1122">
        <v>22</v>
      </c>
      <c r="J1122">
        <v>0.15068493150684931</v>
      </c>
      <c r="K1122">
        <v>0.69863013698630139</v>
      </c>
      <c r="L1122">
        <v>0.15068493150684931</v>
      </c>
      <c r="M1122">
        <v>23.371232876712316</v>
      </c>
      <c r="N1122">
        <v>27.266438356164368</v>
      </c>
      <c r="O1122">
        <v>0.15068493150684931</v>
      </c>
      <c r="P1122">
        <v>0.84931506849315075</v>
      </c>
      <c r="Q1122">
        <v>1</v>
      </c>
      <c r="R1122" s="112">
        <v>25.318835616438342</v>
      </c>
      <c r="S1122" s="112">
        <v>24.618835616438343</v>
      </c>
    </row>
    <row r="1123" spans="1:19">
      <c r="A1123">
        <v>1890</v>
      </c>
      <c r="B1123" s="128" t="s">
        <v>938</v>
      </c>
      <c r="C1123" s="112">
        <v>164.84255319148949</v>
      </c>
      <c r="D1123">
        <v>188</v>
      </c>
      <c r="E1123">
        <v>37</v>
      </c>
      <c r="F1123">
        <v>188</v>
      </c>
      <c r="G1123">
        <v>20</v>
      </c>
      <c r="H1123">
        <v>135</v>
      </c>
      <c r="I1123">
        <v>33</v>
      </c>
      <c r="J1123">
        <v>0.10638297872340426</v>
      </c>
      <c r="K1123">
        <v>0.71808510638297873</v>
      </c>
      <c r="L1123">
        <v>0.17553191489361702</v>
      </c>
      <c r="M1123">
        <v>23.548936170212784</v>
      </c>
      <c r="N1123">
        <v>27.473758865248247</v>
      </c>
      <c r="O1123">
        <v>0.10638297872340426</v>
      </c>
      <c r="P1123">
        <v>0.82446808510638303</v>
      </c>
      <c r="Q1123">
        <v>1</v>
      </c>
      <c r="R1123" s="112">
        <v>25.700320462306298</v>
      </c>
      <c r="S1123" s="112">
        <v>25.000320462306298</v>
      </c>
    </row>
    <row r="1124" spans="1:19">
      <c r="A1124">
        <v>1890</v>
      </c>
      <c r="B1124" s="128" t="s">
        <v>940</v>
      </c>
      <c r="C1124" s="112">
        <v>162.64585152838413</v>
      </c>
      <c r="D1124">
        <v>228</v>
      </c>
      <c r="E1124">
        <v>32</v>
      </c>
      <c r="F1124">
        <v>228</v>
      </c>
      <c r="G1124">
        <v>40</v>
      </c>
      <c r="H1124">
        <v>157</v>
      </c>
      <c r="I1124">
        <v>31</v>
      </c>
      <c r="J1124">
        <v>0.17543859649122806</v>
      </c>
      <c r="K1124">
        <v>0.68859649122807021</v>
      </c>
      <c r="L1124">
        <v>0.13596491228070176</v>
      </c>
      <c r="M1124">
        <v>23.235121646912017</v>
      </c>
      <c r="N1124">
        <v>27.107641921397356</v>
      </c>
      <c r="O1124">
        <v>0.17543859649122806</v>
      </c>
      <c r="P1124">
        <v>0.86403508771929827</v>
      </c>
      <c r="Q1124">
        <v>1</v>
      </c>
      <c r="R1124" s="112">
        <v>25.060385980108929</v>
      </c>
      <c r="S1124" s="112">
        <v>24.36038598010893</v>
      </c>
    </row>
    <row r="1125" spans="1:19">
      <c r="A1125">
        <v>1890</v>
      </c>
      <c r="B1125" s="100" t="s">
        <v>892</v>
      </c>
      <c r="C1125" s="112">
        <v>164.32238805970138</v>
      </c>
      <c r="D1125">
        <v>134</v>
      </c>
      <c r="E1125">
        <v>34</v>
      </c>
      <c r="F1125">
        <v>134</v>
      </c>
      <c r="G1125">
        <v>36</v>
      </c>
      <c r="H1125">
        <v>89</v>
      </c>
      <c r="I1125">
        <v>9</v>
      </c>
      <c r="J1125">
        <v>0.26865671641791045</v>
      </c>
      <c r="K1125">
        <v>0.66417910447761197</v>
      </c>
      <c r="L1125">
        <v>6.7164179104477612E-2</v>
      </c>
      <c r="M1125">
        <v>23.474626865671627</v>
      </c>
      <c r="N1125">
        <v>27.387064676616898</v>
      </c>
      <c r="O1125">
        <v>0.26865671641791045</v>
      </c>
      <c r="P1125">
        <v>0.93283582089552242</v>
      </c>
      <c r="Q1125">
        <v>1</v>
      </c>
      <c r="R1125" s="112">
        <v>24.837386103191889</v>
      </c>
      <c r="S1125" s="112">
        <v>24.13738610319189</v>
      </c>
    </row>
    <row r="1126" spans="1:19">
      <c r="A1126">
        <v>1890</v>
      </c>
      <c r="B1126" s="128" t="s">
        <v>893</v>
      </c>
      <c r="C1126" s="112">
        <v>162.6</v>
      </c>
      <c r="D1126">
        <v>170</v>
      </c>
      <c r="E1126">
        <v>36</v>
      </c>
      <c r="F1126">
        <v>170</v>
      </c>
      <c r="G1126">
        <v>35</v>
      </c>
      <c r="H1126">
        <v>122</v>
      </c>
      <c r="I1126">
        <v>13</v>
      </c>
      <c r="J1126">
        <v>0.20588235294117646</v>
      </c>
      <c r="K1126">
        <v>0.71764705882352942</v>
      </c>
      <c r="L1126">
        <v>7.6470588235294124E-2</v>
      </c>
      <c r="M1126">
        <v>23.228571428571428</v>
      </c>
      <c r="N1126">
        <v>27.099999999999998</v>
      </c>
      <c r="O1126">
        <v>0.20588235294117646</v>
      </c>
      <c r="P1126">
        <v>0.92352941176470593</v>
      </c>
      <c r="Q1126">
        <v>1</v>
      </c>
      <c r="R1126" s="112">
        <v>24.815222482435594</v>
      </c>
      <c r="S1126" s="112">
        <v>24.115222482435595</v>
      </c>
    </row>
    <row r="1127" spans="1:19">
      <c r="A1127">
        <v>1890</v>
      </c>
      <c r="B1127" s="128" t="s">
        <v>942</v>
      </c>
      <c r="C1127" s="112">
        <v>164.26607142857134</v>
      </c>
      <c r="D1127">
        <v>56</v>
      </c>
      <c r="E1127">
        <v>8</v>
      </c>
      <c r="F1127">
        <v>56</v>
      </c>
      <c r="G1127">
        <v>6</v>
      </c>
      <c r="H1127">
        <v>40</v>
      </c>
      <c r="I1127">
        <v>10</v>
      </c>
      <c r="J1127">
        <v>0.10714285714285714</v>
      </c>
      <c r="K1127">
        <v>0.7142857142857143</v>
      </c>
      <c r="L1127">
        <v>0.17857142857142858</v>
      </c>
      <c r="M1127">
        <v>23.46658163265305</v>
      </c>
      <c r="N1127">
        <v>27.377678571428557</v>
      </c>
      <c r="O1127">
        <v>0.10714285714285714</v>
      </c>
      <c r="P1127">
        <v>0.8214285714285714</v>
      </c>
      <c r="Q1127">
        <v>1</v>
      </c>
      <c r="R1127" s="112">
        <v>25.61768494897958</v>
      </c>
      <c r="S1127" s="112">
        <v>24.917684948979581</v>
      </c>
    </row>
    <row r="1128" spans="1:19">
      <c r="A1128">
        <v>1890</v>
      </c>
      <c r="B1128" s="248" t="s">
        <v>1063</v>
      </c>
    </row>
    <row r="1129" spans="1:19">
      <c r="A1129">
        <v>1890</v>
      </c>
      <c r="B1129" s="100" t="s">
        <v>860</v>
      </c>
    </row>
    <row r="1130" spans="1:19">
      <c r="A1130">
        <v>1890</v>
      </c>
      <c r="B1130" s="100" t="s">
        <v>898</v>
      </c>
      <c r="C1130" s="112">
        <v>163.6</v>
      </c>
      <c r="D1130">
        <v>133</v>
      </c>
      <c r="E1130">
        <v>30</v>
      </c>
      <c r="F1130">
        <v>133</v>
      </c>
      <c r="G1130">
        <v>23</v>
      </c>
      <c r="H1130">
        <v>85</v>
      </c>
      <c r="I1130">
        <v>25</v>
      </c>
      <c r="J1130">
        <v>0.17293233082706766</v>
      </c>
      <c r="K1130">
        <v>0.63909774436090228</v>
      </c>
      <c r="L1130">
        <v>0.18796992481203006</v>
      </c>
      <c r="M1130">
        <v>23.37142857142857</v>
      </c>
      <c r="N1130">
        <v>27.266666666666666</v>
      </c>
      <c r="O1130">
        <v>0.17293233082706766</v>
      </c>
      <c r="P1130">
        <v>0.81203007518796988</v>
      </c>
      <c r="Q1130">
        <v>1</v>
      </c>
      <c r="R1130" s="112">
        <v>25.364873949579831</v>
      </c>
      <c r="S1130" s="112">
        <v>24.664873949579832</v>
      </c>
    </row>
    <row r="1131" spans="1:19">
      <c r="A1131">
        <v>1890</v>
      </c>
      <c r="B1131" s="128" t="s">
        <v>853</v>
      </c>
      <c r="C1131" s="112">
        <v>164.2</v>
      </c>
      <c r="D1131">
        <v>167</v>
      </c>
      <c r="E1131">
        <v>44</v>
      </c>
      <c r="F1131">
        <v>167</v>
      </c>
      <c r="G1131">
        <v>39</v>
      </c>
      <c r="H1131">
        <v>110</v>
      </c>
      <c r="I1131">
        <v>18</v>
      </c>
      <c r="J1131">
        <v>0.23353293413173654</v>
      </c>
      <c r="K1131">
        <v>0.6586826347305389</v>
      </c>
      <c r="L1131">
        <v>0.10778443113772455</v>
      </c>
      <c r="M1131">
        <v>23.457142857142856</v>
      </c>
      <c r="N1131">
        <v>27.366666666666664</v>
      </c>
      <c r="O1131">
        <v>0.23353293413173654</v>
      </c>
      <c r="P1131">
        <v>0.89221556886227549</v>
      </c>
      <c r="Q1131">
        <v>1</v>
      </c>
      <c r="R1131" s="112">
        <v>25.038722943722941</v>
      </c>
      <c r="S1131" s="112">
        <v>24.338722943722942</v>
      </c>
    </row>
    <row r="1132" spans="1:19">
      <c r="A1132">
        <v>1890</v>
      </c>
      <c r="B1132" s="128" t="s">
        <v>857</v>
      </c>
      <c r="C1132" s="112">
        <v>163.6</v>
      </c>
      <c r="D1132">
        <v>119</v>
      </c>
      <c r="E1132">
        <v>40</v>
      </c>
      <c r="F1132">
        <v>119</v>
      </c>
      <c r="G1132">
        <v>30</v>
      </c>
      <c r="H1132">
        <v>80</v>
      </c>
      <c r="I1132">
        <v>9</v>
      </c>
      <c r="J1132">
        <v>0.25210084033613445</v>
      </c>
      <c r="K1132">
        <v>0.67226890756302526</v>
      </c>
      <c r="L1132">
        <v>7.5630252100840331E-2</v>
      </c>
      <c r="M1132">
        <v>23.37142857142857</v>
      </c>
      <c r="N1132">
        <v>27.266666666666666</v>
      </c>
      <c r="O1132">
        <v>0.25210084033613445</v>
      </c>
      <c r="P1132">
        <v>0.92436974789915971</v>
      </c>
      <c r="Q1132">
        <v>1</v>
      </c>
      <c r="R1132" s="112">
        <v>24.807797619047619</v>
      </c>
      <c r="S1132" s="112">
        <v>24.10779761904762</v>
      </c>
    </row>
    <row r="1133" spans="1:19">
      <c r="A1133">
        <v>1890</v>
      </c>
      <c r="B1133" s="100" t="s">
        <v>862</v>
      </c>
    </row>
    <row r="1134" spans="1:19">
      <c r="A1134">
        <v>1890</v>
      </c>
      <c r="B1134" s="100" t="s">
        <v>1064</v>
      </c>
    </row>
    <row r="1135" spans="1:19">
      <c r="A1135">
        <v>1890</v>
      </c>
      <c r="B1135" s="100" t="s">
        <v>872</v>
      </c>
    </row>
    <row r="1136" spans="1:19">
      <c r="A1136">
        <v>1890</v>
      </c>
      <c r="B1136" s="100" t="s">
        <v>883</v>
      </c>
      <c r="C1136" s="112">
        <v>164.3</v>
      </c>
      <c r="D1136">
        <v>172</v>
      </c>
      <c r="E1136">
        <v>45</v>
      </c>
      <c r="F1136">
        <v>172</v>
      </c>
      <c r="G1136">
        <v>33</v>
      </c>
      <c r="H1136">
        <v>108</v>
      </c>
      <c r="I1136">
        <v>31</v>
      </c>
      <c r="J1136">
        <v>0.19186046511627908</v>
      </c>
      <c r="K1136">
        <v>0.62790697674418605</v>
      </c>
      <c r="L1136">
        <v>0.18023255813953487</v>
      </c>
      <c r="M1136">
        <v>23.471428571428572</v>
      </c>
      <c r="N1136">
        <v>27.383333333333336</v>
      </c>
      <c r="O1136">
        <v>0.19186046511627908</v>
      </c>
      <c r="P1136">
        <v>0.81976744186046513</v>
      </c>
      <c r="Q1136">
        <v>1</v>
      </c>
      <c r="R1136" s="112">
        <v>25.391159611992947</v>
      </c>
      <c r="S1136" s="112">
        <v>24.691159611992948</v>
      </c>
    </row>
    <row r="1137" spans="1:19">
      <c r="A1137">
        <v>1890</v>
      </c>
      <c r="B1137" s="128" t="s">
        <v>895</v>
      </c>
      <c r="C1137" s="112">
        <v>165.8891191709846</v>
      </c>
      <c r="D1137">
        <v>193</v>
      </c>
      <c r="E1137">
        <v>54</v>
      </c>
      <c r="F1137">
        <v>193</v>
      </c>
      <c r="G1137">
        <v>31</v>
      </c>
      <c r="H1137">
        <v>138</v>
      </c>
      <c r="I1137">
        <v>24</v>
      </c>
      <c r="J1137">
        <v>0.16062176165803108</v>
      </c>
      <c r="K1137">
        <v>0.71502590673575128</v>
      </c>
      <c r="L1137">
        <v>0.12435233160621761</v>
      </c>
      <c r="M1137">
        <v>23.698445595854942</v>
      </c>
      <c r="N1137">
        <v>27.648186528497433</v>
      </c>
      <c r="O1137">
        <v>0.16062176165803108</v>
      </c>
      <c r="P1137">
        <v>0.87564766839378239</v>
      </c>
      <c r="Q1137">
        <v>1</v>
      </c>
      <c r="R1137" s="112">
        <v>25.573141473304819</v>
      </c>
      <c r="S1137" s="112">
        <v>24.87314147330482</v>
      </c>
    </row>
    <row r="1138" spans="1:19">
      <c r="A1138">
        <v>1890</v>
      </c>
      <c r="B1138" s="100" t="s">
        <v>899</v>
      </c>
    </row>
    <row r="1139" spans="1:19">
      <c r="A1139">
        <v>1890</v>
      </c>
      <c r="B1139" s="239" t="s">
        <v>1065</v>
      </c>
    </row>
    <row r="1140" spans="1:19">
      <c r="A1140">
        <v>1890</v>
      </c>
      <c r="B1140" s="100" t="s">
        <v>848</v>
      </c>
    </row>
    <row r="1141" spans="1:19">
      <c r="A1141">
        <v>1890</v>
      </c>
      <c r="B1141" s="242" t="s">
        <v>1066</v>
      </c>
      <c r="C1141" s="112">
        <v>165.60687022900768</v>
      </c>
      <c r="D1141">
        <v>524</v>
      </c>
      <c r="E1141">
        <v>146</v>
      </c>
      <c r="F1141">
        <v>524</v>
      </c>
      <c r="G1141">
        <v>69</v>
      </c>
      <c r="H1141">
        <v>308</v>
      </c>
      <c r="I1141">
        <v>147</v>
      </c>
      <c r="J1141">
        <v>0.1316793893129771</v>
      </c>
      <c r="K1141">
        <v>0.58778625954198471</v>
      </c>
      <c r="L1141">
        <v>0.28053435114503816</v>
      </c>
      <c r="M1141">
        <v>23.658124318429667</v>
      </c>
      <c r="N1141">
        <v>27.601145038167946</v>
      </c>
      <c r="O1141">
        <v>0.1316793893129771</v>
      </c>
      <c r="P1141">
        <v>0.71946564885496178</v>
      </c>
      <c r="Q1141">
        <v>1</v>
      </c>
      <c r="R1141" s="112">
        <v>26.128913275928006</v>
      </c>
      <c r="S1141" s="112">
        <v>25.428913275928007</v>
      </c>
    </row>
    <row r="1142" spans="1:19">
      <c r="A1142">
        <v>1890</v>
      </c>
      <c r="B1142" s="242" t="s">
        <v>1067</v>
      </c>
      <c r="C1142" s="112">
        <v>161.04285714285692</v>
      </c>
      <c r="D1142">
        <v>14</v>
      </c>
      <c r="E1142">
        <v>2</v>
      </c>
      <c r="F1142">
        <v>14</v>
      </c>
      <c r="G1142">
        <v>3</v>
      </c>
      <c r="H1142">
        <v>8</v>
      </c>
      <c r="I1142">
        <v>3</v>
      </c>
      <c r="J1142">
        <v>0.21428571428571427</v>
      </c>
      <c r="K1142">
        <v>0.5714285714285714</v>
      </c>
      <c r="L1142">
        <v>0.21428571428571427</v>
      </c>
      <c r="M1142">
        <v>23.006122448979561</v>
      </c>
      <c r="N1142">
        <v>26.840476190476153</v>
      </c>
      <c r="O1142">
        <v>0.21428571428571427</v>
      </c>
      <c r="P1142">
        <v>0.7857142857142857</v>
      </c>
      <c r="Q1142">
        <v>1</v>
      </c>
      <c r="R1142" s="112">
        <v>24.923299319727857</v>
      </c>
      <c r="S1142" s="112">
        <v>24.223299319727857</v>
      </c>
    </row>
    <row r="1143" spans="1:19">
      <c r="A1143">
        <v>1890</v>
      </c>
      <c r="B1143" s="61" t="s">
        <v>1068</v>
      </c>
    </row>
    <row r="1144" spans="1:19">
      <c r="A1144">
        <v>1890</v>
      </c>
      <c r="B1144" s="100" t="s">
        <v>846</v>
      </c>
      <c r="C1144" s="112">
        <v>164.27583892617454</v>
      </c>
      <c r="D1144">
        <v>149</v>
      </c>
      <c r="E1144">
        <v>32</v>
      </c>
      <c r="F1144">
        <v>149</v>
      </c>
      <c r="G1144">
        <v>23</v>
      </c>
      <c r="H1144">
        <v>95</v>
      </c>
      <c r="I1144">
        <v>31</v>
      </c>
      <c r="J1144">
        <v>0.15436241610738255</v>
      </c>
      <c r="K1144">
        <v>0.63758389261744963</v>
      </c>
      <c r="L1144">
        <v>0.20805369127516779</v>
      </c>
      <c r="M1144">
        <v>23.467976989453508</v>
      </c>
      <c r="N1144">
        <v>27.379306487695757</v>
      </c>
      <c r="O1144">
        <v>0.15436241610738255</v>
      </c>
      <c r="P1144">
        <v>0.79194630872483218</v>
      </c>
      <c r="Q1144">
        <v>1</v>
      </c>
      <c r="R1144" s="112">
        <v>25.588329296395358</v>
      </c>
      <c r="S1144" s="112">
        <v>24.888329296395359</v>
      </c>
    </row>
    <row r="1145" spans="1:19">
      <c r="A1145">
        <v>1890</v>
      </c>
      <c r="B1145" s="128" t="s">
        <v>874</v>
      </c>
      <c r="C1145" s="112">
        <v>163.19999999999999</v>
      </c>
      <c r="D1145">
        <v>108</v>
      </c>
      <c r="E1145">
        <v>19</v>
      </c>
      <c r="F1145">
        <v>108</v>
      </c>
      <c r="G1145">
        <v>11</v>
      </c>
      <c r="H1145">
        <v>73</v>
      </c>
      <c r="I1145">
        <v>24</v>
      </c>
      <c r="J1145">
        <v>0.10185185185185185</v>
      </c>
      <c r="K1145">
        <v>0.67592592592592593</v>
      </c>
      <c r="L1145">
        <v>0.22222222222222221</v>
      </c>
      <c r="M1145">
        <v>23.314285714285713</v>
      </c>
      <c r="N1145">
        <v>27.2</v>
      </c>
      <c r="O1145">
        <v>0.10185185185185185</v>
      </c>
      <c r="P1145">
        <v>0.77777777777777779</v>
      </c>
      <c r="Q1145">
        <v>1</v>
      </c>
      <c r="R1145" s="112">
        <v>25.603131115459881</v>
      </c>
      <c r="S1145" s="112">
        <v>24.903131115459882</v>
      </c>
    </row>
    <row r="1146" spans="1:19">
      <c r="A1146">
        <v>1890</v>
      </c>
      <c r="B1146" s="100" t="s">
        <v>894</v>
      </c>
      <c r="C1146" s="112">
        <v>162.91271186440687</v>
      </c>
      <c r="D1146">
        <v>118</v>
      </c>
      <c r="E1146">
        <v>17</v>
      </c>
      <c r="F1146">
        <v>118</v>
      </c>
      <c r="G1146">
        <v>13</v>
      </c>
      <c r="H1146">
        <v>88</v>
      </c>
      <c r="I1146">
        <v>17</v>
      </c>
      <c r="J1146">
        <v>0.11016949152542373</v>
      </c>
      <c r="K1146">
        <v>0.74576271186440679</v>
      </c>
      <c r="L1146">
        <v>0.1440677966101695</v>
      </c>
      <c r="M1146">
        <v>23.273244552058124</v>
      </c>
      <c r="N1146">
        <v>27.152118644067812</v>
      </c>
      <c r="O1146">
        <v>0.11016949152542373</v>
      </c>
      <c r="P1146">
        <v>0.85593220338983056</v>
      </c>
      <c r="Q1146">
        <v>1</v>
      </c>
      <c r="R1146" s="112">
        <v>25.300837827426825</v>
      </c>
      <c r="S1146" s="112">
        <v>24.600837827426826</v>
      </c>
    </row>
    <row r="1147" spans="1:19">
      <c r="A1147">
        <v>1890</v>
      </c>
      <c r="B1147" s="100" t="s">
        <v>905</v>
      </c>
      <c r="C1147" s="112">
        <v>162.9957142857144</v>
      </c>
      <c r="D1147">
        <v>70</v>
      </c>
      <c r="E1147">
        <v>10</v>
      </c>
      <c r="F1147">
        <v>70</v>
      </c>
      <c r="G1147">
        <v>11</v>
      </c>
      <c r="H1147">
        <v>48</v>
      </c>
      <c r="I1147">
        <v>11</v>
      </c>
      <c r="J1147">
        <v>0.15714285714285714</v>
      </c>
      <c r="K1147">
        <v>0.68571428571428572</v>
      </c>
      <c r="L1147">
        <v>0.15714285714285714</v>
      </c>
      <c r="M1147">
        <v>23.285102040816344</v>
      </c>
      <c r="N1147">
        <v>27.165952380952401</v>
      </c>
      <c r="O1147">
        <v>0.15714285714285714</v>
      </c>
      <c r="P1147">
        <v>0.84285714285714286</v>
      </c>
      <c r="Q1147">
        <v>1</v>
      </c>
      <c r="R1147" s="112">
        <v>25.225527210884373</v>
      </c>
      <c r="S1147" s="112">
        <v>24.525527210884373</v>
      </c>
    </row>
    <row r="1148" spans="1:19">
      <c r="A1148">
        <v>1890</v>
      </c>
      <c r="B1148" s="239" t="s">
        <v>1069</v>
      </c>
    </row>
    <row r="1149" spans="1:19">
      <c r="A1149">
        <v>1890</v>
      </c>
      <c r="B1149" s="100" t="s">
        <v>881</v>
      </c>
      <c r="C1149" s="112">
        <v>166.4</v>
      </c>
      <c r="D1149">
        <v>13</v>
      </c>
      <c r="E1149">
        <v>6</v>
      </c>
      <c r="F1149">
        <v>13</v>
      </c>
      <c r="G1149">
        <v>5</v>
      </c>
      <c r="H1149">
        <v>8</v>
      </c>
      <c r="J1149">
        <v>0.38461538461538464</v>
      </c>
      <c r="K1149">
        <v>0.61538461538461542</v>
      </c>
      <c r="L1149">
        <v>0</v>
      </c>
      <c r="M1149">
        <v>23.771428571428572</v>
      </c>
      <c r="N1149">
        <v>27.733333333333334</v>
      </c>
      <c r="O1149">
        <v>0.38461538461538464</v>
      </c>
      <c r="P1149">
        <v>1</v>
      </c>
      <c r="Q1149">
        <v>1</v>
      </c>
      <c r="R1149" s="112">
        <v>24.514285714285716</v>
      </c>
      <c r="S1149" s="112">
        <v>23.814285714285717</v>
      </c>
    </row>
    <row r="1150" spans="1:19">
      <c r="A1150">
        <v>1890</v>
      </c>
      <c r="B1150" s="100" t="s">
        <v>900</v>
      </c>
      <c r="C1150" s="112">
        <v>167.05652173913063</v>
      </c>
      <c r="D1150">
        <v>23</v>
      </c>
      <c r="E1150">
        <v>5</v>
      </c>
      <c r="F1150">
        <v>23</v>
      </c>
      <c r="G1150">
        <v>4</v>
      </c>
      <c r="H1150">
        <v>17</v>
      </c>
      <c r="I1150">
        <v>2</v>
      </c>
      <c r="J1150">
        <v>0.17391304347826086</v>
      </c>
      <c r="K1150">
        <v>0.73913043478260865</v>
      </c>
      <c r="L1150">
        <v>8.6956521739130432E-2</v>
      </c>
      <c r="M1150">
        <v>23.865217391304377</v>
      </c>
      <c r="N1150">
        <v>27.84275362318844</v>
      </c>
      <c r="O1150">
        <v>0.17391304347826086</v>
      </c>
      <c r="P1150">
        <v>0.91304347826086951</v>
      </c>
      <c r="Q1150">
        <v>1</v>
      </c>
      <c r="R1150" s="112">
        <v>25.620012787723816</v>
      </c>
      <c r="S1150" s="112">
        <v>24.920012787723817</v>
      </c>
    </row>
    <row r="1151" spans="1:19">
      <c r="A1151">
        <v>1890</v>
      </c>
      <c r="B1151" s="128" t="s">
        <v>885</v>
      </c>
      <c r="C1151" s="112">
        <v>164.58437499999999</v>
      </c>
      <c r="D1151">
        <v>32</v>
      </c>
      <c r="E1151">
        <v>9</v>
      </c>
      <c r="F1151">
        <v>32</v>
      </c>
      <c r="G1151">
        <v>9</v>
      </c>
      <c r="H1151">
        <v>22</v>
      </c>
      <c r="I1151">
        <v>1</v>
      </c>
      <c r="J1151">
        <v>0.28125</v>
      </c>
      <c r="K1151">
        <v>0.6875</v>
      </c>
      <c r="L1151">
        <v>3.125E-2</v>
      </c>
      <c r="M1151">
        <v>23.51205357142857</v>
      </c>
      <c r="N1151">
        <v>27.430729166666666</v>
      </c>
      <c r="O1151">
        <v>0.28125</v>
      </c>
      <c r="P1151">
        <v>0.96875</v>
      </c>
      <c r="Q1151">
        <v>1</v>
      </c>
      <c r="R1151" s="112">
        <v>24.758904897186145</v>
      </c>
      <c r="S1151" s="112">
        <v>24.058904897186146</v>
      </c>
    </row>
    <row r="1152" spans="1:19">
      <c r="A1152">
        <v>1890</v>
      </c>
      <c r="B1152" s="100" t="s">
        <v>889</v>
      </c>
      <c r="C1152" s="112">
        <v>164.59014084507038</v>
      </c>
      <c r="D1152">
        <v>142</v>
      </c>
      <c r="E1152">
        <v>54</v>
      </c>
      <c r="F1152">
        <v>142</v>
      </c>
      <c r="G1152">
        <v>44</v>
      </c>
      <c r="H1152">
        <v>86</v>
      </c>
      <c r="I1152">
        <v>12</v>
      </c>
      <c r="J1152">
        <v>0.30985915492957744</v>
      </c>
      <c r="K1152">
        <v>0.60563380281690138</v>
      </c>
      <c r="L1152">
        <v>8.4507042253521125E-2</v>
      </c>
      <c r="M1152">
        <v>23.512877263581483</v>
      </c>
      <c r="N1152">
        <v>27.431690140845063</v>
      </c>
      <c r="O1152">
        <v>0.30985915492957744</v>
      </c>
      <c r="P1152">
        <v>0.91549295774647876</v>
      </c>
      <c r="Q1152">
        <v>0.99999999999999989</v>
      </c>
      <c r="R1152" s="112">
        <v>24.743202236675863</v>
      </c>
      <c r="S1152" s="112">
        <v>24.043202236675864</v>
      </c>
    </row>
    <row r="1153" spans="1:19">
      <c r="A1153">
        <v>1890</v>
      </c>
      <c r="B1153" s="100" t="s">
        <v>890</v>
      </c>
      <c r="C1153" s="112">
        <v>164.93076923076913</v>
      </c>
      <c r="D1153">
        <v>26</v>
      </c>
      <c r="E1153">
        <v>7</v>
      </c>
      <c r="F1153">
        <v>26</v>
      </c>
      <c r="G1153">
        <v>7</v>
      </c>
      <c r="H1153">
        <v>16</v>
      </c>
      <c r="I1153">
        <v>3</v>
      </c>
      <c r="J1153">
        <v>0.26923076923076922</v>
      </c>
      <c r="K1153">
        <v>0.61538461538461542</v>
      </c>
      <c r="L1153">
        <v>0.11538461538461539</v>
      </c>
      <c r="M1153">
        <v>23.561538461538447</v>
      </c>
      <c r="N1153">
        <v>27.488461538461522</v>
      </c>
      <c r="O1153">
        <v>0.26923076923076922</v>
      </c>
      <c r="P1153">
        <v>0.88461538461538458</v>
      </c>
      <c r="Q1153">
        <v>1</v>
      </c>
      <c r="R1153" s="112">
        <v>25.034134615384602</v>
      </c>
      <c r="S1153" s="112">
        <v>24.334134615384603</v>
      </c>
    </row>
    <row r="1154" spans="1:19">
      <c r="A1154">
        <v>1890</v>
      </c>
      <c r="B1154" s="100" t="s">
        <v>979</v>
      </c>
      <c r="C1154" s="112">
        <v>160.81428571428555</v>
      </c>
      <c r="D1154">
        <v>14</v>
      </c>
      <c r="E1154">
        <v>4</v>
      </c>
      <c r="F1154">
        <v>14</v>
      </c>
      <c r="G1154">
        <v>7</v>
      </c>
      <c r="H1154">
        <v>7</v>
      </c>
      <c r="J1154">
        <v>0.5</v>
      </c>
      <c r="K1154">
        <v>0.5</v>
      </c>
      <c r="L1154">
        <v>0</v>
      </c>
      <c r="M1154">
        <v>22.973469387755078</v>
      </c>
      <c r="N1154">
        <v>26.802380952380926</v>
      </c>
      <c r="O1154">
        <v>0.5</v>
      </c>
      <c r="P1154">
        <v>1</v>
      </c>
      <c r="Q1154">
        <v>1</v>
      </c>
      <c r="R1154" s="112">
        <v>22.973469387755078</v>
      </c>
      <c r="S1154" s="112">
        <v>22.273469387755078</v>
      </c>
    </row>
    <row r="1155" spans="1:19">
      <c r="A1155">
        <v>1890</v>
      </c>
      <c r="B1155" s="239" t="s">
        <v>1070</v>
      </c>
    </row>
    <row r="1156" spans="1:19">
      <c r="A1156">
        <v>1890</v>
      </c>
      <c r="B1156" s="128" t="s">
        <v>864</v>
      </c>
      <c r="C1156" s="112">
        <v>160.1</v>
      </c>
      <c r="D1156">
        <v>152</v>
      </c>
      <c r="E1156">
        <v>28</v>
      </c>
      <c r="F1156">
        <v>152</v>
      </c>
      <c r="G1156">
        <v>17</v>
      </c>
      <c r="H1156">
        <v>100</v>
      </c>
      <c r="I1156">
        <v>35</v>
      </c>
      <c r="J1156">
        <v>0.1118421052631579</v>
      </c>
      <c r="K1156">
        <v>0.65789473684210531</v>
      </c>
      <c r="L1156">
        <v>0.23026315789473684</v>
      </c>
      <c r="M1156">
        <v>22.87142857142857</v>
      </c>
      <c r="N1156">
        <v>26.683333333333334</v>
      </c>
      <c r="O1156">
        <v>0.1118421052631579</v>
      </c>
      <c r="P1156">
        <v>0.76973684210526316</v>
      </c>
      <c r="Q1156">
        <v>1</v>
      </c>
      <c r="R1156" s="112">
        <v>25.120452380952379</v>
      </c>
      <c r="S1156" s="112">
        <v>24.42045238095238</v>
      </c>
    </row>
    <row r="1157" spans="1:19">
      <c r="A1157">
        <v>1890</v>
      </c>
      <c r="B1157" s="100" t="s">
        <v>877</v>
      </c>
      <c r="C1157" s="112">
        <v>159.34320987654326</v>
      </c>
      <c r="D1157">
        <v>81</v>
      </c>
      <c r="E1157">
        <v>19</v>
      </c>
      <c r="F1157">
        <v>81</v>
      </c>
      <c r="G1157">
        <v>15</v>
      </c>
      <c r="H1157">
        <v>54</v>
      </c>
      <c r="I1157">
        <v>12</v>
      </c>
      <c r="J1157">
        <v>0.18518518518518517</v>
      </c>
      <c r="K1157">
        <v>0.66666666666666663</v>
      </c>
      <c r="L1157">
        <v>0.14814814814814814</v>
      </c>
      <c r="M1157">
        <v>22.763315696649038</v>
      </c>
      <c r="N1157">
        <v>26.557201646090544</v>
      </c>
      <c r="O1157">
        <v>0.18518518518518517</v>
      </c>
      <c r="P1157">
        <v>0.85185185185185186</v>
      </c>
      <c r="Q1157">
        <v>1</v>
      </c>
      <c r="R1157" s="112">
        <v>24.554872950551971</v>
      </c>
      <c r="S1157" s="112">
        <v>23.854872950551972</v>
      </c>
    </row>
    <row r="1158" spans="1:19">
      <c r="A1158">
        <v>1890</v>
      </c>
      <c r="B1158" s="100" t="s">
        <v>964</v>
      </c>
      <c r="C1158" s="112">
        <v>159.53277310924381</v>
      </c>
      <c r="D1158">
        <v>119</v>
      </c>
      <c r="E1158">
        <v>24</v>
      </c>
      <c r="F1158">
        <v>119</v>
      </c>
      <c r="G1158">
        <v>24</v>
      </c>
      <c r="H1158">
        <v>79</v>
      </c>
      <c r="I1158">
        <v>16</v>
      </c>
      <c r="J1158">
        <v>0.20168067226890757</v>
      </c>
      <c r="K1158">
        <v>0.66386554621848737</v>
      </c>
      <c r="L1158">
        <v>0.13445378151260504</v>
      </c>
      <c r="M1158">
        <v>22.790396158463402</v>
      </c>
      <c r="N1158">
        <v>26.588795518207302</v>
      </c>
      <c r="O1158">
        <v>0.20168067226890757</v>
      </c>
      <c r="P1158">
        <v>0.86554621848739499</v>
      </c>
      <c r="Q1158">
        <v>1</v>
      </c>
      <c r="R1158" s="112">
        <v>24.497271820120471</v>
      </c>
      <c r="S1158" s="112">
        <v>23.797271820120471</v>
      </c>
    </row>
    <row r="1159" spans="1:19">
      <c r="A1159">
        <v>1890</v>
      </c>
      <c r="B1159" s="239" t="s">
        <v>1071</v>
      </c>
    </row>
    <row r="1160" spans="1:19">
      <c r="A1160">
        <v>1890</v>
      </c>
      <c r="B1160" s="100" t="s">
        <v>844</v>
      </c>
      <c r="C1160" s="112">
        <v>160.3109756097561</v>
      </c>
      <c r="D1160">
        <v>82</v>
      </c>
      <c r="E1160">
        <v>21</v>
      </c>
      <c r="F1160">
        <v>82</v>
      </c>
      <c r="G1160">
        <v>11</v>
      </c>
      <c r="H1160">
        <v>51</v>
      </c>
      <c r="I1160">
        <v>20</v>
      </c>
      <c r="J1160">
        <v>0.13414634146341464</v>
      </c>
      <c r="K1160">
        <v>0.62195121951219512</v>
      </c>
      <c r="L1160">
        <v>0.24390243902439024</v>
      </c>
      <c r="M1160">
        <v>22.901567944250871</v>
      </c>
      <c r="N1160">
        <v>26.71849593495935</v>
      </c>
      <c r="O1160">
        <v>0.13414634146341464</v>
      </c>
      <c r="P1160">
        <v>0.75609756097560976</v>
      </c>
      <c r="Q1160">
        <v>1</v>
      </c>
      <c r="R1160" s="112">
        <v>25.146819703491154</v>
      </c>
      <c r="S1160" s="112">
        <v>24.446819703491155</v>
      </c>
    </row>
    <row r="1161" spans="1:19">
      <c r="A1161">
        <v>1890</v>
      </c>
      <c r="B1161" s="239" t="s">
        <v>1072</v>
      </c>
    </row>
    <row r="1162" spans="1:19">
      <c r="A1162">
        <v>1890</v>
      </c>
      <c r="B1162" s="100" t="s">
        <v>976</v>
      </c>
      <c r="C1162" s="112">
        <v>161.78</v>
      </c>
      <c r="D1162">
        <v>80</v>
      </c>
      <c r="E1162">
        <v>17</v>
      </c>
      <c r="F1162">
        <v>80</v>
      </c>
      <c r="G1162">
        <v>8</v>
      </c>
      <c r="H1162">
        <v>47</v>
      </c>
      <c r="I1162">
        <v>25</v>
      </c>
      <c r="J1162">
        <v>0.1</v>
      </c>
      <c r="K1162">
        <v>0.58750000000000002</v>
      </c>
      <c r="L1162">
        <v>0.3125</v>
      </c>
      <c r="M1162">
        <v>23.111428571428572</v>
      </c>
      <c r="N1162">
        <v>26.963333333333335</v>
      </c>
      <c r="O1162">
        <v>0.1</v>
      </c>
      <c r="P1162">
        <v>0.6875</v>
      </c>
      <c r="Q1162">
        <v>1</v>
      </c>
      <c r="R1162" s="112">
        <v>25.734002026342452</v>
      </c>
      <c r="S1162" s="112">
        <v>25.034002026342453</v>
      </c>
    </row>
    <row r="1163" spans="1:19">
      <c r="A1163">
        <v>1890</v>
      </c>
      <c r="B1163" s="100" t="s">
        <v>863</v>
      </c>
      <c r="C1163" s="112">
        <v>161.20532544378688</v>
      </c>
      <c r="D1163">
        <v>169</v>
      </c>
      <c r="E1163">
        <v>19</v>
      </c>
      <c r="F1163">
        <v>169</v>
      </c>
      <c r="G1163">
        <v>14</v>
      </c>
      <c r="H1163">
        <v>111</v>
      </c>
      <c r="I1163">
        <v>44</v>
      </c>
      <c r="J1163">
        <v>8.2840236686390539E-2</v>
      </c>
      <c r="K1163">
        <v>0.65680473372781067</v>
      </c>
      <c r="L1163">
        <v>0.26035502958579881</v>
      </c>
      <c r="M1163">
        <v>23.029332206255269</v>
      </c>
      <c r="N1163">
        <v>26.867554240631147</v>
      </c>
      <c r="O1163">
        <v>8.2840236686390539E-2</v>
      </c>
      <c r="P1163">
        <v>0.73964497041420119</v>
      </c>
      <c r="Q1163">
        <v>1</v>
      </c>
      <c r="R1163" s="112">
        <v>25.467121876737245</v>
      </c>
      <c r="S1163" s="112">
        <v>24.767121876737246</v>
      </c>
    </row>
    <row r="1164" spans="1:19">
      <c r="A1164">
        <v>1890</v>
      </c>
      <c r="B1164" s="100" t="s">
        <v>975</v>
      </c>
      <c r="C1164" s="112">
        <v>162.46619718309847</v>
      </c>
      <c r="D1164">
        <v>142</v>
      </c>
      <c r="E1164">
        <v>29</v>
      </c>
      <c r="F1164">
        <v>142</v>
      </c>
      <c r="G1164">
        <v>26</v>
      </c>
      <c r="H1164">
        <v>97</v>
      </c>
      <c r="I1164">
        <v>19</v>
      </c>
      <c r="J1164">
        <v>0.18309859154929578</v>
      </c>
      <c r="K1164">
        <v>0.68309859154929575</v>
      </c>
      <c r="L1164">
        <v>0.13380281690140844</v>
      </c>
      <c r="M1164">
        <v>23.20945674044264</v>
      </c>
      <c r="N1164">
        <v>27.077699530516412</v>
      </c>
      <c r="O1164">
        <v>0.18309859154929578</v>
      </c>
      <c r="P1164">
        <v>0.86619718309859151</v>
      </c>
      <c r="Q1164">
        <v>1</v>
      </c>
      <c r="R1164" s="112">
        <v>25.00400236470367</v>
      </c>
      <c r="S1164" s="112">
        <v>24.30400236470367</v>
      </c>
    </row>
    <row r="1165" spans="1:19">
      <c r="A1165">
        <v>1890</v>
      </c>
      <c r="B1165" s="128" t="s">
        <v>901</v>
      </c>
      <c r="C1165" s="112">
        <v>162.25317460317453</v>
      </c>
      <c r="D1165">
        <v>126</v>
      </c>
      <c r="E1165">
        <v>21</v>
      </c>
      <c r="F1165">
        <v>126</v>
      </c>
      <c r="G1165">
        <v>23</v>
      </c>
      <c r="H1165">
        <v>76</v>
      </c>
      <c r="I1165">
        <v>27</v>
      </c>
      <c r="J1165">
        <v>0.18253968253968253</v>
      </c>
      <c r="K1165">
        <v>0.60317460317460314</v>
      </c>
      <c r="L1165">
        <v>0.21428571428571427</v>
      </c>
      <c r="M1165">
        <v>23.179024943310647</v>
      </c>
      <c r="N1165">
        <v>27.042195767195754</v>
      </c>
      <c r="O1165">
        <v>0.18253968253968253</v>
      </c>
      <c r="P1165">
        <v>0.7857142857142857</v>
      </c>
      <c r="Q1165">
        <v>1</v>
      </c>
      <c r="R1165" s="112">
        <v>25.212272745355442</v>
      </c>
      <c r="S1165" s="112">
        <v>24.512272745355443</v>
      </c>
    </row>
    <row r="1166" spans="1:19">
      <c r="A1166">
        <v>1890</v>
      </c>
      <c r="B1166" s="128" t="s">
        <v>887</v>
      </c>
      <c r="C1166" s="112">
        <v>162.80000000000001</v>
      </c>
      <c r="D1166">
        <v>121</v>
      </c>
      <c r="E1166">
        <v>23</v>
      </c>
      <c r="F1166">
        <v>121</v>
      </c>
      <c r="G1166">
        <v>14</v>
      </c>
      <c r="H1166">
        <v>77</v>
      </c>
      <c r="I1166">
        <v>30</v>
      </c>
      <c r="J1166">
        <v>0.11570247933884298</v>
      </c>
      <c r="K1166">
        <v>0.63636363636363635</v>
      </c>
      <c r="L1166">
        <v>0.24793388429752067</v>
      </c>
      <c r="M1166">
        <v>23.25714285714286</v>
      </c>
      <c r="N1166">
        <v>27.133333333333336</v>
      </c>
      <c r="O1166">
        <v>0.11570247933884298</v>
      </c>
      <c r="P1166">
        <v>0.75206611570247928</v>
      </c>
      <c r="Q1166">
        <v>1</v>
      </c>
      <c r="R1166" s="112">
        <v>25.597959183673474</v>
      </c>
      <c r="S1166" s="112">
        <v>24.897959183673475</v>
      </c>
    </row>
    <row r="1167" spans="1:19">
      <c r="A1167">
        <v>1890</v>
      </c>
      <c r="B1167" s="100" t="s">
        <v>896</v>
      </c>
      <c r="C1167" s="112">
        <v>164.4</v>
      </c>
      <c r="D1167">
        <v>201</v>
      </c>
      <c r="E1167">
        <v>45</v>
      </c>
      <c r="F1167">
        <v>201</v>
      </c>
      <c r="G1167">
        <v>23</v>
      </c>
      <c r="H1167">
        <v>118</v>
      </c>
      <c r="I1167">
        <v>60</v>
      </c>
      <c r="J1167">
        <v>0.11442786069651742</v>
      </c>
      <c r="K1167">
        <v>0.58706467661691542</v>
      </c>
      <c r="L1167">
        <v>0.29850746268656714</v>
      </c>
      <c r="M1167">
        <v>23.485714285714288</v>
      </c>
      <c r="N1167">
        <v>27.400000000000002</v>
      </c>
      <c r="O1167">
        <v>0.11442786069651742</v>
      </c>
      <c r="P1167">
        <v>0.70149253731343286</v>
      </c>
      <c r="Q1167">
        <v>1</v>
      </c>
      <c r="R1167" s="112">
        <v>26.056537530266347</v>
      </c>
      <c r="S1167" s="112">
        <v>25.356537530266348</v>
      </c>
    </row>
    <row r="1168" spans="1:19">
      <c r="A1168">
        <v>1890</v>
      </c>
      <c r="B1168" s="100" t="s">
        <v>888</v>
      </c>
      <c r="C1168" s="112">
        <v>160.1701863354036</v>
      </c>
      <c r="D1168">
        <v>161</v>
      </c>
      <c r="E1168">
        <v>32</v>
      </c>
      <c r="F1168">
        <v>161</v>
      </c>
      <c r="G1168">
        <v>39</v>
      </c>
      <c r="H1168">
        <v>99</v>
      </c>
      <c r="I1168">
        <v>23</v>
      </c>
      <c r="J1168">
        <v>0.24223602484472051</v>
      </c>
      <c r="K1168">
        <v>0.6149068322981367</v>
      </c>
      <c r="L1168">
        <v>0.14285714285714285</v>
      </c>
      <c r="M1168">
        <v>22.881455190771941</v>
      </c>
      <c r="N1168">
        <v>26.6950310559006</v>
      </c>
      <c r="O1168">
        <v>0.24223602484472051</v>
      </c>
      <c r="P1168">
        <v>0.85714285714285721</v>
      </c>
      <c r="Q1168">
        <v>1</v>
      </c>
      <c r="R1168" s="112">
        <v>24.480075376659208</v>
      </c>
      <c r="S1168" s="112">
        <v>23.780075376659209</v>
      </c>
    </row>
    <row r="1169" spans="1:19">
      <c r="A1169">
        <v>1890</v>
      </c>
      <c r="B1169" s="128" t="s">
        <v>977</v>
      </c>
      <c r="C1169" s="112">
        <v>161.37876106194693</v>
      </c>
      <c r="D1169">
        <v>113</v>
      </c>
      <c r="E1169">
        <v>17</v>
      </c>
      <c r="F1169">
        <v>113</v>
      </c>
      <c r="G1169">
        <v>15</v>
      </c>
      <c r="H1169">
        <v>70</v>
      </c>
      <c r="I1169">
        <v>28</v>
      </c>
      <c r="J1169">
        <v>0.13274336283185842</v>
      </c>
      <c r="K1169">
        <v>0.61946902654867253</v>
      </c>
      <c r="L1169">
        <v>0.24778761061946902</v>
      </c>
      <c r="M1169">
        <v>23.054108723135275</v>
      </c>
      <c r="N1169">
        <v>26.896460176991155</v>
      </c>
      <c r="O1169">
        <v>0.13274336283185842</v>
      </c>
      <c r="P1169">
        <v>0.75221238938053092</v>
      </c>
      <c r="Q1169">
        <v>1</v>
      </c>
      <c r="R1169" s="112">
        <v>25.332074227921261</v>
      </c>
      <c r="S1169" s="112">
        <v>24.632074227921262</v>
      </c>
    </row>
    <row r="1170" spans="1:19">
      <c r="A1170">
        <v>1890</v>
      </c>
      <c r="B1170" t="s">
        <v>1073</v>
      </c>
      <c r="C1170" s="112">
        <v>162</v>
      </c>
      <c r="D1170">
        <v>101</v>
      </c>
      <c r="E1170">
        <v>29</v>
      </c>
      <c r="F1170">
        <v>101</v>
      </c>
      <c r="G1170">
        <v>17</v>
      </c>
      <c r="H1170">
        <v>61</v>
      </c>
      <c r="I1170">
        <v>23</v>
      </c>
      <c r="J1170">
        <v>0.16831683168316833</v>
      </c>
      <c r="K1170">
        <v>0.60396039603960394</v>
      </c>
      <c r="L1170">
        <v>0.22772277227722773</v>
      </c>
      <c r="M1170">
        <v>23.142857142857142</v>
      </c>
      <c r="N1170">
        <v>27</v>
      </c>
      <c r="O1170">
        <v>0.16831683168316833</v>
      </c>
      <c r="P1170">
        <v>0.7722772277227723</v>
      </c>
      <c r="Q1170">
        <v>1</v>
      </c>
      <c r="R1170" s="112">
        <v>25.261124121779858</v>
      </c>
      <c r="S1170" s="112">
        <v>24.561124121779859</v>
      </c>
    </row>
    <row r="1171" spans="1:19">
      <c r="A1171">
        <v>1890</v>
      </c>
      <c r="B1171" s="100" t="s">
        <v>978</v>
      </c>
      <c r="C1171" s="112">
        <v>162.30000000000001</v>
      </c>
      <c r="D1171">
        <v>106</v>
      </c>
      <c r="E1171">
        <v>37</v>
      </c>
      <c r="F1171">
        <v>106</v>
      </c>
      <c r="G1171">
        <v>8</v>
      </c>
      <c r="H1171">
        <v>64</v>
      </c>
      <c r="I1171">
        <v>34</v>
      </c>
      <c r="J1171">
        <v>7.5471698113207544E-2</v>
      </c>
      <c r="K1171">
        <v>0.60377358490566035</v>
      </c>
      <c r="L1171">
        <v>0.32075471698113206</v>
      </c>
      <c r="M1171">
        <v>23.185714285714287</v>
      </c>
      <c r="N1171">
        <v>27.05</v>
      </c>
      <c r="O1171">
        <v>7.5471698113207544E-2</v>
      </c>
      <c r="P1171">
        <v>0.67924528301886788</v>
      </c>
      <c r="Q1171">
        <v>1</v>
      </c>
      <c r="R1171" s="112">
        <v>25.902790178571429</v>
      </c>
      <c r="S1171" s="112">
        <v>25.20279017857143</v>
      </c>
    </row>
    <row r="1172" spans="1:19">
      <c r="A1172">
        <v>1890</v>
      </c>
      <c r="B1172" s="100" t="s">
        <v>880</v>
      </c>
      <c r="C1172" s="112">
        <v>161.50927835051533</v>
      </c>
      <c r="D1172">
        <v>97</v>
      </c>
      <c r="E1172">
        <v>27</v>
      </c>
      <c r="F1172">
        <v>97</v>
      </c>
      <c r="G1172">
        <v>5</v>
      </c>
      <c r="H1172">
        <v>54</v>
      </c>
      <c r="I1172">
        <v>38</v>
      </c>
      <c r="J1172">
        <v>5.1546391752577317E-2</v>
      </c>
      <c r="K1172">
        <v>0.55670103092783507</v>
      </c>
      <c r="L1172">
        <v>0.39175257731958762</v>
      </c>
      <c r="M1172">
        <v>23.07275405007362</v>
      </c>
      <c r="N1172">
        <v>26.918213058419223</v>
      </c>
      <c r="O1172">
        <v>5.1546391752577317E-2</v>
      </c>
      <c r="P1172">
        <v>0.60824742268041243</v>
      </c>
      <c r="Q1172">
        <v>1</v>
      </c>
      <c r="R1172" s="112">
        <v>26.170484917907579</v>
      </c>
      <c r="S1172" s="112">
        <v>25.47048491790758</v>
      </c>
    </row>
    <row r="1173" spans="1:19">
      <c r="A1173">
        <v>1890</v>
      </c>
      <c r="B1173" s="100" t="s">
        <v>882</v>
      </c>
      <c r="C1173" s="112">
        <v>162.48659793814431</v>
      </c>
      <c r="D1173">
        <v>97</v>
      </c>
      <c r="E1173">
        <v>17</v>
      </c>
      <c r="F1173">
        <v>97</v>
      </c>
      <c r="G1173">
        <v>7</v>
      </c>
      <c r="H1173">
        <v>57</v>
      </c>
      <c r="I1173">
        <v>33</v>
      </c>
      <c r="J1173">
        <v>7.2164948453608241E-2</v>
      </c>
      <c r="K1173">
        <v>0.58762886597938147</v>
      </c>
      <c r="L1173">
        <v>0.34020618556701032</v>
      </c>
      <c r="M1173">
        <v>23.212371134020618</v>
      </c>
      <c r="N1173">
        <v>27.081099656357384</v>
      </c>
      <c r="O1173">
        <v>7.2164948453608241E-2</v>
      </c>
      <c r="P1173">
        <v>0.65979381443298968</v>
      </c>
      <c r="Q1173">
        <v>1</v>
      </c>
      <c r="R1173" s="112">
        <v>26.02907698800265</v>
      </c>
      <c r="S1173" s="112">
        <v>25.329076988002651</v>
      </c>
    </row>
    <row r="1174" spans="1:19">
      <c r="A1174">
        <v>1890</v>
      </c>
      <c r="B1174" s="100" t="s">
        <v>902</v>
      </c>
      <c r="C1174" s="112">
        <v>161.38159999999993</v>
      </c>
      <c r="D1174">
        <v>125</v>
      </c>
      <c r="E1174">
        <v>22</v>
      </c>
      <c r="F1174">
        <v>125</v>
      </c>
      <c r="G1174">
        <v>19</v>
      </c>
      <c r="H1174">
        <v>78</v>
      </c>
      <c r="I1174">
        <v>28</v>
      </c>
      <c r="J1174">
        <v>0.152</v>
      </c>
      <c r="K1174">
        <v>0.624</v>
      </c>
      <c r="L1174">
        <v>0.224</v>
      </c>
      <c r="M1174">
        <v>23.054514285714276</v>
      </c>
      <c r="N1174">
        <v>26.896933333333322</v>
      </c>
      <c r="O1174">
        <v>0.152</v>
      </c>
      <c r="P1174">
        <v>0.77600000000000002</v>
      </c>
      <c r="Q1174">
        <v>1</v>
      </c>
      <c r="R1174" s="112">
        <v>25.197401831501821</v>
      </c>
      <c r="S1174" s="112">
        <v>24.497401831501822</v>
      </c>
    </row>
    <row r="1175" spans="1:19">
      <c r="A1175">
        <v>1890</v>
      </c>
      <c r="B1175" s="100" t="s">
        <v>907</v>
      </c>
      <c r="C1175" s="112">
        <v>163.49200000000002</v>
      </c>
      <c r="D1175">
        <v>150</v>
      </c>
      <c r="E1175">
        <v>38</v>
      </c>
      <c r="F1175">
        <v>150</v>
      </c>
      <c r="G1175">
        <v>21</v>
      </c>
      <c r="H1175">
        <v>118</v>
      </c>
      <c r="I1175">
        <v>11</v>
      </c>
      <c r="J1175">
        <v>0.14000000000000001</v>
      </c>
      <c r="K1175">
        <v>0.78666666666666663</v>
      </c>
      <c r="L1175">
        <v>7.3333333333333334E-2</v>
      </c>
      <c r="M1175">
        <v>23.356000000000002</v>
      </c>
      <c r="N1175">
        <v>27.248666666666669</v>
      </c>
      <c r="O1175">
        <v>0.14000000000000001</v>
      </c>
      <c r="P1175">
        <v>0.92666666666666664</v>
      </c>
      <c r="Q1175">
        <v>1</v>
      </c>
      <c r="R1175" s="112">
        <v>25.137389830508475</v>
      </c>
      <c r="S1175" s="112">
        <v>24.437389830508476</v>
      </c>
    </row>
    <row r="1176" spans="1:19">
      <c r="A1176">
        <v>1890</v>
      </c>
      <c r="B1176" s="100" t="s">
        <v>908</v>
      </c>
      <c r="C1176" s="112">
        <v>152.89247311827938</v>
      </c>
      <c r="D1176">
        <v>93</v>
      </c>
      <c r="E1176">
        <v>24</v>
      </c>
      <c r="F1176">
        <v>93</v>
      </c>
      <c r="G1176">
        <v>13</v>
      </c>
      <c r="H1176">
        <v>57</v>
      </c>
      <c r="I1176">
        <v>23</v>
      </c>
      <c r="J1176">
        <v>0.13978494623655913</v>
      </c>
      <c r="K1176">
        <v>0.61290322580645162</v>
      </c>
      <c r="L1176">
        <v>0.24731182795698925</v>
      </c>
      <c r="M1176">
        <v>21.841781874039913</v>
      </c>
      <c r="N1176">
        <v>25.482078853046563</v>
      </c>
      <c r="O1176">
        <v>0.13978494623655913</v>
      </c>
      <c r="P1176">
        <v>0.75268817204301075</v>
      </c>
      <c r="Q1176">
        <v>1</v>
      </c>
      <c r="R1176" s="112">
        <v>23.981254659947332</v>
      </c>
      <c r="S1176" s="112">
        <v>23.281254659947333</v>
      </c>
    </row>
    <row r="1177" spans="1:19">
      <c r="A1177">
        <v>1890</v>
      </c>
      <c r="B1177" s="239" t="s">
        <v>1074</v>
      </c>
    </row>
    <row r="1178" spans="1:19">
      <c r="A1178">
        <v>1890</v>
      </c>
      <c r="B1178" s="100" t="s">
        <v>969</v>
      </c>
      <c r="C1178" s="112">
        <v>165.21904761904759</v>
      </c>
      <c r="D1178">
        <v>42</v>
      </c>
      <c r="E1178">
        <v>11</v>
      </c>
      <c r="F1178">
        <v>42</v>
      </c>
      <c r="G1178">
        <v>9</v>
      </c>
      <c r="H1178">
        <v>30</v>
      </c>
      <c r="I1178">
        <v>3</v>
      </c>
      <c r="J1178">
        <v>0.21428571428571427</v>
      </c>
      <c r="K1178">
        <v>0.7142857142857143</v>
      </c>
      <c r="L1178">
        <v>7.1428571428571425E-2</v>
      </c>
      <c r="M1178">
        <v>23.60272108843537</v>
      </c>
      <c r="N1178">
        <v>27.536507936507931</v>
      </c>
      <c r="O1178">
        <v>0.21428571428571427</v>
      </c>
      <c r="P1178">
        <v>0.9285714285714286</v>
      </c>
      <c r="Q1178">
        <v>1</v>
      </c>
      <c r="R1178" s="112">
        <v>25.176235827664396</v>
      </c>
      <c r="S1178" s="112">
        <v>24.476235827664397</v>
      </c>
    </row>
    <row r="1179" spans="1:19">
      <c r="A1179">
        <v>1890</v>
      </c>
      <c r="B1179" s="100" t="s">
        <v>991</v>
      </c>
      <c r="C1179" s="112">
        <v>156.05000000000001</v>
      </c>
      <c r="D1179">
        <v>20</v>
      </c>
      <c r="E1179">
        <v>4</v>
      </c>
      <c r="F1179">
        <v>20</v>
      </c>
      <c r="G1179">
        <v>3</v>
      </c>
      <c r="H1179">
        <v>14</v>
      </c>
      <c r="I1179">
        <v>3</v>
      </c>
      <c r="J1179">
        <v>0.15</v>
      </c>
      <c r="K1179">
        <v>0.7</v>
      </c>
      <c r="L1179">
        <v>0.15</v>
      </c>
      <c r="M1179">
        <v>22.292857142857144</v>
      </c>
      <c r="N1179">
        <v>26.008333333333336</v>
      </c>
      <c r="O1179">
        <v>0.15</v>
      </c>
      <c r="P1179">
        <v>0.85</v>
      </c>
      <c r="Q1179">
        <v>1</v>
      </c>
      <c r="R1179" s="112">
        <v>24.150595238095242</v>
      </c>
      <c r="S1179" s="112">
        <v>23.450595238095243</v>
      </c>
    </row>
    <row r="1180" spans="1:19">
      <c r="A1180">
        <v>1890</v>
      </c>
      <c r="B1180" s="128" t="s">
        <v>985</v>
      </c>
      <c r="C1180" s="112">
        <v>163.07945205479442</v>
      </c>
      <c r="D1180">
        <v>73</v>
      </c>
      <c r="E1180">
        <v>37</v>
      </c>
      <c r="F1180">
        <v>73</v>
      </c>
      <c r="G1180">
        <v>14</v>
      </c>
      <c r="H1180">
        <v>50</v>
      </c>
      <c r="I1180">
        <v>9</v>
      </c>
      <c r="J1180">
        <v>0.19178082191780821</v>
      </c>
      <c r="K1180">
        <v>0.68493150684931503</v>
      </c>
      <c r="L1180">
        <v>0.12328767123287671</v>
      </c>
      <c r="M1180">
        <v>23.297064579256347</v>
      </c>
      <c r="N1180">
        <v>27.179908675799069</v>
      </c>
      <c r="O1180">
        <v>0.19178082191780821</v>
      </c>
      <c r="P1180">
        <v>0.87671232876712324</v>
      </c>
      <c r="Q1180">
        <v>1</v>
      </c>
      <c r="R1180" s="112">
        <v>25.044344422700572</v>
      </c>
      <c r="S1180" s="112">
        <v>24.344344422700573</v>
      </c>
    </row>
    <row r="1181" spans="1:19">
      <c r="A1181">
        <v>1890</v>
      </c>
      <c r="B1181" s="100" t="s">
        <v>1075</v>
      </c>
      <c r="C1181" s="112">
        <v>162.74042553191487</v>
      </c>
      <c r="D1181">
        <v>47</v>
      </c>
      <c r="E1181">
        <v>14</v>
      </c>
      <c r="F1181">
        <v>47</v>
      </c>
      <c r="G1181">
        <v>15</v>
      </c>
      <c r="H1181">
        <v>29</v>
      </c>
      <c r="I1181">
        <v>3</v>
      </c>
      <c r="J1181">
        <v>0.31914893617021278</v>
      </c>
      <c r="K1181">
        <v>0.61702127659574468</v>
      </c>
      <c r="L1181">
        <v>6.3829787234042548E-2</v>
      </c>
      <c r="M1181">
        <v>23.248632218844982</v>
      </c>
      <c r="N1181">
        <v>27.123404255319144</v>
      </c>
      <c r="O1181">
        <v>0.31914893617021278</v>
      </c>
      <c r="P1181">
        <v>0.93617021276595747</v>
      </c>
      <c r="Q1181">
        <v>1</v>
      </c>
      <c r="R1181" s="112">
        <v>24.384341264018442</v>
      </c>
      <c r="S1181" s="112">
        <v>23.684341264018443</v>
      </c>
    </row>
    <row r="1182" spans="1:19">
      <c r="A1182">
        <v>1890</v>
      </c>
      <c r="B1182" s="100" t="s">
        <v>986</v>
      </c>
      <c r="C1182" s="165">
        <v>168.26666666666668</v>
      </c>
      <c r="D1182">
        <v>27</v>
      </c>
      <c r="E1182">
        <v>9</v>
      </c>
      <c r="F1182">
        <v>27</v>
      </c>
      <c r="G1182">
        <v>9</v>
      </c>
      <c r="H1182">
        <v>15</v>
      </c>
      <c r="I1182">
        <v>3</v>
      </c>
      <c r="J1182">
        <v>0.33333333333333331</v>
      </c>
      <c r="K1182">
        <v>0.55555555555555558</v>
      </c>
      <c r="L1182">
        <v>0.1111111111111111</v>
      </c>
      <c r="M1182">
        <v>24.038095238095242</v>
      </c>
      <c r="N1182">
        <v>28.044444444444448</v>
      </c>
      <c r="O1182">
        <v>0.33333333333333331</v>
      </c>
      <c r="P1182">
        <v>0.88888888888888884</v>
      </c>
      <c r="Q1182">
        <v>1</v>
      </c>
      <c r="R1182" s="112">
        <v>25.240000000000002</v>
      </c>
      <c r="S1182" s="112">
        <v>24.540000000000003</v>
      </c>
    </row>
    <row r="1183" spans="1:19">
      <c r="A1183">
        <v>1890</v>
      </c>
      <c r="B1183" s="128" t="s">
        <v>987</v>
      </c>
      <c r="C1183" s="112">
        <v>163.69999999999999</v>
      </c>
      <c r="D1183">
        <v>22</v>
      </c>
      <c r="E1183">
        <v>6</v>
      </c>
      <c r="F1183">
        <v>22</v>
      </c>
      <c r="G1183">
        <v>4</v>
      </c>
      <c r="H1183">
        <v>16</v>
      </c>
      <c r="I1183">
        <v>2</v>
      </c>
      <c r="J1183">
        <v>0.18181818181818182</v>
      </c>
      <c r="K1183">
        <v>0.72727272727272729</v>
      </c>
      <c r="L1183">
        <v>9.0909090909090912E-2</v>
      </c>
      <c r="M1183">
        <v>23.385714285714283</v>
      </c>
      <c r="N1183">
        <v>27.283333333333331</v>
      </c>
      <c r="O1183">
        <v>0.18181818181818182</v>
      </c>
      <c r="P1183">
        <v>0.90909090909090917</v>
      </c>
      <c r="Q1183">
        <v>1</v>
      </c>
      <c r="R1183" s="112">
        <v>25.090922619047618</v>
      </c>
      <c r="S1183" s="112">
        <v>24.390922619047618</v>
      </c>
    </row>
    <row r="1184" spans="1:19">
      <c r="A1184">
        <v>1890</v>
      </c>
      <c r="B1184" s="100" t="s">
        <v>970</v>
      </c>
      <c r="C1184" s="112">
        <v>163.17241379310309</v>
      </c>
      <c r="D1184">
        <v>29</v>
      </c>
      <c r="E1184">
        <v>9</v>
      </c>
      <c r="F1184">
        <v>29</v>
      </c>
      <c r="G1184">
        <v>10</v>
      </c>
      <c r="H1184">
        <v>17</v>
      </c>
      <c r="I1184">
        <v>2</v>
      </c>
      <c r="J1184">
        <v>0.34482758620689657</v>
      </c>
      <c r="K1184">
        <v>0.58620689655172409</v>
      </c>
      <c r="L1184">
        <v>6.8965517241379309E-2</v>
      </c>
      <c r="M1184">
        <v>23.310344827586157</v>
      </c>
      <c r="N1184">
        <v>27.195402298850514</v>
      </c>
      <c r="O1184">
        <v>0.34482758620689657</v>
      </c>
      <c r="P1184">
        <v>0.93103448275862066</v>
      </c>
      <c r="Q1184">
        <v>1</v>
      </c>
      <c r="R1184" s="112">
        <v>24.338742393509076</v>
      </c>
      <c r="S1184" s="112">
        <v>23.638742393509077</v>
      </c>
    </row>
    <row r="1185" spans="1:19">
      <c r="A1185">
        <v>1890</v>
      </c>
      <c r="B1185" s="100" t="s">
        <v>972</v>
      </c>
      <c r="C1185" s="112">
        <v>166.33076923076931</v>
      </c>
      <c r="D1185">
        <v>91</v>
      </c>
      <c r="E1185">
        <v>23</v>
      </c>
      <c r="F1185">
        <v>91</v>
      </c>
      <c r="G1185">
        <v>10</v>
      </c>
      <c r="H1185">
        <v>63</v>
      </c>
      <c r="I1185">
        <v>18</v>
      </c>
      <c r="J1185">
        <v>0.10989010989010989</v>
      </c>
      <c r="K1185">
        <v>0.69230769230769229</v>
      </c>
      <c r="L1185">
        <v>0.19780219780219779</v>
      </c>
      <c r="M1185">
        <v>23.761538461538471</v>
      </c>
      <c r="N1185">
        <v>27.721794871794884</v>
      </c>
      <c r="O1185">
        <v>0.10989010989010989</v>
      </c>
      <c r="P1185">
        <v>0.80219780219780223</v>
      </c>
      <c r="Q1185">
        <v>1</v>
      </c>
      <c r="R1185" s="112">
        <v>25.99311151811153</v>
      </c>
      <c r="S1185" s="112">
        <v>25.29311151811153</v>
      </c>
    </row>
    <row r="1186" spans="1:19">
      <c r="A1186">
        <v>1890</v>
      </c>
      <c r="B1186" s="100" t="s">
        <v>974</v>
      </c>
      <c r="C1186" s="112">
        <v>162.99651162790704</v>
      </c>
      <c r="D1186">
        <v>86</v>
      </c>
      <c r="E1186">
        <v>16</v>
      </c>
      <c r="F1186">
        <v>86</v>
      </c>
      <c r="G1186">
        <v>22</v>
      </c>
      <c r="H1186">
        <v>45</v>
      </c>
      <c r="I1186">
        <v>19</v>
      </c>
      <c r="J1186">
        <v>0.2558139534883721</v>
      </c>
      <c r="K1186">
        <v>0.52325581395348841</v>
      </c>
      <c r="L1186">
        <v>0.22093023255813954</v>
      </c>
      <c r="M1186">
        <v>23.285215946843863</v>
      </c>
      <c r="N1186">
        <v>27.16608527131784</v>
      </c>
      <c r="O1186">
        <v>0.2558139534883721</v>
      </c>
      <c r="P1186">
        <v>0.77906976744186052</v>
      </c>
      <c r="Q1186">
        <v>1</v>
      </c>
      <c r="R1186" s="112">
        <v>25.096288298265051</v>
      </c>
      <c r="S1186" s="112">
        <v>24.396288298265052</v>
      </c>
    </row>
    <row r="1187" spans="1:19">
      <c r="A1187">
        <v>1890</v>
      </c>
      <c r="B1187" s="100" t="s">
        <v>988</v>
      </c>
      <c r="C1187" s="112">
        <v>165.29795918367336</v>
      </c>
      <c r="D1187">
        <v>49</v>
      </c>
      <c r="E1187">
        <v>6</v>
      </c>
      <c r="F1187">
        <v>49</v>
      </c>
      <c r="G1187">
        <v>6</v>
      </c>
      <c r="H1187">
        <v>34</v>
      </c>
      <c r="I1187">
        <v>9</v>
      </c>
      <c r="J1187">
        <v>0.12244897959183673</v>
      </c>
      <c r="K1187">
        <v>0.69387755102040816</v>
      </c>
      <c r="L1187">
        <v>0.18367346938775511</v>
      </c>
      <c r="M1187">
        <v>23.613994169096195</v>
      </c>
      <c r="N1187">
        <v>27.549659863945561</v>
      </c>
      <c r="O1187">
        <v>0.12244897959183673</v>
      </c>
      <c r="P1187">
        <v>0.81632653061224492</v>
      </c>
      <c r="Q1187">
        <v>1</v>
      </c>
      <c r="R1187" s="112">
        <v>25.755459326587761</v>
      </c>
      <c r="S1187" s="112">
        <v>25.055459326587762</v>
      </c>
    </row>
    <row r="1188" spans="1:19">
      <c r="A1188">
        <v>1890</v>
      </c>
      <c r="B1188" s="100" t="s">
        <v>971</v>
      </c>
      <c r="C1188" s="112">
        <v>161.54193548387113</v>
      </c>
      <c r="D1188">
        <v>31</v>
      </c>
      <c r="E1188">
        <v>7</v>
      </c>
      <c r="F1188">
        <v>31</v>
      </c>
      <c r="G1188">
        <v>6</v>
      </c>
      <c r="H1188">
        <v>24</v>
      </c>
      <c r="I1188">
        <v>1</v>
      </c>
      <c r="J1188">
        <v>0.19354838709677419</v>
      </c>
      <c r="K1188">
        <v>0.77419354838709675</v>
      </c>
      <c r="L1188">
        <v>3.2258064516129031E-2</v>
      </c>
      <c r="M1188">
        <v>23.077419354838732</v>
      </c>
      <c r="N1188">
        <v>26.923655913978521</v>
      </c>
      <c r="O1188">
        <v>0.19354838709677419</v>
      </c>
      <c r="P1188">
        <v>0.967741935483871</v>
      </c>
      <c r="Q1188">
        <v>1</v>
      </c>
      <c r="R1188" s="112">
        <v>24.599887992831565</v>
      </c>
      <c r="S1188" s="112">
        <v>23.899887992831566</v>
      </c>
    </row>
    <row r="1189" spans="1:19">
      <c r="A1189">
        <v>1890</v>
      </c>
      <c r="B1189" s="100" t="s">
        <v>1076</v>
      </c>
      <c r="C1189" s="112">
        <v>164.58181818181822</v>
      </c>
      <c r="D1189">
        <v>11</v>
      </c>
      <c r="E1189">
        <v>5</v>
      </c>
      <c r="F1189">
        <v>11</v>
      </c>
      <c r="G1189">
        <v>2</v>
      </c>
      <c r="H1189">
        <v>9</v>
      </c>
      <c r="J1189">
        <v>0.18181818181818182</v>
      </c>
      <c r="K1189">
        <v>0.81818181818181823</v>
      </c>
      <c r="L1189">
        <v>0</v>
      </c>
      <c r="M1189">
        <v>23.511688311688317</v>
      </c>
      <c r="N1189">
        <v>27.430303030303037</v>
      </c>
      <c r="O1189">
        <v>0.18181818181818182</v>
      </c>
      <c r="P1189">
        <v>1</v>
      </c>
      <c r="Q1189">
        <v>1</v>
      </c>
      <c r="R1189" s="112">
        <v>25.035594035594041</v>
      </c>
      <c r="S1189" s="112">
        <v>24.335594035594042</v>
      </c>
    </row>
    <row r="1190" spans="1:19">
      <c r="A1190">
        <v>1890</v>
      </c>
      <c r="B1190" s="100" t="s">
        <v>973</v>
      </c>
      <c r="C1190" s="112">
        <v>163.9</v>
      </c>
      <c r="D1190">
        <v>113</v>
      </c>
      <c r="E1190">
        <v>30</v>
      </c>
      <c r="F1190">
        <v>113</v>
      </c>
      <c r="G1190">
        <v>20</v>
      </c>
      <c r="H1190">
        <v>77</v>
      </c>
      <c r="I1190">
        <v>16</v>
      </c>
      <c r="J1190">
        <v>0.17699115044247787</v>
      </c>
      <c r="K1190">
        <v>0.68141592920353977</v>
      </c>
      <c r="L1190">
        <v>0.1415929203539823</v>
      </c>
      <c r="M1190">
        <v>23.414285714285715</v>
      </c>
      <c r="N1190">
        <v>27.316666666666666</v>
      </c>
      <c r="O1190">
        <v>0.17699115044247787</v>
      </c>
      <c r="P1190">
        <v>0.8584070796460177</v>
      </c>
      <c r="Q1190">
        <v>1</v>
      </c>
      <c r="R1190" s="112">
        <v>25.264115646258503</v>
      </c>
      <c r="S1190" s="112">
        <v>24.564115646258504</v>
      </c>
    </row>
    <row r="1191" spans="1:19">
      <c r="A1191">
        <v>1890</v>
      </c>
      <c r="B1191" s="100" t="s">
        <v>990</v>
      </c>
      <c r="C1191" s="112">
        <v>162.18541666666655</v>
      </c>
      <c r="D1191">
        <v>48</v>
      </c>
      <c r="E1191">
        <v>23</v>
      </c>
      <c r="F1191">
        <v>48</v>
      </c>
      <c r="G1191">
        <v>16</v>
      </c>
      <c r="H1191">
        <v>27</v>
      </c>
      <c r="I1191">
        <v>5</v>
      </c>
      <c r="J1191">
        <v>0.33333333333333331</v>
      </c>
      <c r="K1191">
        <v>0.5625</v>
      </c>
      <c r="L1191">
        <v>0.10416666666666667</v>
      </c>
      <c r="M1191">
        <v>23.169345238095222</v>
      </c>
      <c r="N1191">
        <v>27.030902777777758</v>
      </c>
      <c r="O1191">
        <v>0.33333333333333331</v>
      </c>
      <c r="P1191">
        <v>0.89583333333333326</v>
      </c>
      <c r="Q1191">
        <v>0.99999999999999989</v>
      </c>
      <c r="R1191" s="112">
        <v>24.313510435038197</v>
      </c>
      <c r="S1191" s="112">
        <v>23.613510435038197</v>
      </c>
    </row>
    <row r="1192" spans="1:19">
      <c r="A1192">
        <v>1890</v>
      </c>
      <c r="B1192" s="239" t="s">
        <v>1118</v>
      </c>
    </row>
    <row r="1193" spans="1:19">
      <c r="A1193">
        <v>1890</v>
      </c>
      <c r="B1193" s="128" t="s">
        <v>841</v>
      </c>
      <c r="C1193" s="112">
        <v>163.4</v>
      </c>
      <c r="D1193">
        <v>171</v>
      </c>
      <c r="E1193">
        <v>56</v>
      </c>
      <c r="F1193">
        <v>171</v>
      </c>
      <c r="G1193">
        <v>19</v>
      </c>
      <c r="H1193">
        <v>105</v>
      </c>
      <c r="I1193">
        <v>47</v>
      </c>
      <c r="J1193">
        <v>0.1111111111111111</v>
      </c>
      <c r="K1193">
        <v>0.61403508771929827</v>
      </c>
      <c r="L1193">
        <v>0.27485380116959063</v>
      </c>
      <c r="M1193">
        <v>23.342857142857145</v>
      </c>
      <c r="N1193">
        <v>27.233333333333334</v>
      </c>
      <c r="O1193">
        <v>0.1111111111111111</v>
      </c>
      <c r="P1193">
        <v>0.72514619883040932</v>
      </c>
      <c r="Q1193">
        <v>1</v>
      </c>
      <c r="R1193" s="112">
        <v>25.806825396825399</v>
      </c>
      <c r="S1193" s="112">
        <v>25.1068253968254</v>
      </c>
    </row>
    <row r="1194" spans="1:19">
      <c r="A1194">
        <v>1890</v>
      </c>
      <c r="B1194" s="100" t="s">
        <v>847</v>
      </c>
      <c r="C1194" s="112">
        <v>163</v>
      </c>
      <c r="D1194">
        <v>220</v>
      </c>
      <c r="E1194">
        <v>53</v>
      </c>
      <c r="F1194">
        <v>220</v>
      </c>
      <c r="G1194">
        <v>45</v>
      </c>
      <c r="H1194">
        <v>144</v>
      </c>
      <c r="I1194">
        <v>31</v>
      </c>
      <c r="J1194">
        <v>0.20454545454545456</v>
      </c>
      <c r="K1194">
        <v>0.65454545454545454</v>
      </c>
      <c r="L1194">
        <v>0.1409090909090909</v>
      </c>
      <c r="M1194">
        <v>23.285714285714285</v>
      </c>
      <c r="N1194">
        <v>27.166666666666668</v>
      </c>
      <c r="O1194">
        <v>0.20454545454545456</v>
      </c>
      <c r="P1194">
        <v>0.85909090909090913</v>
      </c>
      <c r="Q1194">
        <v>1</v>
      </c>
      <c r="R1194" s="112">
        <v>25.03753306878307</v>
      </c>
      <c r="S1194" s="112">
        <v>24.33753306878307</v>
      </c>
    </row>
    <row r="1195" spans="1:19">
      <c r="A1195">
        <v>1890</v>
      </c>
      <c r="B1195" s="100" t="s">
        <v>850</v>
      </c>
      <c r="C1195" s="112">
        <v>162.02962962962962</v>
      </c>
      <c r="D1195">
        <v>135</v>
      </c>
      <c r="E1195">
        <v>20</v>
      </c>
      <c r="F1195">
        <v>135</v>
      </c>
      <c r="G1195">
        <v>16</v>
      </c>
      <c r="H1195">
        <v>99</v>
      </c>
      <c r="I1195">
        <v>20</v>
      </c>
      <c r="J1195">
        <v>0.11851851851851852</v>
      </c>
      <c r="K1195">
        <v>0.73333333333333328</v>
      </c>
      <c r="L1195">
        <v>0.14814814814814814</v>
      </c>
      <c r="M1195">
        <v>23.147089947089945</v>
      </c>
      <c r="N1195">
        <v>27.004938271604939</v>
      </c>
      <c r="O1195">
        <v>0.11851851851851852</v>
      </c>
      <c r="P1195">
        <v>0.85185185185185186</v>
      </c>
      <c r="Q1195">
        <v>1</v>
      </c>
      <c r="R1195" s="112">
        <v>25.153950439135624</v>
      </c>
      <c r="S1195" s="112">
        <v>24.453950439135625</v>
      </c>
    </row>
    <row r="1196" spans="1:19">
      <c r="A1196">
        <v>1890</v>
      </c>
      <c r="B1196" s="100" t="s">
        <v>852</v>
      </c>
      <c r="C1196" s="112">
        <v>164.84146341463415</v>
      </c>
      <c r="D1196">
        <v>123</v>
      </c>
      <c r="E1196">
        <v>43</v>
      </c>
      <c r="F1196">
        <v>123</v>
      </c>
      <c r="G1196">
        <v>32</v>
      </c>
      <c r="H1196">
        <v>75</v>
      </c>
      <c r="I1196">
        <v>16</v>
      </c>
      <c r="J1196">
        <v>0.26016260162601629</v>
      </c>
      <c r="K1196">
        <v>0.6097560975609756</v>
      </c>
      <c r="L1196">
        <v>0.13008130081300814</v>
      </c>
      <c r="M1196">
        <v>23.54878048780488</v>
      </c>
      <c r="N1196">
        <v>27.473577235772357</v>
      </c>
      <c r="O1196">
        <v>0.26016260162601629</v>
      </c>
      <c r="P1196">
        <v>0.86991869918699183</v>
      </c>
      <c r="Q1196">
        <v>1</v>
      </c>
      <c r="R1196" s="112">
        <v>25.092533875338756</v>
      </c>
      <c r="S1196" s="112">
        <v>24.392533875338756</v>
      </c>
    </row>
    <row r="1197" spans="1:19">
      <c r="A1197">
        <v>1890</v>
      </c>
      <c r="B1197" s="100" t="s">
        <v>869</v>
      </c>
      <c r="C1197" s="112">
        <v>162.1</v>
      </c>
      <c r="D1197">
        <v>151</v>
      </c>
      <c r="E1197">
        <v>23</v>
      </c>
      <c r="F1197">
        <v>151</v>
      </c>
      <c r="G1197">
        <v>12</v>
      </c>
      <c r="H1197">
        <v>101</v>
      </c>
      <c r="I1197">
        <v>38</v>
      </c>
      <c r="J1197">
        <v>7.9470198675496692E-2</v>
      </c>
      <c r="K1197">
        <v>0.66887417218543044</v>
      </c>
      <c r="L1197">
        <v>0.25165562913907286</v>
      </c>
      <c r="M1197">
        <v>23.157142857142855</v>
      </c>
      <c r="N1197">
        <v>27.016666666666666</v>
      </c>
      <c r="O1197">
        <v>7.9470198675496692E-2</v>
      </c>
      <c r="P1197">
        <v>0.74834437086092709</v>
      </c>
      <c r="Q1197">
        <v>1</v>
      </c>
      <c r="R1197" s="112">
        <v>25.583675153229606</v>
      </c>
      <c r="S1197" s="112">
        <v>24.883675153229607</v>
      </c>
    </row>
    <row r="1198" spans="1:19">
      <c r="A1198">
        <v>1890</v>
      </c>
      <c r="B1198" s="100" t="s">
        <v>871</v>
      </c>
      <c r="C1198" s="112">
        <v>165.73703703703714</v>
      </c>
      <c r="D1198">
        <v>81</v>
      </c>
      <c r="E1198">
        <v>4</v>
      </c>
      <c r="F1198">
        <v>81</v>
      </c>
      <c r="G1198">
        <v>12</v>
      </c>
      <c r="H1198">
        <v>55</v>
      </c>
      <c r="I1198">
        <v>14</v>
      </c>
      <c r="J1198">
        <v>0.14814814814814814</v>
      </c>
      <c r="K1198">
        <v>0.67901234567901236</v>
      </c>
      <c r="L1198">
        <v>0.1728395061728395</v>
      </c>
      <c r="M1198">
        <v>23.676719576719591</v>
      </c>
      <c r="N1198">
        <v>27.622839506172856</v>
      </c>
      <c r="O1198">
        <v>0.14814814814814814</v>
      </c>
      <c r="P1198">
        <v>0.8271604938271605</v>
      </c>
      <c r="Q1198">
        <v>1</v>
      </c>
      <c r="R1198" s="112">
        <v>25.721527176527193</v>
      </c>
      <c r="S1198" s="112">
        <v>25.021527176527194</v>
      </c>
    </row>
    <row r="1199" spans="1:19">
      <c r="A1199">
        <v>1890</v>
      </c>
      <c r="B1199" s="128" t="s">
        <v>873</v>
      </c>
      <c r="C1199" s="112">
        <v>162.95798319327744</v>
      </c>
      <c r="D1199">
        <v>119</v>
      </c>
      <c r="E1199">
        <v>29</v>
      </c>
      <c r="F1199">
        <v>119</v>
      </c>
      <c r="G1199">
        <v>10</v>
      </c>
      <c r="H1199">
        <v>70</v>
      </c>
      <c r="I1199">
        <v>39</v>
      </c>
      <c r="J1199">
        <v>8.4033613445378158E-2</v>
      </c>
      <c r="K1199">
        <v>0.58823529411764708</v>
      </c>
      <c r="L1199">
        <v>0.32773109243697479</v>
      </c>
      <c r="M1199">
        <v>23.279711884753919</v>
      </c>
      <c r="N1199">
        <v>27.159663865546239</v>
      </c>
      <c r="O1199">
        <v>8.4033613445378158E-2</v>
      </c>
      <c r="P1199">
        <v>0.67226890756302526</v>
      </c>
      <c r="Q1199">
        <v>1</v>
      </c>
      <c r="R1199" s="112">
        <v>26.023392214028487</v>
      </c>
      <c r="S1199" s="112">
        <v>25.323392214028488</v>
      </c>
    </row>
    <row r="1200" spans="1:19">
      <c r="A1200">
        <v>1890</v>
      </c>
      <c r="B1200" s="128" t="s">
        <v>879</v>
      </c>
      <c r="C1200" s="112">
        <v>164.55943396226411</v>
      </c>
      <c r="D1200">
        <v>106</v>
      </c>
      <c r="E1200">
        <v>8</v>
      </c>
      <c r="F1200">
        <v>106</v>
      </c>
      <c r="G1200">
        <v>13</v>
      </c>
      <c r="H1200">
        <v>66</v>
      </c>
      <c r="I1200">
        <v>27</v>
      </c>
      <c r="J1200">
        <v>0.12264150943396226</v>
      </c>
      <c r="K1200">
        <v>0.62264150943396224</v>
      </c>
      <c r="L1200">
        <v>0.25471698113207547</v>
      </c>
      <c r="M1200">
        <v>23.508490566037729</v>
      </c>
      <c r="N1200">
        <v>27.426572327044017</v>
      </c>
      <c r="O1200">
        <v>0.12264150943396226</v>
      </c>
      <c r="P1200">
        <v>0.74528301886792447</v>
      </c>
      <c r="Q1200">
        <v>1</v>
      </c>
      <c r="R1200" s="112">
        <v>25.883085572708207</v>
      </c>
      <c r="S1200" s="112">
        <v>25.183085572708208</v>
      </c>
    </row>
    <row r="1201" spans="1:19">
      <c r="A1201">
        <v>1890</v>
      </c>
      <c r="B1201" s="100" t="s">
        <v>886</v>
      </c>
      <c r="C1201" s="112">
        <v>163.95822784810125</v>
      </c>
      <c r="D1201">
        <v>79</v>
      </c>
      <c r="E1201">
        <v>13</v>
      </c>
      <c r="F1201">
        <v>79</v>
      </c>
      <c r="G1201">
        <v>12</v>
      </c>
      <c r="H1201">
        <v>57</v>
      </c>
      <c r="I1201">
        <v>10</v>
      </c>
      <c r="J1201">
        <v>0.15189873417721519</v>
      </c>
      <c r="K1201">
        <v>0.72151898734177211</v>
      </c>
      <c r="L1201">
        <v>0.12658227848101267</v>
      </c>
      <c r="M1201">
        <v>23.422603978300177</v>
      </c>
      <c r="N1201">
        <v>27.326371308016874</v>
      </c>
      <c r="O1201">
        <v>0.15189873417721519</v>
      </c>
      <c r="P1201">
        <v>0.87341772151898733</v>
      </c>
      <c r="Q1201">
        <v>1</v>
      </c>
      <c r="R1201" s="112">
        <v>25.306000497023145</v>
      </c>
      <c r="S1201" s="112">
        <v>24.606000497023146</v>
      </c>
    </row>
    <row r="1202" spans="1:19">
      <c r="A1202">
        <v>1890</v>
      </c>
      <c r="B1202" s="100" t="s">
        <v>910</v>
      </c>
      <c r="C1202" s="112">
        <v>161.37579908675809</v>
      </c>
      <c r="D1202">
        <v>219</v>
      </c>
      <c r="E1202">
        <v>54</v>
      </c>
      <c r="F1202">
        <v>219</v>
      </c>
      <c r="G1202">
        <v>38</v>
      </c>
      <c r="H1202">
        <v>133</v>
      </c>
      <c r="I1202">
        <v>48</v>
      </c>
      <c r="J1202">
        <v>0.17351598173515981</v>
      </c>
      <c r="K1202">
        <v>0.60730593607305938</v>
      </c>
      <c r="L1202">
        <v>0.21917808219178081</v>
      </c>
      <c r="M1202">
        <v>23.053685583822585</v>
      </c>
      <c r="N1202">
        <v>26.895966514459683</v>
      </c>
      <c r="O1202">
        <v>0.17351598173515981</v>
      </c>
      <c r="P1202">
        <v>0.78082191780821919</v>
      </c>
      <c r="Q1202">
        <v>1</v>
      </c>
      <c r="R1202" s="112">
        <v>25.119272700668844</v>
      </c>
      <c r="S1202" s="112">
        <v>24.419272700668845</v>
      </c>
    </row>
    <row r="1203" spans="1:19">
      <c r="A1203">
        <v>1890</v>
      </c>
      <c r="B1203" s="100" t="s">
        <v>912</v>
      </c>
      <c r="C1203" s="112">
        <v>164.38620689655178</v>
      </c>
      <c r="D1203">
        <v>87</v>
      </c>
      <c r="E1203">
        <v>27</v>
      </c>
      <c r="F1203">
        <v>97</v>
      </c>
      <c r="G1203">
        <v>28</v>
      </c>
      <c r="H1203">
        <v>59</v>
      </c>
      <c r="I1203">
        <v>10</v>
      </c>
      <c r="J1203">
        <v>0.28865979381443296</v>
      </c>
      <c r="K1203">
        <v>0.60824742268041232</v>
      </c>
      <c r="L1203">
        <v>0.10309278350515463</v>
      </c>
      <c r="M1203">
        <v>23.483743842364539</v>
      </c>
      <c r="N1203">
        <v>27.397701149425298</v>
      </c>
      <c r="O1203">
        <v>0.28865979381443296</v>
      </c>
      <c r="P1203">
        <v>0.89690721649484528</v>
      </c>
      <c r="Q1203">
        <v>0.99999999999999989</v>
      </c>
      <c r="R1203" s="112">
        <v>24.843678160919549</v>
      </c>
      <c r="S1203" s="112">
        <v>24.143678160919549</v>
      </c>
    </row>
    <row r="1204" spans="1:19">
      <c r="A1204">
        <v>1890</v>
      </c>
      <c r="B1204" s="239" t="s">
        <v>1119</v>
      </c>
    </row>
    <row r="1205" spans="1:19">
      <c r="A1205">
        <v>1890</v>
      </c>
      <c r="B1205" s="100" t="s">
        <v>845</v>
      </c>
      <c r="C1205" s="112">
        <v>164.17064220183499</v>
      </c>
      <c r="D1205">
        <v>109</v>
      </c>
      <c r="E1205">
        <v>25</v>
      </c>
      <c r="F1205">
        <v>109</v>
      </c>
      <c r="G1205">
        <v>28</v>
      </c>
      <c r="H1205">
        <v>67</v>
      </c>
      <c r="I1205">
        <v>14</v>
      </c>
      <c r="J1205">
        <v>0.25688073394495414</v>
      </c>
      <c r="K1205">
        <v>0.61467889908256879</v>
      </c>
      <c r="L1205">
        <v>0.12844036697247707</v>
      </c>
      <c r="M1205">
        <v>23.452948885976429</v>
      </c>
      <c r="N1205">
        <v>27.361773700305832</v>
      </c>
      <c r="O1205">
        <v>0.25688073394495414</v>
      </c>
      <c r="P1205">
        <v>0.87155963302752293</v>
      </c>
      <c r="Q1205">
        <v>1</v>
      </c>
      <c r="R1205" s="112">
        <v>24.998976611047013</v>
      </c>
      <c r="S1205" s="112">
        <v>24.298976611047014</v>
      </c>
    </row>
    <row r="1206" spans="1:19">
      <c r="A1206">
        <v>1890</v>
      </c>
      <c r="B1206" s="100" t="s">
        <v>849</v>
      </c>
      <c r="C1206" s="112">
        <v>163.1</v>
      </c>
      <c r="D1206">
        <v>120</v>
      </c>
      <c r="E1206">
        <v>23</v>
      </c>
      <c r="F1206">
        <v>120</v>
      </c>
      <c r="G1206">
        <v>25</v>
      </c>
      <c r="H1206">
        <v>83</v>
      </c>
      <c r="I1206">
        <v>12</v>
      </c>
      <c r="J1206">
        <v>0.20833333333333334</v>
      </c>
      <c r="K1206">
        <v>0.69166666666666665</v>
      </c>
      <c r="L1206">
        <v>0.1</v>
      </c>
      <c r="M1206">
        <v>23.3</v>
      </c>
      <c r="N1206">
        <v>27.183333333333334</v>
      </c>
      <c r="O1206">
        <v>0.20833333333333334</v>
      </c>
      <c r="P1206">
        <v>0.9</v>
      </c>
      <c r="Q1206">
        <v>1</v>
      </c>
      <c r="R1206" s="112">
        <v>24.937550200803212</v>
      </c>
      <c r="S1206" s="112">
        <v>24.237550200803213</v>
      </c>
    </row>
    <row r="1207" spans="1:19">
      <c r="A1207">
        <v>1890</v>
      </c>
      <c r="B1207" s="100" t="s">
        <v>982</v>
      </c>
      <c r="C1207" s="112">
        <v>160.17857142857127</v>
      </c>
      <c r="D1207">
        <v>28</v>
      </c>
      <c r="E1207">
        <v>7</v>
      </c>
      <c r="F1207">
        <v>28</v>
      </c>
      <c r="G1207">
        <v>9</v>
      </c>
      <c r="H1207">
        <v>18</v>
      </c>
      <c r="I1207">
        <v>1</v>
      </c>
      <c r="J1207">
        <v>0.32142857142857145</v>
      </c>
      <c r="K1207">
        <v>0.6428571428571429</v>
      </c>
      <c r="L1207">
        <v>3.5714285714285712E-2</v>
      </c>
      <c r="M1207">
        <v>22.882653061224467</v>
      </c>
      <c r="N1207">
        <v>26.696428571428545</v>
      </c>
      <c r="O1207">
        <v>0.32142857142857145</v>
      </c>
      <c r="P1207">
        <v>0.96428571428571441</v>
      </c>
      <c r="Q1207">
        <v>1.0000000000000002</v>
      </c>
      <c r="R1207" s="112">
        <v>23.942035147392264</v>
      </c>
      <c r="S1207" s="112">
        <v>23.242035147392265</v>
      </c>
    </row>
    <row r="1208" spans="1:19">
      <c r="A1208">
        <v>1890</v>
      </c>
      <c r="B1208" s="100" t="s">
        <v>859</v>
      </c>
      <c r="C1208" s="112">
        <v>164.65294117647059</v>
      </c>
      <c r="D1208">
        <v>119</v>
      </c>
      <c r="E1208">
        <v>32</v>
      </c>
      <c r="F1208">
        <v>119</v>
      </c>
      <c r="G1208">
        <v>22</v>
      </c>
      <c r="H1208">
        <v>80</v>
      </c>
      <c r="I1208">
        <v>17</v>
      </c>
      <c r="J1208">
        <v>0.18487394957983194</v>
      </c>
      <c r="K1208">
        <v>0.67226890756302526</v>
      </c>
      <c r="L1208">
        <v>0.14285714285714285</v>
      </c>
      <c r="M1208">
        <v>23.521848739495798</v>
      </c>
      <c r="N1208">
        <v>27.442156862745097</v>
      </c>
      <c r="O1208">
        <v>0.18487394957983194</v>
      </c>
      <c r="P1208">
        <v>0.85714285714285721</v>
      </c>
      <c r="Q1208">
        <v>1</v>
      </c>
      <c r="R1208" s="112">
        <v>25.359493172268905</v>
      </c>
      <c r="S1208" s="112">
        <v>24.659493172268906</v>
      </c>
    </row>
    <row r="1209" spans="1:19">
      <c r="A1209">
        <v>1890</v>
      </c>
      <c r="B1209" s="100" t="s">
        <v>868</v>
      </c>
      <c r="C1209" s="112">
        <v>163.48245614035091</v>
      </c>
      <c r="D1209">
        <v>114</v>
      </c>
      <c r="E1209">
        <v>25</v>
      </c>
      <c r="F1209">
        <v>115</v>
      </c>
      <c r="G1209">
        <v>28</v>
      </c>
      <c r="H1209">
        <v>74</v>
      </c>
      <c r="I1209">
        <v>13</v>
      </c>
      <c r="J1209">
        <v>0.24347826086956523</v>
      </c>
      <c r="K1209">
        <v>0.64347826086956517</v>
      </c>
      <c r="L1209">
        <v>0.11304347826086956</v>
      </c>
      <c r="M1209">
        <v>23.354636591478702</v>
      </c>
      <c r="N1209">
        <v>27.247076023391816</v>
      </c>
      <c r="O1209">
        <v>0.24347826086956523</v>
      </c>
      <c r="P1209">
        <v>0.88695652173913042</v>
      </c>
      <c r="Q1209">
        <v>1</v>
      </c>
      <c r="R1209" s="112">
        <v>24.90635231095758</v>
      </c>
      <c r="S1209" s="112">
        <v>24.20635231095758</v>
      </c>
    </row>
    <row r="1210" spans="1:19">
      <c r="A1210">
        <v>1890</v>
      </c>
      <c r="B1210" s="100" t="s">
        <v>878</v>
      </c>
      <c r="C1210" s="112">
        <v>163.30000000000001</v>
      </c>
      <c r="D1210">
        <v>111</v>
      </c>
      <c r="E1210">
        <v>34</v>
      </c>
      <c r="F1210">
        <v>111</v>
      </c>
      <c r="G1210">
        <v>21</v>
      </c>
      <c r="H1210">
        <v>75</v>
      </c>
      <c r="I1210">
        <v>15</v>
      </c>
      <c r="J1210">
        <v>0.1891891891891892</v>
      </c>
      <c r="K1210">
        <v>0.67567567567567566</v>
      </c>
      <c r="L1210">
        <v>0.13513513513513514</v>
      </c>
      <c r="M1210">
        <v>23.328571428571429</v>
      </c>
      <c r="N1210">
        <v>27.216666666666669</v>
      </c>
      <c r="O1210">
        <v>0.1891891891891892</v>
      </c>
      <c r="P1210">
        <v>0.86486486486486491</v>
      </c>
      <c r="Q1210">
        <v>1</v>
      </c>
      <c r="R1210" s="112">
        <v>25.117095238095239</v>
      </c>
      <c r="S1210" s="112">
        <v>24.417095238095239</v>
      </c>
    </row>
    <row r="1211" spans="1:19">
      <c r="A1211">
        <v>1890</v>
      </c>
      <c r="B1211" s="100" t="s">
        <v>897</v>
      </c>
      <c r="C1211" s="112">
        <v>165.17407407407396</v>
      </c>
      <c r="D1211">
        <v>81</v>
      </c>
      <c r="E1211">
        <v>16</v>
      </c>
      <c r="F1211">
        <v>81</v>
      </c>
      <c r="G1211">
        <v>20</v>
      </c>
      <c r="H1211">
        <v>52</v>
      </c>
      <c r="I1211">
        <v>9</v>
      </c>
      <c r="J1211">
        <v>0.24691358024691357</v>
      </c>
      <c r="K1211">
        <v>0.64197530864197527</v>
      </c>
      <c r="L1211">
        <v>0.1111111111111111</v>
      </c>
      <c r="M1211">
        <v>23.596296296296281</v>
      </c>
      <c r="N1211">
        <v>27.529012345678993</v>
      </c>
      <c r="O1211">
        <v>0.24691358024691357</v>
      </c>
      <c r="P1211">
        <v>0.88888888888888884</v>
      </c>
      <c r="Q1211">
        <v>1</v>
      </c>
      <c r="R1211" s="112">
        <v>25.14669396961062</v>
      </c>
      <c r="S1211" s="112">
        <v>24.446693969610621</v>
      </c>
    </row>
    <row r="1212" spans="1:19">
      <c r="A1212">
        <v>1890</v>
      </c>
      <c r="B1212" s="100" t="s">
        <v>906</v>
      </c>
      <c r="C1212" s="112">
        <v>163.4591666666667</v>
      </c>
      <c r="D1212">
        <v>120</v>
      </c>
      <c r="E1212">
        <v>26</v>
      </c>
      <c r="F1212">
        <v>120</v>
      </c>
      <c r="G1212">
        <v>22</v>
      </c>
      <c r="H1212">
        <v>78</v>
      </c>
      <c r="I1212">
        <v>20</v>
      </c>
      <c r="J1212">
        <v>0.18333333333333332</v>
      </c>
      <c r="K1212">
        <v>0.65</v>
      </c>
      <c r="L1212">
        <v>0.16666666666666666</v>
      </c>
      <c r="M1212">
        <v>23.35130952380953</v>
      </c>
      <c r="N1212">
        <v>27.243194444444452</v>
      </c>
      <c r="O1212">
        <v>0.18333333333333332</v>
      </c>
      <c r="P1212">
        <v>0.83333333333333337</v>
      </c>
      <c r="Q1212">
        <v>1</v>
      </c>
      <c r="R1212" s="112">
        <v>25.247356023606031</v>
      </c>
      <c r="S1212" s="112">
        <v>24.547356023606032</v>
      </c>
    </row>
    <row r="1213" spans="1:19">
      <c r="A1213">
        <v>1890</v>
      </c>
      <c r="B1213" s="239" t="s">
        <v>1120</v>
      </c>
    </row>
    <row r="1214" spans="1:19">
      <c r="A1214">
        <v>1890</v>
      </c>
      <c r="B1214" s="100" t="s">
        <v>913</v>
      </c>
      <c r="C1214" s="112">
        <v>160.69999999999999</v>
      </c>
      <c r="D1214">
        <v>77</v>
      </c>
      <c r="E1214">
        <v>20</v>
      </c>
      <c r="F1214">
        <v>77</v>
      </c>
      <c r="G1214">
        <v>11</v>
      </c>
      <c r="H1214">
        <v>48</v>
      </c>
      <c r="I1214">
        <v>18</v>
      </c>
      <c r="J1214">
        <v>0.14285714285714285</v>
      </c>
      <c r="K1214">
        <v>0.62337662337662336</v>
      </c>
      <c r="L1214">
        <v>0.23376623376623376</v>
      </c>
      <c r="M1214">
        <v>22.957142857142856</v>
      </c>
      <c r="N1214">
        <v>26.783333333333331</v>
      </c>
      <c r="O1214">
        <v>0.14285714285714285</v>
      </c>
      <c r="P1214">
        <v>0.76623376623376616</v>
      </c>
      <c r="Q1214">
        <v>0.99999999999999989</v>
      </c>
      <c r="R1214" s="112">
        <v>25.14923115079365</v>
      </c>
      <c r="S1214" s="112">
        <v>24.449231150793651</v>
      </c>
    </row>
    <row r="1215" spans="1:19">
      <c r="A1215">
        <v>1890</v>
      </c>
      <c r="B1215" s="100" t="s">
        <v>914</v>
      </c>
      <c r="C1215" s="112">
        <v>163.11428571428573</v>
      </c>
      <c r="D1215">
        <v>14</v>
      </c>
      <c r="E1215">
        <v>5</v>
      </c>
      <c r="F1215">
        <v>14</v>
      </c>
      <c r="H1215">
        <v>10</v>
      </c>
      <c r="I1215">
        <v>4</v>
      </c>
      <c r="J1215">
        <v>0</v>
      </c>
      <c r="K1215">
        <v>0.7142857142857143</v>
      </c>
      <c r="L1215">
        <v>0.2857142857142857</v>
      </c>
      <c r="M1215">
        <v>23.302040816326532</v>
      </c>
      <c r="N1215">
        <v>27.185714285714287</v>
      </c>
      <c r="O1215">
        <v>0</v>
      </c>
      <c r="P1215">
        <v>0.7142857142857143</v>
      </c>
      <c r="Q1215">
        <v>1</v>
      </c>
      <c r="R1215" s="112">
        <v>26.020612244897961</v>
      </c>
      <c r="S1215" s="112">
        <v>25.320612244897962</v>
      </c>
    </row>
    <row r="1216" spans="1:19">
      <c r="A1216">
        <v>1890</v>
      </c>
      <c r="B1216" s="100" t="s">
        <v>915</v>
      </c>
      <c r="C1216" s="112">
        <v>164.05306122448999</v>
      </c>
      <c r="D1216">
        <v>49</v>
      </c>
      <c r="E1216">
        <v>21</v>
      </c>
      <c r="F1216">
        <v>49</v>
      </c>
      <c r="G1216">
        <v>4</v>
      </c>
      <c r="H1216">
        <v>30</v>
      </c>
      <c r="I1216">
        <v>15</v>
      </c>
      <c r="J1216">
        <v>8.1632653061224483E-2</v>
      </c>
      <c r="K1216">
        <v>0.61224489795918369</v>
      </c>
      <c r="L1216">
        <v>0.30612244897959184</v>
      </c>
      <c r="M1216">
        <v>23.436151603498569</v>
      </c>
      <c r="N1216">
        <v>27.342176870748332</v>
      </c>
      <c r="O1216">
        <v>8.1632653061224483E-2</v>
      </c>
      <c r="P1216">
        <v>0.69387755102040816</v>
      </c>
      <c r="Q1216">
        <v>1</v>
      </c>
      <c r="R1216" s="112">
        <v>26.105268869452573</v>
      </c>
      <c r="S1216" s="112">
        <v>25.405268869452573</v>
      </c>
    </row>
    <row r="1217" spans="1:19">
      <c r="A1217">
        <v>1890</v>
      </c>
      <c r="B1217" s="100" t="s">
        <v>916</v>
      </c>
      <c r="C1217" s="112">
        <v>163.74862385321086</v>
      </c>
      <c r="D1217">
        <v>109</v>
      </c>
      <c r="E1217">
        <v>29</v>
      </c>
      <c r="F1217">
        <v>108</v>
      </c>
      <c r="G1217">
        <v>19</v>
      </c>
      <c r="H1217">
        <v>71</v>
      </c>
      <c r="I1217">
        <v>18</v>
      </c>
      <c r="J1217">
        <v>0.17592592592592593</v>
      </c>
      <c r="K1217">
        <v>0.65740740740740744</v>
      </c>
      <c r="L1217">
        <v>0.16666666666666666</v>
      </c>
      <c r="M1217">
        <v>23.392660550458693</v>
      </c>
      <c r="N1217">
        <v>27.291437308868478</v>
      </c>
      <c r="O1217">
        <v>0.17592592592592593</v>
      </c>
      <c r="P1217">
        <v>0.83333333333333337</v>
      </c>
      <c r="Q1217">
        <v>1</v>
      </c>
      <c r="R1217" s="112">
        <v>25.314592755308588</v>
      </c>
      <c r="S1217" s="112">
        <v>24.614592755308589</v>
      </c>
    </row>
    <row r="1218" spans="1:19">
      <c r="A1218">
        <v>1890</v>
      </c>
      <c r="B1218" s="100" t="s">
        <v>917</v>
      </c>
      <c r="C1218" s="112">
        <v>162.43276836158196</v>
      </c>
      <c r="D1218">
        <v>177</v>
      </c>
      <c r="E1218">
        <v>63</v>
      </c>
      <c r="F1218">
        <v>177</v>
      </c>
      <c r="G1218">
        <v>28</v>
      </c>
      <c r="H1218">
        <v>116</v>
      </c>
      <c r="I1218">
        <v>33</v>
      </c>
      <c r="J1218">
        <v>0.15819209039548024</v>
      </c>
      <c r="K1218">
        <v>0.65536723163841804</v>
      </c>
      <c r="L1218">
        <v>0.1864406779661017</v>
      </c>
      <c r="M1218">
        <v>23.204681194511711</v>
      </c>
      <c r="N1218">
        <v>27.072128060263662</v>
      </c>
      <c r="O1218">
        <v>0.15819209039548024</v>
      </c>
      <c r="P1218">
        <v>0.81355932203389825</v>
      </c>
      <c r="Q1218">
        <v>1</v>
      </c>
      <c r="R1218" s="112">
        <v>25.22175477535648</v>
      </c>
      <c r="S1218" s="112">
        <v>24.521754775356481</v>
      </c>
    </row>
    <row r="1219" spans="1:19">
      <c r="A1219">
        <v>1890</v>
      </c>
      <c r="B1219" s="100" t="s">
        <v>918</v>
      </c>
      <c r="C1219" s="112">
        <v>163.7525</v>
      </c>
      <c r="D1219">
        <v>120</v>
      </c>
      <c r="E1219">
        <v>41</v>
      </c>
      <c r="F1219">
        <v>120</v>
      </c>
      <c r="G1219">
        <v>18</v>
      </c>
      <c r="H1219">
        <v>81</v>
      </c>
      <c r="I1219">
        <v>21</v>
      </c>
      <c r="J1219">
        <v>0.15</v>
      </c>
      <c r="K1219">
        <v>0.67500000000000004</v>
      </c>
      <c r="L1219">
        <v>0.17499999999999999</v>
      </c>
      <c r="M1219">
        <v>23.393214285714286</v>
      </c>
      <c r="N1219">
        <v>27.292083333333334</v>
      </c>
      <c r="O1219">
        <v>0.15</v>
      </c>
      <c r="P1219">
        <v>0.82500000000000007</v>
      </c>
      <c r="Q1219">
        <v>1</v>
      </c>
      <c r="R1219" s="112">
        <v>25.414850088183421</v>
      </c>
      <c r="S1219" s="112">
        <v>24.714850088183422</v>
      </c>
    </row>
    <row r="1220" spans="1:19">
      <c r="A1220">
        <v>1890</v>
      </c>
      <c r="B1220" s="100" t="s">
        <v>919</v>
      </c>
      <c r="C1220" s="112">
        <v>159.19499999999999</v>
      </c>
      <c r="D1220">
        <v>20</v>
      </c>
      <c r="E1220">
        <v>2</v>
      </c>
      <c r="F1220">
        <v>20</v>
      </c>
      <c r="H1220">
        <v>12</v>
      </c>
      <c r="I1220">
        <v>8</v>
      </c>
      <c r="J1220">
        <v>0</v>
      </c>
      <c r="K1220">
        <v>0.6</v>
      </c>
      <c r="L1220">
        <v>0.4</v>
      </c>
      <c r="M1220">
        <v>22.742142857142856</v>
      </c>
      <c r="N1220">
        <v>26.532499999999999</v>
      </c>
      <c r="O1220">
        <v>0</v>
      </c>
      <c r="P1220">
        <v>0.6</v>
      </c>
      <c r="Q1220">
        <v>1</v>
      </c>
      <c r="R1220" s="112">
        <v>25.900773809523809</v>
      </c>
      <c r="S1220" s="112">
        <v>25.20077380952381</v>
      </c>
    </row>
    <row r="1221" spans="1:19">
      <c r="A1221">
        <v>1890</v>
      </c>
      <c r="B1221" s="100" t="s">
        <v>920</v>
      </c>
      <c r="C1221" s="112">
        <v>162.83181818181822</v>
      </c>
      <c r="D1221">
        <v>22</v>
      </c>
      <c r="E1221">
        <v>7</v>
      </c>
      <c r="F1221">
        <v>22</v>
      </c>
      <c r="G1221">
        <v>5</v>
      </c>
      <c r="H1221">
        <v>13</v>
      </c>
      <c r="I1221">
        <v>4</v>
      </c>
      <c r="J1221">
        <v>0.22727272727272727</v>
      </c>
      <c r="K1221">
        <v>0.59090909090909094</v>
      </c>
      <c r="L1221">
        <v>0.18181818181818182</v>
      </c>
      <c r="M1221">
        <v>23.261688311688317</v>
      </c>
      <c r="N1221">
        <v>27.138636363636369</v>
      </c>
      <c r="O1221">
        <v>0.22727272727272727</v>
      </c>
      <c r="P1221">
        <v>0.81818181818181823</v>
      </c>
      <c r="Q1221">
        <v>1</v>
      </c>
      <c r="R1221" s="112">
        <v>25.051048951048955</v>
      </c>
      <c r="S1221" s="112">
        <v>24.351048951048956</v>
      </c>
    </row>
    <row r="1222" spans="1:19">
      <c r="A1222">
        <v>1890</v>
      </c>
      <c r="B1222" s="239" t="s">
        <v>1121</v>
      </c>
    </row>
    <row r="1223" spans="1:19">
      <c r="A1223">
        <v>1890</v>
      </c>
      <c r="B1223" s="100" t="s">
        <v>921</v>
      </c>
      <c r="C1223" s="112">
        <v>164.29657534246587</v>
      </c>
      <c r="D1223">
        <v>146</v>
      </c>
      <c r="E1223">
        <v>30</v>
      </c>
      <c r="F1223">
        <v>146</v>
      </c>
      <c r="G1223">
        <v>35</v>
      </c>
      <c r="H1223">
        <v>90</v>
      </c>
      <c r="I1223">
        <v>21</v>
      </c>
      <c r="J1223">
        <v>0.23972602739726026</v>
      </c>
      <c r="K1223">
        <v>0.61643835616438358</v>
      </c>
      <c r="L1223">
        <v>0.14383561643835616</v>
      </c>
      <c r="M1223">
        <v>23.470939334637983</v>
      </c>
      <c r="N1223">
        <v>27.382762557077644</v>
      </c>
      <c r="O1223">
        <v>0.23972602739726026</v>
      </c>
      <c r="P1223">
        <v>0.85616438356164382</v>
      </c>
      <c r="Q1223">
        <v>1</v>
      </c>
      <c r="R1223" s="112">
        <v>25.122598028556951</v>
      </c>
      <c r="S1223" s="112">
        <v>24.422598028556951</v>
      </c>
    </row>
    <row r="1224" spans="1:19">
      <c r="A1224">
        <v>1890</v>
      </c>
      <c r="B1224" s="100" t="s">
        <v>922</v>
      </c>
      <c r="C1224" s="112">
        <v>163.315</v>
      </c>
      <c r="D1224">
        <v>80</v>
      </c>
      <c r="E1224">
        <v>10</v>
      </c>
      <c r="F1224">
        <v>80</v>
      </c>
      <c r="G1224">
        <v>8</v>
      </c>
      <c r="H1224">
        <v>57</v>
      </c>
      <c r="I1224">
        <v>15</v>
      </c>
      <c r="J1224">
        <v>0.1</v>
      </c>
      <c r="K1224">
        <v>0.71250000000000002</v>
      </c>
      <c r="L1224">
        <v>0.1875</v>
      </c>
      <c r="M1224">
        <v>23.330714285714286</v>
      </c>
      <c r="N1224">
        <v>27.219166666666666</v>
      </c>
      <c r="O1224">
        <v>0.1</v>
      </c>
      <c r="P1224">
        <v>0.8125</v>
      </c>
      <c r="Q1224">
        <v>1</v>
      </c>
      <c r="R1224" s="112">
        <v>25.513705096073515</v>
      </c>
      <c r="S1224" s="112">
        <v>24.813705096073516</v>
      </c>
    </row>
    <row r="1225" spans="1:19">
      <c r="A1225">
        <v>1890</v>
      </c>
      <c r="B1225" s="100" t="s">
        <v>923</v>
      </c>
      <c r="C1225" s="112">
        <v>162.38260869565229</v>
      </c>
      <c r="D1225">
        <v>46</v>
      </c>
      <c r="E1225">
        <v>6</v>
      </c>
      <c r="F1225">
        <v>46</v>
      </c>
      <c r="G1225">
        <v>5</v>
      </c>
      <c r="H1225">
        <v>32</v>
      </c>
      <c r="I1225">
        <v>9</v>
      </c>
      <c r="J1225">
        <v>0.10869565217391304</v>
      </c>
      <c r="K1225">
        <v>0.69565217391304346</v>
      </c>
      <c r="L1225">
        <v>0.19565217391304349</v>
      </c>
      <c r="M1225">
        <v>23.197515527950326</v>
      </c>
      <c r="N1225">
        <v>27.06376811594205</v>
      </c>
      <c r="O1225">
        <v>0.10869565217391304</v>
      </c>
      <c r="P1225">
        <v>0.80434782608695654</v>
      </c>
      <c r="Q1225">
        <v>1</v>
      </c>
      <c r="R1225" s="112">
        <v>25.37228260869567</v>
      </c>
      <c r="S1225" s="112">
        <v>24.672282608695671</v>
      </c>
    </row>
    <row r="1226" spans="1:19">
      <c r="A1226">
        <v>1890</v>
      </c>
      <c r="B1226" s="100" t="s">
        <v>931</v>
      </c>
      <c r="C1226" s="112">
        <v>165.6</v>
      </c>
      <c r="D1226">
        <v>106</v>
      </c>
      <c r="E1226">
        <v>13</v>
      </c>
      <c r="F1226">
        <v>106</v>
      </c>
      <c r="G1226">
        <v>13</v>
      </c>
      <c r="H1226">
        <v>81</v>
      </c>
      <c r="I1226">
        <v>12</v>
      </c>
      <c r="J1226">
        <v>0.12264150943396226</v>
      </c>
      <c r="K1226">
        <v>0.76415094339622647</v>
      </c>
      <c r="L1226">
        <v>0.11320754716981132</v>
      </c>
      <c r="M1226">
        <v>23.657142857142855</v>
      </c>
      <c r="N1226">
        <v>27.599999999999998</v>
      </c>
      <c r="O1226">
        <v>0.12264150943396226</v>
      </c>
      <c r="P1226">
        <v>0.8867924528301887</v>
      </c>
      <c r="Q1226">
        <v>1</v>
      </c>
      <c r="R1226" s="112">
        <v>25.604232804232801</v>
      </c>
      <c r="S1226" s="112">
        <v>24.904232804232802</v>
      </c>
    </row>
    <row r="1227" spans="1:19">
      <c r="A1227">
        <v>1890</v>
      </c>
      <c r="B1227" s="100" t="s">
        <v>924</v>
      </c>
      <c r="C1227" s="112">
        <v>166.73466666666675</v>
      </c>
      <c r="D1227">
        <v>75</v>
      </c>
      <c r="E1227">
        <v>4</v>
      </c>
      <c r="F1227">
        <v>75</v>
      </c>
      <c r="G1227">
        <v>3</v>
      </c>
      <c r="H1227">
        <v>61</v>
      </c>
      <c r="I1227">
        <v>11</v>
      </c>
      <c r="J1227">
        <v>0.04</v>
      </c>
      <c r="K1227">
        <v>0.81333333333333335</v>
      </c>
      <c r="L1227">
        <v>0.14666666666666667</v>
      </c>
      <c r="M1227">
        <v>23.819238095238109</v>
      </c>
      <c r="N1227">
        <v>27.789111111111126</v>
      </c>
      <c r="O1227">
        <v>0.04</v>
      </c>
      <c r="P1227">
        <v>0.85333333333333339</v>
      </c>
      <c r="Q1227">
        <v>1</v>
      </c>
      <c r="R1227" s="112">
        <v>26.064494145199077</v>
      </c>
      <c r="S1227" s="112">
        <v>25.364494145199078</v>
      </c>
    </row>
    <row r="1228" spans="1:19">
      <c r="A1228">
        <v>1890</v>
      </c>
      <c r="B1228" s="100" t="s">
        <v>934</v>
      </c>
      <c r="C1228" s="112">
        <v>164.2577586206896</v>
      </c>
      <c r="D1228">
        <v>116</v>
      </c>
      <c r="E1228">
        <v>13</v>
      </c>
      <c r="F1228">
        <v>116</v>
      </c>
      <c r="G1228">
        <v>19</v>
      </c>
      <c r="H1228">
        <v>83</v>
      </c>
      <c r="I1228">
        <v>14</v>
      </c>
      <c r="J1228">
        <v>0.16379310344827586</v>
      </c>
      <c r="K1228">
        <v>0.71551724137931039</v>
      </c>
      <c r="L1228">
        <v>0.1206896551724138</v>
      </c>
      <c r="M1228">
        <v>23.465394088669942</v>
      </c>
      <c r="N1228">
        <v>27.376293103448265</v>
      </c>
      <c r="O1228">
        <v>0.16379310344827586</v>
      </c>
      <c r="P1228">
        <v>0.8793103448275863</v>
      </c>
      <c r="Q1228">
        <v>1</v>
      </c>
      <c r="R1228" s="112">
        <v>25.303045432963373</v>
      </c>
      <c r="S1228" s="112">
        <v>24.603045432963373</v>
      </c>
    </row>
    <row r="1229" spans="1:19">
      <c r="A1229">
        <v>1890</v>
      </c>
      <c r="B1229" s="100" t="s">
        <v>943</v>
      </c>
      <c r="C1229" s="112">
        <v>164.85957446808521</v>
      </c>
      <c r="D1229">
        <v>282</v>
      </c>
      <c r="E1229">
        <v>79</v>
      </c>
      <c r="F1229">
        <v>282</v>
      </c>
      <c r="G1229">
        <v>75</v>
      </c>
      <c r="H1229">
        <v>176</v>
      </c>
      <c r="I1229">
        <v>31</v>
      </c>
      <c r="J1229">
        <v>0.26595744680851063</v>
      </c>
      <c r="K1229">
        <v>0.62411347517730498</v>
      </c>
      <c r="L1229">
        <v>0.1099290780141844</v>
      </c>
      <c r="M1229">
        <v>23.551367781155029</v>
      </c>
      <c r="N1229">
        <v>27.476595744680868</v>
      </c>
      <c r="O1229">
        <v>0.26595744680851063</v>
      </c>
      <c r="P1229">
        <v>0.89007092198581561</v>
      </c>
      <c r="Q1229">
        <v>1</v>
      </c>
      <c r="R1229" s="112">
        <v>25.023328267477218</v>
      </c>
      <c r="S1229" s="112">
        <v>24.323328267477219</v>
      </c>
    </row>
    <row r="1230" spans="1:19">
      <c r="A1230">
        <v>1890</v>
      </c>
      <c r="B1230" s="100" t="s">
        <v>941</v>
      </c>
      <c r="C1230" s="112">
        <v>166.52500000000001</v>
      </c>
      <c r="D1230">
        <v>56</v>
      </c>
      <c r="E1230">
        <v>14</v>
      </c>
      <c r="F1230">
        <v>56</v>
      </c>
      <c r="G1230">
        <v>3</v>
      </c>
      <c r="H1230">
        <v>43</v>
      </c>
      <c r="I1230">
        <v>10</v>
      </c>
      <c r="J1230">
        <v>5.3571428571428568E-2</v>
      </c>
      <c r="K1230">
        <v>0.7678571428571429</v>
      </c>
      <c r="L1230">
        <v>0.17857142857142858</v>
      </c>
      <c r="M1230">
        <v>23.789285714285715</v>
      </c>
      <c r="N1230">
        <v>27.754166666666666</v>
      </c>
      <c r="O1230">
        <v>5.3571428571428568E-2</v>
      </c>
      <c r="P1230">
        <v>0.82142857142857151</v>
      </c>
      <c r="Q1230">
        <v>1</v>
      </c>
      <c r="R1230" s="112">
        <v>26.094449058693243</v>
      </c>
      <c r="S1230" s="112">
        <v>25.394449058693244</v>
      </c>
    </row>
    <row r="1231" spans="1:19">
      <c r="A1231">
        <v>1890</v>
      </c>
      <c r="B1231" s="100" t="s">
        <v>944</v>
      </c>
      <c r="C1231" s="112">
        <v>165.4</v>
      </c>
      <c r="D1231">
        <v>82</v>
      </c>
      <c r="E1231">
        <v>13</v>
      </c>
      <c r="F1231">
        <v>82</v>
      </c>
      <c r="G1231">
        <v>13</v>
      </c>
      <c r="H1231">
        <v>61</v>
      </c>
      <c r="I1231">
        <v>8</v>
      </c>
      <c r="J1231">
        <v>0.15853658536585366</v>
      </c>
      <c r="K1231">
        <v>0.74390243902439024</v>
      </c>
      <c r="L1231">
        <v>9.7560975609756101E-2</v>
      </c>
      <c r="M1231">
        <v>23.62857142857143</v>
      </c>
      <c r="N1231">
        <v>27.566666666666666</v>
      </c>
      <c r="O1231">
        <v>0.15853658536585366</v>
      </c>
      <c r="P1231">
        <v>0.90243902439024393</v>
      </c>
      <c r="Q1231">
        <v>1</v>
      </c>
      <c r="R1231" s="112">
        <v>25.436221701795471</v>
      </c>
      <c r="S1231" s="112">
        <v>24.736221701795472</v>
      </c>
    </row>
    <row r="1232" spans="1:19">
      <c r="A1232">
        <v>1890</v>
      </c>
      <c r="B1232" s="128" t="s">
        <v>947</v>
      </c>
      <c r="C1232" s="112">
        <v>165.1</v>
      </c>
      <c r="D1232">
        <v>135</v>
      </c>
      <c r="E1232">
        <v>20</v>
      </c>
      <c r="F1232">
        <v>135</v>
      </c>
      <c r="G1232">
        <v>20</v>
      </c>
      <c r="H1232">
        <v>94</v>
      </c>
      <c r="I1232">
        <v>21</v>
      </c>
      <c r="J1232">
        <v>0.14814814814814814</v>
      </c>
      <c r="K1232">
        <v>0.6962962962962963</v>
      </c>
      <c r="L1232">
        <v>0.15555555555555556</v>
      </c>
      <c r="M1232">
        <v>23.585714285714285</v>
      </c>
      <c r="N1232">
        <v>27.516666666666666</v>
      </c>
      <c r="O1232">
        <v>0.14814814814814814</v>
      </c>
      <c r="P1232">
        <v>0.84444444444444444</v>
      </c>
      <c r="Q1232">
        <v>1</v>
      </c>
      <c r="R1232" s="112">
        <v>25.572099797365755</v>
      </c>
      <c r="S1232" s="112">
        <v>24.872099797365756</v>
      </c>
    </row>
    <row r="1233" spans="1:19">
      <c r="A1233">
        <v>1890</v>
      </c>
      <c r="B1233" s="128" t="s">
        <v>948</v>
      </c>
      <c r="C1233" s="112">
        <v>164.73589743589741</v>
      </c>
      <c r="D1233">
        <v>117</v>
      </c>
      <c r="E1233">
        <v>10</v>
      </c>
      <c r="F1233">
        <v>117</v>
      </c>
      <c r="G1233">
        <v>21</v>
      </c>
      <c r="H1233">
        <v>81</v>
      </c>
      <c r="I1233">
        <v>15</v>
      </c>
      <c r="J1233">
        <v>0.17948717948717949</v>
      </c>
      <c r="K1233">
        <v>0.69230769230769229</v>
      </c>
      <c r="L1233">
        <v>0.12820512820512819</v>
      </c>
      <c r="M1233">
        <v>23.53369963369963</v>
      </c>
      <c r="N1233">
        <v>27.455982905982903</v>
      </c>
      <c r="O1233">
        <v>0.17948717948717949</v>
      </c>
      <c r="P1233">
        <v>0.87179487179487181</v>
      </c>
      <c r="Q1233">
        <v>1</v>
      </c>
      <c r="R1233" s="112">
        <v>25.34957151901596</v>
      </c>
      <c r="S1233" s="112">
        <v>24.649571519015961</v>
      </c>
    </row>
    <row r="1234" spans="1:19">
      <c r="A1234">
        <v>1890</v>
      </c>
      <c r="B1234" s="100" t="s">
        <v>951</v>
      </c>
      <c r="C1234" s="112">
        <v>166.1666666666666</v>
      </c>
      <c r="D1234">
        <v>108</v>
      </c>
      <c r="E1234">
        <v>21</v>
      </c>
      <c r="F1234">
        <v>108</v>
      </c>
      <c r="G1234">
        <v>23</v>
      </c>
      <c r="H1234">
        <v>78</v>
      </c>
      <c r="I1234">
        <v>7</v>
      </c>
      <c r="J1234">
        <v>0.21296296296296297</v>
      </c>
      <c r="K1234">
        <v>0.72222222222222221</v>
      </c>
      <c r="L1234">
        <v>6.4814814814814811E-2</v>
      </c>
      <c r="M1234">
        <v>23.73809523809523</v>
      </c>
      <c r="N1234">
        <v>27.694444444444432</v>
      </c>
      <c r="O1234">
        <v>0.21296296296296297</v>
      </c>
      <c r="P1234">
        <v>0.93518518518518512</v>
      </c>
      <c r="Q1234">
        <v>0.99999999999999989</v>
      </c>
      <c r="R1234" s="112">
        <v>25.310490435490426</v>
      </c>
      <c r="S1234" s="112">
        <v>24.610490435490426</v>
      </c>
    </row>
    <row r="1235" spans="1:19">
      <c r="A1235">
        <v>1890</v>
      </c>
      <c r="B1235" s="100" t="s">
        <v>927</v>
      </c>
      <c r="C1235" s="112">
        <v>164.7</v>
      </c>
      <c r="D1235">
        <v>116</v>
      </c>
      <c r="E1235">
        <v>8</v>
      </c>
      <c r="F1235">
        <v>116</v>
      </c>
      <c r="G1235">
        <v>13</v>
      </c>
      <c r="H1235">
        <v>84</v>
      </c>
      <c r="I1235">
        <v>19</v>
      </c>
      <c r="J1235">
        <v>0.11206896551724138</v>
      </c>
      <c r="K1235">
        <v>0.72413793103448276</v>
      </c>
      <c r="L1235">
        <v>0.16379310344827586</v>
      </c>
      <c r="M1235">
        <v>23.528571428571428</v>
      </c>
      <c r="N1235">
        <v>27.45</v>
      </c>
      <c r="O1235">
        <v>0.11206896551724138</v>
      </c>
      <c r="P1235">
        <v>0.8362068965517242</v>
      </c>
      <c r="Q1235">
        <v>1</v>
      </c>
      <c r="R1235" s="112">
        <v>25.629336734693876</v>
      </c>
      <c r="S1235" s="112">
        <v>24.929336734693877</v>
      </c>
    </row>
    <row r="1236" spans="1:19">
      <c r="A1236">
        <v>1890</v>
      </c>
      <c r="B1236" s="100" t="s">
        <v>983</v>
      </c>
      <c r="C1236" s="112">
        <v>165.6</v>
      </c>
      <c r="D1236">
        <v>71</v>
      </c>
      <c r="E1236">
        <v>7</v>
      </c>
      <c r="F1236">
        <v>71</v>
      </c>
      <c r="G1236">
        <v>11</v>
      </c>
      <c r="H1236">
        <v>50</v>
      </c>
      <c r="I1236">
        <v>10</v>
      </c>
      <c r="J1236">
        <v>0.15492957746478872</v>
      </c>
      <c r="K1236">
        <v>0.70422535211267601</v>
      </c>
      <c r="L1236">
        <v>0.14084507042253522</v>
      </c>
      <c r="M1236">
        <v>23.657142857142855</v>
      </c>
      <c r="N1236">
        <v>27.599999999999998</v>
      </c>
      <c r="O1236">
        <v>0.15492957746478872</v>
      </c>
      <c r="P1236">
        <v>0.85915492957746475</v>
      </c>
      <c r="Q1236">
        <v>1</v>
      </c>
      <c r="R1236" s="112">
        <v>25.589142857142853</v>
      </c>
      <c r="S1236" s="112">
        <v>24.889142857142854</v>
      </c>
    </row>
    <row r="1237" spans="1:19">
      <c r="A1237">
        <v>1890</v>
      </c>
      <c r="B1237" s="100" t="s">
        <v>952</v>
      </c>
      <c r="C1237" s="112">
        <v>163.21456310679616</v>
      </c>
      <c r="D1237">
        <v>103</v>
      </c>
      <c r="E1237">
        <v>9</v>
      </c>
      <c r="F1237">
        <v>103</v>
      </c>
      <c r="G1237">
        <v>19</v>
      </c>
      <c r="H1237">
        <v>62</v>
      </c>
      <c r="I1237">
        <v>22</v>
      </c>
      <c r="J1237">
        <v>0.18446601941747573</v>
      </c>
      <c r="K1237">
        <v>0.60194174757281549</v>
      </c>
      <c r="L1237">
        <v>0.21359223300970873</v>
      </c>
      <c r="M1237">
        <v>23.316366158113738</v>
      </c>
      <c r="N1237">
        <v>27.202427184466028</v>
      </c>
      <c r="O1237">
        <v>0.18446601941747573</v>
      </c>
      <c r="P1237">
        <v>0.78640776699029125</v>
      </c>
      <c r="Q1237">
        <v>1</v>
      </c>
      <c r="R1237" s="112">
        <v>25.353414276766149</v>
      </c>
      <c r="S1237" s="112">
        <v>24.653414276766149</v>
      </c>
    </row>
    <row r="1238" spans="1:19">
      <c r="A1238">
        <v>1890</v>
      </c>
      <c r="B1238" s="100" t="s">
        <v>961</v>
      </c>
      <c r="C1238" s="112">
        <v>163.38709677419331</v>
      </c>
      <c r="D1238">
        <v>31</v>
      </c>
      <c r="E1238">
        <v>13</v>
      </c>
      <c r="F1238">
        <v>31</v>
      </c>
      <c r="G1238">
        <v>16</v>
      </c>
      <c r="H1238">
        <v>15</v>
      </c>
      <c r="J1238">
        <v>0.5161290322580645</v>
      </c>
      <c r="K1238">
        <v>0.4838709677419355</v>
      </c>
      <c r="L1238">
        <v>0</v>
      </c>
      <c r="M1238">
        <v>23.341013824884758</v>
      </c>
      <c r="N1238">
        <v>27.231182795698885</v>
      </c>
      <c r="O1238">
        <v>0.5161290322580645</v>
      </c>
      <c r="P1238">
        <v>1</v>
      </c>
      <c r="Q1238">
        <v>1</v>
      </c>
      <c r="R1238" s="112">
        <v>23.21134152585762</v>
      </c>
      <c r="S1238" s="112">
        <v>22.51134152585762</v>
      </c>
    </row>
    <row r="1239" spans="1:19">
      <c r="A1239">
        <v>1890</v>
      </c>
      <c r="B1239" s="100" t="s">
        <v>954</v>
      </c>
      <c r="C1239" s="112">
        <v>165.7866666666666</v>
      </c>
      <c r="D1239">
        <v>60</v>
      </c>
      <c r="E1239">
        <v>9</v>
      </c>
      <c r="F1239">
        <v>60</v>
      </c>
      <c r="G1239">
        <v>10</v>
      </c>
      <c r="H1239">
        <v>49</v>
      </c>
      <c r="I1239">
        <v>1</v>
      </c>
      <c r="J1239">
        <v>0.16666666666666666</v>
      </c>
      <c r="K1239">
        <v>0.81666666666666665</v>
      </c>
      <c r="L1239">
        <v>1.6666666666666666E-2</v>
      </c>
      <c r="M1239">
        <v>23.683809523809515</v>
      </c>
      <c r="N1239">
        <v>27.6311111111111</v>
      </c>
      <c r="O1239">
        <v>0.16666666666666666</v>
      </c>
      <c r="P1239">
        <v>0.98333333333333328</v>
      </c>
      <c r="Q1239">
        <v>1</v>
      </c>
      <c r="R1239" s="112">
        <v>25.29495302883057</v>
      </c>
      <c r="S1239" s="112">
        <v>24.59495302883057</v>
      </c>
    </row>
    <row r="1240" spans="1:19">
      <c r="A1240">
        <v>1890</v>
      </c>
      <c r="B1240" s="100" t="s">
        <v>958</v>
      </c>
      <c r="C1240" s="112">
        <v>165.50765765765763</v>
      </c>
      <c r="D1240">
        <v>222</v>
      </c>
      <c r="E1240">
        <v>58</v>
      </c>
      <c r="F1240">
        <v>222</v>
      </c>
      <c r="G1240">
        <v>47</v>
      </c>
      <c r="H1240">
        <v>149</v>
      </c>
      <c r="I1240">
        <v>26</v>
      </c>
      <c r="J1240">
        <v>0.21171171171171171</v>
      </c>
      <c r="K1240">
        <v>0.6711711711711712</v>
      </c>
      <c r="L1240">
        <v>0.11711711711711711</v>
      </c>
      <c r="M1240">
        <v>23.643951093951092</v>
      </c>
      <c r="N1240">
        <v>27.584609609609604</v>
      </c>
      <c r="O1240">
        <v>0.21171171171171171</v>
      </c>
      <c r="P1240">
        <v>0.88288288288288297</v>
      </c>
      <c r="Q1240">
        <v>1</v>
      </c>
      <c r="R1240" s="112">
        <v>25.336582939603069</v>
      </c>
      <c r="S1240" s="112">
        <v>24.63658293960307</v>
      </c>
    </row>
    <row r="1241" spans="1:19">
      <c r="A1241">
        <v>1890</v>
      </c>
      <c r="B1241" s="128" t="s">
        <v>928</v>
      </c>
      <c r="C1241" s="112">
        <v>164.5</v>
      </c>
      <c r="D1241">
        <v>132</v>
      </c>
      <c r="E1241">
        <v>12</v>
      </c>
      <c r="F1241">
        <v>132</v>
      </c>
      <c r="G1241">
        <v>21</v>
      </c>
      <c r="H1241">
        <v>91</v>
      </c>
      <c r="I1241">
        <v>20</v>
      </c>
      <c r="J1241">
        <v>0.15909090909090909</v>
      </c>
      <c r="K1241">
        <v>0.68939393939393945</v>
      </c>
      <c r="L1241">
        <v>0.15151515151515152</v>
      </c>
      <c r="M1241">
        <v>23.5</v>
      </c>
      <c r="N1241">
        <v>27.416666666666668</v>
      </c>
      <c r="O1241">
        <v>0.15909090909090909</v>
      </c>
      <c r="P1241">
        <v>0.84848484848484851</v>
      </c>
      <c r="Q1241">
        <v>1</v>
      </c>
      <c r="R1241" s="112">
        <v>25.436813186813186</v>
      </c>
      <c r="S1241" s="112">
        <v>24.736813186813187</v>
      </c>
    </row>
    <row r="1242" spans="1:19">
      <c r="A1242">
        <v>1890</v>
      </c>
      <c r="B1242" s="248" t="s">
        <v>1122</v>
      </c>
    </row>
    <row r="1243" spans="1:19">
      <c r="A1243">
        <v>1890</v>
      </c>
      <c r="B1243" s="100" t="s">
        <v>851</v>
      </c>
      <c r="C1243" s="112">
        <v>162.43617021276603</v>
      </c>
      <c r="D1243">
        <v>47</v>
      </c>
      <c r="E1243">
        <v>13</v>
      </c>
      <c r="F1243">
        <v>47</v>
      </c>
      <c r="G1243">
        <v>15</v>
      </c>
      <c r="H1243">
        <v>29</v>
      </c>
      <c r="I1243">
        <v>3</v>
      </c>
      <c r="J1243">
        <v>0.31914893617021278</v>
      </c>
      <c r="K1243">
        <v>0.61702127659574468</v>
      </c>
      <c r="L1243">
        <v>6.3829787234042548E-2</v>
      </c>
      <c r="M1243">
        <v>23.205167173252288</v>
      </c>
      <c r="N1243">
        <v>27.072695035461006</v>
      </c>
      <c r="O1243">
        <v>0.31914893617021278</v>
      </c>
      <c r="P1243">
        <v>0.93617021276595747</v>
      </c>
      <c r="Q1243">
        <v>1</v>
      </c>
      <c r="R1243" s="112">
        <v>24.338752925968638</v>
      </c>
      <c r="S1243" s="112">
        <v>23.638752925968639</v>
      </c>
    </row>
    <row r="1244" spans="1:19">
      <c r="A1244">
        <v>1890</v>
      </c>
      <c r="B1244" s="100" t="s">
        <v>930</v>
      </c>
      <c r="C1244" s="112">
        <v>164.40579710144928</v>
      </c>
      <c r="D1244">
        <v>69</v>
      </c>
      <c r="E1244">
        <v>19</v>
      </c>
      <c r="F1244">
        <v>69</v>
      </c>
      <c r="G1244">
        <v>18</v>
      </c>
      <c r="H1244">
        <v>43</v>
      </c>
      <c r="I1244">
        <v>8</v>
      </c>
      <c r="J1244">
        <v>0.2608695652173913</v>
      </c>
      <c r="K1244">
        <v>0.62318840579710144</v>
      </c>
      <c r="L1244">
        <v>0.11594202898550725</v>
      </c>
      <c r="M1244">
        <v>23.486542443064184</v>
      </c>
      <c r="N1244">
        <v>27.40096618357488</v>
      </c>
      <c r="O1244">
        <v>0.2608695652173913</v>
      </c>
      <c r="P1244">
        <v>0.88405797101449268</v>
      </c>
      <c r="Q1244">
        <v>0.99999999999999989</v>
      </c>
      <c r="R1244" s="112">
        <v>24.988588762097358</v>
      </c>
      <c r="S1244" s="112">
        <v>24.288588762097358</v>
      </c>
    </row>
    <row r="1245" spans="1:19">
      <c r="A1245">
        <v>1890</v>
      </c>
      <c r="B1245" s="100" t="s">
        <v>925</v>
      </c>
      <c r="C1245" s="112">
        <v>162.23563218390808</v>
      </c>
      <c r="D1245">
        <v>87</v>
      </c>
      <c r="E1245">
        <v>20</v>
      </c>
      <c r="F1245">
        <v>87</v>
      </c>
      <c r="G1245">
        <v>18</v>
      </c>
      <c r="H1245">
        <v>57</v>
      </c>
      <c r="I1245">
        <v>12</v>
      </c>
      <c r="J1245">
        <v>0.20689655172413793</v>
      </c>
      <c r="K1245">
        <v>0.65517241379310343</v>
      </c>
      <c r="L1245">
        <v>0.13793103448275862</v>
      </c>
      <c r="M1245">
        <v>23.17651888341544</v>
      </c>
      <c r="N1245">
        <v>27.039272030651347</v>
      </c>
      <c r="O1245">
        <v>0.20689655172413793</v>
      </c>
      <c r="P1245">
        <v>0.86206896551724133</v>
      </c>
      <c r="Q1245">
        <v>1</v>
      </c>
      <c r="R1245" s="112">
        <v>24.904592659810451</v>
      </c>
      <c r="S1245" s="112">
        <v>24.204592659810451</v>
      </c>
    </row>
    <row r="1246" spans="1:19">
      <c r="A1246">
        <v>1890</v>
      </c>
      <c r="B1246" s="100" t="s">
        <v>861</v>
      </c>
      <c r="C1246" s="112">
        <v>163.4</v>
      </c>
      <c r="D1246">
        <v>33</v>
      </c>
      <c r="E1246">
        <v>11</v>
      </c>
      <c r="F1246">
        <v>33</v>
      </c>
      <c r="G1246">
        <v>10</v>
      </c>
      <c r="H1246">
        <v>23</v>
      </c>
      <c r="J1246">
        <v>0.30303030303030304</v>
      </c>
      <c r="K1246">
        <v>0.69696969696969702</v>
      </c>
      <c r="L1246">
        <v>0</v>
      </c>
      <c r="M1246">
        <v>23.342857142857145</v>
      </c>
      <c r="N1246">
        <v>27.233333333333334</v>
      </c>
      <c r="O1246">
        <v>0.30303030303030304</v>
      </c>
      <c r="P1246">
        <v>1</v>
      </c>
      <c r="Q1246">
        <v>1</v>
      </c>
      <c r="R1246" s="112">
        <v>24.442339544513459</v>
      </c>
      <c r="S1246" s="112">
        <v>23.74233954451346</v>
      </c>
    </row>
    <row r="1247" spans="1:19">
      <c r="A1247">
        <v>1890</v>
      </c>
      <c r="B1247" s="100" t="s">
        <v>926</v>
      </c>
      <c r="C1247" s="112">
        <v>161.52307692307673</v>
      </c>
      <c r="D1247">
        <v>52</v>
      </c>
      <c r="E1247">
        <v>8</v>
      </c>
      <c r="F1247">
        <v>52</v>
      </c>
      <c r="G1247">
        <v>13</v>
      </c>
      <c r="H1247">
        <v>34</v>
      </c>
      <c r="I1247">
        <v>5</v>
      </c>
      <c r="J1247">
        <v>0.25</v>
      </c>
      <c r="K1247">
        <v>0.65384615384615385</v>
      </c>
      <c r="L1247">
        <v>9.6153846153846159E-2</v>
      </c>
      <c r="M1247">
        <v>23.074725274725246</v>
      </c>
      <c r="N1247">
        <v>26.920512820512787</v>
      </c>
      <c r="O1247">
        <v>0.25</v>
      </c>
      <c r="P1247">
        <v>0.90384615384615385</v>
      </c>
      <c r="Q1247">
        <v>1</v>
      </c>
      <c r="R1247" s="112">
        <v>24.545173453996952</v>
      </c>
      <c r="S1247" s="112">
        <v>23.845173453996953</v>
      </c>
    </row>
    <row r="1248" spans="1:19">
      <c r="A1248">
        <v>1890</v>
      </c>
      <c r="B1248" s="128" t="s">
        <v>984</v>
      </c>
      <c r="C1248" s="112">
        <v>164.3</v>
      </c>
      <c r="D1248">
        <v>34</v>
      </c>
      <c r="E1248">
        <v>9</v>
      </c>
      <c r="F1248">
        <v>34</v>
      </c>
      <c r="G1248">
        <v>16</v>
      </c>
      <c r="H1248">
        <v>17</v>
      </c>
      <c r="I1248">
        <v>1</v>
      </c>
      <c r="J1248">
        <v>0.47058823529411764</v>
      </c>
      <c r="K1248">
        <v>0.5</v>
      </c>
      <c r="L1248">
        <v>2.9411764705882353E-2</v>
      </c>
      <c r="M1248">
        <v>23.471428571428572</v>
      </c>
      <c r="N1248">
        <v>27.383333333333336</v>
      </c>
      <c r="O1248">
        <v>0.47058823529411764</v>
      </c>
      <c r="P1248">
        <v>0.97058823529411764</v>
      </c>
      <c r="Q1248">
        <v>1</v>
      </c>
      <c r="R1248" s="112">
        <v>23.701540616246501</v>
      </c>
      <c r="S1248" s="112">
        <v>23.001540616246501</v>
      </c>
    </row>
    <row r="1249" spans="1:19">
      <c r="A1249">
        <v>1890</v>
      </c>
      <c r="B1249" s="100" t="s">
        <v>945</v>
      </c>
      <c r="C1249" s="112">
        <v>162</v>
      </c>
      <c r="D1249">
        <v>71</v>
      </c>
      <c r="E1249">
        <v>17</v>
      </c>
      <c r="F1249">
        <v>71</v>
      </c>
      <c r="G1249">
        <v>19</v>
      </c>
      <c r="H1249">
        <v>43</v>
      </c>
      <c r="I1249">
        <v>9</v>
      </c>
      <c r="J1249">
        <v>0.26760563380281688</v>
      </c>
      <c r="K1249">
        <v>0.60563380281690138</v>
      </c>
      <c r="L1249">
        <v>0.12676056338028169</v>
      </c>
      <c r="M1249">
        <v>23.142857142857142</v>
      </c>
      <c r="N1249">
        <v>27</v>
      </c>
      <c r="O1249">
        <v>0.26760563380281688</v>
      </c>
      <c r="P1249">
        <v>0.87323943661971826</v>
      </c>
      <c r="Q1249">
        <v>1</v>
      </c>
      <c r="R1249" s="112">
        <v>24.622923588039868</v>
      </c>
      <c r="S1249" s="112">
        <v>23.922923588039868</v>
      </c>
    </row>
    <row r="1250" spans="1:19">
      <c r="A1250">
        <v>1890</v>
      </c>
      <c r="B1250" s="128" t="s">
        <v>946</v>
      </c>
      <c r="C1250" s="112">
        <v>165.32567567567557</v>
      </c>
      <c r="D1250">
        <v>74</v>
      </c>
      <c r="E1250">
        <v>14</v>
      </c>
      <c r="F1250">
        <v>74</v>
      </c>
      <c r="G1250">
        <v>15</v>
      </c>
      <c r="H1250">
        <v>48</v>
      </c>
      <c r="I1250">
        <v>11</v>
      </c>
      <c r="J1250">
        <v>0.20270270270270271</v>
      </c>
      <c r="K1250">
        <v>0.64864864864864868</v>
      </c>
      <c r="L1250">
        <v>0.14864864864864866</v>
      </c>
      <c r="M1250">
        <v>23.617953667953653</v>
      </c>
      <c r="N1250">
        <v>27.55427927927926</v>
      </c>
      <c r="O1250">
        <v>0.20270270270270271</v>
      </c>
      <c r="P1250">
        <v>0.85135135135135143</v>
      </c>
      <c r="Q1250">
        <v>1</v>
      </c>
      <c r="R1250" s="112">
        <v>25.422102906477889</v>
      </c>
      <c r="S1250" s="112">
        <v>24.72210290647789</v>
      </c>
    </row>
    <row r="1251" spans="1:19">
      <c r="A1251">
        <v>1890</v>
      </c>
      <c r="B1251" s="100" t="s">
        <v>989</v>
      </c>
      <c r="C1251" s="112">
        <v>162.6</v>
      </c>
      <c r="D1251">
        <v>42</v>
      </c>
      <c r="E1251">
        <v>18</v>
      </c>
      <c r="F1251">
        <v>42</v>
      </c>
      <c r="G1251">
        <v>21</v>
      </c>
      <c r="H1251">
        <v>20</v>
      </c>
      <c r="I1251">
        <v>1</v>
      </c>
      <c r="J1251">
        <v>0.5</v>
      </c>
      <c r="K1251">
        <v>0.47619047619047616</v>
      </c>
      <c r="L1251">
        <v>2.3809523809523808E-2</v>
      </c>
      <c r="M1251">
        <v>23.228571428571428</v>
      </c>
      <c r="N1251">
        <v>27.099999999999998</v>
      </c>
      <c r="O1251">
        <v>0.5</v>
      </c>
      <c r="P1251">
        <v>0.97619047619047616</v>
      </c>
      <c r="Q1251">
        <v>1</v>
      </c>
      <c r="R1251" s="112">
        <v>23.228571428571428</v>
      </c>
      <c r="S1251" s="112">
        <v>22.528571428571428</v>
      </c>
    </row>
    <row r="1252" spans="1:19">
      <c r="A1252">
        <v>1890</v>
      </c>
      <c r="B1252" s="100" t="s">
        <v>955</v>
      </c>
      <c r="C1252" s="112">
        <v>164.68076923076939</v>
      </c>
      <c r="D1252">
        <v>52</v>
      </c>
      <c r="E1252">
        <v>8</v>
      </c>
      <c r="F1252">
        <v>52</v>
      </c>
      <c r="G1252">
        <v>9</v>
      </c>
      <c r="H1252">
        <v>33</v>
      </c>
      <c r="I1252">
        <v>10</v>
      </c>
      <c r="J1252">
        <v>0.17307692307692307</v>
      </c>
      <c r="K1252">
        <v>0.63461538461538458</v>
      </c>
      <c r="L1252">
        <v>0.19230769230769232</v>
      </c>
      <c r="M1252">
        <v>23.525824175824198</v>
      </c>
      <c r="N1252">
        <v>27.446794871794896</v>
      </c>
      <c r="O1252">
        <v>0.17307692307692307</v>
      </c>
      <c r="P1252">
        <v>0.80769230769230771</v>
      </c>
      <c r="Q1252">
        <v>1</v>
      </c>
      <c r="R1252" s="112">
        <v>25.545718170718196</v>
      </c>
      <c r="S1252" s="112">
        <v>24.845718170718197</v>
      </c>
    </row>
    <row r="1253" spans="1:19">
      <c r="A1253">
        <v>1890</v>
      </c>
      <c r="B1253" s="100" t="s">
        <v>956</v>
      </c>
      <c r="C1253" s="112">
        <v>161.69999999999999</v>
      </c>
      <c r="D1253">
        <v>83</v>
      </c>
      <c r="E1253">
        <v>11</v>
      </c>
      <c r="F1253">
        <v>83</v>
      </c>
      <c r="G1253">
        <v>31</v>
      </c>
      <c r="H1253">
        <v>49</v>
      </c>
      <c r="I1253">
        <v>3</v>
      </c>
      <c r="J1253">
        <v>0.37349397590361444</v>
      </c>
      <c r="K1253">
        <v>0.59036144578313254</v>
      </c>
      <c r="L1253">
        <v>3.614457831325301E-2</v>
      </c>
      <c r="M1253">
        <v>23.099999999999998</v>
      </c>
      <c r="N1253">
        <v>26.95</v>
      </c>
      <c r="O1253">
        <v>0.37349397590361444</v>
      </c>
      <c r="P1253">
        <v>0.96385542168674698</v>
      </c>
      <c r="Q1253">
        <v>1</v>
      </c>
      <c r="R1253" s="112">
        <v>23.924999999999997</v>
      </c>
      <c r="S1253" s="112">
        <v>23.224999999999998</v>
      </c>
    </row>
    <row r="1254" spans="1:19">
      <c r="A1254">
        <v>1890</v>
      </c>
      <c r="B1254" s="100" t="s">
        <v>957</v>
      </c>
      <c r="C1254" s="112">
        <v>165.49558823529401</v>
      </c>
      <c r="D1254">
        <v>68</v>
      </c>
      <c r="E1254">
        <v>16</v>
      </c>
      <c r="F1254">
        <v>68</v>
      </c>
      <c r="G1254">
        <v>18</v>
      </c>
      <c r="H1254">
        <v>42</v>
      </c>
      <c r="I1254">
        <v>8</v>
      </c>
      <c r="J1254">
        <v>0.26470588235294118</v>
      </c>
      <c r="K1254">
        <v>0.61764705882352944</v>
      </c>
      <c r="L1254">
        <v>0.11764705882352941</v>
      </c>
      <c r="M1254">
        <v>23.642226890756287</v>
      </c>
      <c r="N1254">
        <v>27.582598039215668</v>
      </c>
      <c r="O1254">
        <v>0.26470588235294118</v>
      </c>
      <c r="P1254">
        <v>0.88235294117647056</v>
      </c>
      <c r="Q1254">
        <v>1</v>
      </c>
      <c r="R1254" s="112">
        <v>25.143320661597954</v>
      </c>
      <c r="S1254" s="112">
        <v>24.443320661597955</v>
      </c>
    </row>
    <row r="1255" spans="1:19">
      <c r="A1255">
        <v>1890</v>
      </c>
      <c r="B1255" s="100" t="s">
        <v>904</v>
      </c>
      <c r="C1255" s="112">
        <v>163.9</v>
      </c>
      <c r="D1255">
        <v>49</v>
      </c>
      <c r="E1255">
        <v>16</v>
      </c>
      <c r="F1255">
        <v>49</v>
      </c>
      <c r="G1255">
        <v>21</v>
      </c>
      <c r="H1255">
        <v>27</v>
      </c>
      <c r="I1255">
        <v>1</v>
      </c>
      <c r="J1255">
        <v>0.42857142857142855</v>
      </c>
      <c r="K1255">
        <v>0.55102040816326525</v>
      </c>
      <c r="L1255">
        <v>2.0408163265306121E-2</v>
      </c>
      <c r="M1255">
        <v>23.414285714285715</v>
      </c>
      <c r="N1255">
        <v>27.316666666666666</v>
      </c>
      <c r="O1255">
        <v>0.42857142857142855</v>
      </c>
      <c r="P1255">
        <v>0.97959183673469385</v>
      </c>
      <c r="Q1255">
        <v>1</v>
      </c>
      <c r="R1255" s="112">
        <v>23.92014991181658</v>
      </c>
      <c r="S1255" s="112">
        <v>23.220149911816581</v>
      </c>
    </row>
    <row r="1256" spans="1:19">
      <c r="A1256">
        <v>1890</v>
      </c>
      <c r="B1256" s="239" t="s">
        <v>1123</v>
      </c>
    </row>
    <row r="1257" spans="1:19">
      <c r="A1257">
        <v>1890</v>
      </c>
      <c r="B1257" s="100" t="s">
        <v>929</v>
      </c>
      <c r="C1257" s="112">
        <v>163.1072072072073</v>
      </c>
      <c r="D1257">
        <v>111</v>
      </c>
      <c r="E1257">
        <v>8</v>
      </c>
      <c r="F1257">
        <v>111</v>
      </c>
      <c r="G1257">
        <v>7</v>
      </c>
      <c r="H1257">
        <v>70</v>
      </c>
      <c r="I1257">
        <v>34</v>
      </c>
      <c r="J1257">
        <v>6.3063063063063057E-2</v>
      </c>
      <c r="K1257">
        <v>0.63063063063063063</v>
      </c>
      <c r="L1257">
        <v>0.30630630630630629</v>
      </c>
      <c r="M1257">
        <v>23.301029601029615</v>
      </c>
      <c r="N1257">
        <v>27.184534534534549</v>
      </c>
      <c r="O1257">
        <v>6.3063063063063057E-2</v>
      </c>
      <c r="P1257">
        <v>0.69369369369369371</v>
      </c>
      <c r="Q1257">
        <v>1</v>
      </c>
      <c r="R1257" s="112">
        <v>25.991743733529461</v>
      </c>
      <c r="S1257" s="112">
        <v>25.291743733529461</v>
      </c>
    </row>
    <row r="1258" spans="1:19">
      <c r="A1258">
        <v>1890</v>
      </c>
      <c r="B1258" s="128" t="s">
        <v>936</v>
      </c>
      <c r="C1258" s="112">
        <v>165.09959677419332</v>
      </c>
      <c r="D1258">
        <v>248</v>
      </c>
      <c r="E1258">
        <v>38</v>
      </c>
      <c r="F1258">
        <v>248</v>
      </c>
      <c r="G1258">
        <v>39</v>
      </c>
      <c r="H1258">
        <v>158</v>
      </c>
      <c r="I1258">
        <v>51</v>
      </c>
      <c r="J1258">
        <v>0.15725806451612903</v>
      </c>
      <c r="K1258">
        <v>0.63709677419354838</v>
      </c>
      <c r="L1258">
        <v>0.20564516129032259</v>
      </c>
      <c r="M1258">
        <v>23.585656682027615</v>
      </c>
      <c r="N1258">
        <v>27.516599462365551</v>
      </c>
      <c r="O1258">
        <v>0.15725806451612903</v>
      </c>
      <c r="P1258">
        <v>0.79435483870967738</v>
      </c>
      <c r="Q1258">
        <v>1</v>
      </c>
      <c r="R1258" s="112">
        <v>25.700404380310683</v>
      </c>
      <c r="S1258" s="112">
        <v>25.000404380310684</v>
      </c>
    </row>
    <row r="1259" spans="1:19">
      <c r="A1259">
        <v>1890</v>
      </c>
      <c r="B1259" s="100" t="s">
        <v>960</v>
      </c>
      <c r="C1259" s="112">
        <v>163.43932584269672</v>
      </c>
      <c r="D1259">
        <v>178</v>
      </c>
      <c r="E1259">
        <v>20</v>
      </c>
      <c r="F1259">
        <v>177</v>
      </c>
      <c r="G1259">
        <v>25</v>
      </c>
      <c r="H1259">
        <v>114</v>
      </c>
      <c r="I1259">
        <v>38</v>
      </c>
      <c r="J1259">
        <v>0.14124293785310735</v>
      </c>
      <c r="K1259">
        <v>0.64406779661016944</v>
      </c>
      <c r="L1259">
        <v>0.21468926553672316</v>
      </c>
      <c r="M1259">
        <v>23.348475120385245</v>
      </c>
      <c r="N1259">
        <v>27.239887640449453</v>
      </c>
      <c r="O1259">
        <v>0.14124293785310735</v>
      </c>
      <c r="P1259">
        <v>0.78531073446327682</v>
      </c>
      <c r="Q1259">
        <v>1</v>
      </c>
      <c r="R1259" s="112">
        <v>25.516060164456096</v>
      </c>
      <c r="S1259" s="112">
        <v>24.816060164456097</v>
      </c>
    </row>
    <row r="1260" spans="1:19">
      <c r="A1260">
        <v>1890</v>
      </c>
      <c r="B1260" s="100" t="s">
        <v>950</v>
      </c>
      <c r="C1260" s="112">
        <v>165.3</v>
      </c>
      <c r="D1260">
        <v>228</v>
      </c>
      <c r="E1260">
        <v>52</v>
      </c>
      <c r="F1260">
        <v>228</v>
      </c>
      <c r="G1260">
        <v>38</v>
      </c>
      <c r="H1260">
        <v>156</v>
      </c>
      <c r="I1260">
        <v>34</v>
      </c>
      <c r="J1260">
        <v>0.16666666666666666</v>
      </c>
      <c r="K1260">
        <v>0.68421052631578949</v>
      </c>
      <c r="L1260">
        <v>0.14912280701754385</v>
      </c>
      <c r="M1260">
        <v>23.614285714285717</v>
      </c>
      <c r="N1260">
        <v>27.55</v>
      </c>
      <c r="O1260">
        <v>0.16666666666666666</v>
      </c>
      <c r="P1260">
        <v>0.85087719298245612</v>
      </c>
      <c r="Q1260">
        <v>1</v>
      </c>
      <c r="R1260" s="112">
        <v>25.531684981684982</v>
      </c>
      <c r="S1260" s="112">
        <v>24.831684981684983</v>
      </c>
    </row>
    <row r="1261" spans="1:19">
      <c r="A1261">
        <v>1890</v>
      </c>
      <c r="B1261" s="100" t="s">
        <v>962</v>
      </c>
      <c r="C1261" s="112">
        <v>165.47045454545449</v>
      </c>
      <c r="D1261">
        <v>88</v>
      </c>
      <c r="E1261">
        <v>19</v>
      </c>
      <c r="F1261">
        <v>88</v>
      </c>
      <c r="G1261">
        <v>7</v>
      </c>
      <c r="H1261">
        <v>67</v>
      </c>
      <c r="I1261">
        <v>14</v>
      </c>
      <c r="J1261">
        <v>7.9545454545454544E-2</v>
      </c>
      <c r="K1261">
        <v>0.76136363636363635</v>
      </c>
      <c r="L1261">
        <v>0.15909090909090909</v>
      </c>
      <c r="M1261">
        <v>23.638636363636355</v>
      </c>
      <c r="N1261">
        <v>27.57840909090908</v>
      </c>
      <c r="O1261">
        <v>7.9545454545454544E-2</v>
      </c>
      <c r="P1261">
        <v>0.84090909090909094</v>
      </c>
      <c r="Q1261">
        <v>1</v>
      </c>
      <c r="R1261" s="112">
        <v>25.814331750339203</v>
      </c>
      <c r="S1261" s="112">
        <v>25.114331750339204</v>
      </c>
    </row>
    <row r="1262" spans="1:19">
      <c r="A1262">
        <v>1890</v>
      </c>
      <c r="B1262" s="100" t="s">
        <v>963</v>
      </c>
      <c r="C1262" s="112">
        <v>164.04545454545439</v>
      </c>
      <c r="D1262">
        <v>143</v>
      </c>
      <c r="E1262">
        <v>24</v>
      </c>
      <c r="F1262">
        <v>143</v>
      </c>
      <c r="G1262">
        <v>20</v>
      </c>
      <c r="H1262">
        <v>91</v>
      </c>
      <c r="I1262">
        <v>32</v>
      </c>
      <c r="J1262">
        <v>0.13986013986013987</v>
      </c>
      <c r="K1262">
        <v>0.63636363636363635</v>
      </c>
      <c r="L1262">
        <v>0.22377622377622378</v>
      </c>
      <c r="M1262">
        <v>23.435064935064911</v>
      </c>
      <c r="N1262">
        <v>27.340909090909065</v>
      </c>
      <c r="O1262">
        <v>0.13986013986013987</v>
      </c>
      <c r="P1262">
        <v>0.77622377622377625</v>
      </c>
      <c r="Q1262">
        <v>1</v>
      </c>
      <c r="R1262" s="112">
        <v>25.645515199086603</v>
      </c>
      <c r="S1262" s="112">
        <v>24.945515199086604</v>
      </c>
    </row>
    <row r="1263" spans="1:19">
      <c r="A1263">
        <v>1890</v>
      </c>
      <c r="B1263" s="239" t="s">
        <v>1124</v>
      </c>
    </row>
    <row r="1264" spans="1:19">
      <c r="A1264">
        <v>1890</v>
      </c>
      <c r="B1264" s="242" t="s">
        <v>1125</v>
      </c>
      <c r="C1264" s="112">
        <v>166.1</v>
      </c>
      <c r="D1264">
        <v>347</v>
      </c>
      <c r="E1264">
        <v>51</v>
      </c>
      <c r="F1264">
        <v>347</v>
      </c>
      <c r="G1264">
        <v>82</v>
      </c>
      <c r="H1264">
        <v>214</v>
      </c>
      <c r="I1264">
        <v>51</v>
      </c>
      <c r="J1264">
        <v>0.23631123919308358</v>
      </c>
      <c r="K1264">
        <v>0.61671469740634011</v>
      </c>
      <c r="L1264">
        <v>0.14697406340057637</v>
      </c>
      <c r="M1264">
        <v>23.728571428571428</v>
      </c>
      <c r="N1264">
        <v>27.683333333333334</v>
      </c>
      <c r="O1264">
        <v>0.23631123919308358</v>
      </c>
      <c r="P1264">
        <v>0.85302593659942372</v>
      </c>
      <c r="Q1264">
        <v>1</v>
      </c>
      <c r="R1264" s="112">
        <v>25.419509345794392</v>
      </c>
      <c r="S1264" s="112">
        <v>24.719509345794393</v>
      </c>
    </row>
    <row r="1265" spans="1:19">
      <c r="A1265">
        <v>1890</v>
      </c>
      <c r="B1265" s="242" t="s">
        <v>1126</v>
      </c>
      <c r="C1265" s="112">
        <v>166.3342105263159</v>
      </c>
      <c r="D1265">
        <v>38</v>
      </c>
      <c r="E1265">
        <v>6</v>
      </c>
      <c r="F1265">
        <v>38</v>
      </c>
      <c r="G1265">
        <v>7</v>
      </c>
      <c r="H1265">
        <v>25</v>
      </c>
      <c r="I1265">
        <v>6</v>
      </c>
      <c r="J1265">
        <v>0.18421052631578946</v>
      </c>
      <c r="K1265">
        <v>0.65789473684210531</v>
      </c>
      <c r="L1265">
        <v>0.15789473684210525</v>
      </c>
      <c r="M1265">
        <v>23.762030075187987</v>
      </c>
      <c r="N1265">
        <v>27.72236842105265</v>
      </c>
      <c r="O1265">
        <v>0.18421052631578946</v>
      </c>
      <c r="P1265">
        <v>0.8421052631578948</v>
      </c>
      <c r="Q1265">
        <v>1</v>
      </c>
      <c r="R1265" s="112">
        <v>25.662992481203023</v>
      </c>
      <c r="S1265" s="112">
        <v>24.962992481203024</v>
      </c>
    </row>
    <row r="1266" spans="1:19">
      <c r="A1266">
        <v>1890</v>
      </c>
      <c r="B1266" s="242" t="s">
        <v>1127</v>
      </c>
      <c r="C1266" s="112">
        <v>167.17299270072979</v>
      </c>
      <c r="D1266">
        <v>137</v>
      </c>
      <c r="E1266">
        <v>20</v>
      </c>
      <c r="F1266">
        <v>137</v>
      </c>
      <c r="G1266">
        <v>30</v>
      </c>
      <c r="H1266">
        <v>83</v>
      </c>
      <c r="I1266">
        <v>24</v>
      </c>
      <c r="J1266">
        <v>0.21897810218978103</v>
      </c>
      <c r="K1266">
        <v>0.6058394160583942</v>
      </c>
      <c r="L1266">
        <v>0.17518248175182483</v>
      </c>
      <c r="M1266">
        <v>23.881856100104255</v>
      </c>
      <c r="N1266">
        <v>27.862165450121633</v>
      </c>
      <c r="O1266">
        <v>0.21897810218978103</v>
      </c>
      <c r="P1266">
        <v>0.82481751824817517</v>
      </c>
      <c r="Q1266">
        <v>1</v>
      </c>
      <c r="R1266" s="112">
        <v>25.728144172100269</v>
      </c>
      <c r="S1266" s="112">
        <v>25.028144172100269</v>
      </c>
    </row>
    <row r="1267" spans="1:19">
      <c r="A1267">
        <v>1890</v>
      </c>
      <c r="B1267" s="260" t="s">
        <v>1130</v>
      </c>
    </row>
    <row r="1269" spans="1:19">
      <c r="A1269">
        <v>1891</v>
      </c>
      <c r="B1269" s="61" t="s">
        <v>1052</v>
      </c>
    </row>
    <row r="1270" spans="1:19">
      <c r="A1270">
        <v>1891</v>
      </c>
      <c r="B1270" s="100" t="s">
        <v>842</v>
      </c>
      <c r="C1270" s="112">
        <v>164.2891891891891</v>
      </c>
      <c r="D1270">
        <v>111</v>
      </c>
      <c r="E1270">
        <v>24</v>
      </c>
      <c r="F1270">
        <v>111</v>
      </c>
      <c r="G1270">
        <v>16</v>
      </c>
      <c r="H1270">
        <v>83</v>
      </c>
      <c r="I1270">
        <v>12</v>
      </c>
      <c r="J1270">
        <v>0.14414414414414414</v>
      </c>
      <c r="K1270">
        <v>0.74774774774774777</v>
      </c>
      <c r="L1270">
        <v>0.10810810810810811</v>
      </c>
      <c r="M1270">
        <v>23.469884169884157</v>
      </c>
      <c r="N1270">
        <v>27.381531531531518</v>
      </c>
      <c r="O1270">
        <v>0.14414414414414414</v>
      </c>
      <c r="P1270">
        <v>0.89189189189189189</v>
      </c>
      <c r="Q1270">
        <v>1</v>
      </c>
      <c r="R1270" s="112">
        <v>25.331451287776577</v>
      </c>
      <c r="S1270" s="112">
        <v>24.631451287776578</v>
      </c>
    </row>
    <row r="1271" spans="1:19">
      <c r="A1271">
        <v>1891</v>
      </c>
      <c r="B1271" s="100" t="s">
        <v>843</v>
      </c>
      <c r="C1271" s="112">
        <v>163.80000000000001</v>
      </c>
      <c r="D1271">
        <v>125</v>
      </c>
      <c r="E1271">
        <v>52</v>
      </c>
      <c r="F1271">
        <v>125</v>
      </c>
      <c r="G1271">
        <v>28</v>
      </c>
      <c r="H1271">
        <v>90</v>
      </c>
      <c r="I1271">
        <v>7</v>
      </c>
      <c r="J1271">
        <v>0.224</v>
      </c>
      <c r="K1271">
        <v>0.72</v>
      </c>
      <c r="L1271">
        <v>5.6000000000000001E-2</v>
      </c>
      <c r="M1271">
        <v>23.400000000000002</v>
      </c>
      <c r="N1271">
        <v>27.3</v>
      </c>
      <c r="O1271">
        <v>0.224</v>
      </c>
      <c r="P1271">
        <v>0.94399999999999995</v>
      </c>
      <c r="Q1271">
        <v>1</v>
      </c>
      <c r="R1271" s="112">
        <v>24.895000000000003</v>
      </c>
      <c r="S1271" s="112">
        <v>24.195000000000004</v>
      </c>
    </row>
    <row r="1272" spans="1:19">
      <c r="A1272">
        <v>1891</v>
      </c>
      <c r="B1272" s="100" t="s">
        <v>854</v>
      </c>
      <c r="C1272" s="112">
        <v>162.50705882352929</v>
      </c>
      <c r="D1272">
        <v>170</v>
      </c>
      <c r="E1272">
        <v>36</v>
      </c>
      <c r="F1272">
        <v>170</v>
      </c>
      <c r="G1272">
        <v>19</v>
      </c>
      <c r="H1272">
        <v>120</v>
      </c>
      <c r="I1272">
        <v>31</v>
      </c>
      <c r="J1272">
        <v>0.11176470588235295</v>
      </c>
      <c r="K1272">
        <v>0.70588235294117652</v>
      </c>
      <c r="L1272">
        <v>0.18235294117647058</v>
      </c>
      <c r="M1272">
        <v>23.215294117647041</v>
      </c>
      <c r="N1272">
        <v>27.084509803921549</v>
      </c>
      <c r="O1272">
        <v>0.11176470588235295</v>
      </c>
      <c r="P1272">
        <v>0.8176470588235295</v>
      </c>
      <c r="Q1272">
        <v>1</v>
      </c>
      <c r="R1272" s="112">
        <v>25.34336274509802</v>
      </c>
      <c r="S1272" s="112">
        <v>24.64336274509802</v>
      </c>
    </row>
    <row r="1273" spans="1:19">
      <c r="A1273">
        <v>1891</v>
      </c>
      <c r="B1273" s="100" t="s">
        <v>855</v>
      </c>
      <c r="C1273" s="112">
        <v>162.29385964912288</v>
      </c>
      <c r="D1273">
        <v>114</v>
      </c>
      <c r="E1273">
        <v>31</v>
      </c>
      <c r="F1273">
        <v>114</v>
      </c>
      <c r="G1273">
        <v>28</v>
      </c>
      <c r="H1273">
        <v>74</v>
      </c>
      <c r="I1273">
        <v>12</v>
      </c>
      <c r="J1273">
        <v>0.24561403508771928</v>
      </c>
      <c r="K1273">
        <v>0.64912280701754388</v>
      </c>
      <c r="L1273">
        <v>0.10526315789473684</v>
      </c>
      <c r="M1273">
        <v>23.18483709273184</v>
      </c>
      <c r="N1273">
        <v>27.048976608187147</v>
      </c>
      <c r="O1273">
        <v>0.24561403508771928</v>
      </c>
      <c r="P1273">
        <v>0.89473684210526316</v>
      </c>
      <c r="Q1273">
        <v>1</v>
      </c>
      <c r="R1273" s="112">
        <v>24.699162037977839</v>
      </c>
      <c r="S1273" s="112">
        <v>23.99916203797784</v>
      </c>
    </row>
    <row r="1274" spans="1:19">
      <c r="A1274">
        <v>1891</v>
      </c>
      <c r="B1274" s="100" t="s">
        <v>856</v>
      </c>
    </row>
    <row r="1275" spans="1:19">
      <c r="A1275">
        <v>1891</v>
      </c>
      <c r="B1275" s="100" t="s">
        <v>865</v>
      </c>
      <c r="C1275" s="112">
        <v>161.4530612244898</v>
      </c>
      <c r="D1275">
        <v>245</v>
      </c>
      <c r="E1275">
        <v>44</v>
      </c>
      <c r="F1275">
        <v>245</v>
      </c>
      <c r="G1275">
        <v>34</v>
      </c>
      <c r="H1275">
        <v>156</v>
      </c>
      <c r="I1275">
        <v>55</v>
      </c>
      <c r="J1275">
        <v>0.13877551020408163</v>
      </c>
      <c r="K1275">
        <v>0.63673469387755099</v>
      </c>
      <c r="L1275">
        <v>0.22448979591836735</v>
      </c>
      <c r="M1275">
        <v>23.064723032069971</v>
      </c>
      <c r="N1275">
        <v>26.908843537414967</v>
      </c>
      <c r="O1275">
        <v>0.13877551020408163</v>
      </c>
      <c r="P1275">
        <v>0.77551020408163263</v>
      </c>
      <c r="Q1275">
        <v>1</v>
      </c>
      <c r="R1275" s="112">
        <v>25.245522164909922</v>
      </c>
      <c r="S1275" s="112">
        <v>24.545522164909922</v>
      </c>
    </row>
    <row r="1276" spans="1:19">
      <c r="A1276">
        <v>1891</v>
      </c>
      <c r="B1276" s="100" t="s">
        <v>867</v>
      </c>
      <c r="C1276" s="112">
        <v>163.19999999999999</v>
      </c>
      <c r="D1276">
        <v>241</v>
      </c>
      <c r="E1276">
        <v>66</v>
      </c>
      <c r="F1276">
        <v>241</v>
      </c>
      <c r="G1276">
        <v>46</v>
      </c>
      <c r="H1276">
        <v>159</v>
      </c>
      <c r="I1276">
        <v>36</v>
      </c>
      <c r="J1276">
        <v>0.1908713692946058</v>
      </c>
      <c r="K1276">
        <v>0.65975103734439833</v>
      </c>
      <c r="L1276">
        <v>0.14937759336099585</v>
      </c>
      <c r="M1276">
        <v>23.314285714285713</v>
      </c>
      <c r="N1276">
        <v>27.2</v>
      </c>
      <c r="O1276">
        <v>0.1908713692946058</v>
      </c>
      <c r="P1276">
        <v>0.85062240663900412</v>
      </c>
      <c r="Q1276">
        <v>1</v>
      </c>
      <c r="R1276" s="112">
        <v>25.134950584007186</v>
      </c>
      <c r="S1276" s="112">
        <v>24.434950584007186</v>
      </c>
    </row>
    <row r="1277" spans="1:19">
      <c r="A1277">
        <v>1891</v>
      </c>
      <c r="B1277" s="100" t="s">
        <v>876</v>
      </c>
      <c r="C1277" s="112">
        <v>164.18607594936705</v>
      </c>
      <c r="D1277">
        <v>158</v>
      </c>
      <c r="E1277">
        <v>31</v>
      </c>
      <c r="F1277">
        <v>158</v>
      </c>
      <c r="G1277">
        <v>22</v>
      </c>
      <c r="H1277">
        <v>103</v>
      </c>
      <c r="I1277">
        <v>33</v>
      </c>
      <c r="J1277">
        <v>0.13924050632911392</v>
      </c>
      <c r="K1277">
        <v>0.65189873417721522</v>
      </c>
      <c r="L1277">
        <v>0.20886075949367089</v>
      </c>
      <c r="M1277">
        <v>23.455153707052435</v>
      </c>
      <c r="N1277">
        <v>27.364345991561176</v>
      </c>
      <c r="O1277">
        <v>0.13924050632911392</v>
      </c>
      <c r="P1277">
        <v>0.79113924050632911</v>
      </c>
      <c r="Q1277">
        <v>1</v>
      </c>
      <c r="R1277" s="112">
        <v>25.618493126634942</v>
      </c>
      <c r="S1277" s="112">
        <v>24.918493126634942</v>
      </c>
    </row>
    <row r="1278" spans="1:19">
      <c r="A1278">
        <v>1891</v>
      </c>
      <c r="B1278" s="100" t="s">
        <v>884</v>
      </c>
      <c r="C1278" s="112">
        <v>163.30000000000001</v>
      </c>
      <c r="D1278">
        <v>132</v>
      </c>
      <c r="E1278">
        <v>21</v>
      </c>
      <c r="F1278">
        <v>132</v>
      </c>
      <c r="G1278">
        <v>8</v>
      </c>
      <c r="H1278">
        <v>94</v>
      </c>
      <c r="I1278">
        <v>30</v>
      </c>
      <c r="J1278">
        <v>6.0606060606060608E-2</v>
      </c>
      <c r="K1278">
        <v>0.71212121212121215</v>
      </c>
      <c r="L1278">
        <v>0.22727272727272727</v>
      </c>
      <c r="M1278">
        <v>23.328571428571429</v>
      </c>
      <c r="N1278">
        <v>27.216666666666669</v>
      </c>
      <c r="O1278">
        <v>6.0606060606060608E-2</v>
      </c>
      <c r="P1278">
        <v>0.77272727272727271</v>
      </c>
      <c r="Q1278">
        <v>1</v>
      </c>
      <c r="R1278" s="112">
        <v>25.727608915906789</v>
      </c>
      <c r="S1278" s="112">
        <v>25.027608915906789</v>
      </c>
    </row>
    <row r="1279" spans="1:19">
      <c r="A1279">
        <v>1891</v>
      </c>
      <c r="B1279" s="100" t="s">
        <v>903</v>
      </c>
      <c r="C1279" s="112">
        <v>161.89285714285708</v>
      </c>
      <c r="D1279">
        <v>140</v>
      </c>
      <c r="E1279">
        <v>40</v>
      </c>
      <c r="F1279">
        <v>140</v>
      </c>
      <c r="G1279">
        <v>19</v>
      </c>
      <c r="H1279">
        <v>94</v>
      </c>
      <c r="I1279">
        <v>27</v>
      </c>
      <c r="J1279">
        <v>0.1357142857142857</v>
      </c>
      <c r="K1279">
        <v>0.67142857142857137</v>
      </c>
      <c r="L1279">
        <v>0.19285714285714287</v>
      </c>
      <c r="M1279">
        <v>23.127551020408156</v>
      </c>
      <c r="N1279">
        <v>26.982142857142847</v>
      </c>
      <c r="O1279">
        <v>0.1357142857142857</v>
      </c>
      <c r="P1279">
        <v>0.80714285714285705</v>
      </c>
      <c r="Q1279">
        <v>0.99999999999999989</v>
      </c>
      <c r="R1279" s="112">
        <v>25.218872123317404</v>
      </c>
      <c r="S1279" s="112">
        <v>24.518872123317404</v>
      </c>
    </row>
    <row r="1280" spans="1:19">
      <c r="A1280">
        <v>1891</v>
      </c>
      <c r="B1280" s="100" t="s">
        <v>909</v>
      </c>
      <c r="C1280" s="112">
        <v>164</v>
      </c>
      <c r="D1280">
        <v>437</v>
      </c>
      <c r="E1280">
        <v>195</v>
      </c>
      <c r="F1280">
        <v>437</v>
      </c>
      <c r="G1280">
        <v>123</v>
      </c>
      <c r="H1280">
        <v>271</v>
      </c>
      <c r="I1280">
        <v>43</v>
      </c>
      <c r="J1280">
        <v>0.28146453089244849</v>
      </c>
      <c r="K1280">
        <v>0.62013729977116705</v>
      </c>
      <c r="L1280">
        <v>9.8398169336384442E-2</v>
      </c>
      <c r="M1280">
        <v>23.428571428571427</v>
      </c>
      <c r="N1280">
        <v>27.333333333333332</v>
      </c>
      <c r="O1280">
        <v>0.28146453089244849</v>
      </c>
      <c r="P1280">
        <v>0.90160183066361554</v>
      </c>
      <c r="Q1280">
        <v>1</v>
      </c>
      <c r="R1280" s="112">
        <v>24.804603760323317</v>
      </c>
      <c r="S1280" s="112">
        <v>24.104603760323318</v>
      </c>
    </row>
    <row r="1281" spans="1:19">
      <c r="A1281">
        <v>1891</v>
      </c>
      <c r="B1281" s="100" t="s">
        <v>911</v>
      </c>
      <c r="C1281" s="112">
        <v>165.05064794816437</v>
      </c>
      <c r="D1281">
        <v>924</v>
      </c>
      <c r="E1281">
        <v>247</v>
      </c>
      <c r="F1281">
        <v>926</v>
      </c>
      <c r="G1281">
        <v>156</v>
      </c>
      <c r="H1281">
        <v>659</v>
      </c>
      <c r="I1281">
        <v>111</v>
      </c>
      <c r="J1281">
        <v>0.16846652267818574</v>
      </c>
      <c r="K1281">
        <v>0.71166306695464365</v>
      </c>
      <c r="L1281">
        <v>0.11987041036717062</v>
      </c>
      <c r="M1281">
        <v>23.578663992594908</v>
      </c>
      <c r="N1281">
        <v>27.508441324694061</v>
      </c>
      <c r="O1281">
        <v>0.16846652267818574</v>
      </c>
      <c r="P1281">
        <v>0.88012958963282939</v>
      </c>
      <c r="Q1281">
        <v>1</v>
      </c>
      <c r="R1281" s="112">
        <v>25.409379684483284</v>
      </c>
      <c r="S1281" s="112">
        <v>24.709379684483284</v>
      </c>
    </row>
    <row r="1282" spans="1:19">
      <c r="A1282">
        <v>1891</v>
      </c>
      <c r="B1282" s="239" t="s">
        <v>1053</v>
      </c>
    </row>
    <row r="1283" spans="1:19">
      <c r="A1283">
        <v>1891</v>
      </c>
      <c r="B1283" s="100" t="s">
        <v>823</v>
      </c>
      <c r="C1283" s="112">
        <v>163.19999999999999</v>
      </c>
      <c r="D1283">
        <v>147</v>
      </c>
      <c r="E1283">
        <v>37</v>
      </c>
      <c r="F1283">
        <v>147</v>
      </c>
      <c r="G1283">
        <v>37</v>
      </c>
      <c r="H1283">
        <v>96</v>
      </c>
      <c r="I1283">
        <v>14</v>
      </c>
      <c r="J1283">
        <v>0.25170068027210885</v>
      </c>
      <c r="K1283">
        <v>0.65306122448979587</v>
      </c>
      <c r="L1283">
        <v>9.5238095238095233E-2</v>
      </c>
      <c r="M1283">
        <v>23.314285714285713</v>
      </c>
      <c r="N1283">
        <v>27.2</v>
      </c>
      <c r="O1283">
        <v>0.25170068027210885</v>
      </c>
      <c r="P1283">
        <v>0.90476190476190466</v>
      </c>
      <c r="Q1283">
        <v>0.99999999999999989</v>
      </c>
      <c r="R1283" s="112">
        <v>24.791666666666664</v>
      </c>
      <c r="S1283" s="112">
        <v>24.091666666666665</v>
      </c>
    </row>
    <row r="1284" spans="1:19">
      <c r="A1284">
        <v>1891</v>
      </c>
      <c r="B1284" s="100" t="s">
        <v>824</v>
      </c>
      <c r="C1284" s="112">
        <v>162</v>
      </c>
      <c r="D1284">
        <v>231</v>
      </c>
      <c r="E1284">
        <v>26</v>
      </c>
      <c r="F1284">
        <v>231</v>
      </c>
      <c r="G1284">
        <v>60</v>
      </c>
      <c r="H1284">
        <v>142</v>
      </c>
      <c r="I1284">
        <v>29</v>
      </c>
      <c r="J1284">
        <v>0.25974025974025972</v>
      </c>
      <c r="K1284">
        <v>0.61471861471861466</v>
      </c>
      <c r="L1284">
        <v>0.12554112554112554</v>
      </c>
      <c r="M1284">
        <v>23.142857142857142</v>
      </c>
      <c r="N1284">
        <v>27</v>
      </c>
      <c r="O1284">
        <v>0.25974025974025972</v>
      </c>
      <c r="P1284">
        <v>0.87445887445887438</v>
      </c>
      <c r="Q1284">
        <v>0.99999999999999989</v>
      </c>
      <c r="R1284" s="112">
        <v>24.650402414486923</v>
      </c>
      <c r="S1284" s="112">
        <v>23.950402414486923</v>
      </c>
    </row>
    <row r="1285" spans="1:19">
      <c r="A1285">
        <v>1891</v>
      </c>
      <c r="B1285" s="100" t="s">
        <v>825</v>
      </c>
      <c r="C1285" s="112">
        <v>163.55925414364646</v>
      </c>
      <c r="D1285">
        <v>724</v>
      </c>
      <c r="E1285">
        <v>195</v>
      </c>
      <c r="F1285">
        <v>724</v>
      </c>
      <c r="G1285">
        <v>163</v>
      </c>
      <c r="H1285">
        <v>476</v>
      </c>
      <c r="I1285">
        <v>85</v>
      </c>
      <c r="J1285">
        <v>0.22513812154696133</v>
      </c>
      <c r="K1285">
        <v>0.65745856353591159</v>
      </c>
      <c r="L1285">
        <v>0.11740331491712708</v>
      </c>
      <c r="M1285">
        <v>23.365607734806638</v>
      </c>
      <c r="N1285">
        <v>27.259875690607743</v>
      </c>
      <c r="O1285">
        <v>0.22513812154696133</v>
      </c>
      <c r="P1285">
        <v>0.88259668508287292</v>
      </c>
      <c r="Q1285">
        <v>1</v>
      </c>
      <c r="R1285" s="112">
        <v>24.993673539857941</v>
      </c>
      <c r="S1285" s="112">
        <v>24.293673539857942</v>
      </c>
    </row>
    <row r="1286" spans="1:19">
      <c r="A1286">
        <v>1891</v>
      </c>
      <c r="B1286" s="100" t="s">
        <v>826</v>
      </c>
      <c r="C1286" s="112">
        <v>164.52010309278361</v>
      </c>
      <c r="D1286">
        <v>194</v>
      </c>
      <c r="E1286">
        <v>61</v>
      </c>
      <c r="F1286">
        <v>194</v>
      </c>
      <c r="G1286">
        <v>34</v>
      </c>
      <c r="H1286">
        <v>128</v>
      </c>
      <c r="I1286">
        <v>32</v>
      </c>
      <c r="J1286">
        <v>0.17525773195876287</v>
      </c>
      <c r="K1286">
        <v>0.65979381443298968</v>
      </c>
      <c r="L1286">
        <v>0.16494845360824742</v>
      </c>
      <c r="M1286">
        <v>23.502871870397659</v>
      </c>
      <c r="N1286">
        <v>27.420017182130604</v>
      </c>
      <c r="O1286">
        <v>0.17525773195876287</v>
      </c>
      <c r="P1286">
        <v>0.8350515463917525</v>
      </c>
      <c r="Q1286">
        <v>0.99999999999999989</v>
      </c>
      <c r="R1286" s="112">
        <v>25.430841828516218</v>
      </c>
      <c r="S1286" s="112">
        <v>24.730841828516219</v>
      </c>
    </row>
    <row r="1287" spans="1:19">
      <c r="A1287">
        <v>1891</v>
      </c>
      <c r="B1287" s="100" t="s">
        <v>827</v>
      </c>
      <c r="C1287" s="112">
        <v>164.55189873417737</v>
      </c>
      <c r="D1287">
        <v>97</v>
      </c>
      <c r="E1287">
        <v>18</v>
      </c>
      <c r="F1287">
        <v>97</v>
      </c>
      <c r="G1287">
        <v>15</v>
      </c>
      <c r="H1287">
        <v>76</v>
      </c>
      <c r="I1287">
        <v>6</v>
      </c>
      <c r="J1287">
        <v>0.15463917525773196</v>
      </c>
      <c r="K1287">
        <v>0.78350515463917525</v>
      </c>
      <c r="L1287">
        <v>6.1855670103092786E-2</v>
      </c>
      <c r="M1287">
        <v>23.507414104882482</v>
      </c>
      <c r="N1287">
        <v>27.42531645569623</v>
      </c>
      <c r="O1287">
        <v>0.15463917525773196</v>
      </c>
      <c r="P1287">
        <v>0.93814432989690721</v>
      </c>
      <c r="Q1287">
        <v>1</v>
      </c>
      <c r="R1287" s="112">
        <v>25.234384220043804</v>
      </c>
      <c r="S1287" s="112">
        <v>24.534384220043805</v>
      </c>
    </row>
    <row r="1288" spans="1:19">
      <c r="A1288">
        <v>1891</v>
      </c>
      <c r="B1288" s="100" t="s">
        <v>828</v>
      </c>
      <c r="C1288" s="112">
        <v>162.30000000000001</v>
      </c>
      <c r="D1288">
        <v>252</v>
      </c>
      <c r="E1288">
        <v>46</v>
      </c>
      <c r="F1288">
        <v>252</v>
      </c>
      <c r="G1288">
        <v>51</v>
      </c>
      <c r="H1288">
        <v>174</v>
      </c>
      <c r="I1288">
        <v>27</v>
      </c>
      <c r="J1288">
        <v>0.20238095238095238</v>
      </c>
      <c r="K1288">
        <v>0.69047619047619047</v>
      </c>
      <c r="L1288">
        <v>0.10714285714285714</v>
      </c>
      <c r="M1288">
        <v>23.185714285714287</v>
      </c>
      <c r="N1288">
        <v>27.05</v>
      </c>
      <c r="O1288">
        <v>0.20238095238095238</v>
      </c>
      <c r="P1288">
        <v>0.89285714285714279</v>
      </c>
      <c r="Q1288">
        <v>0.99999999999999989</v>
      </c>
      <c r="R1288" s="112">
        <v>24.851354679802956</v>
      </c>
      <c r="S1288" s="112">
        <v>24.151354679802957</v>
      </c>
    </row>
    <row r="1289" spans="1:19">
      <c r="A1289">
        <v>1891</v>
      </c>
      <c r="B1289" s="100" t="s">
        <v>932</v>
      </c>
      <c r="C1289" s="112">
        <v>163.4300813008129</v>
      </c>
      <c r="D1289">
        <v>246</v>
      </c>
      <c r="E1289">
        <v>64</v>
      </c>
      <c r="F1289">
        <v>246</v>
      </c>
      <c r="G1289">
        <v>65</v>
      </c>
      <c r="H1289">
        <v>155</v>
      </c>
      <c r="I1289">
        <v>26</v>
      </c>
      <c r="J1289">
        <v>0.26422764227642276</v>
      </c>
      <c r="K1289">
        <v>0.63008130081300817</v>
      </c>
      <c r="L1289">
        <v>0.10569105691056911</v>
      </c>
      <c r="M1289">
        <v>23.347154471544702</v>
      </c>
      <c r="N1289">
        <v>27.238346883468818</v>
      </c>
      <c r="O1289">
        <v>0.26422764227642276</v>
      </c>
      <c r="P1289">
        <v>0.89430894308943087</v>
      </c>
      <c r="Q1289">
        <v>1</v>
      </c>
      <c r="R1289" s="112">
        <v>24.803213567619533</v>
      </c>
      <c r="S1289" s="112">
        <v>24.103213567619534</v>
      </c>
    </row>
    <row r="1290" spans="1:19">
      <c r="A1290">
        <v>1891</v>
      </c>
      <c r="B1290" s="100" t="s">
        <v>933</v>
      </c>
      <c r="C1290" s="112">
        <v>164.78050847457632</v>
      </c>
      <c r="D1290">
        <v>118</v>
      </c>
      <c r="E1290">
        <v>26</v>
      </c>
      <c r="F1290">
        <v>118</v>
      </c>
      <c r="G1290">
        <v>24</v>
      </c>
      <c r="H1290">
        <v>77</v>
      </c>
      <c r="I1290">
        <v>17</v>
      </c>
      <c r="J1290">
        <v>0.20338983050847459</v>
      </c>
      <c r="K1290">
        <v>0.65254237288135597</v>
      </c>
      <c r="L1290">
        <v>0.1440677966101695</v>
      </c>
      <c r="M1290">
        <v>23.54007263922519</v>
      </c>
      <c r="N1290">
        <v>27.463418079096055</v>
      </c>
      <c r="O1290">
        <v>0.20338983050847459</v>
      </c>
      <c r="P1290">
        <v>0.85593220338983056</v>
      </c>
      <c r="Q1290">
        <v>1</v>
      </c>
      <c r="R1290" s="112">
        <v>25.323411475530129</v>
      </c>
      <c r="S1290" s="112">
        <v>24.62341147553013</v>
      </c>
    </row>
    <row r="1291" spans="1:19">
      <c r="A1291">
        <v>1891</v>
      </c>
      <c r="B1291" s="100" t="s">
        <v>829</v>
      </c>
      <c r="C1291" s="112">
        <v>163.34687500000001</v>
      </c>
      <c r="D1291">
        <v>64</v>
      </c>
      <c r="E1291">
        <v>9</v>
      </c>
      <c r="F1291">
        <v>64</v>
      </c>
      <c r="G1291">
        <v>8</v>
      </c>
      <c r="H1291">
        <v>45</v>
      </c>
      <c r="I1291">
        <v>11</v>
      </c>
      <c r="J1291">
        <v>0.125</v>
      </c>
      <c r="K1291">
        <v>0.703125</v>
      </c>
      <c r="L1291">
        <v>0.171875</v>
      </c>
      <c r="M1291">
        <v>23.33526785714286</v>
      </c>
      <c r="N1291">
        <v>27.224479166666669</v>
      </c>
      <c r="O1291">
        <v>0.125</v>
      </c>
      <c r="P1291">
        <v>0.828125</v>
      </c>
      <c r="Q1291">
        <v>1</v>
      </c>
      <c r="R1291" s="112">
        <v>25.409513888888892</v>
      </c>
      <c r="S1291" s="112">
        <v>24.709513888888893</v>
      </c>
    </row>
    <row r="1292" spans="1:19">
      <c r="A1292">
        <v>1891</v>
      </c>
      <c r="B1292" s="100" t="s">
        <v>959</v>
      </c>
      <c r="C1292" s="112">
        <v>162.90892857142848</v>
      </c>
      <c r="D1292">
        <v>112</v>
      </c>
      <c r="E1292">
        <v>34</v>
      </c>
      <c r="F1292">
        <v>112</v>
      </c>
      <c r="G1292">
        <v>27</v>
      </c>
      <c r="H1292">
        <v>75</v>
      </c>
      <c r="I1292">
        <v>10</v>
      </c>
      <c r="J1292">
        <v>0.24107142857142858</v>
      </c>
      <c r="K1292">
        <v>0.6696428571428571</v>
      </c>
      <c r="L1292">
        <v>8.9285714285714288E-2</v>
      </c>
      <c r="M1292">
        <v>23.272704081632639</v>
      </c>
      <c r="N1292">
        <v>27.151488095238079</v>
      </c>
      <c r="O1292">
        <v>0.24107142857142858</v>
      </c>
      <c r="P1292">
        <v>0.9107142857142857</v>
      </c>
      <c r="Q1292">
        <v>1</v>
      </c>
      <c r="R1292" s="112">
        <v>24.77250056689341</v>
      </c>
      <c r="S1292" s="112">
        <v>24.07250056689341</v>
      </c>
    </row>
    <row r="1293" spans="1:19">
      <c r="A1293">
        <v>1891</v>
      </c>
      <c r="B1293" s="100" t="s">
        <v>830</v>
      </c>
      <c r="C1293" s="112">
        <v>164.27226277372245</v>
      </c>
      <c r="D1293">
        <v>137</v>
      </c>
      <c r="E1293">
        <v>31</v>
      </c>
      <c r="F1293">
        <v>137</v>
      </c>
      <c r="G1293">
        <v>24</v>
      </c>
      <c r="H1293">
        <v>98</v>
      </c>
      <c r="I1293">
        <v>15</v>
      </c>
      <c r="J1293">
        <v>0.17518248175182483</v>
      </c>
      <c r="K1293">
        <v>0.71532846715328469</v>
      </c>
      <c r="L1293">
        <v>0.10948905109489052</v>
      </c>
      <c r="M1293">
        <v>23.467466110531777</v>
      </c>
      <c r="N1293">
        <v>27.378710462287074</v>
      </c>
      <c r="O1293">
        <v>0.17518248175182483</v>
      </c>
      <c r="P1293">
        <v>0.89051094890510951</v>
      </c>
      <c r="Q1293">
        <v>1</v>
      </c>
      <c r="R1293" s="112">
        <v>25.243490331481887</v>
      </c>
      <c r="S1293" s="112">
        <v>24.543490331481888</v>
      </c>
    </row>
    <row r="1294" spans="1:19">
      <c r="A1294">
        <v>1891</v>
      </c>
      <c r="B1294" s="100" t="s">
        <v>965</v>
      </c>
      <c r="C1294" s="112">
        <v>159.99166666666659</v>
      </c>
      <c r="D1294">
        <v>96</v>
      </c>
      <c r="E1294">
        <v>37</v>
      </c>
      <c r="F1294">
        <v>96</v>
      </c>
      <c r="G1294">
        <v>37</v>
      </c>
      <c r="H1294">
        <v>51</v>
      </c>
      <c r="I1294">
        <v>8</v>
      </c>
      <c r="J1294">
        <v>0.38541666666666669</v>
      </c>
      <c r="K1294">
        <v>0.53125</v>
      </c>
      <c r="L1294">
        <v>8.3333333333333329E-2</v>
      </c>
      <c r="M1294">
        <v>22.85595238095237</v>
      </c>
      <c r="N1294">
        <v>26.665277777777764</v>
      </c>
      <c r="O1294">
        <v>0.38541666666666669</v>
      </c>
      <c r="P1294">
        <v>0.91666666666666674</v>
      </c>
      <c r="Q1294">
        <v>1</v>
      </c>
      <c r="R1294" s="112">
        <v>23.67757158418922</v>
      </c>
      <c r="S1294" s="112">
        <v>22.977571584189221</v>
      </c>
    </row>
    <row r="1295" spans="1:19">
      <c r="A1295">
        <v>1891</v>
      </c>
      <c r="B1295" s="100" t="s">
        <v>831</v>
      </c>
      <c r="C1295" s="112">
        <v>161.6</v>
      </c>
      <c r="D1295">
        <v>211</v>
      </c>
      <c r="E1295">
        <v>71</v>
      </c>
      <c r="F1295">
        <v>211</v>
      </c>
      <c r="G1295">
        <v>70</v>
      </c>
      <c r="H1295">
        <v>128</v>
      </c>
      <c r="I1295">
        <v>13</v>
      </c>
      <c r="J1295">
        <v>0.33175355450236965</v>
      </c>
      <c r="K1295">
        <v>0.60663507109004744</v>
      </c>
      <c r="L1295">
        <v>6.1611374407582936E-2</v>
      </c>
      <c r="M1295">
        <v>23.085714285714285</v>
      </c>
      <c r="N1295">
        <v>26.933333333333334</v>
      </c>
      <c r="O1295">
        <v>0.33175355450236965</v>
      </c>
      <c r="P1295">
        <v>0.93838862559241709</v>
      </c>
      <c r="Q1295">
        <v>1</v>
      </c>
      <c r="R1295" s="112">
        <v>24.152827380952381</v>
      </c>
      <c r="S1295" s="112">
        <v>23.452827380952382</v>
      </c>
    </row>
    <row r="1296" spans="1:19">
      <c r="A1296">
        <v>1891</v>
      </c>
      <c r="B1296" s="100" t="s">
        <v>832</v>
      </c>
      <c r="C1296" s="112">
        <v>160.65864978902948</v>
      </c>
      <c r="D1296">
        <v>236</v>
      </c>
      <c r="E1296">
        <v>54</v>
      </c>
      <c r="F1296">
        <v>236</v>
      </c>
      <c r="G1296">
        <v>54</v>
      </c>
      <c r="H1296">
        <v>165</v>
      </c>
      <c r="I1296">
        <v>17</v>
      </c>
      <c r="J1296">
        <v>0.2288135593220339</v>
      </c>
      <c r="K1296">
        <v>0.69915254237288138</v>
      </c>
      <c r="L1296">
        <v>7.2033898305084748E-2</v>
      </c>
      <c r="M1296">
        <v>22.951235684147068</v>
      </c>
      <c r="N1296">
        <v>26.776441631504913</v>
      </c>
      <c r="O1296">
        <v>0.2288135593220339</v>
      </c>
      <c r="P1296">
        <v>0.92796610169491522</v>
      </c>
      <c r="Q1296">
        <v>1</v>
      </c>
      <c r="R1296" s="112">
        <v>24.434951930394959</v>
      </c>
      <c r="S1296" s="112">
        <v>23.73495193039496</v>
      </c>
    </row>
    <row r="1297" spans="1:19">
      <c r="A1297">
        <v>1891</v>
      </c>
      <c r="B1297" s="100" t="s">
        <v>870</v>
      </c>
      <c r="C1297" s="112">
        <v>165.43404255319138</v>
      </c>
      <c r="D1297">
        <v>47</v>
      </c>
      <c r="E1297">
        <v>6</v>
      </c>
      <c r="F1297">
        <v>47</v>
      </c>
      <c r="G1297">
        <v>9</v>
      </c>
      <c r="H1297">
        <v>34</v>
      </c>
      <c r="I1297">
        <v>4</v>
      </c>
      <c r="J1297">
        <v>0.19148936170212766</v>
      </c>
      <c r="K1297">
        <v>0.72340425531914898</v>
      </c>
      <c r="L1297">
        <v>8.5106382978723402E-2</v>
      </c>
      <c r="M1297">
        <v>23.633434650455911</v>
      </c>
      <c r="N1297">
        <v>27.572340425531895</v>
      </c>
      <c r="O1297">
        <v>0.19148936170212766</v>
      </c>
      <c r="P1297">
        <v>0.91489361702127669</v>
      </c>
      <c r="Q1297">
        <v>1</v>
      </c>
      <c r="R1297" s="112">
        <v>25.313262113355961</v>
      </c>
      <c r="S1297" s="112">
        <v>24.613262113355962</v>
      </c>
    </row>
    <row r="1298" spans="1:19">
      <c r="A1298">
        <v>1891</v>
      </c>
      <c r="B1298" s="100" t="s">
        <v>833</v>
      </c>
      <c r="C1298" s="112">
        <v>162.9218390804597</v>
      </c>
      <c r="D1298">
        <v>87</v>
      </c>
      <c r="E1298">
        <v>17</v>
      </c>
      <c r="F1298">
        <v>87</v>
      </c>
      <c r="G1298">
        <v>16</v>
      </c>
      <c r="H1298">
        <v>63</v>
      </c>
      <c r="I1298">
        <v>8</v>
      </c>
      <c r="J1298">
        <v>0.18390804597701149</v>
      </c>
      <c r="K1298">
        <v>0.72413793103448276</v>
      </c>
      <c r="L1298">
        <v>9.1954022988505746E-2</v>
      </c>
      <c r="M1298">
        <v>23.274548440065672</v>
      </c>
      <c r="N1298">
        <v>27.153639846743285</v>
      </c>
      <c r="O1298">
        <v>0.18390804597701149</v>
      </c>
      <c r="P1298">
        <v>0.90804597701149425</v>
      </c>
      <c r="Q1298">
        <v>1</v>
      </c>
      <c r="R1298" s="112">
        <v>24.967802625520186</v>
      </c>
      <c r="S1298" s="112">
        <v>24.267802625520186</v>
      </c>
    </row>
    <row r="1299" spans="1:19">
      <c r="A1299">
        <v>1891</v>
      </c>
      <c r="B1299" s="100" t="s">
        <v>949</v>
      </c>
      <c r="C1299" s="112">
        <v>164.63567251461978</v>
      </c>
      <c r="D1299">
        <v>171</v>
      </c>
      <c r="E1299">
        <v>48</v>
      </c>
      <c r="F1299">
        <v>171</v>
      </c>
      <c r="G1299">
        <v>46</v>
      </c>
      <c r="H1299">
        <v>111</v>
      </c>
      <c r="I1299">
        <v>14</v>
      </c>
      <c r="J1299">
        <v>0.26900584795321636</v>
      </c>
      <c r="K1299">
        <v>0.64912280701754388</v>
      </c>
      <c r="L1299">
        <v>8.1871345029239762E-2</v>
      </c>
      <c r="M1299">
        <v>23.519381787802825</v>
      </c>
      <c r="N1299">
        <v>27.439278752436632</v>
      </c>
      <c r="O1299">
        <v>0.26900584795321636</v>
      </c>
      <c r="P1299">
        <v>0.91812865497076024</v>
      </c>
      <c r="Q1299">
        <v>1</v>
      </c>
      <c r="R1299" s="112">
        <v>24.914300077019359</v>
      </c>
      <c r="S1299" s="112">
        <v>24.214300077019359</v>
      </c>
    </row>
    <row r="1300" spans="1:19">
      <c r="A1300">
        <v>1891</v>
      </c>
      <c r="B1300" s="100" t="s">
        <v>939</v>
      </c>
      <c r="C1300" s="112">
        <v>164.02666666666661</v>
      </c>
      <c r="D1300">
        <v>45</v>
      </c>
      <c r="E1300">
        <v>9</v>
      </c>
      <c r="F1300">
        <v>45</v>
      </c>
      <c r="G1300">
        <v>12</v>
      </c>
      <c r="H1300">
        <v>27</v>
      </c>
      <c r="I1300">
        <v>6</v>
      </c>
      <c r="J1300">
        <v>0.26666666666666666</v>
      </c>
      <c r="K1300">
        <v>0.6</v>
      </c>
      <c r="L1300">
        <v>0.13333333333333333</v>
      </c>
      <c r="M1300">
        <v>23.432380952380946</v>
      </c>
      <c r="N1300">
        <v>27.33777777777777</v>
      </c>
      <c r="O1300">
        <v>0.26666666666666666</v>
      </c>
      <c r="P1300">
        <v>0.8666666666666667</v>
      </c>
      <c r="Q1300">
        <v>1</v>
      </c>
      <c r="R1300" s="112">
        <v>24.95114638447971</v>
      </c>
      <c r="S1300" s="112">
        <v>24.251146384479711</v>
      </c>
    </row>
    <row r="1301" spans="1:19">
      <c r="A1301">
        <v>1891</v>
      </c>
      <c r="B1301" s="100" t="s">
        <v>966</v>
      </c>
      <c r="C1301" s="112">
        <v>163.08347107438027</v>
      </c>
      <c r="D1301">
        <v>121</v>
      </c>
      <c r="E1301">
        <v>33</v>
      </c>
      <c r="F1301">
        <v>121</v>
      </c>
      <c r="G1301">
        <v>27</v>
      </c>
      <c r="H1301">
        <v>75</v>
      </c>
      <c r="I1301">
        <v>19</v>
      </c>
      <c r="J1301">
        <v>0.2231404958677686</v>
      </c>
      <c r="K1301">
        <v>0.6198347107438017</v>
      </c>
      <c r="L1301">
        <v>0.15702479338842976</v>
      </c>
      <c r="M1301">
        <v>23.297638724911469</v>
      </c>
      <c r="N1301">
        <v>27.180578512396711</v>
      </c>
      <c r="O1301">
        <v>0.2231404958677686</v>
      </c>
      <c r="P1301">
        <v>0.84297520661157033</v>
      </c>
      <c r="Q1301">
        <v>1</v>
      </c>
      <c r="R1301" s="112">
        <v>25.032018496654878</v>
      </c>
      <c r="S1301" s="112">
        <v>24.332018496654879</v>
      </c>
    </row>
    <row r="1302" spans="1:19">
      <c r="A1302">
        <v>1891</v>
      </c>
      <c r="B1302" s="242" t="s">
        <v>1054</v>
      </c>
      <c r="C1302" s="112">
        <v>161.69999999999999</v>
      </c>
      <c r="D1302">
        <v>52</v>
      </c>
      <c r="E1302">
        <v>37</v>
      </c>
      <c r="F1302">
        <v>52</v>
      </c>
      <c r="G1302">
        <v>26</v>
      </c>
      <c r="H1302">
        <v>26</v>
      </c>
      <c r="J1302">
        <v>0.5</v>
      </c>
      <c r="K1302">
        <v>0.5</v>
      </c>
      <c r="L1302">
        <v>0</v>
      </c>
      <c r="M1302">
        <v>23.099999999999998</v>
      </c>
      <c r="N1302">
        <v>26.95</v>
      </c>
      <c r="O1302">
        <v>0.5</v>
      </c>
      <c r="P1302">
        <v>1</v>
      </c>
      <c r="Q1302">
        <v>1</v>
      </c>
      <c r="R1302" s="112">
        <v>23.099999999999998</v>
      </c>
      <c r="S1302" s="112">
        <v>22.4</v>
      </c>
    </row>
    <row r="1303" spans="1:19">
      <c r="A1303">
        <v>1891</v>
      </c>
      <c r="B1303" s="100" t="s">
        <v>953</v>
      </c>
      <c r="C1303" s="112">
        <v>165.27729257641923</v>
      </c>
      <c r="D1303">
        <v>229</v>
      </c>
      <c r="E1303">
        <v>49</v>
      </c>
      <c r="F1303">
        <v>228</v>
      </c>
      <c r="G1303">
        <v>56</v>
      </c>
      <c r="H1303">
        <v>156</v>
      </c>
      <c r="I1303">
        <v>16</v>
      </c>
      <c r="J1303">
        <v>0.24561403508771928</v>
      </c>
      <c r="K1303">
        <v>0.68421052631578949</v>
      </c>
      <c r="L1303">
        <v>7.0175438596491224E-2</v>
      </c>
      <c r="M1303">
        <v>23.611041796631319</v>
      </c>
      <c r="N1303">
        <v>27.546215429403205</v>
      </c>
      <c r="O1303">
        <v>0.24561403508771928</v>
      </c>
      <c r="P1303">
        <v>0.92982456140350878</v>
      </c>
      <c r="Q1303">
        <v>1</v>
      </c>
      <c r="R1303" s="112">
        <v>25.074119172918302</v>
      </c>
      <c r="S1303" s="112">
        <v>24.374119172918302</v>
      </c>
    </row>
    <row r="1304" spans="1:19">
      <c r="A1304">
        <v>1891</v>
      </c>
      <c r="B1304" s="100" t="s">
        <v>967</v>
      </c>
      <c r="C1304" s="112">
        <v>162.99318181818174</v>
      </c>
      <c r="D1304">
        <v>44</v>
      </c>
      <c r="E1304">
        <v>15</v>
      </c>
      <c r="F1304">
        <v>44</v>
      </c>
      <c r="G1304">
        <v>12</v>
      </c>
      <c r="H1304">
        <v>29</v>
      </c>
      <c r="I1304">
        <v>3</v>
      </c>
      <c r="J1304">
        <v>0.27272727272727271</v>
      </c>
      <c r="K1304">
        <v>0.65909090909090906</v>
      </c>
      <c r="L1304">
        <v>6.8181818181818177E-2</v>
      </c>
      <c r="M1304">
        <v>23.28474025974025</v>
      </c>
      <c r="N1304">
        <v>27.165530303030291</v>
      </c>
      <c r="O1304">
        <v>0.27272727272727271</v>
      </c>
      <c r="P1304">
        <v>0.93181818181818177</v>
      </c>
      <c r="Q1304">
        <v>1</v>
      </c>
      <c r="R1304" s="112">
        <v>24.622943722943713</v>
      </c>
      <c r="S1304" s="112">
        <v>23.922943722943714</v>
      </c>
    </row>
    <row r="1305" spans="1:19">
      <c r="A1305">
        <v>1891</v>
      </c>
      <c r="B1305" s="100" t="s">
        <v>968</v>
      </c>
      <c r="C1305" s="112">
        <v>160</v>
      </c>
      <c r="D1305">
        <v>65</v>
      </c>
      <c r="E1305">
        <v>13</v>
      </c>
      <c r="F1305">
        <v>65</v>
      </c>
      <c r="G1305">
        <v>21</v>
      </c>
      <c r="H1305">
        <v>41</v>
      </c>
      <c r="I1305">
        <v>3</v>
      </c>
      <c r="J1305">
        <v>0.32307692307692309</v>
      </c>
      <c r="K1305">
        <v>0.63076923076923075</v>
      </c>
      <c r="L1305">
        <v>4.6153846153846156E-2</v>
      </c>
      <c r="M1305">
        <v>22.857142857142858</v>
      </c>
      <c r="N1305">
        <v>26.666666666666668</v>
      </c>
      <c r="O1305">
        <v>0.32307692307692309</v>
      </c>
      <c r="P1305">
        <v>0.95384615384615379</v>
      </c>
      <c r="Q1305">
        <v>1</v>
      </c>
      <c r="R1305" s="112">
        <v>23.925667828106853</v>
      </c>
      <c r="S1305" s="112">
        <v>23.225667828106854</v>
      </c>
    </row>
    <row r="1306" spans="1:19">
      <c r="A1306">
        <v>1891</v>
      </c>
      <c r="B1306" s="100" t="s">
        <v>836</v>
      </c>
      <c r="C1306" s="112">
        <v>159.98470588235267</v>
      </c>
      <c r="D1306">
        <v>170</v>
      </c>
      <c r="E1306">
        <v>38</v>
      </c>
      <c r="F1306">
        <v>170</v>
      </c>
      <c r="G1306">
        <v>43</v>
      </c>
      <c r="H1306">
        <v>111</v>
      </c>
      <c r="I1306">
        <v>16</v>
      </c>
      <c r="J1306">
        <v>0.25294117647058822</v>
      </c>
      <c r="K1306">
        <v>0.65294117647058825</v>
      </c>
      <c r="L1306">
        <v>9.4117647058823528E-2</v>
      </c>
      <c r="M1306">
        <v>22.854957983193238</v>
      </c>
      <c r="N1306">
        <v>26.664117647058777</v>
      </c>
      <c r="O1306">
        <v>0.25294117647058822</v>
      </c>
      <c r="P1306">
        <v>0.90588235294117647</v>
      </c>
      <c r="Q1306">
        <v>1</v>
      </c>
      <c r="R1306" s="112">
        <v>24.296261639791009</v>
      </c>
      <c r="S1306" s="112">
        <v>23.59626163979101</v>
      </c>
    </row>
    <row r="1307" spans="1:19">
      <c r="A1307">
        <v>1891</v>
      </c>
      <c r="B1307" s="100" t="s">
        <v>837</v>
      </c>
      <c r="C1307" s="112">
        <v>161.6</v>
      </c>
      <c r="D1307">
        <v>221</v>
      </c>
      <c r="E1307">
        <v>41</v>
      </c>
      <c r="F1307">
        <v>221</v>
      </c>
      <c r="G1307">
        <v>49</v>
      </c>
      <c r="H1307">
        <v>147</v>
      </c>
      <c r="I1307">
        <v>25</v>
      </c>
      <c r="J1307">
        <v>0.22171945701357465</v>
      </c>
      <c r="K1307">
        <v>0.66515837104072395</v>
      </c>
      <c r="L1307">
        <v>0.11312217194570136</v>
      </c>
      <c r="M1307">
        <v>23.085714285714285</v>
      </c>
      <c r="N1307">
        <v>26.933333333333334</v>
      </c>
      <c r="O1307">
        <v>0.22171945701357465</v>
      </c>
      <c r="P1307">
        <v>0.8868778280542986</v>
      </c>
      <c r="Q1307">
        <v>1</v>
      </c>
      <c r="R1307" s="112">
        <v>24.695432458697766</v>
      </c>
      <c r="S1307" s="112">
        <v>23.995432458697767</v>
      </c>
    </row>
    <row r="1308" spans="1:19">
      <c r="A1308">
        <v>1891</v>
      </c>
      <c r="B1308" s="100" t="s">
        <v>834</v>
      </c>
      <c r="C1308" s="112">
        <v>163.92</v>
      </c>
      <c r="D1308">
        <v>85</v>
      </c>
      <c r="E1308">
        <v>27</v>
      </c>
      <c r="F1308">
        <v>85</v>
      </c>
      <c r="G1308">
        <v>22</v>
      </c>
      <c r="H1308">
        <v>52</v>
      </c>
      <c r="I1308">
        <v>11</v>
      </c>
      <c r="J1308">
        <v>0.25882352941176473</v>
      </c>
      <c r="K1308">
        <v>0.61176470588235299</v>
      </c>
      <c r="L1308">
        <v>0.12941176470588237</v>
      </c>
      <c r="M1308">
        <v>23.417142857142856</v>
      </c>
      <c r="N1308">
        <v>27.319999999999997</v>
      </c>
      <c r="O1308">
        <v>0.25882352941176473</v>
      </c>
      <c r="P1308">
        <v>0.87058823529411766</v>
      </c>
      <c r="Q1308">
        <v>1</v>
      </c>
      <c r="R1308" s="112">
        <v>24.955769230769228</v>
      </c>
      <c r="S1308" s="112">
        <v>24.255769230769229</v>
      </c>
    </row>
    <row r="1309" spans="1:19">
      <c r="A1309">
        <v>1891</v>
      </c>
      <c r="B1309" s="100" t="s">
        <v>835</v>
      </c>
      <c r="C1309" s="112">
        <v>159.47543859649122</v>
      </c>
      <c r="D1309">
        <v>57</v>
      </c>
      <c r="E1309">
        <v>20</v>
      </c>
      <c r="F1309">
        <v>57</v>
      </c>
      <c r="G1309">
        <v>15</v>
      </c>
      <c r="H1309">
        <v>40</v>
      </c>
      <c r="I1309">
        <v>2</v>
      </c>
      <c r="J1309">
        <v>0.26315789473684209</v>
      </c>
      <c r="K1309">
        <v>0.70175438596491224</v>
      </c>
      <c r="L1309">
        <v>3.5087719298245612E-2</v>
      </c>
      <c r="M1309">
        <v>22.782205513784458</v>
      </c>
      <c r="N1309">
        <v>26.579239766081869</v>
      </c>
      <c r="O1309">
        <v>0.26315789473684209</v>
      </c>
      <c r="P1309">
        <v>0.96491228070175428</v>
      </c>
      <c r="Q1309">
        <v>0.99999999999999989</v>
      </c>
      <c r="R1309" s="112">
        <v>24.063704573934835</v>
      </c>
      <c r="S1309" s="112">
        <v>23.363704573934836</v>
      </c>
    </row>
    <row r="1310" spans="1:19">
      <c r="A1310">
        <v>1891</v>
      </c>
      <c r="B1310" s="100" t="s">
        <v>838</v>
      </c>
      <c r="C1310" s="112">
        <v>161.03636363636332</v>
      </c>
      <c r="D1310">
        <v>253</v>
      </c>
      <c r="E1310">
        <v>80</v>
      </c>
      <c r="F1310">
        <v>253</v>
      </c>
      <c r="G1310">
        <v>68</v>
      </c>
      <c r="H1310">
        <v>169</v>
      </c>
      <c r="I1310">
        <v>16</v>
      </c>
      <c r="J1310">
        <v>0.26877470355731226</v>
      </c>
      <c r="K1310">
        <v>0.66798418972332019</v>
      </c>
      <c r="L1310">
        <v>6.3241106719367585E-2</v>
      </c>
      <c r="M1310">
        <v>23.005194805194758</v>
      </c>
      <c r="N1310">
        <v>26.839393939393887</v>
      </c>
      <c r="O1310">
        <v>0.26877470355731226</v>
      </c>
      <c r="P1310">
        <v>0.93675889328063244</v>
      </c>
      <c r="Q1310">
        <v>1</v>
      </c>
      <c r="R1310" s="112">
        <v>24.332417582417534</v>
      </c>
      <c r="S1310" s="112">
        <v>23.632417582417535</v>
      </c>
    </row>
    <row r="1311" spans="1:19">
      <c r="A1311">
        <v>1891</v>
      </c>
      <c r="B1311" s="100" t="s">
        <v>839</v>
      </c>
      <c r="C1311" s="112">
        <v>160.98795180722897</v>
      </c>
      <c r="D1311">
        <v>249</v>
      </c>
      <c r="E1311">
        <v>30</v>
      </c>
      <c r="F1311">
        <v>249</v>
      </c>
      <c r="G1311">
        <v>53</v>
      </c>
      <c r="H1311">
        <v>168</v>
      </c>
      <c r="I1311">
        <v>28</v>
      </c>
      <c r="J1311">
        <v>0.21285140562248997</v>
      </c>
      <c r="K1311">
        <v>0.67469879518072284</v>
      </c>
      <c r="L1311">
        <v>0.11244979919678715</v>
      </c>
      <c r="M1311">
        <v>22.998278829604139</v>
      </c>
      <c r="N1311">
        <v>26.831325301204828</v>
      </c>
      <c r="O1311">
        <v>0.21285140562248997</v>
      </c>
      <c r="P1311">
        <v>0.88755020080321279</v>
      </c>
      <c r="Q1311">
        <v>0.99999999999999989</v>
      </c>
      <c r="R1311" s="112">
        <v>24.629605155315147</v>
      </c>
      <c r="S1311" s="112">
        <v>23.929605155315148</v>
      </c>
    </row>
    <row r="1312" spans="1:19">
      <c r="A1312">
        <v>1891</v>
      </c>
      <c r="B1312" s="100" t="s">
        <v>840</v>
      </c>
      <c r="C1312" s="112">
        <v>163.9</v>
      </c>
      <c r="D1312">
        <v>168</v>
      </c>
      <c r="E1312">
        <v>15</v>
      </c>
      <c r="F1312">
        <v>168</v>
      </c>
      <c r="G1312">
        <v>39</v>
      </c>
      <c r="H1312">
        <v>113</v>
      </c>
      <c r="I1312">
        <v>16</v>
      </c>
      <c r="J1312">
        <v>0.23214285714285715</v>
      </c>
      <c r="K1312">
        <v>0.67261904761904767</v>
      </c>
      <c r="L1312">
        <v>9.5238095238095233E-2</v>
      </c>
      <c r="M1312">
        <v>23.414285714285715</v>
      </c>
      <c r="N1312">
        <v>27.316666666666666</v>
      </c>
      <c r="O1312">
        <v>0.23214285714285715</v>
      </c>
      <c r="P1312">
        <v>0.90476190476190488</v>
      </c>
      <c r="Q1312">
        <v>1</v>
      </c>
      <c r="R1312" s="112">
        <v>24.968331226295827</v>
      </c>
      <c r="S1312" s="112">
        <v>24.268331226295828</v>
      </c>
    </row>
    <row r="1313" spans="1:19">
      <c r="A1313">
        <v>1891</v>
      </c>
      <c r="B1313" s="239" t="s">
        <v>1055</v>
      </c>
    </row>
    <row r="1314" spans="1:19">
      <c r="A1314">
        <v>1891</v>
      </c>
      <c r="B1314" s="100" t="s">
        <v>818</v>
      </c>
      <c r="C1314" s="112">
        <v>164.63037974683539</v>
      </c>
      <c r="D1314">
        <v>158</v>
      </c>
      <c r="E1314">
        <v>18</v>
      </c>
      <c r="F1314">
        <v>158</v>
      </c>
      <c r="G1314">
        <v>23</v>
      </c>
      <c r="H1314">
        <v>109</v>
      </c>
      <c r="I1314">
        <v>26</v>
      </c>
      <c r="J1314">
        <v>0.14556962025316456</v>
      </c>
      <c r="K1314">
        <v>0.689873417721519</v>
      </c>
      <c r="L1314">
        <v>0.16455696202531644</v>
      </c>
      <c r="M1314">
        <v>23.518625678119342</v>
      </c>
      <c r="N1314">
        <v>27.438396624472563</v>
      </c>
      <c r="O1314">
        <v>0.14556962025316456</v>
      </c>
      <c r="P1314">
        <v>0.83544303797468356</v>
      </c>
      <c r="Q1314">
        <v>1</v>
      </c>
      <c r="R1314" s="112">
        <v>25.532452953309988</v>
      </c>
      <c r="S1314" s="112">
        <v>24.832452953309989</v>
      </c>
    </row>
    <row r="1315" spans="1:19">
      <c r="A1315">
        <v>1891</v>
      </c>
      <c r="B1315" s="100" t="s">
        <v>819</v>
      </c>
      <c r="C1315" s="112">
        <v>163.4</v>
      </c>
      <c r="D1315">
        <v>154</v>
      </c>
      <c r="E1315">
        <v>7</v>
      </c>
      <c r="F1315">
        <v>154</v>
      </c>
      <c r="G1315">
        <v>28</v>
      </c>
      <c r="H1315">
        <v>114</v>
      </c>
      <c r="I1315">
        <v>12</v>
      </c>
      <c r="J1315">
        <v>0.18181818181818182</v>
      </c>
      <c r="K1315">
        <v>0.74025974025974028</v>
      </c>
      <c r="L1315">
        <v>7.792207792207792E-2</v>
      </c>
      <c r="M1315">
        <v>23.342857142857145</v>
      </c>
      <c r="N1315">
        <v>27.233333333333334</v>
      </c>
      <c r="O1315">
        <v>0.18181818181818182</v>
      </c>
      <c r="P1315">
        <v>0.92207792207792205</v>
      </c>
      <c r="Q1315">
        <v>1</v>
      </c>
      <c r="R1315" s="112">
        <v>25.015079365079366</v>
      </c>
      <c r="S1315" s="112">
        <v>24.315079365079367</v>
      </c>
    </row>
    <row r="1316" spans="1:19">
      <c r="A1316">
        <v>1891</v>
      </c>
      <c r="B1316" s="100" t="s">
        <v>820</v>
      </c>
      <c r="C1316" s="112">
        <v>164.1</v>
      </c>
      <c r="D1316">
        <v>408</v>
      </c>
      <c r="E1316">
        <v>46</v>
      </c>
      <c r="F1316">
        <v>408</v>
      </c>
      <c r="G1316">
        <v>83</v>
      </c>
      <c r="H1316">
        <v>288</v>
      </c>
      <c r="I1316">
        <v>37</v>
      </c>
      <c r="J1316">
        <v>0.20343137254901961</v>
      </c>
      <c r="K1316">
        <v>0.70588235294117652</v>
      </c>
      <c r="L1316">
        <v>9.0686274509803919E-2</v>
      </c>
      <c r="M1316">
        <v>23.442857142857143</v>
      </c>
      <c r="N1316">
        <v>27.349999999999998</v>
      </c>
      <c r="O1316">
        <v>0.20343137254901961</v>
      </c>
      <c r="P1316">
        <v>0.90931372549019618</v>
      </c>
      <c r="Q1316">
        <v>1</v>
      </c>
      <c r="R1316" s="112">
        <v>25.084399801587299</v>
      </c>
      <c r="S1316" s="112">
        <v>24.3843998015873</v>
      </c>
    </row>
    <row r="1317" spans="1:19">
      <c r="A1317">
        <v>1891</v>
      </c>
      <c r="B1317" s="100" t="s">
        <v>821</v>
      </c>
      <c r="C1317" s="112">
        <v>163.84749034749012</v>
      </c>
      <c r="D1317">
        <v>259</v>
      </c>
      <c r="E1317">
        <v>43</v>
      </c>
      <c r="F1317">
        <v>259</v>
      </c>
      <c r="G1317">
        <v>64</v>
      </c>
      <c r="H1317">
        <v>170</v>
      </c>
      <c r="I1317">
        <v>25</v>
      </c>
      <c r="J1317">
        <v>0.24710424710424711</v>
      </c>
      <c r="K1317">
        <v>0.65637065637065639</v>
      </c>
      <c r="L1317">
        <v>9.6525096525096526E-2</v>
      </c>
      <c r="M1317">
        <v>23.406784335355731</v>
      </c>
      <c r="N1317">
        <v>27.307915057915022</v>
      </c>
      <c r="O1317">
        <v>0.24710424710424711</v>
      </c>
      <c r="P1317">
        <v>0.90347490347490345</v>
      </c>
      <c r="Q1317">
        <v>1</v>
      </c>
      <c r="R1317" s="112">
        <v>24.909867054930046</v>
      </c>
      <c r="S1317" s="112">
        <v>24.209867054930047</v>
      </c>
    </row>
    <row r="1318" spans="1:19">
      <c r="A1318">
        <v>1891</v>
      </c>
      <c r="B1318" s="100" t="s">
        <v>822</v>
      </c>
      <c r="C1318" s="112">
        <v>161.9467432950191</v>
      </c>
      <c r="D1318">
        <v>261</v>
      </c>
      <c r="E1318">
        <v>39</v>
      </c>
      <c r="F1318">
        <v>261</v>
      </c>
      <c r="G1318">
        <v>73</v>
      </c>
      <c r="H1318">
        <v>160</v>
      </c>
      <c r="I1318">
        <v>28</v>
      </c>
      <c r="J1318">
        <v>0.27969348659003829</v>
      </c>
      <c r="K1318">
        <v>0.6130268199233716</v>
      </c>
      <c r="L1318">
        <v>0.10727969348659004</v>
      </c>
      <c r="M1318">
        <v>23.135249042145585</v>
      </c>
      <c r="N1318">
        <v>26.991123882503185</v>
      </c>
      <c r="O1318">
        <v>0.27969348659003829</v>
      </c>
      <c r="P1318">
        <v>0.89272030651340994</v>
      </c>
      <c r="Q1318">
        <v>1</v>
      </c>
      <c r="R1318" s="112">
        <v>24.520954062899097</v>
      </c>
      <c r="S1318" s="112">
        <v>23.820954062899098</v>
      </c>
    </row>
    <row r="1319" spans="1:19">
      <c r="A1319">
        <v>1891</v>
      </c>
      <c r="B1319" s="239" t="s">
        <v>1056</v>
      </c>
      <c r="C1319" s="112">
        <v>163</v>
      </c>
      <c r="D1319">
        <v>159</v>
      </c>
      <c r="E1319">
        <v>32</v>
      </c>
      <c r="F1319">
        <v>159</v>
      </c>
      <c r="G1319">
        <v>38</v>
      </c>
      <c r="H1319">
        <v>94</v>
      </c>
      <c r="I1319">
        <v>27</v>
      </c>
      <c r="J1319">
        <v>0.2389937106918239</v>
      </c>
      <c r="K1319">
        <v>0.5911949685534591</v>
      </c>
      <c r="L1319">
        <v>0.16981132075471697</v>
      </c>
      <c r="M1319">
        <v>23.285714285714285</v>
      </c>
      <c r="N1319">
        <v>27.166666666666668</v>
      </c>
      <c r="O1319">
        <v>0.2389937106918239</v>
      </c>
      <c r="P1319">
        <v>0.83018867924528306</v>
      </c>
      <c r="Q1319">
        <v>1</v>
      </c>
      <c r="R1319" s="112">
        <v>24.999113475177303</v>
      </c>
      <c r="S1319" s="112">
        <v>24.299113475177304</v>
      </c>
    </row>
    <row r="1320" spans="1:19">
      <c r="A1320">
        <v>1891</v>
      </c>
      <c r="B1320" s="239" t="s">
        <v>1057</v>
      </c>
    </row>
    <row r="1321" spans="1:19">
      <c r="A1321">
        <v>1891</v>
      </c>
      <c r="B1321" s="100" t="s">
        <v>858</v>
      </c>
      <c r="C1321" s="112">
        <v>164.27878787878774</v>
      </c>
      <c r="D1321">
        <v>66</v>
      </c>
      <c r="E1321">
        <v>11</v>
      </c>
      <c r="F1321">
        <v>66</v>
      </c>
      <c r="G1321">
        <v>10</v>
      </c>
      <c r="H1321">
        <v>42</v>
      </c>
      <c r="I1321">
        <v>14</v>
      </c>
      <c r="J1321">
        <v>0.15151515151515152</v>
      </c>
      <c r="K1321">
        <v>0.63636363636363635</v>
      </c>
      <c r="L1321">
        <v>0.21212121212121213</v>
      </c>
      <c r="M1321">
        <v>23.46839826839825</v>
      </c>
      <c r="N1321">
        <v>27.379797979797956</v>
      </c>
      <c r="O1321">
        <v>0.15151515151515152</v>
      </c>
      <c r="P1321">
        <v>0.78787878787878785</v>
      </c>
      <c r="Q1321">
        <v>1</v>
      </c>
      <c r="R1321" s="112">
        <v>25.610355253212376</v>
      </c>
      <c r="S1321" s="112">
        <v>24.910355253212376</v>
      </c>
    </row>
    <row r="1322" spans="1:19">
      <c r="A1322">
        <v>1891</v>
      </c>
      <c r="B1322" s="100" t="s">
        <v>980</v>
      </c>
      <c r="C1322" s="112">
        <v>162.53333333333345</v>
      </c>
      <c r="D1322">
        <v>18</v>
      </c>
      <c r="E1322">
        <v>3</v>
      </c>
      <c r="F1322">
        <v>18</v>
      </c>
      <c r="G1322">
        <v>2</v>
      </c>
      <c r="H1322">
        <v>12</v>
      </c>
      <c r="I1322">
        <v>4</v>
      </c>
      <c r="J1322">
        <v>0.1111111111111111</v>
      </c>
      <c r="K1322">
        <v>0.66666666666666663</v>
      </c>
      <c r="L1322">
        <v>0.22222222222222221</v>
      </c>
      <c r="M1322">
        <v>23.219047619047636</v>
      </c>
      <c r="N1322">
        <v>27.088888888888906</v>
      </c>
      <c r="O1322">
        <v>0.1111111111111111</v>
      </c>
      <c r="P1322">
        <v>0.77777777777777768</v>
      </c>
      <c r="Q1322">
        <v>0.99999999999999989</v>
      </c>
      <c r="R1322" s="112">
        <v>25.476455026455046</v>
      </c>
      <c r="S1322" s="112">
        <v>24.776455026455046</v>
      </c>
    </row>
    <row r="1323" spans="1:19">
      <c r="A1323">
        <v>1891</v>
      </c>
      <c r="B1323" s="100" t="s">
        <v>866</v>
      </c>
      <c r="C1323" s="112">
        <v>160.42564102564117</v>
      </c>
      <c r="D1323">
        <v>39</v>
      </c>
      <c r="E1323">
        <v>9</v>
      </c>
      <c r="F1323">
        <v>39</v>
      </c>
      <c r="G1323">
        <v>6</v>
      </c>
      <c r="H1323">
        <v>27</v>
      </c>
      <c r="I1323">
        <v>6</v>
      </c>
      <c r="J1323">
        <v>0.15384615384615385</v>
      </c>
      <c r="K1323">
        <v>0.69230769230769229</v>
      </c>
      <c r="L1323">
        <v>0.15384615384615385</v>
      </c>
      <c r="M1323">
        <v>22.91794871794874</v>
      </c>
      <c r="N1323">
        <v>26.737606837606862</v>
      </c>
      <c r="O1323">
        <v>0.15384615384615385</v>
      </c>
      <c r="P1323">
        <v>0.84615384615384615</v>
      </c>
      <c r="Q1323">
        <v>1</v>
      </c>
      <c r="R1323" s="112">
        <v>24.827777777777801</v>
      </c>
      <c r="S1323" s="112">
        <v>24.127777777777801</v>
      </c>
    </row>
    <row r="1324" spans="1:19">
      <c r="A1324">
        <v>1891</v>
      </c>
      <c r="B1324" s="100" t="s">
        <v>981</v>
      </c>
      <c r="C1324" s="112">
        <v>164.08</v>
      </c>
      <c r="D1324">
        <v>30</v>
      </c>
      <c r="E1324">
        <v>6</v>
      </c>
      <c r="F1324">
        <v>30</v>
      </c>
      <c r="G1324">
        <v>10</v>
      </c>
      <c r="H1324">
        <v>16</v>
      </c>
      <c r="I1324">
        <v>4</v>
      </c>
      <c r="J1324">
        <v>0.33333333333333331</v>
      </c>
      <c r="K1324">
        <v>0.53333333333333333</v>
      </c>
      <c r="L1324">
        <v>0.13333333333333333</v>
      </c>
      <c r="M1324">
        <v>23.44</v>
      </c>
      <c r="N1324">
        <v>27.346666666666668</v>
      </c>
      <c r="O1324">
        <v>0.33333333333333331</v>
      </c>
      <c r="P1324">
        <v>0.8666666666666667</v>
      </c>
      <c r="Q1324">
        <v>1</v>
      </c>
      <c r="R1324" s="112">
        <v>24.660833333333336</v>
      </c>
      <c r="S1324" s="112">
        <v>23.960833333333337</v>
      </c>
    </row>
    <row r="1325" spans="1:19">
      <c r="A1325">
        <v>1891</v>
      </c>
      <c r="B1325" s="128" t="s">
        <v>875</v>
      </c>
      <c r="C1325" s="112">
        <v>162.52127659574481</v>
      </c>
      <c r="D1325">
        <v>94</v>
      </c>
      <c r="E1325">
        <v>30</v>
      </c>
      <c r="F1325">
        <v>94</v>
      </c>
      <c r="G1325">
        <v>27</v>
      </c>
      <c r="H1325">
        <v>54</v>
      </c>
      <c r="I1325">
        <v>13</v>
      </c>
      <c r="J1325">
        <v>0.28723404255319152</v>
      </c>
      <c r="K1325">
        <v>0.57446808510638303</v>
      </c>
      <c r="L1325">
        <v>0.13829787234042554</v>
      </c>
      <c r="M1325">
        <v>23.217325227963546</v>
      </c>
      <c r="N1325">
        <v>27.086879432624134</v>
      </c>
      <c r="O1325">
        <v>0.28723404255319152</v>
      </c>
      <c r="P1325">
        <v>0.86170212765957455</v>
      </c>
      <c r="Q1325">
        <v>1</v>
      </c>
      <c r="R1325" s="112">
        <v>24.65049345191191</v>
      </c>
      <c r="S1325" s="112">
        <v>23.95049345191191</v>
      </c>
    </row>
    <row r="1326" spans="1:19">
      <c r="A1326">
        <v>1891</v>
      </c>
      <c r="B1326" s="100" t="s">
        <v>891</v>
      </c>
      <c r="C1326" s="112">
        <v>164.7</v>
      </c>
      <c r="D1326">
        <v>168</v>
      </c>
      <c r="E1326">
        <v>39</v>
      </c>
      <c r="F1326">
        <v>168</v>
      </c>
      <c r="G1326">
        <v>25</v>
      </c>
      <c r="H1326">
        <v>110</v>
      </c>
      <c r="I1326">
        <v>33</v>
      </c>
      <c r="J1326">
        <v>0.14880952380952381</v>
      </c>
      <c r="K1326">
        <v>0.65476190476190477</v>
      </c>
      <c r="L1326">
        <v>0.19642857142857142</v>
      </c>
      <c r="M1326">
        <v>23.528571428571428</v>
      </c>
      <c r="N1326">
        <v>27.45</v>
      </c>
      <c r="O1326">
        <v>0.14880952380952381</v>
      </c>
      <c r="P1326">
        <v>0.8035714285714286</v>
      </c>
      <c r="Q1326">
        <v>1</v>
      </c>
      <c r="R1326" s="112">
        <v>25.631883116883117</v>
      </c>
      <c r="S1326" s="112">
        <v>24.931883116883117</v>
      </c>
    </row>
    <row r="1327" spans="1:19">
      <c r="A1327">
        <v>1891</v>
      </c>
      <c r="B1327" s="239" t="s">
        <v>1058</v>
      </c>
      <c r="C1327" s="112">
        <v>165.3</v>
      </c>
      <c r="D1327">
        <v>133</v>
      </c>
      <c r="E1327">
        <v>16</v>
      </c>
      <c r="F1327">
        <v>133</v>
      </c>
      <c r="G1327">
        <v>16</v>
      </c>
      <c r="H1327">
        <v>101</v>
      </c>
      <c r="I1327">
        <v>16</v>
      </c>
      <c r="J1327">
        <v>0.12030075187969924</v>
      </c>
      <c r="K1327">
        <v>0.75939849624060152</v>
      </c>
      <c r="L1327">
        <v>0.12030075187969924</v>
      </c>
      <c r="M1327">
        <v>23.614285714285717</v>
      </c>
      <c r="N1327">
        <v>27.55</v>
      </c>
      <c r="O1327">
        <v>0.12030075187969924</v>
      </c>
      <c r="P1327">
        <v>0.87969924812030076</v>
      </c>
      <c r="Q1327">
        <v>1</v>
      </c>
      <c r="R1327" s="112">
        <v>25.582142857142859</v>
      </c>
      <c r="S1327" s="112">
        <v>24.88214285714286</v>
      </c>
    </row>
    <row r="1328" spans="1:19">
      <c r="A1328">
        <v>1891</v>
      </c>
      <c r="B1328" s="239" t="s">
        <v>1059</v>
      </c>
      <c r="C1328" s="112">
        <v>166.86111111111097</v>
      </c>
      <c r="D1328">
        <v>108</v>
      </c>
      <c r="E1328">
        <v>6</v>
      </c>
      <c r="F1328">
        <v>108</v>
      </c>
      <c r="G1328">
        <v>17</v>
      </c>
      <c r="H1328">
        <v>75</v>
      </c>
      <c r="I1328">
        <v>16</v>
      </c>
      <c r="J1328">
        <v>0.15740740740740741</v>
      </c>
      <c r="K1328">
        <v>0.69444444444444442</v>
      </c>
      <c r="L1328">
        <v>0.14814814814814814</v>
      </c>
      <c r="M1328">
        <v>23.837301587301567</v>
      </c>
      <c r="N1328">
        <v>27.810185185185162</v>
      </c>
      <c r="O1328">
        <v>0.15740740740740741</v>
      </c>
      <c r="P1328">
        <v>0.85185185185185186</v>
      </c>
      <c r="Q1328">
        <v>1</v>
      </c>
      <c r="R1328" s="112">
        <v>25.797257495590806</v>
      </c>
      <c r="S1328" s="112">
        <v>25.097257495590807</v>
      </c>
    </row>
    <row r="1329" spans="1:19">
      <c r="A1329">
        <v>1891</v>
      </c>
      <c r="B1329" s="239" t="s">
        <v>1060</v>
      </c>
      <c r="C1329" s="112">
        <v>163.08489795918388</v>
      </c>
      <c r="D1329">
        <v>245</v>
      </c>
      <c r="E1329">
        <v>50</v>
      </c>
      <c r="F1329">
        <v>245</v>
      </c>
      <c r="G1329">
        <v>54</v>
      </c>
      <c r="H1329">
        <v>171</v>
      </c>
      <c r="I1329">
        <v>20</v>
      </c>
      <c r="J1329">
        <v>0.22040816326530613</v>
      </c>
      <c r="K1329">
        <v>0.69795918367346943</v>
      </c>
      <c r="L1329">
        <v>8.1632653061224483E-2</v>
      </c>
      <c r="M1329">
        <v>23.297842565597698</v>
      </c>
      <c r="N1329">
        <v>27.180816326530646</v>
      </c>
      <c r="O1329">
        <v>0.22040816326530613</v>
      </c>
      <c r="P1329">
        <v>0.91836734693877553</v>
      </c>
      <c r="Q1329">
        <v>1</v>
      </c>
      <c r="R1329" s="112">
        <v>24.85330281486031</v>
      </c>
      <c r="S1329" s="112">
        <v>24.153302814860311</v>
      </c>
    </row>
    <row r="1330" spans="1:19">
      <c r="A1330">
        <v>1891</v>
      </c>
      <c r="B1330" s="239" t="s">
        <v>1061</v>
      </c>
      <c r="C1330" s="112">
        <v>164.90089686098639</v>
      </c>
      <c r="D1330">
        <v>223</v>
      </c>
      <c r="E1330">
        <v>43</v>
      </c>
      <c r="F1330">
        <v>223</v>
      </c>
      <c r="G1330">
        <v>37</v>
      </c>
      <c r="H1330">
        <v>138</v>
      </c>
      <c r="I1330">
        <v>48</v>
      </c>
      <c r="J1330">
        <v>0.16591928251121077</v>
      </c>
      <c r="K1330">
        <v>0.6188340807174888</v>
      </c>
      <c r="L1330">
        <v>0.21524663677130046</v>
      </c>
      <c r="M1330">
        <v>23.557270980140913</v>
      </c>
      <c r="N1330">
        <v>27.4834828101644</v>
      </c>
      <c r="O1330">
        <v>0.16591928251121077</v>
      </c>
      <c r="P1330">
        <v>0.7847533632286996</v>
      </c>
      <c r="Q1330">
        <v>1</v>
      </c>
      <c r="R1330" s="112">
        <v>25.676856352146345</v>
      </c>
      <c r="S1330" s="112">
        <v>24.976856352146346</v>
      </c>
    </row>
    <row r="1331" spans="1:19">
      <c r="A1331">
        <v>1891</v>
      </c>
      <c r="B1331" s="239" t="s">
        <v>1062</v>
      </c>
    </row>
    <row r="1332" spans="1:19">
      <c r="A1332">
        <v>1891</v>
      </c>
      <c r="B1332" s="100" t="s">
        <v>935</v>
      </c>
      <c r="C1332" s="112">
        <v>163.87635135135167</v>
      </c>
      <c r="D1332">
        <v>148</v>
      </c>
      <c r="E1332">
        <v>22</v>
      </c>
      <c r="F1332">
        <v>148</v>
      </c>
      <c r="G1332">
        <v>20</v>
      </c>
      <c r="H1332">
        <v>99</v>
      </c>
      <c r="I1332">
        <v>29</v>
      </c>
      <c r="J1332">
        <v>0.13513513513513514</v>
      </c>
      <c r="K1332">
        <v>0.66891891891891897</v>
      </c>
      <c r="L1332">
        <v>0.19594594594594594</v>
      </c>
      <c r="M1332">
        <v>23.410907335907382</v>
      </c>
      <c r="N1332">
        <v>27.312725225225279</v>
      </c>
      <c r="O1332">
        <v>0.13513513513513514</v>
      </c>
      <c r="P1332">
        <v>0.80405405405405417</v>
      </c>
      <c r="Q1332">
        <v>1</v>
      </c>
      <c r="R1332" s="112">
        <v>25.539171639171688</v>
      </c>
      <c r="S1332" s="112">
        <v>24.839171639171688</v>
      </c>
    </row>
    <row r="1333" spans="1:19">
      <c r="A1333">
        <v>1891</v>
      </c>
      <c r="B1333" s="128" t="s">
        <v>937</v>
      </c>
      <c r="C1333" s="112">
        <v>164.1</v>
      </c>
      <c r="D1333">
        <v>104</v>
      </c>
      <c r="E1333">
        <v>18</v>
      </c>
      <c r="F1333">
        <v>104</v>
      </c>
      <c r="G1333">
        <v>21</v>
      </c>
      <c r="H1333">
        <v>76</v>
      </c>
      <c r="I1333">
        <v>7</v>
      </c>
      <c r="J1333">
        <v>0.20192307692307693</v>
      </c>
      <c r="K1333">
        <v>0.73076923076923073</v>
      </c>
      <c r="L1333">
        <v>6.7307692307692304E-2</v>
      </c>
      <c r="M1333">
        <v>23.442857142857143</v>
      </c>
      <c r="N1333">
        <v>27.349999999999998</v>
      </c>
      <c r="O1333">
        <v>0.20192307692307693</v>
      </c>
      <c r="P1333">
        <v>0.93269230769230771</v>
      </c>
      <c r="Q1333">
        <v>1</v>
      </c>
      <c r="R1333" s="112">
        <v>25.036560150375941</v>
      </c>
      <c r="S1333" s="112">
        <v>24.336560150375941</v>
      </c>
    </row>
    <row r="1334" spans="1:19">
      <c r="A1334">
        <v>1891</v>
      </c>
      <c r="B1334" s="128" t="s">
        <v>938</v>
      </c>
      <c r="C1334" s="112">
        <v>164.3</v>
      </c>
      <c r="D1334">
        <v>185</v>
      </c>
      <c r="E1334">
        <v>48</v>
      </c>
      <c r="F1334">
        <v>185</v>
      </c>
      <c r="G1334">
        <v>34</v>
      </c>
      <c r="H1334">
        <v>124</v>
      </c>
      <c r="I1334">
        <v>27</v>
      </c>
      <c r="J1334">
        <v>0.18378378378378379</v>
      </c>
      <c r="K1334">
        <v>0.67027027027027031</v>
      </c>
      <c r="L1334">
        <v>0.14594594594594595</v>
      </c>
      <c r="M1334">
        <v>23.471428571428572</v>
      </c>
      <c r="N1334">
        <v>27.383333333333336</v>
      </c>
      <c r="O1334">
        <v>0.18378378378378379</v>
      </c>
      <c r="P1334">
        <v>0.8540540540540541</v>
      </c>
      <c r="Q1334">
        <v>1</v>
      </c>
      <c r="R1334" s="112">
        <v>25.316964285714288</v>
      </c>
      <c r="S1334" s="112">
        <v>24.616964285714289</v>
      </c>
    </row>
    <row r="1335" spans="1:19">
      <c r="A1335">
        <v>1891</v>
      </c>
      <c r="B1335" s="128" t="s">
        <v>940</v>
      </c>
      <c r="C1335" s="112">
        <v>163.1945454545455</v>
      </c>
      <c r="D1335">
        <v>275</v>
      </c>
      <c r="E1335">
        <v>44</v>
      </c>
      <c r="F1335">
        <v>275</v>
      </c>
      <c r="G1335">
        <v>40</v>
      </c>
      <c r="H1335">
        <v>178</v>
      </c>
      <c r="I1335">
        <v>57</v>
      </c>
      <c r="J1335">
        <v>0.14545454545454545</v>
      </c>
      <c r="K1335">
        <v>0.64727272727272722</v>
      </c>
      <c r="L1335">
        <v>0.20727272727272728</v>
      </c>
      <c r="M1335">
        <v>23.313506493506502</v>
      </c>
      <c r="N1335">
        <v>27.199090909090916</v>
      </c>
      <c r="O1335">
        <v>0.14545454545454545</v>
      </c>
      <c r="P1335">
        <v>0.79272727272727272</v>
      </c>
      <c r="Q1335">
        <v>1</v>
      </c>
      <c r="R1335" s="112">
        <v>25.441846271705831</v>
      </c>
      <c r="S1335" s="112">
        <v>24.741846271705832</v>
      </c>
    </row>
    <row r="1336" spans="1:19">
      <c r="A1336">
        <v>1891</v>
      </c>
      <c r="B1336" s="100" t="s">
        <v>892</v>
      </c>
      <c r="C1336" s="112">
        <v>161.77793103448286</v>
      </c>
      <c r="D1336">
        <v>145</v>
      </c>
      <c r="E1336">
        <v>32</v>
      </c>
      <c r="F1336">
        <v>145</v>
      </c>
      <c r="G1336">
        <v>40</v>
      </c>
      <c r="H1336">
        <v>95</v>
      </c>
      <c r="I1336">
        <v>10</v>
      </c>
      <c r="J1336">
        <v>0.27586206896551724</v>
      </c>
      <c r="K1336">
        <v>0.65517241379310343</v>
      </c>
      <c r="L1336">
        <v>6.8965517241379309E-2</v>
      </c>
      <c r="M1336">
        <v>23.111133004926124</v>
      </c>
      <c r="N1336">
        <v>26.962988505747145</v>
      </c>
      <c r="O1336">
        <v>0.27586206896551724</v>
      </c>
      <c r="P1336">
        <v>0.93103448275862066</v>
      </c>
      <c r="Q1336">
        <v>1</v>
      </c>
      <c r="R1336" s="112">
        <v>24.428873044680685</v>
      </c>
      <c r="S1336" s="112">
        <v>23.728873044680686</v>
      </c>
    </row>
    <row r="1337" spans="1:19">
      <c r="A1337">
        <v>1891</v>
      </c>
      <c r="B1337" s="128" t="s">
        <v>893</v>
      </c>
      <c r="C1337" s="112">
        <v>161.17241379310357</v>
      </c>
      <c r="D1337">
        <v>174</v>
      </c>
      <c r="E1337">
        <v>29</v>
      </c>
      <c r="F1337">
        <v>174</v>
      </c>
      <c r="G1337">
        <v>43</v>
      </c>
      <c r="H1337">
        <v>111</v>
      </c>
      <c r="I1337">
        <v>20</v>
      </c>
      <c r="J1337">
        <v>0.2471264367816092</v>
      </c>
      <c r="K1337">
        <v>0.63793103448275867</v>
      </c>
      <c r="L1337">
        <v>0.11494252873563218</v>
      </c>
      <c r="M1337">
        <v>23.024630541871939</v>
      </c>
      <c r="N1337">
        <v>26.862068965517263</v>
      </c>
      <c r="O1337">
        <v>0.2471264367816092</v>
      </c>
      <c r="P1337">
        <v>0.88505747126436785</v>
      </c>
      <c r="Q1337">
        <v>1</v>
      </c>
      <c r="R1337" s="112">
        <v>24.545777304398015</v>
      </c>
      <c r="S1337" s="112">
        <v>23.845777304398016</v>
      </c>
    </row>
    <row r="1338" spans="1:19">
      <c r="A1338">
        <v>1891</v>
      </c>
      <c r="B1338" s="128" t="s">
        <v>942</v>
      </c>
      <c r="C1338" s="112">
        <v>165.06619718309855</v>
      </c>
      <c r="D1338">
        <v>71</v>
      </c>
      <c r="E1338">
        <v>10</v>
      </c>
      <c r="F1338">
        <v>71</v>
      </c>
      <c r="G1338">
        <v>16</v>
      </c>
      <c r="H1338">
        <v>50</v>
      </c>
      <c r="I1338">
        <v>5</v>
      </c>
      <c r="J1338">
        <v>0.22535211267605634</v>
      </c>
      <c r="K1338">
        <v>0.70422535211267601</v>
      </c>
      <c r="L1338">
        <v>7.0422535211267609E-2</v>
      </c>
      <c r="M1338">
        <v>23.580885311871221</v>
      </c>
      <c r="N1338">
        <v>27.51103286384976</v>
      </c>
      <c r="O1338">
        <v>0.22535211267605634</v>
      </c>
      <c r="P1338">
        <v>0.92957746478873238</v>
      </c>
      <c r="Q1338">
        <v>1</v>
      </c>
      <c r="R1338" s="112">
        <v>25.11364285714285</v>
      </c>
      <c r="S1338" s="112">
        <v>24.41364285714285</v>
      </c>
    </row>
    <row r="1339" spans="1:19">
      <c r="A1339">
        <v>1891</v>
      </c>
      <c r="B1339" s="248" t="s">
        <v>1063</v>
      </c>
    </row>
    <row r="1340" spans="1:19">
      <c r="A1340">
        <v>1891</v>
      </c>
      <c r="B1340" s="100" t="s">
        <v>860</v>
      </c>
    </row>
    <row r="1341" spans="1:19">
      <c r="A1341">
        <v>1891</v>
      </c>
      <c r="B1341" s="100" t="s">
        <v>898</v>
      </c>
      <c r="C1341" s="112">
        <v>162.89860139860153</v>
      </c>
      <c r="D1341">
        <v>143</v>
      </c>
      <c r="E1341">
        <v>33</v>
      </c>
      <c r="F1341">
        <v>143</v>
      </c>
      <c r="G1341">
        <v>18</v>
      </c>
      <c r="H1341">
        <v>97</v>
      </c>
      <c r="I1341">
        <v>28</v>
      </c>
      <c r="J1341">
        <v>0.12587412587412589</v>
      </c>
      <c r="K1341">
        <v>0.67832167832167833</v>
      </c>
      <c r="L1341">
        <v>0.19580419580419581</v>
      </c>
      <c r="M1341">
        <v>23.271228771228788</v>
      </c>
      <c r="N1341">
        <v>27.14976689976692</v>
      </c>
      <c r="O1341">
        <v>0.12587412587412589</v>
      </c>
      <c r="P1341">
        <v>0.80419580419580416</v>
      </c>
      <c r="Q1341">
        <v>1</v>
      </c>
      <c r="R1341" s="112">
        <v>25.410422481298788</v>
      </c>
      <c r="S1341" s="112">
        <v>24.710422481298789</v>
      </c>
    </row>
    <row r="1342" spans="1:19">
      <c r="A1342">
        <v>1891</v>
      </c>
      <c r="B1342" s="128" t="s">
        <v>853</v>
      </c>
      <c r="C1342" s="112">
        <v>164.2</v>
      </c>
      <c r="D1342">
        <v>176</v>
      </c>
      <c r="E1342">
        <v>45</v>
      </c>
      <c r="F1342">
        <v>176</v>
      </c>
      <c r="G1342">
        <v>28</v>
      </c>
      <c r="H1342">
        <v>113</v>
      </c>
      <c r="I1342">
        <v>35</v>
      </c>
      <c r="J1342">
        <v>0.15909090909090909</v>
      </c>
      <c r="K1342">
        <v>0.64204545454545459</v>
      </c>
      <c r="L1342">
        <v>0.19886363636363635</v>
      </c>
      <c r="M1342">
        <v>23.457142857142856</v>
      </c>
      <c r="N1342">
        <v>27.366666666666664</v>
      </c>
      <c r="O1342">
        <v>0.15909090909090909</v>
      </c>
      <c r="P1342">
        <v>0.80113636363636365</v>
      </c>
      <c r="Q1342">
        <v>1</v>
      </c>
      <c r="R1342" s="112">
        <v>25.532996207332488</v>
      </c>
      <c r="S1342" s="112">
        <v>24.832996207332489</v>
      </c>
    </row>
    <row r="1343" spans="1:19">
      <c r="A1343">
        <v>1891</v>
      </c>
      <c r="B1343" s="128" t="s">
        <v>857</v>
      </c>
      <c r="C1343" s="112">
        <v>162.768376068376</v>
      </c>
      <c r="D1343">
        <v>117</v>
      </c>
      <c r="E1343">
        <v>21</v>
      </c>
      <c r="F1343">
        <v>117</v>
      </c>
      <c r="G1343">
        <v>28</v>
      </c>
      <c r="H1343">
        <v>75</v>
      </c>
      <c r="I1343">
        <v>14</v>
      </c>
      <c r="J1343">
        <v>0.23931623931623933</v>
      </c>
      <c r="K1343">
        <v>0.64102564102564108</v>
      </c>
      <c r="L1343">
        <v>0.11965811965811966</v>
      </c>
      <c r="M1343">
        <v>23.252625152625143</v>
      </c>
      <c r="N1343">
        <v>27.128062678062665</v>
      </c>
      <c r="O1343">
        <v>0.23931623931623933</v>
      </c>
      <c r="P1343">
        <v>0.88034188034188043</v>
      </c>
      <c r="Q1343">
        <v>1</v>
      </c>
      <c r="R1343" s="112">
        <v>24.828636412969736</v>
      </c>
      <c r="S1343" s="112">
        <v>24.128636412969737</v>
      </c>
    </row>
    <row r="1344" spans="1:19">
      <c r="A1344">
        <v>1891</v>
      </c>
      <c r="B1344" s="100" t="s">
        <v>862</v>
      </c>
    </row>
    <row r="1345" spans="1:19">
      <c r="A1345">
        <v>1891</v>
      </c>
      <c r="B1345" s="100" t="s">
        <v>1064</v>
      </c>
    </row>
    <row r="1346" spans="1:19">
      <c r="A1346">
        <v>1891</v>
      </c>
      <c r="B1346" s="100" t="s">
        <v>872</v>
      </c>
    </row>
    <row r="1347" spans="1:19">
      <c r="A1347">
        <v>1891</v>
      </c>
      <c r="B1347" s="100" t="s">
        <v>883</v>
      </c>
      <c r="C1347" s="112">
        <v>164.3</v>
      </c>
      <c r="D1347">
        <v>205</v>
      </c>
      <c r="E1347">
        <v>42</v>
      </c>
      <c r="F1347">
        <v>204</v>
      </c>
      <c r="G1347">
        <v>50</v>
      </c>
      <c r="H1347">
        <v>131</v>
      </c>
      <c r="I1347">
        <v>23</v>
      </c>
      <c r="J1347">
        <v>0.24509803921568626</v>
      </c>
      <c r="K1347">
        <v>0.64215686274509809</v>
      </c>
      <c r="L1347">
        <v>0.11274509803921569</v>
      </c>
      <c r="M1347">
        <v>23.471428571428572</v>
      </c>
      <c r="N1347">
        <v>27.383333333333336</v>
      </c>
      <c r="O1347">
        <v>0.24509803921568626</v>
      </c>
      <c r="P1347">
        <v>0.88725490196078438</v>
      </c>
      <c r="Q1347">
        <v>1</v>
      </c>
      <c r="R1347" s="112">
        <v>25.024245728825882</v>
      </c>
      <c r="S1347" s="112">
        <v>24.324245728825883</v>
      </c>
    </row>
    <row r="1348" spans="1:19">
      <c r="A1348">
        <v>1891</v>
      </c>
      <c r="B1348" s="128" t="s">
        <v>895</v>
      </c>
      <c r="C1348" s="112">
        <v>165.3</v>
      </c>
      <c r="D1348">
        <v>209</v>
      </c>
      <c r="E1348">
        <v>70</v>
      </c>
      <c r="F1348">
        <v>209</v>
      </c>
      <c r="G1348">
        <v>37</v>
      </c>
      <c r="H1348">
        <v>129</v>
      </c>
      <c r="I1348">
        <v>43</v>
      </c>
      <c r="J1348">
        <v>0.17703349282296652</v>
      </c>
      <c r="K1348">
        <v>0.61722488038277512</v>
      </c>
      <c r="L1348">
        <v>0.20574162679425836</v>
      </c>
      <c r="M1348">
        <v>23.614285714285717</v>
      </c>
      <c r="N1348">
        <v>27.55</v>
      </c>
      <c r="O1348">
        <v>0.17703349282296652</v>
      </c>
      <c r="P1348">
        <v>0.79425837320574166</v>
      </c>
      <c r="Q1348">
        <v>1</v>
      </c>
      <c r="R1348" s="112">
        <v>25.673671096345515</v>
      </c>
      <c r="S1348" s="112">
        <v>24.973671096345516</v>
      </c>
    </row>
    <row r="1349" spans="1:19">
      <c r="A1349">
        <v>1891</v>
      </c>
      <c r="B1349" s="100" t="s">
        <v>899</v>
      </c>
    </row>
    <row r="1350" spans="1:19">
      <c r="A1350">
        <v>1891</v>
      </c>
      <c r="B1350" s="239" t="s">
        <v>1065</v>
      </c>
    </row>
    <row r="1351" spans="1:19">
      <c r="A1351">
        <v>1891</v>
      </c>
      <c r="B1351" s="100" t="s">
        <v>848</v>
      </c>
    </row>
    <row r="1352" spans="1:19">
      <c r="A1352">
        <v>1891</v>
      </c>
      <c r="B1352" s="242" t="s">
        <v>1066</v>
      </c>
      <c r="C1352" s="112">
        <v>167.49309021113277</v>
      </c>
      <c r="D1352">
        <v>521</v>
      </c>
      <c r="E1352">
        <v>150</v>
      </c>
      <c r="F1352">
        <v>520</v>
      </c>
      <c r="G1352">
        <v>85</v>
      </c>
      <c r="H1352">
        <v>337</v>
      </c>
      <c r="I1352">
        <v>98</v>
      </c>
      <c r="J1352">
        <v>0.16346153846153846</v>
      </c>
      <c r="K1352">
        <v>0.64807692307692311</v>
      </c>
      <c r="L1352">
        <v>0.18846153846153846</v>
      </c>
      <c r="M1352">
        <v>23.927584315876111</v>
      </c>
      <c r="N1352">
        <v>27.915515035188793</v>
      </c>
      <c r="O1352">
        <v>0.16346153846153846</v>
      </c>
      <c r="P1352">
        <v>0.81153846153846154</v>
      </c>
      <c r="Q1352">
        <v>1</v>
      </c>
      <c r="R1352" s="112">
        <v>25.998468220563705</v>
      </c>
      <c r="S1352" s="112">
        <v>25.298468220563706</v>
      </c>
    </row>
    <row r="1353" spans="1:19">
      <c r="A1353">
        <v>1891</v>
      </c>
      <c r="B1353" s="242" t="s">
        <v>1067</v>
      </c>
      <c r="C1353" s="112">
        <v>164.47037037037055</v>
      </c>
      <c r="D1353">
        <v>27</v>
      </c>
      <c r="E1353">
        <v>4</v>
      </c>
      <c r="F1353">
        <v>27</v>
      </c>
      <c r="G1353">
        <v>8</v>
      </c>
      <c r="H1353">
        <v>16</v>
      </c>
      <c r="I1353">
        <v>3</v>
      </c>
      <c r="J1353">
        <v>0.29629629629629628</v>
      </c>
      <c r="K1353">
        <v>0.59259259259259256</v>
      </c>
      <c r="L1353">
        <v>0.1111111111111111</v>
      </c>
      <c r="M1353">
        <v>23.495767195767222</v>
      </c>
      <c r="N1353">
        <v>27.411728395061758</v>
      </c>
      <c r="O1353">
        <v>0.29629629629629628</v>
      </c>
      <c r="P1353">
        <v>0.88888888888888884</v>
      </c>
      <c r="Q1353">
        <v>1</v>
      </c>
      <c r="R1353" s="112">
        <v>24.841878858024717</v>
      </c>
      <c r="S1353" s="112">
        <v>24.141878858024718</v>
      </c>
    </row>
    <row r="1354" spans="1:19">
      <c r="A1354">
        <v>1891</v>
      </c>
      <c r="B1354" s="61" t="s">
        <v>1068</v>
      </c>
    </row>
    <row r="1355" spans="1:19">
      <c r="A1355">
        <v>1891</v>
      </c>
      <c r="B1355" s="100" t="s">
        <v>846</v>
      </c>
      <c r="C1355" s="112">
        <v>163.03743016759788</v>
      </c>
      <c r="D1355">
        <v>179</v>
      </c>
      <c r="E1355">
        <v>38</v>
      </c>
      <c r="F1355">
        <v>179</v>
      </c>
      <c r="G1355">
        <v>27</v>
      </c>
      <c r="H1355">
        <v>133</v>
      </c>
      <c r="I1355">
        <v>19</v>
      </c>
      <c r="J1355">
        <v>0.15083798882681565</v>
      </c>
      <c r="K1355">
        <v>0.74301675977653636</v>
      </c>
      <c r="L1355">
        <v>0.10614525139664804</v>
      </c>
      <c r="M1355">
        <v>23.291061452513983</v>
      </c>
      <c r="N1355">
        <v>27.17290502793298</v>
      </c>
      <c r="O1355">
        <v>0.15083798882681565</v>
      </c>
      <c r="P1355">
        <v>0.89385474860335201</v>
      </c>
      <c r="Q1355">
        <v>1</v>
      </c>
      <c r="R1355" s="112">
        <v>25.115236065022909</v>
      </c>
      <c r="S1355" s="112">
        <v>24.41523606502291</v>
      </c>
    </row>
    <row r="1356" spans="1:19">
      <c r="A1356">
        <v>1891</v>
      </c>
      <c r="B1356" s="128" t="s">
        <v>874</v>
      </c>
      <c r="C1356" s="112">
        <v>163.19999999999999</v>
      </c>
      <c r="D1356">
        <v>139</v>
      </c>
      <c r="E1356">
        <v>23</v>
      </c>
      <c r="F1356">
        <v>139</v>
      </c>
      <c r="G1356">
        <v>15</v>
      </c>
      <c r="H1356">
        <v>108</v>
      </c>
      <c r="I1356">
        <v>16</v>
      </c>
      <c r="J1356">
        <v>0.1079136690647482</v>
      </c>
      <c r="K1356">
        <v>0.7769784172661871</v>
      </c>
      <c r="L1356">
        <v>0.11510791366906475</v>
      </c>
      <c r="M1356">
        <v>23.314285714285713</v>
      </c>
      <c r="N1356">
        <v>27.2</v>
      </c>
      <c r="O1356">
        <v>0.1079136690647482</v>
      </c>
      <c r="P1356">
        <v>0.8848920863309353</v>
      </c>
      <c r="Q1356">
        <v>1</v>
      </c>
      <c r="R1356" s="112">
        <v>25.275132275132275</v>
      </c>
      <c r="S1356" s="112">
        <v>24.575132275132276</v>
      </c>
    </row>
    <row r="1357" spans="1:19">
      <c r="A1357">
        <v>1891</v>
      </c>
      <c r="B1357" s="100" t="s">
        <v>894</v>
      </c>
      <c r="C1357" s="112">
        <v>163.6</v>
      </c>
      <c r="D1357">
        <v>153</v>
      </c>
      <c r="E1357">
        <v>30</v>
      </c>
      <c r="F1357">
        <v>153</v>
      </c>
      <c r="G1357">
        <v>29</v>
      </c>
      <c r="H1357">
        <v>104</v>
      </c>
      <c r="I1357">
        <v>20</v>
      </c>
      <c r="J1357">
        <v>0.18954248366013071</v>
      </c>
      <c r="K1357">
        <v>0.6797385620915033</v>
      </c>
      <c r="L1357">
        <v>0.13071895424836602</v>
      </c>
      <c r="M1357">
        <v>23.37142857142857</v>
      </c>
      <c r="N1357">
        <v>27.266666666666666</v>
      </c>
      <c r="O1357">
        <v>0.18954248366013071</v>
      </c>
      <c r="P1357">
        <v>0.86928104575163401</v>
      </c>
      <c r="Q1357">
        <v>1</v>
      </c>
      <c r="R1357" s="112">
        <v>25.150503663003661</v>
      </c>
      <c r="S1357" s="112">
        <v>24.450503663003662</v>
      </c>
    </row>
    <row r="1358" spans="1:19">
      <c r="A1358">
        <v>1891</v>
      </c>
      <c r="B1358" s="100" t="s">
        <v>905</v>
      </c>
      <c r="C1358" s="112">
        <v>162.30000000000001</v>
      </c>
      <c r="D1358">
        <v>83</v>
      </c>
      <c r="E1358">
        <v>17</v>
      </c>
      <c r="F1358">
        <v>83</v>
      </c>
      <c r="G1358">
        <v>13</v>
      </c>
      <c r="H1358">
        <v>62</v>
      </c>
      <c r="I1358">
        <v>8</v>
      </c>
      <c r="J1358">
        <v>0.15662650602409639</v>
      </c>
      <c r="K1358">
        <v>0.74698795180722888</v>
      </c>
      <c r="L1358">
        <v>9.6385542168674704E-2</v>
      </c>
      <c r="M1358">
        <v>23.185714285714287</v>
      </c>
      <c r="N1358">
        <v>27.05</v>
      </c>
      <c r="O1358">
        <v>0.15662650602409639</v>
      </c>
      <c r="P1358">
        <v>0.90361445783132521</v>
      </c>
      <c r="Q1358">
        <v>0.99999999999999989</v>
      </c>
      <c r="R1358" s="112">
        <v>24.962039170506912</v>
      </c>
      <c r="S1358" s="112">
        <v>24.262039170506913</v>
      </c>
    </row>
    <row r="1359" spans="1:19">
      <c r="A1359">
        <v>1891</v>
      </c>
      <c r="B1359" s="239" t="s">
        <v>1069</v>
      </c>
    </row>
    <row r="1360" spans="1:19">
      <c r="A1360">
        <v>1891</v>
      </c>
      <c r="B1360" s="100" t="s">
        <v>881</v>
      </c>
      <c r="C1360" s="112">
        <v>166.04210526315796</v>
      </c>
      <c r="D1360">
        <v>19</v>
      </c>
      <c r="E1360">
        <v>6</v>
      </c>
      <c r="F1360">
        <v>19</v>
      </c>
      <c r="G1360">
        <v>4</v>
      </c>
      <c r="H1360">
        <v>14</v>
      </c>
      <c r="I1360">
        <v>1</v>
      </c>
      <c r="J1360">
        <v>0.21052631578947367</v>
      </c>
      <c r="K1360">
        <v>0.73684210526315785</v>
      </c>
      <c r="L1360">
        <v>5.2631578947368418E-2</v>
      </c>
      <c r="M1360">
        <v>23.720300751879709</v>
      </c>
      <c r="N1360">
        <v>27.673684210526329</v>
      </c>
      <c r="O1360">
        <v>0.21052631578947367</v>
      </c>
      <c r="P1360">
        <v>0.94736842105263153</v>
      </c>
      <c r="Q1360">
        <v>1</v>
      </c>
      <c r="R1360" s="112">
        <v>25.273415682062311</v>
      </c>
      <c r="S1360" s="112">
        <v>24.573415682062311</v>
      </c>
    </row>
    <row r="1361" spans="1:19">
      <c r="A1361">
        <v>1891</v>
      </c>
      <c r="B1361" s="100" t="s">
        <v>900</v>
      </c>
      <c r="C1361" s="112">
        <v>163.3482758620689</v>
      </c>
      <c r="D1361">
        <v>29</v>
      </c>
      <c r="E1361">
        <v>7</v>
      </c>
      <c r="F1361">
        <v>29</v>
      </c>
      <c r="G1361">
        <v>7</v>
      </c>
      <c r="H1361">
        <v>18</v>
      </c>
      <c r="I1361">
        <v>4</v>
      </c>
      <c r="J1361">
        <v>0.2413793103448276</v>
      </c>
      <c r="K1361">
        <v>0.62068965517241381</v>
      </c>
      <c r="L1361">
        <v>0.13793103448275862</v>
      </c>
      <c r="M1361">
        <v>23.335467980295558</v>
      </c>
      <c r="N1361">
        <v>27.224712643678149</v>
      </c>
      <c r="O1361">
        <v>0.2413793103448276</v>
      </c>
      <c r="P1361">
        <v>0.86206896551724144</v>
      </c>
      <c r="Q1361">
        <v>1</v>
      </c>
      <c r="R1361" s="112">
        <v>24.955986590038304</v>
      </c>
      <c r="S1361" s="112">
        <v>24.255986590038304</v>
      </c>
    </row>
    <row r="1362" spans="1:19">
      <c r="A1362">
        <v>1891</v>
      </c>
      <c r="B1362" s="128" t="s">
        <v>885</v>
      </c>
      <c r="C1362" s="112">
        <v>165.1</v>
      </c>
      <c r="D1362">
        <v>45</v>
      </c>
      <c r="E1362">
        <v>22</v>
      </c>
      <c r="F1362">
        <v>45</v>
      </c>
      <c r="G1362">
        <v>15</v>
      </c>
      <c r="H1362">
        <v>30</v>
      </c>
      <c r="J1362">
        <v>0.33333333333333331</v>
      </c>
      <c r="K1362">
        <v>0.66666666666666663</v>
      </c>
      <c r="L1362">
        <v>0</v>
      </c>
      <c r="M1362">
        <v>23.585714285714285</v>
      </c>
      <c r="N1362">
        <v>27.516666666666666</v>
      </c>
      <c r="O1362">
        <v>0.33333333333333331</v>
      </c>
      <c r="P1362">
        <v>1</v>
      </c>
      <c r="Q1362">
        <v>1</v>
      </c>
      <c r="R1362" s="112">
        <v>24.56845238095238</v>
      </c>
      <c r="S1362" s="112">
        <v>23.86845238095238</v>
      </c>
    </row>
    <row r="1363" spans="1:19">
      <c r="A1363">
        <v>1891</v>
      </c>
      <c r="B1363" s="100" t="s">
        <v>889</v>
      </c>
      <c r="C1363" s="112">
        <v>164.67967914438486</v>
      </c>
      <c r="D1363">
        <v>187</v>
      </c>
      <c r="E1363">
        <v>95</v>
      </c>
      <c r="F1363">
        <v>187</v>
      </c>
      <c r="G1363">
        <v>52</v>
      </c>
      <c r="H1363">
        <v>113</v>
      </c>
      <c r="I1363">
        <v>22</v>
      </c>
      <c r="J1363">
        <v>0.27807486631016043</v>
      </c>
      <c r="K1363">
        <v>0.60427807486631013</v>
      </c>
      <c r="L1363">
        <v>0.11764705882352941</v>
      </c>
      <c r="M1363">
        <v>23.525668449197838</v>
      </c>
      <c r="N1363">
        <v>27.446613190730812</v>
      </c>
      <c r="O1363">
        <v>0.27807486631016043</v>
      </c>
      <c r="P1363">
        <v>0.88235294117647056</v>
      </c>
      <c r="Q1363">
        <v>1</v>
      </c>
      <c r="R1363" s="112">
        <v>24.965661429495345</v>
      </c>
      <c r="S1363" s="112">
        <v>24.265661429495346</v>
      </c>
    </row>
    <row r="1364" spans="1:19">
      <c r="A1364">
        <v>1891</v>
      </c>
      <c r="B1364" s="100" t="s">
        <v>890</v>
      </c>
      <c r="C1364" s="112">
        <v>162.89696969696976</v>
      </c>
      <c r="D1364">
        <v>33</v>
      </c>
      <c r="E1364">
        <v>10</v>
      </c>
      <c r="F1364">
        <v>33</v>
      </c>
      <c r="G1364">
        <v>10</v>
      </c>
      <c r="H1364">
        <v>17</v>
      </c>
      <c r="I1364">
        <v>6</v>
      </c>
      <c r="J1364">
        <v>0.30303030303030304</v>
      </c>
      <c r="K1364">
        <v>0.51515151515151514</v>
      </c>
      <c r="L1364">
        <v>0.18181818181818182</v>
      </c>
      <c r="M1364">
        <v>23.270995670995681</v>
      </c>
      <c r="N1364">
        <v>27.149494949494962</v>
      </c>
      <c r="O1364">
        <v>0.30303030303030304</v>
      </c>
      <c r="P1364">
        <v>0.81818181818181812</v>
      </c>
      <c r="Q1364">
        <v>1</v>
      </c>
      <c r="R1364" s="112">
        <v>24.753951277480699</v>
      </c>
      <c r="S1364" s="112">
        <v>24.053951277480699</v>
      </c>
    </row>
    <row r="1365" spans="1:19">
      <c r="A1365">
        <v>1891</v>
      </c>
      <c r="B1365" s="100" t="s">
        <v>979</v>
      </c>
      <c r="C1365" s="112">
        <v>161.02500000000001</v>
      </c>
      <c r="D1365">
        <v>24</v>
      </c>
      <c r="E1365">
        <v>7</v>
      </c>
      <c r="F1365">
        <v>24</v>
      </c>
      <c r="G1365">
        <v>6</v>
      </c>
      <c r="H1365">
        <v>16</v>
      </c>
      <c r="I1365">
        <v>2</v>
      </c>
      <c r="J1365">
        <v>0.25</v>
      </c>
      <c r="K1365">
        <v>0.66666666666666663</v>
      </c>
      <c r="L1365">
        <v>8.3333333333333329E-2</v>
      </c>
      <c r="M1365">
        <v>23.00357142857143</v>
      </c>
      <c r="N1365">
        <v>26.837500000000002</v>
      </c>
      <c r="O1365">
        <v>0.25</v>
      </c>
      <c r="P1365">
        <v>0.91666666666666663</v>
      </c>
      <c r="Q1365">
        <v>1</v>
      </c>
      <c r="R1365" s="112">
        <v>24.441294642857144</v>
      </c>
      <c r="S1365" s="112">
        <v>23.741294642857145</v>
      </c>
    </row>
    <row r="1366" spans="1:19">
      <c r="A1366">
        <v>1891</v>
      </c>
      <c r="B1366" s="239" t="s">
        <v>1070</v>
      </c>
    </row>
    <row r="1367" spans="1:19">
      <c r="A1367">
        <v>1891</v>
      </c>
      <c r="B1367" s="128" t="s">
        <v>864</v>
      </c>
      <c r="C1367" s="112">
        <v>160.1</v>
      </c>
      <c r="D1367">
        <v>145</v>
      </c>
      <c r="E1367">
        <v>35</v>
      </c>
      <c r="F1367">
        <v>145</v>
      </c>
      <c r="G1367">
        <v>29</v>
      </c>
      <c r="H1367">
        <v>104</v>
      </c>
      <c r="I1367">
        <v>12</v>
      </c>
      <c r="J1367">
        <v>0.2</v>
      </c>
      <c r="K1367">
        <v>0.71724137931034482</v>
      </c>
      <c r="L1367">
        <v>8.2758620689655171E-2</v>
      </c>
      <c r="M1367">
        <v>22.87142857142857</v>
      </c>
      <c r="N1367">
        <v>26.683333333333334</v>
      </c>
      <c r="O1367">
        <v>0.2</v>
      </c>
      <c r="P1367">
        <v>0.91724137931034488</v>
      </c>
      <c r="Q1367">
        <v>1</v>
      </c>
      <c r="R1367" s="112">
        <v>24.465831043956044</v>
      </c>
      <c r="S1367" s="112">
        <v>23.765831043956045</v>
      </c>
    </row>
    <row r="1368" spans="1:19">
      <c r="A1368">
        <v>1891</v>
      </c>
      <c r="B1368" s="100" t="s">
        <v>877</v>
      </c>
      <c r="C1368" s="112">
        <v>158.71504424778763</v>
      </c>
      <c r="D1368">
        <v>113</v>
      </c>
      <c r="E1368">
        <v>22</v>
      </c>
      <c r="F1368">
        <v>113</v>
      </c>
      <c r="G1368">
        <v>9</v>
      </c>
      <c r="H1368">
        <v>66</v>
      </c>
      <c r="I1368">
        <v>38</v>
      </c>
      <c r="J1368">
        <v>7.9646017699115043E-2</v>
      </c>
      <c r="K1368">
        <v>0.58407079646017701</v>
      </c>
      <c r="L1368">
        <v>0.33628318584070799</v>
      </c>
      <c r="M1368">
        <v>22.673577749683947</v>
      </c>
      <c r="N1368">
        <v>26.452507374631271</v>
      </c>
      <c r="O1368">
        <v>7.9646017699115043E-2</v>
      </c>
      <c r="P1368">
        <v>0.66371681415929207</v>
      </c>
      <c r="Q1368">
        <v>1</v>
      </c>
      <c r="R1368" s="112">
        <v>25.39326194945664</v>
      </c>
      <c r="S1368" s="112">
        <v>24.693261949456641</v>
      </c>
    </row>
    <row r="1369" spans="1:19">
      <c r="A1369">
        <v>1891</v>
      </c>
      <c r="B1369" s="100" t="s">
        <v>964</v>
      </c>
      <c r="C1369" s="112">
        <v>158.65937500000001</v>
      </c>
      <c r="D1369">
        <v>128</v>
      </c>
      <c r="E1369">
        <v>29</v>
      </c>
      <c r="F1369">
        <v>128</v>
      </c>
      <c r="G1369">
        <v>23</v>
      </c>
      <c r="H1369">
        <v>83</v>
      </c>
      <c r="I1369">
        <v>22</v>
      </c>
      <c r="J1369">
        <v>0.1796875</v>
      </c>
      <c r="K1369">
        <v>0.6484375</v>
      </c>
      <c r="L1369">
        <v>0.171875</v>
      </c>
      <c r="M1369">
        <v>22.665625000000002</v>
      </c>
      <c r="N1369">
        <v>26.443229166666669</v>
      </c>
      <c r="O1369">
        <v>0.1796875</v>
      </c>
      <c r="P1369">
        <v>0.828125</v>
      </c>
      <c r="Q1369">
        <v>1</v>
      </c>
      <c r="R1369" s="112">
        <v>24.531670431726909</v>
      </c>
      <c r="S1369" s="112">
        <v>23.831670431726909</v>
      </c>
    </row>
    <row r="1370" spans="1:19">
      <c r="A1370">
        <v>1891</v>
      </c>
      <c r="B1370" s="239" t="s">
        <v>1071</v>
      </c>
    </row>
    <row r="1371" spans="1:19">
      <c r="A1371">
        <v>1891</v>
      </c>
      <c r="B1371" s="100" t="s">
        <v>844</v>
      </c>
      <c r="C1371" s="112">
        <v>160.29909909909904</v>
      </c>
      <c r="D1371">
        <v>111</v>
      </c>
      <c r="E1371">
        <v>45</v>
      </c>
      <c r="F1371">
        <v>111</v>
      </c>
      <c r="G1371">
        <v>13</v>
      </c>
      <c r="H1371">
        <v>76</v>
      </c>
      <c r="I1371">
        <v>22</v>
      </c>
      <c r="J1371">
        <v>0.11711711711711711</v>
      </c>
      <c r="K1371">
        <v>0.68468468468468469</v>
      </c>
      <c r="L1371">
        <v>0.1981981981981982</v>
      </c>
      <c r="M1371">
        <v>22.89987129987129</v>
      </c>
      <c r="N1371">
        <v>26.716516516516506</v>
      </c>
      <c r="O1371">
        <v>0.11711711711711711</v>
      </c>
      <c r="P1371">
        <v>0.80180180180180183</v>
      </c>
      <c r="Q1371">
        <v>1</v>
      </c>
      <c r="R1371" s="112">
        <v>25.034179480232101</v>
      </c>
      <c r="S1371" s="112">
        <v>24.334179480232102</v>
      </c>
    </row>
    <row r="1372" spans="1:19">
      <c r="A1372">
        <v>1891</v>
      </c>
      <c r="B1372" s="239" t="s">
        <v>1072</v>
      </c>
    </row>
    <row r="1373" spans="1:19">
      <c r="A1373">
        <v>1891</v>
      </c>
      <c r="B1373" s="100" t="s">
        <v>976</v>
      </c>
      <c r="C1373" s="112">
        <v>161.30000000000001</v>
      </c>
      <c r="D1373">
        <v>49</v>
      </c>
      <c r="E1373">
        <v>7</v>
      </c>
      <c r="F1373">
        <v>49</v>
      </c>
      <c r="G1373">
        <v>6</v>
      </c>
      <c r="H1373">
        <v>35</v>
      </c>
      <c r="I1373">
        <v>8</v>
      </c>
      <c r="J1373">
        <v>0.12244897959183673</v>
      </c>
      <c r="K1373">
        <v>0.7142857142857143</v>
      </c>
      <c r="L1373">
        <v>0.16326530612244897</v>
      </c>
      <c r="M1373">
        <v>23.042857142857144</v>
      </c>
      <c r="N1373">
        <v>26.883333333333336</v>
      </c>
      <c r="O1373">
        <v>0.12244897959183673</v>
      </c>
      <c r="P1373">
        <v>0.83673469387755106</v>
      </c>
      <c r="Q1373">
        <v>1</v>
      </c>
      <c r="R1373" s="112">
        <v>25.072823129251702</v>
      </c>
      <c r="S1373" s="112">
        <v>24.372823129251703</v>
      </c>
    </row>
    <row r="1374" spans="1:19">
      <c r="A1374">
        <v>1891</v>
      </c>
      <c r="B1374" s="100" t="s">
        <v>863</v>
      </c>
      <c r="C1374" s="112">
        <v>161.69999999999999</v>
      </c>
      <c r="D1374">
        <v>160</v>
      </c>
      <c r="E1374">
        <v>25</v>
      </c>
      <c r="F1374">
        <v>160</v>
      </c>
      <c r="G1374">
        <v>20</v>
      </c>
      <c r="H1374">
        <v>107</v>
      </c>
      <c r="I1374">
        <v>33</v>
      </c>
      <c r="J1374">
        <v>0.125</v>
      </c>
      <c r="K1374">
        <v>0.66874999999999996</v>
      </c>
      <c r="L1374">
        <v>0.20624999999999999</v>
      </c>
      <c r="M1374">
        <v>23.099999999999998</v>
      </c>
      <c r="N1374">
        <v>26.95</v>
      </c>
      <c r="O1374">
        <v>0.125</v>
      </c>
      <c r="P1374">
        <v>0.79374999999999996</v>
      </c>
      <c r="Q1374">
        <v>1</v>
      </c>
      <c r="R1374" s="112">
        <v>25.258878504672897</v>
      </c>
      <c r="S1374" s="112">
        <v>24.558878504672897</v>
      </c>
    </row>
    <row r="1375" spans="1:19">
      <c r="A1375">
        <v>1891</v>
      </c>
      <c r="B1375" s="100" t="s">
        <v>975</v>
      </c>
      <c r="C1375" s="112">
        <v>161.9</v>
      </c>
      <c r="D1375">
        <v>137</v>
      </c>
      <c r="E1375">
        <v>18</v>
      </c>
      <c r="F1375">
        <v>137</v>
      </c>
      <c r="G1375">
        <v>18</v>
      </c>
      <c r="H1375">
        <v>100</v>
      </c>
      <c r="I1375">
        <v>19</v>
      </c>
      <c r="J1375">
        <v>0.13138686131386862</v>
      </c>
      <c r="K1375">
        <v>0.72992700729927007</v>
      </c>
      <c r="L1375">
        <v>0.13868613138686131</v>
      </c>
      <c r="M1375">
        <v>23.12857142857143</v>
      </c>
      <c r="N1375">
        <v>26.983333333333334</v>
      </c>
      <c r="O1375">
        <v>0.13138686131386862</v>
      </c>
      <c r="P1375">
        <v>0.86131386861313874</v>
      </c>
      <c r="Q1375">
        <v>1</v>
      </c>
      <c r="R1375" s="112">
        <v>25.07522619047619</v>
      </c>
      <c r="S1375" s="112">
        <v>24.375226190476191</v>
      </c>
    </row>
    <row r="1376" spans="1:19">
      <c r="A1376">
        <v>1891</v>
      </c>
      <c r="B1376" s="128" t="s">
        <v>901</v>
      </c>
      <c r="C1376" s="112">
        <v>162.80000000000001</v>
      </c>
      <c r="D1376">
        <v>127</v>
      </c>
      <c r="E1376">
        <v>21</v>
      </c>
      <c r="F1376">
        <v>126</v>
      </c>
      <c r="G1376">
        <v>22</v>
      </c>
      <c r="H1376">
        <v>83</v>
      </c>
      <c r="I1376">
        <v>21</v>
      </c>
      <c r="J1376">
        <v>0.17460317460317459</v>
      </c>
      <c r="K1376">
        <v>0.65873015873015872</v>
      </c>
      <c r="L1376">
        <v>0.16666666666666666</v>
      </c>
      <c r="M1376">
        <v>23.25714285714286</v>
      </c>
      <c r="N1376">
        <v>27.133333333333336</v>
      </c>
      <c r="O1376">
        <v>0.17460317460317459</v>
      </c>
      <c r="P1376">
        <v>0.83333333333333326</v>
      </c>
      <c r="Q1376">
        <v>0.99999999999999989</v>
      </c>
      <c r="R1376" s="112">
        <v>25.171887550200807</v>
      </c>
      <c r="S1376" s="112">
        <v>24.471887550200808</v>
      </c>
    </row>
    <row r="1377" spans="1:19">
      <c r="A1377">
        <v>1891</v>
      </c>
      <c r="B1377" s="128" t="s">
        <v>887</v>
      </c>
      <c r="C1377" s="112">
        <v>162.80000000000001</v>
      </c>
      <c r="D1377">
        <v>120</v>
      </c>
      <c r="E1377">
        <v>19</v>
      </c>
      <c r="F1377">
        <v>120</v>
      </c>
      <c r="G1377">
        <v>16</v>
      </c>
      <c r="H1377">
        <v>77</v>
      </c>
      <c r="I1377">
        <v>27</v>
      </c>
      <c r="J1377">
        <v>0.13333333333333333</v>
      </c>
      <c r="K1377">
        <v>0.64166666666666672</v>
      </c>
      <c r="L1377">
        <v>0.22500000000000001</v>
      </c>
      <c r="M1377">
        <v>23.25714285714286</v>
      </c>
      <c r="N1377">
        <v>27.133333333333336</v>
      </c>
      <c r="O1377">
        <v>0.13333333333333333</v>
      </c>
      <c r="P1377">
        <v>0.77500000000000002</v>
      </c>
      <c r="Q1377">
        <v>1</v>
      </c>
      <c r="R1377" s="112">
        <v>25.472108843537416</v>
      </c>
      <c r="S1377" s="112">
        <v>24.772108843537417</v>
      </c>
    </row>
    <row r="1378" spans="1:19">
      <c r="A1378">
        <v>1891</v>
      </c>
      <c r="B1378" s="100" t="s">
        <v>896</v>
      </c>
      <c r="C1378" s="112">
        <v>165.83766816143492</v>
      </c>
      <c r="D1378">
        <v>223</v>
      </c>
      <c r="E1378">
        <v>65</v>
      </c>
      <c r="F1378">
        <v>223</v>
      </c>
      <c r="G1378">
        <v>42</v>
      </c>
      <c r="H1378">
        <v>137</v>
      </c>
      <c r="I1378">
        <v>44</v>
      </c>
      <c r="J1378">
        <v>0.18834080717488788</v>
      </c>
      <c r="K1378">
        <v>0.61434977578475336</v>
      </c>
      <c r="L1378">
        <v>0.19730941704035873</v>
      </c>
      <c r="M1378">
        <v>23.691095451633561</v>
      </c>
      <c r="N1378">
        <v>27.639611360239154</v>
      </c>
      <c r="O1378">
        <v>0.18834080717488788</v>
      </c>
      <c r="P1378">
        <v>0.80269058295964124</v>
      </c>
      <c r="Q1378">
        <v>1</v>
      </c>
      <c r="R1378" s="112">
        <v>25.694174689940777</v>
      </c>
      <c r="S1378" s="112">
        <v>24.994174689940778</v>
      </c>
    </row>
    <row r="1379" spans="1:19">
      <c r="A1379">
        <v>1891</v>
      </c>
      <c r="B1379" s="100" t="s">
        <v>888</v>
      </c>
      <c r="C1379" s="112">
        <v>161.69999999999999</v>
      </c>
      <c r="D1379">
        <v>145</v>
      </c>
      <c r="E1379">
        <v>32</v>
      </c>
      <c r="F1379">
        <v>145</v>
      </c>
      <c r="G1379">
        <v>19</v>
      </c>
      <c r="H1379">
        <v>97</v>
      </c>
      <c r="I1379">
        <v>29</v>
      </c>
      <c r="J1379">
        <v>0.1310344827586207</v>
      </c>
      <c r="K1379">
        <v>0.66896551724137931</v>
      </c>
      <c r="L1379">
        <v>0.2</v>
      </c>
      <c r="M1379">
        <v>23.099999999999998</v>
      </c>
      <c r="N1379">
        <v>26.95</v>
      </c>
      <c r="O1379">
        <v>0.1310344827586207</v>
      </c>
      <c r="P1379">
        <v>0.8</v>
      </c>
      <c r="Q1379">
        <v>1</v>
      </c>
      <c r="R1379" s="112">
        <v>25.223453608247421</v>
      </c>
      <c r="S1379" s="112">
        <v>24.523453608247422</v>
      </c>
    </row>
    <row r="1380" spans="1:19">
      <c r="A1380">
        <v>1891</v>
      </c>
      <c r="B1380" s="128" t="s">
        <v>977</v>
      </c>
      <c r="C1380" s="112">
        <v>163.33157894736846</v>
      </c>
      <c r="D1380">
        <v>114</v>
      </c>
      <c r="E1380">
        <v>31</v>
      </c>
      <c r="F1380">
        <v>114</v>
      </c>
      <c r="G1380">
        <v>14</v>
      </c>
      <c r="H1380">
        <v>75</v>
      </c>
      <c r="I1380">
        <v>25</v>
      </c>
      <c r="J1380">
        <v>0.12280701754385964</v>
      </c>
      <c r="K1380">
        <v>0.65789473684210531</v>
      </c>
      <c r="L1380">
        <v>0.21929824561403508</v>
      </c>
      <c r="M1380">
        <v>23.333082706766923</v>
      </c>
      <c r="N1380">
        <v>27.221929824561411</v>
      </c>
      <c r="O1380">
        <v>0.12280701754385964</v>
      </c>
      <c r="P1380">
        <v>0.7807017543859649</v>
      </c>
      <c r="Q1380">
        <v>1</v>
      </c>
      <c r="R1380" s="112">
        <v>25.562688387635763</v>
      </c>
      <c r="S1380" s="112">
        <v>24.862688387635764</v>
      </c>
    </row>
    <row r="1381" spans="1:19">
      <c r="A1381">
        <v>1891</v>
      </c>
      <c r="B1381" t="s">
        <v>1073</v>
      </c>
      <c r="C1381" s="112">
        <v>161.15591397849465</v>
      </c>
      <c r="D1381">
        <v>93</v>
      </c>
      <c r="E1381">
        <v>22</v>
      </c>
      <c r="F1381">
        <v>93</v>
      </c>
      <c r="G1381">
        <v>23</v>
      </c>
      <c r="H1381">
        <v>52</v>
      </c>
      <c r="I1381">
        <v>18</v>
      </c>
      <c r="J1381">
        <v>0.24731182795698925</v>
      </c>
      <c r="K1381">
        <v>0.55913978494623651</v>
      </c>
      <c r="L1381">
        <v>0.19354838709677419</v>
      </c>
      <c r="M1381">
        <v>23.022273425499236</v>
      </c>
      <c r="N1381">
        <v>26.859318996415777</v>
      </c>
      <c r="O1381">
        <v>0.24731182795698925</v>
      </c>
      <c r="P1381">
        <v>0.80645161290322576</v>
      </c>
      <c r="Q1381">
        <v>1</v>
      </c>
      <c r="R1381" s="112">
        <v>24.756322866201902</v>
      </c>
      <c r="S1381" s="112">
        <v>24.056322866201903</v>
      </c>
    </row>
    <row r="1382" spans="1:19">
      <c r="A1382">
        <v>1891</v>
      </c>
      <c r="B1382" s="100" t="s">
        <v>978</v>
      </c>
      <c r="C1382" s="112">
        <v>161.41348314606711</v>
      </c>
      <c r="D1382">
        <v>89</v>
      </c>
      <c r="E1382">
        <v>32</v>
      </c>
      <c r="F1382">
        <v>89</v>
      </c>
      <c r="G1382">
        <v>19</v>
      </c>
      <c r="H1382">
        <v>61</v>
      </c>
      <c r="I1382">
        <v>9</v>
      </c>
      <c r="J1382">
        <v>0.21348314606741572</v>
      </c>
      <c r="K1382">
        <v>0.6853932584269663</v>
      </c>
      <c r="L1382">
        <v>0.10112359550561797</v>
      </c>
      <c r="M1382">
        <v>23.05906902086673</v>
      </c>
      <c r="N1382">
        <v>26.902247191011185</v>
      </c>
      <c r="O1382">
        <v>0.21348314606741572</v>
      </c>
      <c r="P1382">
        <v>0.898876404494382</v>
      </c>
      <c r="Q1382">
        <v>1</v>
      </c>
      <c r="R1382" s="112">
        <v>24.665643501828757</v>
      </c>
      <c r="S1382" s="112">
        <v>23.965643501828758</v>
      </c>
    </row>
    <row r="1383" spans="1:19">
      <c r="A1383">
        <v>1891</v>
      </c>
      <c r="B1383" s="100" t="s">
        <v>880</v>
      </c>
      <c r="C1383" s="112">
        <v>162.56382978723406</v>
      </c>
      <c r="D1383">
        <v>94</v>
      </c>
      <c r="E1383">
        <v>26</v>
      </c>
      <c r="F1383">
        <v>94</v>
      </c>
      <c r="G1383">
        <v>13</v>
      </c>
      <c r="H1383">
        <v>65</v>
      </c>
      <c r="I1383">
        <v>16</v>
      </c>
      <c r="J1383">
        <v>0.13829787234042554</v>
      </c>
      <c r="K1383">
        <v>0.69148936170212771</v>
      </c>
      <c r="L1383">
        <v>0.1702127659574468</v>
      </c>
      <c r="M1383">
        <v>23.223404255319149</v>
      </c>
      <c r="N1383">
        <v>27.093971631205676</v>
      </c>
      <c r="O1383">
        <v>0.13829787234042554</v>
      </c>
      <c r="P1383">
        <v>0.82978723404255328</v>
      </c>
      <c r="Q1383">
        <v>1</v>
      </c>
      <c r="R1383" s="112">
        <v>25.248008728859794</v>
      </c>
      <c r="S1383" s="112">
        <v>24.548008728859795</v>
      </c>
    </row>
    <row r="1384" spans="1:19">
      <c r="A1384">
        <v>1891</v>
      </c>
      <c r="B1384" s="100" t="s">
        <v>882</v>
      </c>
      <c r="C1384" s="112">
        <v>161.14705882352942</v>
      </c>
      <c r="D1384">
        <v>102</v>
      </c>
      <c r="E1384">
        <v>19</v>
      </c>
      <c r="F1384">
        <v>102</v>
      </c>
      <c r="G1384">
        <v>11</v>
      </c>
      <c r="H1384">
        <v>74</v>
      </c>
      <c r="I1384">
        <v>17</v>
      </c>
      <c r="J1384">
        <v>0.10784313725490197</v>
      </c>
      <c r="K1384">
        <v>0.72549019607843135</v>
      </c>
      <c r="L1384">
        <v>0.16666666666666666</v>
      </c>
      <c r="M1384">
        <v>23.021008403361346</v>
      </c>
      <c r="N1384">
        <v>26.857843137254903</v>
      </c>
      <c r="O1384">
        <v>0.10784313725490197</v>
      </c>
      <c r="P1384">
        <v>0.83333333333333326</v>
      </c>
      <c r="Q1384">
        <v>0.99999999999999989</v>
      </c>
      <c r="R1384" s="112">
        <v>25.094973124384893</v>
      </c>
      <c r="S1384" s="112">
        <v>24.394973124384894</v>
      </c>
    </row>
    <row r="1385" spans="1:19">
      <c r="A1385">
        <v>1891</v>
      </c>
      <c r="B1385" s="100" t="s">
        <v>902</v>
      </c>
      <c r="C1385" s="112">
        <v>162.1</v>
      </c>
      <c r="D1385">
        <v>152</v>
      </c>
      <c r="E1385">
        <v>35</v>
      </c>
      <c r="F1385">
        <v>152</v>
      </c>
      <c r="G1385">
        <v>28</v>
      </c>
      <c r="H1385">
        <v>99</v>
      </c>
      <c r="I1385">
        <v>25</v>
      </c>
      <c r="J1385">
        <v>0.18421052631578946</v>
      </c>
      <c r="K1385">
        <v>0.65131578947368418</v>
      </c>
      <c r="L1385">
        <v>0.16447368421052633</v>
      </c>
      <c r="M1385">
        <v>23.157142857142855</v>
      </c>
      <c r="N1385">
        <v>27.016666666666666</v>
      </c>
      <c r="O1385">
        <v>0.18421052631578946</v>
      </c>
      <c r="P1385">
        <v>0.83552631578947367</v>
      </c>
      <c r="Q1385">
        <v>1</v>
      </c>
      <c r="R1385" s="112">
        <v>25.028427128427126</v>
      </c>
      <c r="S1385" s="112">
        <v>24.328427128427126</v>
      </c>
    </row>
    <row r="1386" spans="1:19">
      <c r="A1386">
        <v>1891</v>
      </c>
      <c r="B1386" s="100" t="s">
        <v>907</v>
      </c>
      <c r="C1386" s="112">
        <v>162.4</v>
      </c>
      <c r="D1386">
        <v>146</v>
      </c>
      <c r="E1386">
        <v>16</v>
      </c>
      <c r="F1386">
        <v>146</v>
      </c>
      <c r="G1386">
        <v>16</v>
      </c>
      <c r="H1386">
        <v>102</v>
      </c>
      <c r="I1386">
        <v>28</v>
      </c>
      <c r="J1386">
        <v>0.1095890410958904</v>
      </c>
      <c r="K1386">
        <v>0.69863013698630139</v>
      </c>
      <c r="L1386">
        <v>0.19178082191780821</v>
      </c>
      <c r="M1386">
        <v>23.2</v>
      </c>
      <c r="N1386">
        <v>27.066666666666666</v>
      </c>
      <c r="O1386">
        <v>0.1095890410958904</v>
      </c>
      <c r="P1386">
        <v>0.80821917808219179</v>
      </c>
      <c r="Q1386">
        <v>1</v>
      </c>
      <c r="R1386" s="112">
        <v>25.360784313725489</v>
      </c>
      <c r="S1386" s="112">
        <v>24.66078431372549</v>
      </c>
    </row>
    <row r="1387" spans="1:19">
      <c r="A1387">
        <v>1891</v>
      </c>
      <c r="B1387" s="100" t="s">
        <v>908</v>
      </c>
      <c r="C1387" s="112">
        <v>170.4041666666667</v>
      </c>
      <c r="D1387">
        <v>96</v>
      </c>
      <c r="E1387">
        <v>21</v>
      </c>
      <c r="F1387">
        <v>96</v>
      </c>
      <c r="G1387">
        <v>9</v>
      </c>
      <c r="H1387">
        <v>71</v>
      </c>
      <c r="I1387">
        <v>16</v>
      </c>
      <c r="J1387">
        <v>9.375E-2</v>
      </c>
      <c r="K1387">
        <v>0.73958333333333337</v>
      </c>
      <c r="L1387">
        <v>0.16666666666666666</v>
      </c>
      <c r="M1387">
        <v>24.343452380952385</v>
      </c>
      <c r="N1387">
        <v>28.400694444444451</v>
      </c>
      <c r="O1387">
        <v>9.375E-2</v>
      </c>
      <c r="P1387">
        <v>0.83333333333333337</v>
      </c>
      <c r="Q1387">
        <v>1</v>
      </c>
      <c r="R1387" s="112">
        <v>26.572078303152253</v>
      </c>
      <c r="S1387" s="112">
        <v>25.872078303152254</v>
      </c>
    </row>
    <row r="1388" spans="1:19">
      <c r="A1388">
        <v>1891</v>
      </c>
      <c r="B1388" s="239" t="s">
        <v>1074</v>
      </c>
    </row>
    <row r="1389" spans="1:19">
      <c r="A1389">
        <v>1891</v>
      </c>
      <c r="B1389" s="100" t="s">
        <v>969</v>
      </c>
      <c r="C1389" s="112">
        <v>165.64090909090936</v>
      </c>
      <c r="D1389">
        <v>44</v>
      </c>
      <c r="E1389">
        <v>8</v>
      </c>
      <c r="F1389">
        <v>44</v>
      </c>
      <c r="G1389">
        <v>8</v>
      </c>
      <c r="H1389">
        <v>33</v>
      </c>
      <c r="I1389">
        <v>3</v>
      </c>
      <c r="J1389">
        <v>0.18181818181818182</v>
      </c>
      <c r="K1389">
        <v>0.75</v>
      </c>
      <c r="L1389">
        <v>6.8181818181818177E-2</v>
      </c>
      <c r="M1389">
        <v>23.662987012987053</v>
      </c>
      <c r="N1389">
        <v>27.606818181818227</v>
      </c>
      <c r="O1389">
        <v>0.18181818181818182</v>
      </c>
      <c r="P1389">
        <v>0.93181818181818188</v>
      </c>
      <c r="Q1389">
        <v>1</v>
      </c>
      <c r="R1389" s="112">
        <v>25.336127508854823</v>
      </c>
      <c r="S1389" s="112">
        <v>24.636127508854823</v>
      </c>
    </row>
    <row r="1390" spans="1:19">
      <c r="A1390">
        <v>1891</v>
      </c>
      <c r="B1390" s="100" t="s">
        <v>991</v>
      </c>
      <c r="C1390" s="112">
        <v>161.38888888888874</v>
      </c>
      <c r="D1390">
        <v>27</v>
      </c>
      <c r="E1390">
        <v>11</v>
      </c>
      <c r="F1390">
        <v>27</v>
      </c>
      <c r="G1390">
        <v>8</v>
      </c>
      <c r="H1390">
        <v>16</v>
      </c>
      <c r="I1390">
        <v>3</v>
      </c>
      <c r="J1390">
        <v>0.29629629629629628</v>
      </c>
      <c r="K1390">
        <v>0.59259259259259256</v>
      </c>
      <c r="L1390">
        <v>0.1111111111111111</v>
      </c>
      <c r="M1390">
        <v>23.055555555555536</v>
      </c>
      <c r="N1390">
        <v>26.898148148148124</v>
      </c>
      <c r="O1390">
        <v>0.29629629629629628</v>
      </c>
      <c r="P1390">
        <v>0.88888888888888884</v>
      </c>
      <c r="Q1390">
        <v>1</v>
      </c>
      <c r="R1390" s="112">
        <v>24.376446759259238</v>
      </c>
      <c r="S1390" s="112">
        <v>23.676446759259239</v>
      </c>
    </row>
    <row r="1391" spans="1:19">
      <c r="A1391">
        <v>1891</v>
      </c>
      <c r="B1391" s="128" t="s">
        <v>985</v>
      </c>
      <c r="C1391" s="112">
        <v>165.05312499999999</v>
      </c>
      <c r="D1391">
        <v>64</v>
      </c>
      <c r="E1391">
        <v>14</v>
      </c>
      <c r="F1391">
        <v>64</v>
      </c>
      <c r="G1391">
        <v>15</v>
      </c>
      <c r="H1391">
        <v>42</v>
      </c>
      <c r="I1391">
        <v>7</v>
      </c>
      <c r="J1391">
        <v>0.234375</v>
      </c>
      <c r="K1391">
        <v>0.65625</v>
      </c>
      <c r="L1391">
        <v>0.109375</v>
      </c>
      <c r="M1391">
        <v>23.579017857142855</v>
      </c>
      <c r="N1391">
        <v>27.508854166666666</v>
      </c>
      <c r="O1391">
        <v>0.234375</v>
      </c>
      <c r="P1391">
        <v>0.890625</v>
      </c>
      <c r="Q1391">
        <v>1</v>
      </c>
      <c r="R1391" s="112">
        <v>25.169665887188206</v>
      </c>
      <c r="S1391" s="112">
        <v>24.469665887188206</v>
      </c>
    </row>
    <row r="1392" spans="1:19">
      <c r="A1392">
        <v>1891</v>
      </c>
      <c r="B1392" s="100" t="s">
        <v>1075</v>
      </c>
      <c r="C1392" s="112">
        <v>167.24285714285696</v>
      </c>
      <c r="D1392">
        <v>35</v>
      </c>
      <c r="E1392">
        <v>12</v>
      </c>
      <c r="F1392">
        <v>35</v>
      </c>
      <c r="G1392">
        <v>8</v>
      </c>
      <c r="H1392">
        <v>22</v>
      </c>
      <c r="I1392">
        <v>5</v>
      </c>
      <c r="J1392">
        <v>0.22857142857142856</v>
      </c>
      <c r="K1392">
        <v>0.62857142857142856</v>
      </c>
      <c r="L1392">
        <v>0.14285714285714285</v>
      </c>
      <c r="M1392">
        <v>23.89183673469385</v>
      </c>
      <c r="N1392">
        <v>27.873809523809495</v>
      </c>
      <c r="O1392">
        <v>0.22857142857142856</v>
      </c>
      <c r="P1392">
        <v>0.8571428571428571</v>
      </c>
      <c r="Q1392">
        <v>1</v>
      </c>
      <c r="R1392" s="112">
        <v>25.611324984539241</v>
      </c>
      <c r="S1392" s="112">
        <v>24.911324984539242</v>
      </c>
    </row>
    <row r="1393" spans="1:19">
      <c r="A1393">
        <v>1891</v>
      </c>
      <c r="B1393" s="100" t="s">
        <v>986</v>
      </c>
      <c r="C1393" s="112">
        <v>166</v>
      </c>
      <c r="D1393">
        <v>18</v>
      </c>
      <c r="E1393">
        <v>5</v>
      </c>
      <c r="F1393">
        <v>18</v>
      </c>
      <c r="G1393">
        <v>6</v>
      </c>
      <c r="H1393">
        <v>12</v>
      </c>
      <c r="J1393">
        <v>0.33333333333333331</v>
      </c>
      <c r="K1393">
        <v>0.66666666666666663</v>
      </c>
      <c r="L1393">
        <v>0</v>
      </c>
      <c r="M1393">
        <v>23.714285714285715</v>
      </c>
      <c r="N1393">
        <v>27.666666666666668</v>
      </c>
      <c r="O1393">
        <v>0.33333333333333331</v>
      </c>
      <c r="P1393">
        <v>1</v>
      </c>
      <c r="Q1393">
        <v>1</v>
      </c>
      <c r="R1393" s="112">
        <v>24.702380952380953</v>
      </c>
      <c r="S1393" s="112">
        <v>24.002380952380953</v>
      </c>
    </row>
    <row r="1394" spans="1:19">
      <c r="A1394">
        <v>1891</v>
      </c>
      <c r="B1394" s="128" t="s">
        <v>987</v>
      </c>
      <c r="C1394" s="112">
        <v>165.14137931034486</v>
      </c>
      <c r="D1394">
        <v>29</v>
      </c>
      <c r="E1394">
        <v>3</v>
      </c>
      <c r="F1394">
        <v>29</v>
      </c>
      <c r="G1394">
        <v>6</v>
      </c>
      <c r="H1394">
        <v>20</v>
      </c>
      <c r="I1394">
        <v>3</v>
      </c>
      <c r="J1394">
        <v>0.20689655172413793</v>
      </c>
      <c r="K1394">
        <v>0.68965517241379315</v>
      </c>
      <c r="L1394">
        <v>0.10344827586206896</v>
      </c>
      <c r="M1394">
        <v>23.591625615763551</v>
      </c>
      <c r="N1394">
        <v>27.523563218390809</v>
      </c>
      <c r="O1394">
        <v>0.20689655172413793</v>
      </c>
      <c r="P1394">
        <v>0.89655172413793105</v>
      </c>
      <c r="Q1394">
        <v>1</v>
      </c>
      <c r="R1394" s="112">
        <v>25.262699096880134</v>
      </c>
      <c r="S1394" s="112">
        <v>24.562699096880134</v>
      </c>
    </row>
    <row r="1395" spans="1:19">
      <c r="A1395">
        <v>1891</v>
      </c>
      <c r="B1395" s="100" t="s">
        <v>970</v>
      </c>
      <c r="C1395" s="112">
        <v>163.93809523809526</v>
      </c>
      <c r="D1395">
        <v>42</v>
      </c>
      <c r="E1395">
        <v>5</v>
      </c>
      <c r="F1395">
        <v>42</v>
      </c>
      <c r="G1395">
        <v>9</v>
      </c>
      <c r="H1395">
        <v>25</v>
      </c>
      <c r="I1395">
        <v>8</v>
      </c>
      <c r="J1395">
        <v>0.21428571428571427</v>
      </c>
      <c r="K1395">
        <v>0.59523809523809523</v>
      </c>
      <c r="L1395">
        <v>0.19047619047619047</v>
      </c>
      <c r="M1395">
        <v>23.419727891156466</v>
      </c>
      <c r="N1395">
        <v>27.323015873015876</v>
      </c>
      <c r="O1395">
        <v>0.21428571428571427</v>
      </c>
      <c r="P1395">
        <v>0.80952380952380953</v>
      </c>
      <c r="Q1395">
        <v>1</v>
      </c>
      <c r="R1395" s="112">
        <v>25.293306122448982</v>
      </c>
      <c r="S1395" s="112">
        <v>24.593306122448983</v>
      </c>
    </row>
    <row r="1396" spans="1:19">
      <c r="A1396">
        <v>1891</v>
      </c>
      <c r="B1396" s="100" t="s">
        <v>972</v>
      </c>
      <c r="C1396" s="112">
        <v>165.60344827586212</v>
      </c>
      <c r="D1396">
        <v>87</v>
      </c>
      <c r="E1396">
        <v>14</v>
      </c>
      <c r="F1396">
        <v>87</v>
      </c>
      <c r="G1396">
        <v>19</v>
      </c>
      <c r="H1396">
        <v>55</v>
      </c>
      <c r="I1396">
        <v>13</v>
      </c>
      <c r="J1396">
        <v>0.21839080459770116</v>
      </c>
      <c r="K1396">
        <v>0.63218390804597702</v>
      </c>
      <c r="L1396">
        <v>0.14942528735632185</v>
      </c>
      <c r="M1396">
        <v>23.657635467980302</v>
      </c>
      <c r="N1396">
        <v>27.600574712643688</v>
      </c>
      <c r="O1396">
        <v>0.21839080459770116</v>
      </c>
      <c r="P1396">
        <v>0.85057471264367823</v>
      </c>
      <c r="Q1396">
        <v>1</v>
      </c>
      <c r="R1396" s="112">
        <v>25.414035676966719</v>
      </c>
      <c r="S1396" s="112">
        <v>24.71403567696672</v>
      </c>
    </row>
    <row r="1397" spans="1:19">
      <c r="A1397">
        <v>1891</v>
      </c>
      <c r="B1397" s="100" t="s">
        <v>974</v>
      </c>
      <c r="C1397" s="112">
        <v>163.20470588235293</v>
      </c>
      <c r="D1397">
        <v>84</v>
      </c>
      <c r="E1397">
        <v>22</v>
      </c>
      <c r="F1397">
        <v>84</v>
      </c>
      <c r="G1397">
        <v>26</v>
      </c>
      <c r="H1397">
        <v>49</v>
      </c>
      <c r="I1397">
        <v>9</v>
      </c>
      <c r="J1397">
        <v>0.30952380952380953</v>
      </c>
      <c r="K1397">
        <v>0.58333333333333337</v>
      </c>
      <c r="L1397">
        <v>0.10714285714285714</v>
      </c>
      <c r="M1397">
        <v>23.314957983193274</v>
      </c>
      <c r="N1397">
        <v>27.200784313725489</v>
      </c>
      <c r="O1397">
        <v>0.30952380952380953</v>
      </c>
      <c r="P1397">
        <v>0.8928571428571429</v>
      </c>
      <c r="Q1397">
        <v>1</v>
      </c>
      <c r="R1397" s="112">
        <v>24.583799233979303</v>
      </c>
      <c r="S1397" s="112">
        <v>23.883799233979303</v>
      </c>
    </row>
    <row r="1398" spans="1:19">
      <c r="A1398">
        <v>1891</v>
      </c>
      <c r="B1398" s="100" t="s">
        <v>988</v>
      </c>
      <c r="C1398" s="112">
        <v>166.41194029850749</v>
      </c>
      <c r="D1398">
        <v>67</v>
      </c>
      <c r="E1398">
        <v>18</v>
      </c>
      <c r="F1398">
        <v>67</v>
      </c>
      <c r="G1398">
        <v>11</v>
      </c>
      <c r="H1398">
        <v>35</v>
      </c>
      <c r="I1398">
        <v>21</v>
      </c>
      <c r="J1398">
        <v>0.16417910447761194</v>
      </c>
      <c r="K1398">
        <v>0.52238805970149249</v>
      </c>
      <c r="L1398">
        <v>0.31343283582089554</v>
      </c>
      <c r="M1398">
        <v>23.773134328358214</v>
      </c>
      <c r="N1398">
        <v>27.73532338308458</v>
      </c>
      <c r="O1398">
        <v>0.16417910447761194</v>
      </c>
      <c r="P1398">
        <v>0.68656716417910446</v>
      </c>
      <c r="Q1398">
        <v>1</v>
      </c>
      <c r="R1398" s="112">
        <v>26.320255863539451</v>
      </c>
      <c r="S1398" s="112">
        <v>25.620255863539452</v>
      </c>
    </row>
    <row r="1399" spans="1:19">
      <c r="A1399">
        <v>1891</v>
      </c>
      <c r="B1399" s="100" t="s">
        <v>971</v>
      </c>
      <c r="C1399" s="112">
        <v>165.78181818181812</v>
      </c>
      <c r="D1399">
        <v>22</v>
      </c>
      <c r="E1399">
        <v>5</v>
      </c>
      <c r="F1399">
        <v>22</v>
      </c>
      <c r="G1399">
        <v>5</v>
      </c>
      <c r="H1399">
        <v>17</v>
      </c>
      <c r="J1399">
        <v>0.22727272727272727</v>
      </c>
      <c r="K1399">
        <v>0.77272727272727271</v>
      </c>
      <c r="L1399">
        <v>0</v>
      </c>
      <c r="M1399">
        <v>23.683116883116874</v>
      </c>
      <c r="N1399">
        <v>27.630303030303022</v>
      </c>
      <c r="O1399">
        <v>0.22727272727272727</v>
      </c>
      <c r="P1399">
        <v>1</v>
      </c>
      <c r="Q1399">
        <v>1</v>
      </c>
      <c r="R1399" s="112">
        <v>25.07624140565316</v>
      </c>
      <c r="S1399" s="112">
        <v>24.376241405653161</v>
      </c>
    </row>
    <row r="1400" spans="1:19">
      <c r="A1400">
        <v>1891</v>
      </c>
      <c r="B1400" s="100" t="s">
        <v>1076</v>
      </c>
      <c r="C1400" s="112">
        <v>164.36666666666633</v>
      </c>
      <c r="D1400">
        <v>6</v>
      </c>
      <c r="E1400">
        <v>1</v>
      </c>
      <c r="F1400">
        <v>6</v>
      </c>
      <c r="H1400">
        <v>5</v>
      </c>
      <c r="I1400">
        <v>1</v>
      </c>
      <c r="J1400">
        <v>0</v>
      </c>
      <c r="K1400">
        <v>0.83333333333333337</v>
      </c>
      <c r="L1400">
        <v>0.16666666666666666</v>
      </c>
      <c r="M1400">
        <v>23.480952380952335</v>
      </c>
      <c r="N1400">
        <v>27.394444444444389</v>
      </c>
      <c r="O1400">
        <v>0</v>
      </c>
      <c r="P1400">
        <v>0.83333333333333337</v>
      </c>
      <c r="Q1400">
        <v>1</v>
      </c>
      <c r="R1400" s="112">
        <v>25.829047619047568</v>
      </c>
      <c r="S1400" s="112">
        <v>25.129047619047569</v>
      </c>
    </row>
    <row r="1401" spans="1:19">
      <c r="A1401">
        <v>1891</v>
      </c>
      <c r="B1401" s="100" t="s">
        <v>973</v>
      </c>
      <c r="C1401" s="112">
        <v>163.9</v>
      </c>
      <c r="D1401">
        <v>113</v>
      </c>
      <c r="E1401">
        <v>20</v>
      </c>
      <c r="F1401">
        <v>113</v>
      </c>
      <c r="G1401">
        <v>18</v>
      </c>
      <c r="H1401">
        <v>62</v>
      </c>
      <c r="I1401">
        <v>33</v>
      </c>
      <c r="J1401">
        <v>0.15929203539823009</v>
      </c>
      <c r="K1401">
        <v>0.54867256637168138</v>
      </c>
      <c r="L1401">
        <v>0.29203539823008851</v>
      </c>
      <c r="M1401">
        <v>23.414285714285715</v>
      </c>
      <c r="N1401">
        <v>27.316666666666666</v>
      </c>
      <c r="O1401">
        <v>0.15929203539823009</v>
      </c>
      <c r="P1401">
        <v>0.70796460176991149</v>
      </c>
      <c r="Q1401">
        <v>1</v>
      </c>
      <c r="R1401" s="112">
        <v>25.837538402457756</v>
      </c>
      <c r="S1401" s="112">
        <v>25.137538402457757</v>
      </c>
    </row>
    <row r="1402" spans="1:19">
      <c r="A1402">
        <v>1891</v>
      </c>
      <c r="B1402" s="100" t="s">
        <v>990</v>
      </c>
      <c r="C1402" s="112">
        <v>162.69999999999999</v>
      </c>
      <c r="D1402">
        <v>48</v>
      </c>
      <c r="E1402">
        <v>12</v>
      </c>
      <c r="F1402">
        <v>48</v>
      </c>
      <c r="G1402">
        <v>10</v>
      </c>
      <c r="H1402">
        <v>33</v>
      </c>
      <c r="I1402">
        <v>5</v>
      </c>
      <c r="J1402">
        <v>0.20833333333333334</v>
      </c>
      <c r="K1402">
        <v>0.6875</v>
      </c>
      <c r="L1402">
        <v>0.10416666666666667</v>
      </c>
      <c r="M1402">
        <v>23.24285714285714</v>
      </c>
      <c r="N1402">
        <v>27.116666666666664</v>
      </c>
      <c r="O1402">
        <v>0.20833333333333334</v>
      </c>
      <c r="P1402">
        <v>0.89583333333333337</v>
      </c>
      <c r="Q1402">
        <v>1</v>
      </c>
      <c r="R1402" s="112">
        <v>24.886291486291483</v>
      </c>
      <c r="S1402" s="112">
        <v>24.186291486291484</v>
      </c>
    </row>
    <row r="1403" spans="1:19">
      <c r="A1403">
        <v>1891</v>
      </c>
      <c r="B1403" s="239" t="s">
        <v>1118</v>
      </c>
    </row>
    <row r="1404" spans="1:19">
      <c r="A1404">
        <v>1891</v>
      </c>
      <c r="B1404" s="128" t="s">
        <v>841</v>
      </c>
      <c r="C1404" s="112">
        <v>164.11700000000005</v>
      </c>
      <c r="D1404">
        <v>200</v>
      </c>
      <c r="E1404">
        <v>46</v>
      </c>
      <c r="F1404">
        <v>200</v>
      </c>
      <c r="G1404">
        <v>21</v>
      </c>
      <c r="H1404">
        <v>121</v>
      </c>
      <c r="I1404">
        <v>58</v>
      </c>
      <c r="J1404">
        <v>0.105</v>
      </c>
      <c r="K1404">
        <v>0.60499999999999998</v>
      </c>
      <c r="L1404">
        <v>0.28999999999999998</v>
      </c>
      <c r="M1404">
        <v>23.445285714285721</v>
      </c>
      <c r="N1404">
        <v>27.35283333333334</v>
      </c>
      <c r="O1404">
        <v>0.105</v>
      </c>
      <c r="P1404">
        <v>0.71</v>
      </c>
      <c r="Q1404">
        <v>1</v>
      </c>
      <c r="R1404" s="112">
        <v>25.996494490358135</v>
      </c>
      <c r="S1404" s="112">
        <v>25.296494490358135</v>
      </c>
    </row>
    <row r="1405" spans="1:19">
      <c r="A1405">
        <v>1891</v>
      </c>
      <c r="B1405" s="100" t="s">
        <v>847</v>
      </c>
      <c r="C1405" s="112">
        <v>163.73881278538798</v>
      </c>
      <c r="D1405">
        <v>218</v>
      </c>
      <c r="E1405">
        <v>58</v>
      </c>
      <c r="F1405">
        <v>219</v>
      </c>
      <c r="G1405">
        <v>23</v>
      </c>
      <c r="H1405">
        <v>152</v>
      </c>
      <c r="I1405">
        <v>44</v>
      </c>
      <c r="J1405">
        <v>0.1050228310502283</v>
      </c>
      <c r="K1405">
        <v>0.69406392694063923</v>
      </c>
      <c r="L1405">
        <v>0.20091324200913241</v>
      </c>
      <c r="M1405">
        <v>23.391258969341141</v>
      </c>
      <c r="N1405">
        <v>27.289802130897996</v>
      </c>
      <c r="O1405">
        <v>0.1050228310502283</v>
      </c>
      <c r="P1405">
        <v>0.79908675799086759</v>
      </c>
      <c r="Q1405">
        <v>1</v>
      </c>
      <c r="R1405" s="112">
        <v>25.609837807990274</v>
      </c>
      <c r="S1405" s="112">
        <v>24.909837807990275</v>
      </c>
    </row>
    <row r="1406" spans="1:19">
      <c r="A1406">
        <v>1891</v>
      </c>
      <c r="B1406" s="100" t="s">
        <v>850</v>
      </c>
      <c r="C1406" s="112">
        <v>163.19999999999999</v>
      </c>
      <c r="D1406">
        <v>110</v>
      </c>
      <c r="E1406">
        <v>26</v>
      </c>
      <c r="F1406">
        <v>110</v>
      </c>
      <c r="G1406">
        <v>23</v>
      </c>
      <c r="H1406">
        <v>67</v>
      </c>
      <c r="I1406">
        <v>20</v>
      </c>
      <c r="J1406">
        <v>0.20909090909090908</v>
      </c>
      <c r="K1406">
        <v>0.60909090909090913</v>
      </c>
      <c r="L1406">
        <v>0.18181818181818182</v>
      </c>
      <c r="M1406">
        <v>23.314285714285713</v>
      </c>
      <c r="N1406">
        <v>27.2</v>
      </c>
      <c r="O1406">
        <v>0.20909090909090908</v>
      </c>
      <c r="P1406">
        <v>0.81818181818181823</v>
      </c>
      <c r="Q1406">
        <v>1</v>
      </c>
      <c r="R1406" s="112">
        <v>25.170149253731342</v>
      </c>
      <c r="S1406" s="112">
        <v>24.470149253731343</v>
      </c>
    </row>
    <row r="1407" spans="1:19">
      <c r="A1407">
        <v>1891</v>
      </c>
      <c r="B1407" s="100" t="s">
        <v>852</v>
      </c>
      <c r="C1407" s="112">
        <v>165.07948717948733</v>
      </c>
      <c r="D1407">
        <v>117</v>
      </c>
      <c r="E1407">
        <v>26</v>
      </c>
      <c r="F1407">
        <v>116</v>
      </c>
      <c r="G1407">
        <v>26</v>
      </c>
      <c r="H1407">
        <v>81</v>
      </c>
      <c r="I1407">
        <v>9</v>
      </c>
      <c r="J1407">
        <v>0.22413793103448276</v>
      </c>
      <c r="K1407">
        <v>0.69827586206896552</v>
      </c>
      <c r="L1407">
        <v>7.7586206896551727E-2</v>
      </c>
      <c r="M1407">
        <v>23.582783882783904</v>
      </c>
      <c r="N1407">
        <v>27.513247863247887</v>
      </c>
      <c r="O1407">
        <v>0.22413793103448276</v>
      </c>
      <c r="P1407">
        <v>0.92241379310344829</v>
      </c>
      <c r="Q1407">
        <v>1</v>
      </c>
      <c r="R1407" s="112">
        <v>25.135559776300539</v>
      </c>
      <c r="S1407" s="112">
        <v>24.43555977630054</v>
      </c>
    </row>
    <row r="1408" spans="1:19">
      <c r="A1408">
        <v>1891</v>
      </c>
      <c r="B1408" s="100" t="s">
        <v>869</v>
      </c>
      <c r="C1408" s="112">
        <v>162.1</v>
      </c>
      <c r="D1408">
        <v>164</v>
      </c>
      <c r="E1408">
        <v>39</v>
      </c>
      <c r="F1408">
        <v>164</v>
      </c>
      <c r="G1408">
        <v>40</v>
      </c>
      <c r="H1408">
        <v>67</v>
      </c>
      <c r="I1408">
        <v>57</v>
      </c>
      <c r="J1408">
        <v>0.24390243902439024</v>
      </c>
      <c r="K1408">
        <v>0.40853658536585363</v>
      </c>
      <c r="L1408">
        <v>0.34756097560975607</v>
      </c>
      <c r="M1408">
        <v>23.157142857142855</v>
      </c>
      <c r="N1408">
        <v>27.016666666666666</v>
      </c>
      <c r="O1408">
        <v>0.24390243902439024</v>
      </c>
      <c r="P1408">
        <v>0.65243902439024382</v>
      </c>
      <c r="Q1408">
        <v>0.99999999999999989</v>
      </c>
      <c r="R1408" s="112">
        <v>25.576545842217485</v>
      </c>
      <c r="S1408" s="112">
        <v>24.876545842217485</v>
      </c>
    </row>
    <row r="1409" spans="1:19">
      <c r="A1409">
        <v>1891</v>
      </c>
      <c r="B1409" s="100" t="s">
        <v>871</v>
      </c>
      <c r="C1409" s="112">
        <v>165.09638554216858</v>
      </c>
      <c r="D1409">
        <v>83</v>
      </c>
      <c r="E1409">
        <v>17</v>
      </c>
      <c r="F1409">
        <v>83</v>
      </c>
      <c r="G1409">
        <v>18</v>
      </c>
      <c r="H1409">
        <v>53</v>
      </c>
      <c r="I1409">
        <v>12</v>
      </c>
      <c r="J1409">
        <v>0.21686746987951808</v>
      </c>
      <c r="K1409">
        <v>0.63855421686746983</v>
      </c>
      <c r="L1409">
        <v>0.14457831325301204</v>
      </c>
      <c r="M1409">
        <v>23.585197934595509</v>
      </c>
      <c r="N1409">
        <v>27.516064257028095</v>
      </c>
      <c r="O1409">
        <v>0.21686746987951808</v>
      </c>
      <c r="P1409">
        <v>0.85542168674698793</v>
      </c>
      <c r="Q1409">
        <v>1</v>
      </c>
      <c r="R1409" s="112">
        <v>25.328129228504299</v>
      </c>
      <c r="S1409" s="112">
        <v>24.628129228504299</v>
      </c>
    </row>
    <row r="1410" spans="1:19">
      <c r="A1410">
        <v>1891</v>
      </c>
      <c r="B1410" s="128" t="s">
        <v>873</v>
      </c>
      <c r="C1410" s="112">
        <v>163.77943262411333</v>
      </c>
      <c r="D1410">
        <v>141</v>
      </c>
      <c r="E1410">
        <v>36</v>
      </c>
      <c r="F1410">
        <v>141</v>
      </c>
      <c r="G1410">
        <v>24</v>
      </c>
      <c r="H1410">
        <v>79</v>
      </c>
      <c r="I1410">
        <v>38</v>
      </c>
      <c r="J1410">
        <v>0.1702127659574468</v>
      </c>
      <c r="K1410">
        <v>0.56028368794326244</v>
      </c>
      <c r="L1410">
        <v>0.26950354609929078</v>
      </c>
      <c r="M1410">
        <v>23.39706180344476</v>
      </c>
      <c r="N1410">
        <v>27.296572104018889</v>
      </c>
      <c r="O1410">
        <v>0.1702127659574468</v>
      </c>
      <c r="P1410">
        <v>0.73049645390070927</v>
      </c>
      <c r="Q1410">
        <v>1</v>
      </c>
      <c r="R1410" s="112">
        <v>25.692343182896622</v>
      </c>
      <c r="S1410" s="112">
        <v>24.992343182896622</v>
      </c>
    </row>
    <row r="1411" spans="1:19">
      <c r="A1411">
        <v>1891</v>
      </c>
      <c r="B1411" s="128" t="s">
        <v>879</v>
      </c>
      <c r="C1411" s="112">
        <v>163.33170731707332</v>
      </c>
      <c r="D1411">
        <v>123</v>
      </c>
      <c r="E1411">
        <v>18</v>
      </c>
      <c r="F1411">
        <v>123</v>
      </c>
      <c r="G1411">
        <v>25</v>
      </c>
      <c r="H1411">
        <v>80</v>
      </c>
      <c r="I1411">
        <v>18</v>
      </c>
      <c r="J1411">
        <v>0.2032520325203252</v>
      </c>
      <c r="K1411">
        <v>0.65040650406504064</v>
      </c>
      <c r="L1411">
        <v>0.14634146341463414</v>
      </c>
      <c r="M1411">
        <v>23.333101045296189</v>
      </c>
      <c r="N1411">
        <v>27.221951219512221</v>
      </c>
      <c r="O1411">
        <v>0.2032520325203252</v>
      </c>
      <c r="P1411">
        <v>0.85365853658536583</v>
      </c>
      <c r="Q1411">
        <v>1</v>
      </c>
      <c r="R1411" s="112">
        <v>25.107388937282252</v>
      </c>
      <c r="S1411" s="112">
        <v>24.407388937282253</v>
      </c>
    </row>
    <row r="1412" spans="1:19">
      <c r="A1412">
        <v>1891</v>
      </c>
      <c r="B1412" s="100" t="s">
        <v>886</v>
      </c>
      <c r="C1412" s="112">
        <v>163.83666666666659</v>
      </c>
      <c r="D1412">
        <v>90</v>
      </c>
      <c r="E1412">
        <v>12</v>
      </c>
      <c r="F1412">
        <v>90</v>
      </c>
      <c r="G1412">
        <v>13</v>
      </c>
      <c r="H1412">
        <v>62</v>
      </c>
      <c r="I1412">
        <v>15</v>
      </c>
      <c r="J1412">
        <v>0.14444444444444443</v>
      </c>
      <c r="K1412">
        <v>0.68888888888888888</v>
      </c>
      <c r="L1412">
        <v>0.16666666666666666</v>
      </c>
      <c r="M1412">
        <v>23.405238095238083</v>
      </c>
      <c r="N1412">
        <v>27.306111111111097</v>
      </c>
      <c r="O1412">
        <v>0.14444444444444443</v>
      </c>
      <c r="P1412">
        <v>0.83333333333333326</v>
      </c>
      <c r="Q1412">
        <v>0.99999999999999989</v>
      </c>
      <c r="R1412" s="112">
        <v>25.41859190988222</v>
      </c>
      <c r="S1412" s="112">
        <v>24.718591909882221</v>
      </c>
    </row>
    <row r="1413" spans="1:19">
      <c r="A1413">
        <v>1891</v>
      </c>
      <c r="B1413" s="100" t="s">
        <v>910</v>
      </c>
      <c r="C1413" s="112">
        <v>162.86250000000001</v>
      </c>
      <c r="D1413">
        <v>208</v>
      </c>
      <c r="E1413">
        <v>35</v>
      </c>
      <c r="F1413">
        <v>208</v>
      </c>
      <c r="G1413">
        <v>46</v>
      </c>
      <c r="H1413">
        <v>147</v>
      </c>
      <c r="I1413">
        <v>15</v>
      </c>
      <c r="J1413">
        <v>0.22115384615384615</v>
      </c>
      <c r="K1413">
        <v>0.70673076923076927</v>
      </c>
      <c r="L1413">
        <v>7.2115384615384609E-2</v>
      </c>
      <c r="M1413">
        <v>23.266071428571429</v>
      </c>
      <c r="N1413">
        <v>27.143750000000001</v>
      </c>
      <c r="O1413">
        <v>0.22115384615384615</v>
      </c>
      <c r="P1413">
        <v>0.92788461538461542</v>
      </c>
      <c r="Q1413">
        <v>1</v>
      </c>
      <c r="R1413" s="112">
        <v>24.796039844509234</v>
      </c>
      <c r="S1413" s="112">
        <v>24.096039844509235</v>
      </c>
    </row>
    <row r="1414" spans="1:19">
      <c r="A1414">
        <v>1891</v>
      </c>
      <c r="B1414" s="100" t="s">
        <v>912</v>
      </c>
      <c r="C1414" s="112">
        <v>163.80000000000001</v>
      </c>
      <c r="D1414">
        <v>82</v>
      </c>
      <c r="E1414">
        <v>18</v>
      </c>
      <c r="F1414">
        <v>82</v>
      </c>
      <c r="G1414">
        <v>17</v>
      </c>
      <c r="H1414">
        <v>46</v>
      </c>
      <c r="I1414">
        <v>19</v>
      </c>
      <c r="J1414">
        <v>0.2073170731707317</v>
      </c>
      <c r="K1414">
        <v>0.56097560975609762</v>
      </c>
      <c r="L1414">
        <v>0.23170731707317074</v>
      </c>
      <c r="M1414">
        <v>23.400000000000002</v>
      </c>
      <c r="N1414">
        <v>27.3</v>
      </c>
      <c r="O1414">
        <v>0.2073170731707317</v>
      </c>
      <c r="P1414">
        <v>0.76829268292682928</v>
      </c>
      <c r="Q1414">
        <v>1</v>
      </c>
      <c r="R1414" s="112">
        <v>25.434782608695652</v>
      </c>
      <c r="S1414" s="112">
        <v>24.734782608695653</v>
      </c>
    </row>
    <row r="1415" spans="1:19">
      <c r="A1415">
        <v>1891</v>
      </c>
      <c r="B1415" s="239" t="s">
        <v>1119</v>
      </c>
    </row>
    <row r="1416" spans="1:19">
      <c r="A1416">
        <v>1891</v>
      </c>
      <c r="B1416" s="100" t="s">
        <v>845</v>
      </c>
      <c r="C1416" s="112">
        <v>163.34583333333316</v>
      </c>
      <c r="D1416">
        <v>96</v>
      </c>
      <c r="E1416">
        <v>20</v>
      </c>
      <c r="F1416">
        <v>96</v>
      </c>
      <c r="G1416">
        <v>22</v>
      </c>
      <c r="H1416">
        <v>62</v>
      </c>
      <c r="I1416">
        <v>12</v>
      </c>
      <c r="J1416">
        <v>0.22916666666666666</v>
      </c>
      <c r="K1416">
        <v>0.64583333333333337</v>
      </c>
      <c r="L1416">
        <v>0.125</v>
      </c>
      <c r="M1416">
        <v>23.335119047619024</v>
      </c>
      <c r="N1416">
        <v>27.224305555555528</v>
      </c>
      <c r="O1416">
        <v>0.22916666666666666</v>
      </c>
      <c r="P1416">
        <v>0.875</v>
      </c>
      <c r="Q1416">
        <v>1</v>
      </c>
      <c r="R1416" s="112">
        <v>24.966068228366591</v>
      </c>
      <c r="S1416" s="112">
        <v>24.266068228366592</v>
      </c>
    </row>
    <row r="1417" spans="1:19">
      <c r="A1417">
        <v>1891</v>
      </c>
      <c r="B1417" s="100" t="s">
        <v>849</v>
      </c>
      <c r="C1417" s="112">
        <v>163.86166666666657</v>
      </c>
      <c r="D1417">
        <v>120</v>
      </c>
      <c r="E1417">
        <v>44</v>
      </c>
      <c r="F1417">
        <v>120</v>
      </c>
      <c r="G1417">
        <v>28</v>
      </c>
      <c r="H1417">
        <v>80</v>
      </c>
      <c r="I1417">
        <v>12</v>
      </c>
      <c r="J1417">
        <v>0.23333333333333334</v>
      </c>
      <c r="K1417">
        <v>0.66666666666666663</v>
      </c>
      <c r="L1417">
        <v>0.1</v>
      </c>
      <c r="M1417">
        <v>23.408809523809509</v>
      </c>
      <c r="N1417">
        <v>27.31027777777776</v>
      </c>
      <c r="O1417">
        <v>0.23333333333333334</v>
      </c>
      <c r="P1417">
        <v>0.89999999999999991</v>
      </c>
      <c r="Q1417">
        <v>0.99999999999999989</v>
      </c>
      <c r="R1417" s="112">
        <v>24.96939682539681</v>
      </c>
      <c r="S1417" s="112">
        <v>24.269396825396811</v>
      </c>
    </row>
    <row r="1418" spans="1:19">
      <c r="A1418">
        <v>1891</v>
      </c>
      <c r="B1418" s="100" t="s">
        <v>982</v>
      </c>
      <c r="C1418" s="112">
        <v>162</v>
      </c>
      <c r="D1418">
        <v>28</v>
      </c>
      <c r="E1418">
        <v>4</v>
      </c>
      <c r="F1418">
        <v>28</v>
      </c>
      <c r="G1418">
        <v>3</v>
      </c>
      <c r="H1418">
        <v>22</v>
      </c>
      <c r="I1418">
        <v>3</v>
      </c>
      <c r="J1418">
        <v>0.10714285714285714</v>
      </c>
      <c r="K1418">
        <v>0.7857142857142857</v>
      </c>
      <c r="L1418">
        <v>0.10714285714285714</v>
      </c>
      <c r="M1418">
        <v>23.142857142857142</v>
      </c>
      <c r="N1418">
        <v>27</v>
      </c>
      <c r="O1418">
        <v>0.10714285714285714</v>
      </c>
      <c r="P1418">
        <v>0.89285714285714279</v>
      </c>
      <c r="Q1418">
        <v>0.99999999999999989</v>
      </c>
      <c r="R1418" s="112">
        <v>25.071428571428569</v>
      </c>
      <c r="S1418" s="112">
        <v>24.37142857142857</v>
      </c>
    </row>
    <row r="1419" spans="1:19">
      <c r="A1419">
        <v>1891</v>
      </c>
      <c r="B1419" s="100" t="s">
        <v>859</v>
      </c>
      <c r="C1419" s="112">
        <v>164.78923076923078</v>
      </c>
      <c r="D1419">
        <v>13</v>
      </c>
      <c r="E1419">
        <v>45</v>
      </c>
      <c r="F1419">
        <v>130</v>
      </c>
      <c r="G1419">
        <v>26</v>
      </c>
      <c r="H1419">
        <v>95</v>
      </c>
      <c r="I1419">
        <v>9</v>
      </c>
      <c r="J1419">
        <v>0.2</v>
      </c>
      <c r="K1419">
        <v>0.73076923076923073</v>
      </c>
      <c r="L1419">
        <v>6.9230769230769235E-2</v>
      </c>
      <c r="M1419">
        <v>23.541318681318682</v>
      </c>
      <c r="N1419">
        <v>27.464871794871797</v>
      </c>
      <c r="O1419">
        <v>0.2</v>
      </c>
      <c r="P1419">
        <v>0.93076923076923079</v>
      </c>
      <c r="Q1419">
        <v>1</v>
      </c>
      <c r="R1419" s="112">
        <v>25.152040485829961</v>
      </c>
      <c r="S1419" s="112">
        <v>24.452040485829961</v>
      </c>
    </row>
    <row r="1420" spans="1:19">
      <c r="A1420">
        <v>1891</v>
      </c>
      <c r="B1420" s="100" t="s">
        <v>868</v>
      </c>
      <c r="C1420" s="112">
        <v>163.32764227642275</v>
      </c>
      <c r="D1420">
        <v>123</v>
      </c>
      <c r="E1420">
        <v>27</v>
      </c>
      <c r="F1420">
        <v>123</v>
      </c>
      <c r="G1420">
        <v>29</v>
      </c>
      <c r="H1420">
        <v>83</v>
      </c>
      <c r="I1420">
        <v>11</v>
      </c>
      <c r="J1420">
        <v>0.23577235772357724</v>
      </c>
      <c r="K1420">
        <v>0.67479674796747968</v>
      </c>
      <c r="L1420">
        <v>8.943089430894309E-2</v>
      </c>
      <c r="M1420">
        <v>23.332520325203252</v>
      </c>
      <c r="N1420">
        <v>27.221273712737126</v>
      </c>
      <c r="O1420">
        <v>0.23577235772357724</v>
      </c>
      <c r="P1420">
        <v>0.91056910569105698</v>
      </c>
      <c r="Q1420">
        <v>1</v>
      </c>
      <c r="R1420" s="112">
        <v>24.855224964900252</v>
      </c>
      <c r="S1420" s="112">
        <v>24.155224964900253</v>
      </c>
    </row>
    <row r="1421" spans="1:19">
      <c r="A1421">
        <v>1891</v>
      </c>
      <c r="B1421" s="100" t="s">
        <v>878</v>
      </c>
      <c r="C1421" s="112">
        <v>163.30000000000001</v>
      </c>
      <c r="D1421">
        <v>115</v>
      </c>
      <c r="E1421">
        <v>37</v>
      </c>
      <c r="F1421">
        <v>115</v>
      </c>
      <c r="G1421">
        <v>21</v>
      </c>
      <c r="H1421">
        <v>74</v>
      </c>
      <c r="I1421">
        <v>20</v>
      </c>
      <c r="J1421">
        <v>0.18260869565217391</v>
      </c>
      <c r="K1421">
        <v>0.64347826086956517</v>
      </c>
      <c r="L1421">
        <v>0.17391304347826086</v>
      </c>
      <c r="M1421">
        <v>23.328571428571429</v>
      </c>
      <c r="N1421">
        <v>27.216666666666669</v>
      </c>
      <c r="O1421">
        <v>0.18260869565217391</v>
      </c>
      <c r="P1421">
        <v>0.82608695652173902</v>
      </c>
      <c r="Q1421">
        <v>0.99999999999999989</v>
      </c>
      <c r="R1421" s="112">
        <v>25.246348133848137</v>
      </c>
      <c r="S1421" s="112">
        <v>24.546348133848138</v>
      </c>
    </row>
    <row r="1422" spans="1:19">
      <c r="A1422">
        <v>1891</v>
      </c>
      <c r="B1422" s="100" t="s">
        <v>897</v>
      </c>
      <c r="C1422" s="112">
        <v>163.06829268292699</v>
      </c>
      <c r="D1422">
        <v>82</v>
      </c>
      <c r="E1422">
        <v>22</v>
      </c>
      <c r="F1422">
        <v>82</v>
      </c>
      <c r="G1422">
        <v>22</v>
      </c>
      <c r="H1422">
        <v>54</v>
      </c>
      <c r="I1422">
        <v>6</v>
      </c>
      <c r="J1422">
        <v>0.26829268292682928</v>
      </c>
      <c r="K1422">
        <v>0.65853658536585369</v>
      </c>
      <c r="L1422">
        <v>7.3170731707317069E-2</v>
      </c>
      <c r="M1422">
        <v>23.295470383275283</v>
      </c>
      <c r="N1422">
        <v>27.178048780487831</v>
      </c>
      <c r="O1422">
        <v>0.26829268292682928</v>
      </c>
      <c r="P1422">
        <v>0.92682926829268297</v>
      </c>
      <c r="Q1422">
        <v>1</v>
      </c>
      <c r="R1422" s="112">
        <v>24.661562782294514</v>
      </c>
      <c r="S1422" s="112">
        <v>23.961562782294514</v>
      </c>
    </row>
    <row r="1423" spans="1:19">
      <c r="A1423">
        <v>1891</v>
      </c>
      <c r="B1423" s="100" t="s">
        <v>906</v>
      </c>
      <c r="C1423" s="112">
        <v>164</v>
      </c>
      <c r="D1423">
        <v>92</v>
      </c>
      <c r="E1423">
        <v>34</v>
      </c>
      <c r="F1423">
        <v>92</v>
      </c>
      <c r="G1423">
        <v>30</v>
      </c>
      <c r="H1423">
        <v>53</v>
      </c>
      <c r="I1423">
        <v>9</v>
      </c>
      <c r="J1423">
        <v>0.32608695652173914</v>
      </c>
      <c r="K1423">
        <v>0.57608695652173914</v>
      </c>
      <c r="L1423">
        <v>9.7826086956521743E-2</v>
      </c>
      <c r="M1423">
        <v>23.428571428571427</v>
      </c>
      <c r="N1423">
        <v>27.333333333333332</v>
      </c>
      <c r="O1423">
        <v>0.32608695652173914</v>
      </c>
      <c r="P1423">
        <v>0.90217391304347827</v>
      </c>
      <c r="Q1423">
        <v>1</v>
      </c>
      <c r="R1423" s="112">
        <v>24.607367475292001</v>
      </c>
      <c r="S1423" s="112">
        <v>23.907367475292002</v>
      </c>
    </row>
    <row r="1424" spans="1:19">
      <c r="A1424">
        <v>1891</v>
      </c>
      <c r="B1424" s="239" t="s">
        <v>1120</v>
      </c>
    </row>
    <row r="1425" spans="1:19">
      <c r="A1425">
        <v>1891</v>
      </c>
      <c r="B1425" s="100" t="s">
        <v>913</v>
      </c>
      <c r="C1425" s="112">
        <v>162.14861111111102</v>
      </c>
      <c r="D1425">
        <v>72</v>
      </c>
      <c r="E1425">
        <v>12</v>
      </c>
      <c r="F1425">
        <v>72</v>
      </c>
      <c r="G1425">
        <v>13</v>
      </c>
      <c r="H1425">
        <v>45</v>
      </c>
      <c r="I1425">
        <v>14</v>
      </c>
      <c r="J1425">
        <v>0.18055555555555555</v>
      </c>
      <c r="K1425">
        <v>0.625</v>
      </c>
      <c r="L1425">
        <v>0.19444444444444445</v>
      </c>
      <c r="M1425">
        <v>23.164087301587291</v>
      </c>
      <c r="N1425">
        <v>27.024768518518503</v>
      </c>
      <c r="O1425">
        <v>0.18055555555555555</v>
      </c>
      <c r="P1425">
        <v>0.80555555555555558</v>
      </c>
      <c r="Q1425">
        <v>1</v>
      </c>
      <c r="R1425" s="112">
        <v>25.137324368018799</v>
      </c>
      <c r="S1425" s="112">
        <v>24.4373243680188</v>
      </c>
    </row>
    <row r="1426" spans="1:19">
      <c r="A1426">
        <v>1891</v>
      </c>
      <c r="B1426" s="100" t="s">
        <v>914</v>
      </c>
      <c r="C1426" s="112">
        <v>163.06666666666712</v>
      </c>
      <c r="D1426">
        <v>9</v>
      </c>
      <c r="E1426">
        <v>2</v>
      </c>
      <c r="F1426">
        <v>9</v>
      </c>
      <c r="G1426">
        <v>3</v>
      </c>
      <c r="H1426">
        <v>4</v>
      </c>
      <c r="I1426">
        <v>2</v>
      </c>
      <c r="J1426">
        <v>0.33333333333333331</v>
      </c>
      <c r="K1426">
        <v>0.44444444444444442</v>
      </c>
      <c r="L1426">
        <v>0.22222222222222221</v>
      </c>
      <c r="M1426">
        <v>23.295238095238158</v>
      </c>
      <c r="N1426">
        <v>27.177777777777852</v>
      </c>
      <c r="O1426">
        <v>0.33333333333333331</v>
      </c>
      <c r="P1426">
        <v>0.77777777777777768</v>
      </c>
      <c r="Q1426">
        <v>0.99999999999999989</v>
      </c>
      <c r="R1426" s="112">
        <v>24.751190476190544</v>
      </c>
      <c r="S1426" s="112">
        <v>24.051190476190545</v>
      </c>
    </row>
    <row r="1427" spans="1:19">
      <c r="A1427">
        <v>1891</v>
      </c>
      <c r="B1427" s="100" t="s">
        <v>915</v>
      </c>
      <c r="C1427" s="112">
        <v>166.30952380952391</v>
      </c>
      <c r="D1427">
        <v>42</v>
      </c>
      <c r="E1427">
        <v>12</v>
      </c>
      <c r="F1427">
        <v>42</v>
      </c>
      <c r="G1427">
        <v>5</v>
      </c>
      <c r="H1427">
        <v>25</v>
      </c>
      <c r="I1427">
        <v>12</v>
      </c>
      <c r="J1427">
        <v>0.11904761904761904</v>
      </c>
      <c r="K1427">
        <v>0.59523809523809523</v>
      </c>
      <c r="L1427">
        <v>0.2857142857142857</v>
      </c>
      <c r="M1427">
        <v>23.75850340136056</v>
      </c>
      <c r="N1427">
        <v>27.718253968253986</v>
      </c>
      <c r="O1427">
        <v>0.11904761904761904</v>
      </c>
      <c r="P1427">
        <v>0.7142857142857143</v>
      </c>
      <c r="Q1427">
        <v>1</v>
      </c>
      <c r="R1427" s="112">
        <v>26.292743764172354</v>
      </c>
      <c r="S1427" s="112">
        <v>25.592743764172354</v>
      </c>
    </row>
    <row r="1428" spans="1:19">
      <c r="A1428">
        <v>1891</v>
      </c>
      <c r="B1428" s="100" t="s">
        <v>916</v>
      </c>
      <c r="C1428" s="112">
        <v>162.6</v>
      </c>
      <c r="D1428">
        <v>99</v>
      </c>
      <c r="E1428">
        <v>11</v>
      </c>
      <c r="F1428">
        <v>99</v>
      </c>
      <c r="G1428">
        <v>11</v>
      </c>
      <c r="H1428">
        <v>67</v>
      </c>
      <c r="I1428">
        <v>21</v>
      </c>
      <c r="J1428">
        <v>0.1111111111111111</v>
      </c>
      <c r="K1428">
        <v>0.6767676767676768</v>
      </c>
      <c r="L1428">
        <v>0.21212121212121213</v>
      </c>
      <c r="M1428">
        <v>23.228571428571428</v>
      </c>
      <c r="N1428">
        <v>27.099999999999998</v>
      </c>
      <c r="O1428">
        <v>0.1111111111111111</v>
      </c>
      <c r="P1428">
        <v>0.78787878787878785</v>
      </c>
      <c r="Q1428">
        <v>1</v>
      </c>
      <c r="R1428" s="112">
        <v>25.453198294243069</v>
      </c>
      <c r="S1428" s="112">
        <v>24.75319829424307</v>
      </c>
    </row>
    <row r="1429" spans="1:19">
      <c r="A1429">
        <v>1891</v>
      </c>
      <c r="B1429" s="100" t="s">
        <v>917</v>
      </c>
      <c r="C1429" s="112">
        <v>164.47068965517266</v>
      </c>
      <c r="D1429">
        <v>232</v>
      </c>
      <c r="E1429">
        <v>45</v>
      </c>
      <c r="F1429">
        <v>232</v>
      </c>
      <c r="G1429">
        <v>64</v>
      </c>
      <c r="H1429">
        <v>129</v>
      </c>
      <c r="I1429">
        <v>39</v>
      </c>
      <c r="J1429">
        <v>0.27586206896551724</v>
      </c>
      <c r="K1429">
        <v>0.55603448275862066</v>
      </c>
      <c r="L1429">
        <v>0.16810344827586207</v>
      </c>
      <c r="M1429">
        <v>23.495812807881808</v>
      </c>
      <c r="N1429">
        <v>27.411781609195444</v>
      </c>
      <c r="O1429">
        <v>0.27586206896551724</v>
      </c>
      <c r="P1429">
        <v>0.8318965517241379</v>
      </c>
      <c r="Q1429">
        <v>1</v>
      </c>
      <c r="R1429" s="112">
        <v>25.074342867326067</v>
      </c>
      <c r="S1429" s="112">
        <v>24.374342867326067</v>
      </c>
    </row>
    <row r="1430" spans="1:19">
      <c r="A1430">
        <v>1891</v>
      </c>
      <c r="B1430" s="100" t="s">
        <v>918</v>
      </c>
      <c r="C1430" s="112">
        <v>164.3</v>
      </c>
      <c r="D1430">
        <v>128</v>
      </c>
      <c r="E1430">
        <v>28</v>
      </c>
      <c r="F1430">
        <v>128</v>
      </c>
      <c r="G1430">
        <v>25</v>
      </c>
      <c r="H1430">
        <v>80</v>
      </c>
      <c r="I1430">
        <v>23</v>
      </c>
      <c r="J1430">
        <v>0.1953125</v>
      </c>
      <c r="K1430">
        <v>0.625</v>
      </c>
      <c r="L1430">
        <v>0.1796875</v>
      </c>
      <c r="M1430">
        <v>23.471428571428572</v>
      </c>
      <c r="N1430">
        <v>27.383333333333336</v>
      </c>
      <c r="O1430">
        <v>0.1953125</v>
      </c>
      <c r="P1430">
        <v>0.8203125</v>
      </c>
      <c r="Q1430">
        <v>1</v>
      </c>
      <c r="R1430" s="112">
        <v>25.378482142857145</v>
      </c>
      <c r="S1430" s="112">
        <v>24.678482142857145</v>
      </c>
    </row>
    <row r="1431" spans="1:19">
      <c r="A1431">
        <v>1891</v>
      </c>
      <c r="B1431" s="100" t="s">
        <v>919</v>
      </c>
      <c r="C1431" s="112">
        <v>165.27500000000001</v>
      </c>
      <c r="D1431">
        <v>20</v>
      </c>
      <c r="E1431">
        <v>4</v>
      </c>
      <c r="F1431">
        <v>20</v>
      </c>
      <c r="G1431">
        <v>3</v>
      </c>
      <c r="H1431">
        <v>15</v>
      </c>
      <c r="I1431">
        <v>2</v>
      </c>
      <c r="J1431">
        <v>0.15</v>
      </c>
      <c r="K1431">
        <v>0.75</v>
      </c>
      <c r="L1431">
        <v>0.1</v>
      </c>
      <c r="M1431">
        <v>23.610714285714288</v>
      </c>
      <c r="N1431">
        <v>27.545833333333334</v>
      </c>
      <c r="O1431">
        <v>0.15</v>
      </c>
      <c r="P1431">
        <v>0.9</v>
      </c>
      <c r="Q1431">
        <v>1</v>
      </c>
      <c r="R1431" s="112">
        <v>25.447103174603175</v>
      </c>
      <c r="S1431" s="112">
        <v>24.747103174603176</v>
      </c>
    </row>
    <row r="1432" spans="1:19">
      <c r="A1432">
        <v>1891</v>
      </c>
      <c r="B1432" s="100" t="s">
        <v>920</v>
      </c>
      <c r="C1432" s="112">
        <v>163.11538461538461</v>
      </c>
      <c r="D1432">
        <v>13</v>
      </c>
      <c r="E1432">
        <v>1</v>
      </c>
      <c r="F1432">
        <v>13</v>
      </c>
      <c r="G1432">
        <v>1</v>
      </c>
      <c r="H1432">
        <v>7</v>
      </c>
      <c r="I1432">
        <v>5</v>
      </c>
      <c r="J1432">
        <v>7.6923076923076927E-2</v>
      </c>
      <c r="K1432">
        <v>0.53846153846153844</v>
      </c>
      <c r="L1432">
        <v>0.38461538461538464</v>
      </c>
      <c r="M1432">
        <v>23.302197802197803</v>
      </c>
      <c r="N1432">
        <v>27.185897435897434</v>
      </c>
      <c r="O1432">
        <v>7.6923076923076927E-2</v>
      </c>
      <c r="P1432">
        <v>0.61538461538461542</v>
      </c>
      <c r="Q1432">
        <v>1</v>
      </c>
      <c r="R1432" s="112">
        <v>26.35367608581894</v>
      </c>
      <c r="S1432" s="112">
        <v>25.65367608581894</v>
      </c>
    </row>
    <row r="1433" spans="1:19">
      <c r="A1433">
        <v>1891</v>
      </c>
      <c r="B1433" s="239" t="s">
        <v>1121</v>
      </c>
    </row>
    <row r="1434" spans="1:19">
      <c r="A1434">
        <v>1891</v>
      </c>
      <c r="B1434" s="100" t="s">
        <v>921</v>
      </c>
      <c r="C1434" s="112">
        <v>165.76641791044764</v>
      </c>
      <c r="D1434">
        <v>134</v>
      </c>
      <c r="E1434">
        <v>34</v>
      </c>
      <c r="F1434">
        <v>134</v>
      </c>
      <c r="G1434">
        <v>24</v>
      </c>
      <c r="H1434">
        <v>88</v>
      </c>
      <c r="I1434">
        <v>22</v>
      </c>
      <c r="J1434">
        <v>0.17910447761194029</v>
      </c>
      <c r="K1434">
        <v>0.65671641791044777</v>
      </c>
      <c r="L1434">
        <v>0.16417910447761194</v>
      </c>
      <c r="M1434">
        <v>23.680916844349664</v>
      </c>
      <c r="N1434">
        <v>27.627736318407941</v>
      </c>
      <c r="O1434">
        <v>0.17910447761194029</v>
      </c>
      <c r="P1434">
        <v>0.83582089552238803</v>
      </c>
      <c r="Q1434">
        <v>1</v>
      </c>
      <c r="R1434" s="112">
        <v>25.609476360082684</v>
      </c>
      <c r="S1434" s="112">
        <v>24.909476360082685</v>
      </c>
    </row>
    <row r="1435" spans="1:19">
      <c r="A1435">
        <v>1891</v>
      </c>
      <c r="B1435" s="100" t="s">
        <v>922</v>
      </c>
      <c r="C1435" s="112">
        <v>165.1853333333332</v>
      </c>
      <c r="D1435">
        <v>75</v>
      </c>
      <c r="E1435">
        <v>12</v>
      </c>
      <c r="F1435">
        <v>75</v>
      </c>
      <c r="G1435">
        <v>17</v>
      </c>
      <c r="H1435">
        <v>45</v>
      </c>
      <c r="I1435">
        <v>13</v>
      </c>
      <c r="J1435">
        <v>0.22666666666666666</v>
      </c>
      <c r="K1435">
        <v>0.6</v>
      </c>
      <c r="L1435">
        <v>0.17333333333333334</v>
      </c>
      <c r="M1435">
        <v>23.597904761904744</v>
      </c>
      <c r="N1435">
        <v>27.530888888888867</v>
      </c>
      <c r="O1435">
        <v>0.22666666666666666</v>
      </c>
      <c r="P1435">
        <v>0.82666666666666666</v>
      </c>
      <c r="Q1435">
        <v>1</v>
      </c>
      <c r="R1435" s="112">
        <v>25.389597530864179</v>
      </c>
      <c r="S1435" s="112">
        <v>24.68959753086418</v>
      </c>
    </row>
    <row r="1436" spans="1:19">
      <c r="A1436">
        <v>1891</v>
      </c>
      <c r="B1436" s="100" t="s">
        <v>923</v>
      </c>
      <c r="C1436" s="112">
        <v>163.05862068965519</v>
      </c>
      <c r="D1436">
        <v>58</v>
      </c>
      <c r="E1436">
        <v>13</v>
      </c>
      <c r="F1436">
        <v>58</v>
      </c>
      <c r="G1436">
        <v>16</v>
      </c>
      <c r="H1436">
        <v>29</v>
      </c>
      <c r="I1436">
        <v>13</v>
      </c>
      <c r="J1436">
        <v>0.27586206896551724</v>
      </c>
      <c r="K1436">
        <v>0.5</v>
      </c>
      <c r="L1436">
        <v>0.22413793103448276</v>
      </c>
      <c r="M1436">
        <v>23.294088669950742</v>
      </c>
      <c r="N1436">
        <v>27.176436781609198</v>
      </c>
      <c r="O1436">
        <v>0.27586206896551724</v>
      </c>
      <c r="P1436">
        <v>0.77586206896551724</v>
      </c>
      <c r="Q1436">
        <v>1</v>
      </c>
      <c r="R1436" s="112">
        <v>25.034451616556257</v>
      </c>
      <c r="S1436" s="112">
        <v>24.334451616556258</v>
      </c>
    </row>
    <row r="1437" spans="1:19">
      <c r="A1437">
        <v>1891</v>
      </c>
      <c r="B1437" s="100" t="s">
        <v>931</v>
      </c>
      <c r="C1437" s="112">
        <v>164.13225806451615</v>
      </c>
      <c r="D1437">
        <v>124</v>
      </c>
      <c r="E1437">
        <v>8</v>
      </c>
      <c r="F1437">
        <v>124</v>
      </c>
      <c r="G1437">
        <v>15</v>
      </c>
      <c r="H1437">
        <v>91</v>
      </c>
      <c r="I1437">
        <v>18</v>
      </c>
      <c r="J1437">
        <v>0.12096774193548387</v>
      </c>
      <c r="K1437">
        <v>0.7338709677419355</v>
      </c>
      <c r="L1437">
        <v>0.14516129032258066</v>
      </c>
      <c r="M1437">
        <v>23.447465437788022</v>
      </c>
      <c r="N1437">
        <v>27.355376344086025</v>
      </c>
      <c r="O1437">
        <v>0.12096774193548387</v>
      </c>
      <c r="P1437">
        <v>0.85483870967741937</v>
      </c>
      <c r="Q1437">
        <v>1</v>
      </c>
      <c r="R1437" s="112">
        <v>25.4658370047771</v>
      </c>
      <c r="S1437" s="112">
        <v>24.765837004777101</v>
      </c>
    </row>
    <row r="1438" spans="1:19">
      <c r="A1438">
        <v>1891</v>
      </c>
      <c r="B1438" s="100" t="s">
        <v>924</v>
      </c>
      <c r="C1438" s="112">
        <v>164.53369565217366</v>
      </c>
      <c r="D1438">
        <v>92</v>
      </c>
      <c r="E1438">
        <v>19</v>
      </c>
      <c r="F1438">
        <v>92</v>
      </c>
      <c r="G1438">
        <v>17</v>
      </c>
      <c r="H1438">
        <v>59</v>
      </c>
      <c r="I1438">
        <v>16</v>
      </c>
      <c r="J1438">
        <v>0.18478260869565216</v>
      </c>
      <c r="K1438">
        <v>0.64130434782608692</v>
      </c>
      <c r="L1438">
        <v>0.17391304347826086</v>
      </c>
      <c r="M1438">
        <v>23.504813664596238</v>
      </c>
      <c r="N1438">
        <v>27.42228260869561</v>
      </c>
      <c r="O1438">
        <v>0.18478260869565216</v>
      </c>
      <c r="P1438">
        <v>0.82608695652173902</v>
      </c>
      <c r="Q1438">
        <v>0.99999999999999989</v>
      </c>
      <c r="R1438" s="112">
        <v>25.430349247289151</v>
      </c>
      <c r="S1438" s="112">
        <v>24.730349247289151</v>
      </c>
    </row>
    <row r="1439" spans="1:19">
      <c r="A1439">
        <v>1891</v>
      </c>
      <c r="B1439" s="100" t="s">
        <v>934</v>
      </c>
      <c r="C1439" s="112">
        <v>164.17153284671548</v>
      </c>
      <c r="D1439">
        <v>137</v>
      </c>
      <c r="E1439">
        <v>47</v>
      </c>
      <c r="F1439">
        <v>137</v>
      </c>
      <c r="G1439">
        <v>29</v>
      </c>
      <c r="H1439">
        <v>89</v>
      </c>
      <c r="I1439">
        <v>19</v>
      </c>
      <c r="J1439">
        <v>0.21167883211678831</v>
      </c>
      <c r="K1439">
        <v>0.64963503649635035</v>
      </c>
      <c r="L1439">
        <v>0.13868613138686131</v>
      </c>
      <c r="M1439">
        <v>23.453076120959356</v>
      </c>
      <c r="N1439">
        <v>27.361922141119248</v>
      </c>
      <c r="O1439">
        <v>0.21167883211678831</v>
      </c>
      <c r="P1439">
        <v>0.86131386861313863</v>
      </c>
      <c r="Q1439">
        <v>1</v>
      </c>
      <c r="R1439" s="112">
        <v>25.187901040019085</v>
      </c>
      <c r="S1439" s="112">
        <v>24.487901040019086</v>
      </c>
    </row>
    <row r="1440" spans="1:19">
      <c r="A1440">
        <v>1891</v>
      </c>
      <c r="B1440" s="100" t="s">
        <v>943</v>
      </c>
      <c r="C1440" s="112">
        <v>164.78588235294112</v>
      </c>
      <c r="D1440">
        <v>340</v>
      </c>
      <c r="E1440">
        <v>85</v>
      </c>
      <c r="F1440">
        <v>340</v>
      </c>
      <c r="G1440">
        <v>71</v>
      </c>
      <c r="H1440">
        <v>217</v>
      </c>
      <c r="I1440">
        <v>52</v>
      </c>
      <c r="J1440">
        <v>0.20882352941176471</v>
      </c>
      <c r="K1440">
        <v>0.63823529411764701</v>
      </c>
      <c r="L1440">
        <v>0.15294117647058825</v>
      </c>
      <c r="M1440">
        <v>23.540840336134444</v>
      </c>
      <c r="N1440">
        <v>27.464313725490186</v>
      </c>
      <c r="O1440">
        <v>0.20882352941176471</v>
      </c>
      <c r="P1440">
        <v>0.84705882352941175</v>
      </c>
      <c r="Q1440">
        <v>1</v>
      </c>
      <c r="R1440" s="112">
        <v>25.330812066762178</v>
      </c>
      <c r="S1440" s="112">
        <v>24.630812066762179</v>
      </c>
    </row>
    <row r="1441" spans="1:19">
      <c r="A1441">
        <v>1891</v>
      </c>
      <c r="B1441" s="100" t="s">
        <v>941</v>
      </c>
      <c r="C1441" s="112">
        <v>164.65245901639352</v>
      </c>
      <c r="D1441">
        <v>61</v>
      </c>
      <c r="E1441">
        <v>12</v>
      </c>
      <c r="F1441">
        <v>61</v>
      </c>
      <c r="G1441">
        <v>6</v>
      </c>
      <c r="H1441">
        <v>47</v>
      </c>
      <c r="I1441">
        <v>8</v>
      </c>
      <c r="J1441">
        <v>9.8360655737704916E-2</v>
      </c>
      <c r="K1441">
        <v>0.77049180327868849</v>
      </c>
      <c r="L1441">
        <v>0.13114754098360656</v>
      </c>
      <c r="M1441">
        <v>23.521779859484788</v>
      </c>
      <c r="N1441">
        <v>27.442076502732252</v>
      </c>
      <c r="O1441">
        <v>9.8360655737704916E-2</v>
      </c>
      <c r="P1441">
        <v>0.86885245901639341</v>
      </c>
      <c r="Q1441">
        <v>1</v>
      </c>
      <c r="R1441" s="112">
        <v>25.565338747986125</v>
      </c>
      <c r="S1441" s="112">
        <v>24.865338747986126</v>
      </c>
    </row>
    <row r="1442" spans="1:19">
      <c r="A1442">
        <v>1891</v>
      </c>
      <c r="B1442" s="100" t="s">
        <v>944</v>
      </c>
      <c r="C1442" s="112">
        <v>165.4</v>
      </c>
      <c r="D1442">
        <v>84</v>
      </c>
      <c r="E1442">
        <v>15</v>
      </c>
      <c r="F1442">
        <v>84</v>
      </c>
      <c r="G1442">
        <v>20</v>
      </c>
      <c r="H1442">
        <v>50</v>
      </c>
      <c r="I1442">
        <v>14</v>
      </c>
      <c r="J1442">
        <v>0.23809523809523808</v>
      </c>
      <c r="K1442">
        <v>0.59523809523809523</v>
      </c>
      <c r="L1442">
        <v>0.16666666666666666</v>
      </c>
      <c r="M1442">
        <v>23.62857142857143</v>
      </c>
      <c r="N1442">
        <v>27.566666666666666</v>
      </c>
      <c r="O1442">
        <v>0.23809523809523808</v>
      </c>
      <c r="P1442">
        <v>0.83333333333333326</v>
      </c>
      <c r="Q1442">
        <v>0.99999999999999989</v>
      </c>
      <c r="R1442" s="112">
        <v>25.361333333333334</v>
      </c>
      <c r="S1442" s="112">
        <v>24.661333333333335</v>
      </c>
    </row>
    <row r="1443" spans="1:19">
      <c r="A1443">
        <v>1891</v>
      </c>
      <c r="B1443" s="128" t="s">
        <v>947</v>
      </c>
      <c r="C1443" s="112">
        <v>165.87709923664119</v>
      </c>
      <c r="D1443">
        <v>131</v>
      </c>
      <c r="E1443">
        <v>22</v>
      </c>
      <c r="F1443">
        <v>131</v>
      </c>
      <c r="G1443">
        <v>19</v>
      </c>
      <c r="H1443">
        <v>93</v>
      </c>
      <c r="I1443">
        <v>19</v>
      </c>
      <c r="J1443">
        <v>0.14503816793893129</v>
      </c>
      <c r="K1443">
        <v>0.70992366412213737</v>
      </c>
      <c r="L1443">
        <v>0.14503816793893129</v>
      </c>
      <c r="M1443">
        <v>23.696728462377312</v>
      </c>
      <c r="N1443">
        <v>27.646183206106866</v>
      </c>
      <c r="O1443">
        <v>0.14503816793893129</v>
      </c>
      <c r="P1443">
        <v>0.85496183206106868</v>
      </c>
      <c r="Q1443">
        <v>1</v>
      </c>
      <c r="R1443" s="112">
        <v>25.671455834242089</v>
      </c>
      <c r="S1443" s="112">
        <v>24.971455834242089</v>
      </c>
    </row>
    <row r="1444" spans="1:19">
      <c r="A1444">
        <v>1891</v>
      </c>
      <c r="B1444" s="128" t="s">
        <v>948</v>
      </c>
      <c r="C1444" s="112">
        <v>163.32734374999995</v>
      </c>
      <c r="D1444">
        <v>128</v>
      </c>
      <c r="E1444">
        <v>30</v>
      </c>
      <c r="F1444">
        <v>128</v>
      </c>
      <c r="G1444">
        <v>20</v>
      </c>
      <c r="H1444">
        <v>90</v>
      </c>
      <c r="I1444">
        <v>18</v>
      </c>
      <c r="J1444">
        <v>0.15625</v>
      </c>
      <c r="K1444">
        <v>0.703125</v>
      </c>
      <c r="L1444">
        <v>0.140625</v>
      </c>
      <c r="M1444">
        <v>23.332477678571422</v>
      </c>
      <c r="N1444">
        <v>27.221223958333326</v>
      </c>
      <c r="O1444">
        <v>0.15625</v>
      </c>
      <c r="P1444">
        <v>0.859375</v>
      </c>
      <c r="Q1444">
        <v>1</v>
      </c>
      <c r="R1444" s="112">
        <v>25.233642526455018</v>
      </c>
      <c r="S1444" s="112">
        <v>24.533642526455019</v>
      </c>
    </row>
    <row r="1445" spans="1:19">
      <c r="A1445">
        <v>1891</v>
      </c>
      <c r="B1445" s="100" t="s">
        <v>951</v>
      </c>
      <c r="C1445" s="112">
        <v>165.6</v>
      </c>
      <c r="D1445">
        <v>126</v>
      </c>
      <c r="E1445">
        <v>21</v>
      </c>
      <c r="F1445">
        <v>126</v>
      </c>
      <c r="G1445">
        <v>27</v>
      </c>
      <c r="H1445">
        <v>87</v>
      </c>
      <c r="I1445">
        <v>12</v>
      </c>
      <c r="J1445">
        <v>0.21428571428571427</v>
      </c>
      <c r="K1445">
        <v>0.69047619047619047</v>
      </c>
      <c r="L1445">
        <v>9.5238095238095233E-2</v>
      </c>
      <c r="M1445">
        <v>23.657142857142855</v>
      </c>
      <c r="N1445">
        <v>27.599999999999998</v>
      </c>
      <c r="O1445">
        <v>0.21428571428571427</v>
      </c>
      <c r="P1445">
        <v>0.90476190476190477</v>
      </c>
      <c r="Q1445">
        <v>1</v>
      </c>
      <c r="R1445" s="112">
        <v>25.288669950738914</v>
      </c>
      <c r="S1445" s="112">
        <v>24.588669950738915</v>
      </c>
    </row>
    <row r="1446" spans="1:19">
      <c r="A1446">
        <v>1891</v>
      </c>
      <c r="B1446" s="100" t="s">
        <v>927</v>
      </c>
      <c r="C1446" s="112">
        <v>165.52086956521757</v>
      </c>
      <c r="D1446">
        <v>115</v>
      </c>
      <c r="E1446">
        <v>14</v>
      </c>
      <c r="F1446">
        <v>115</v>
      </c>
      <c r="G1446">
        <v>15</v>
      </c>
      <c r="H1446">
        <v>78</v>
      </c>
      <c r="I1446">
        <v>22</v>
      </c>
      <c r="J1446">
        <v>0.13043478260869565</v>
      </c>
      <c r="K1446">
        <v>0.67826086956521736</v>
      </c>
      <c r="L1446">
        <v>0.19130434782608696</v>
      </c>
      <c r="M1446">
        <v>23.645838509316796</v>
      </c>
      <c r="N1446">
        <v>27.586811594202928</v>
      </c>
      <c r="O1446">
        <v>0.13043478260869565</v>
      </c>
      <c r="P1446">
        <v>0.80869565217391304</v>
      </c>
      <c r="Q1446">
        <v>1</v>
      </c>
      <c r="R1446" s="112">
        <v>25.793163587620136</v>
      </c>
      <c r="S1446" s="112">
        <v>25.093163587620136</v>
      </c>
    </row>
    <row r="1447" spans="1:19">
      <c r="A1447">
        <v>1891</v>
      </c>
      <c r="B1447" s="100" t="s">
        <v>983</v>
      </c>
      <c r="C1447" s="112">
        <v>163.21343283582115</v>
      </c>
      <c r="D1447">
        <v>67</v>
      </c>
      <c r="E1447">
        <v>16</v>
      </c>
      <c r="F1447">
        <v>67</v>
      </c>
      <c r="G1447">
        <v>15</v>
      </c>
      <c r="H1447">
        <v>45</v>
      </c>
      <c r="I1447">
        <v>7</v>
      </c>
      <c r="J1447">
        <v>0.22388059701492538</v>
      </c>
      <c r="K1447">
        <v>0.67164179104477617</v>
      </c>
      <c r="L1447">
        <v>0.1044776119402985</v>
      </c>
      <c r="M1447">
        <v>23.316204690831594</v>
      </c>
      <c r="N1447">
        <v>27.202238805970193</v>
      </c>
      <c r="O1447">
        <v>0.22388059701492538</v>
      </c>
      <c r="P1447">
        <v>0.89552238805970152</v>
      </c>
      <c r="Q1447">
        <v>1</v>
      </c>
      <c r="R1447" s="112">
        <v>24.913796493721907</v>
      </c>
      <c r="S1447" s="112">
        <v>24.213796493721908</v>
      </c>
    </row>
    <row r="1448" spans="1:19">
      <c r="A1448">
        <v>1891</v>
      </c>
      <c r="B1448" s="100" t="s">
        <v>952</v>
      </c>
      <c r="C1448" s="112">
        <v>163.09137931034476</v>
      </c>
      <c r="D1448">
        <v>116</v>
      </c>
      <c r="E1448">
        <v>22</v>
      </c>
      <c r="F1448">
        <v>116</v>
      </c>
      <c r="G1448">
        <v>28</v>
      </c>
      <c r="H1448">
        <v>76</v>
      </c>
      <c r="I1448">
        <v>12</v>
      </c>
      <c r="J1448">
        <v>0.2413793103448276</v>
      </c>
      <c r="K1448">
        <v>0.65517241379310343</v>
      </c>
      <c r="L1448">
        <v>0.10344827586206896</v>
      </c>
      <c r="M1448">
        <v>23.298768472906396</v>
      </c>
      <c r="N1448">
        <v>27.181896551724126</v>
      </c>
      <c r="O1448">
        <v>0.2413793103448276</v>
      </c>
      <c r="P1448">
        <v>0.89655172413793105</v>
      </c>
      <c r="Q1448">
        <v>1</v>
      </c>
      <c r="R1448" s="112">
        <v>24.831582188229184</v>
      </c>
      <c r="S1448" s="112">
        <v>24.131582188229185</v>
      </c>
    </row>
    <row r="1449" spans="1:19">
      <c r="A1449">
        <v>1891</v>
      </c>
      <c r="B1449" s="100" t="s">
        <v>961</v>
      </c>
      <c r="C1449" s="112">
        <v>165.92972972972973</v>
      </c>
      <c r="D1449">
        <v>37</v>
      </c>
      <c r="E1449">
        <v>11</v>
      </c>
      <c r="F1449">
        <v>37</v>
      </c>
      <c r="G1449">
        <v>6</v>
      </c>
      <c r="H1449">
        <v>23</v>
      </c>
      <c r="I1449">
        <v>8</v>
      </c>
      <c r="J1449">
        <v>0.16216216216216217</v>
      </c>
      <c r="K1449">
        <v>0.6216216216216216</v>
      </c>
      <c r="L1449">
        <v>0.21621621621621623</v>
      </c>
      <c r="M1449">
        <v>23.704247104247106</v>
      </c>
      <c r="N1449">
        <v>27.654954954954956</v>
      </c>
      <c r="O1449">
        <v>0.16216216216216217</v>
      </c>
      <c r="P1449">
        <v>0.78378378378378377</v>
      </c>
      <c r="Q1449">
        <v>1</v>
      </c>
      <c r="R1449" s="112">
        <v>25.851370936153547</v>
      </c>
      <c r="S1449" s="112">
        <v>25.151370936153548</v>
      </c>
    </row>
    <row r="1450" spans="1:19">
      <c r="A1450">
        <v>1891</v>
      </c>
      <c r="B1450" s="100" t="s">
        <v>954</v>
      </c>
      <c r="C1450" s="112">
        <v>164.7</v>
      </c>
      <c r="D1450">
        <v>55</v>
      </c>
      <c r="E1450">
        <v>5</v>
      </c>
      <c r="F1450">
        <v>55</v>
      </c>
      <c r="G1450">
        <v>10</v>
      </c>
      <c r="H1450">
        <v>33</v>
      </c>
      <c r="I1450">
        <v>12</v>
      </c>
      <c r="J1450">
        <v>0.18181818181818182</v>
      </c>
      <c r="K1450">
        <v>0.6</v>
      </c>
      <c r="L1450">
        <v>0.21818181818181817</v>
      </c>
      <c r="M1450">
        <v>23.528571428571428</v>
      </c>
      <c r="N1450">
        <v>27.45</v>
      </c>
      <c r="O1450">
        <v>0.18181818181818182</v>
      </c>
      <c r="P1450">
        <v>0.78181818181818175</v>
      </c>
      <c r="Q1450">
        <v>0.99999999999999989</v>
      </c>
      <c r="R1450" s="112">
        <v>25.608116883116882</v>
      </c>
      <c r="S1450" s="112">
        <v>24.908116883116882</v>
      </c>
    </row>
    <row r="1451" spans="1:19">
      <c r="A1451">
        <v>1891</v>
      </c>
      <c r="B1451" s="100" t="s">
        <v>958</v>
      </c>
      <c r="C1451" s="112">
        <v>166</v>
      </c>
      <c r="D1451">
        <v>224</v>
      </c>
      <c r="E1451">
        <v>64</v>
      </c>
      <c r="F1451">
        <v>224</v>
      </c>
      <c r="G1451">
        <v>55</v>
      </c>
      <c r="H1451">
        <v>147</v>
      </c>
      <c r="I1451">
        <v>22</v>
      </c>
      <c r="J1451">
        <v>0.24553571428571427</v>
      </c>
      <c r="K1451">
        <v>0.65625</v>
      </c>
      <c r="L1451">
        <v>9.8214285714285712E-2</v>
      </c>
      <c r="M1451">
        <v>23.714285714285715</v>
      </c>
      <c r="N1451">
        <v>27.666666666666668</v>
      </c>
      <c r="O1451">
        <v>0.24553571428571427</v>
      </c>
      <c r="P1451">
        <v>0.9017857142857143</v>
      </c>
      <c r="Q1451">
        <v>1</v>
      </c>
      <c r="R1451" s="112">
        <v>25.246841593780371</v>
      </c>
      <c r="S1451" s="112">
        <v>24.546841593780371</v>
      </c>
    </row>
    <row r="1452" spans="1:19">
      <c r="A1452">
        <v>1891</v>
      </c>
      <c r="B1452" s="128" t="s">
        <v>928</v>
      </c>
      <c r="C1452" s="112">
        <v>164.5</v>
      </c>
      <c r="D1452">
        <v>193</v>
      </c>
      <c r="E1452">
        <v>29</v>
      </c>
      <c r="F1452">
        <v>193</v>
      </c>
      <c r="G1452">
        <v>44</v>
      </c>
      <c r="H1452">
        <v>127</v>
      </c>
      <c r="I1452">
        <v>22</v>
      </c>
      <c r="J1452">
        <v>0.22797927461139897</v>
      </c>
      <c r="K1452">
        <v>0.65803108808290156</v>
      </c>
      <c r="L1452">
        <v>0.11398963730569948</v>
      </c>
      <c r="M1452">
        <v>23.5</v>
      </c>
      <c r="N1452">
        <v>27.416666666666668</v>
      </c>
      <c r="O1452">
        <v>0.22797927461139897</v>
      </c>
      <c r="P1452">
        <v>0.88601036269430056</v>
      </c>
      <c r="Q1452">
        <v>1</v>
      </c>
      <c r="R1452" s="112">
        <v>25.119094488188978</v>
      </c>
      <c r="S1452" s="112">
        <v>24.419094488188978</v>
      </c>
    </row>
    <row r="1453" spans="1:19">
      <c r="A1453">
        <v>1891</v>
      </c>
      <c r="B1453" s="248" t="s">
        <v>1122</v>
      </c>
    </row>
    <row r="1454" spans="1:19">
      <c r="A1454">
        <v>1891</v>
      </c>
      <c r="B1454" s="100" t="s">
        <v>851</v>
      </c>
      <c r="C1454" s="112">
        <v>163</v>
      </c>
      <c r="D1454">
        <v>41</v>
      </c>
      <c r="E1454">
        <v>21</v>
      </c>
      <c r="F1454">
        <v>41</v>
      </c>
      <c r="G1454">
        <v>7</v>
      </c>
      <c r="H1454">
        <v>28</v>
      </c>
      <c r="I1454">
        <v>6</v>
      </c>
      <c r="J1454">
        <v>0.17073170731707318</v>
      </c>
      <c r="K1454">
        <v>0.68292682926829273</v>
      </c>
      <c r="L1454">
        <v>0.14634146341463414</v>
      </c>
      <c r="M1454">
        <v>23.285714285714285</v>
      </c>
      <c r="N1454">
        <v>27.166666666666668</v>
      </c>
      <c r="O1454">
        <v>0.17073170731707318</v>
      </c>
      <c r="P1454">
        <v>0.85365853658536595</v>
      </c>
      <c r="Q1454">
        <v>1</v>
      </c>
      <c r="R1454" s="112">
        <v>25.156887755102041</v>
      </c>
      <c r="S1454" s="112">
        <v>24.456887755102041</v>
      </c>
    </row>
    <row r="1455" spans="1:19">
      <c r="A1455">
        <v>1891</v>
      </c>
      <c r="B1455" s="100" t="s">
        <v>930</v>
      </c>
      <c r="C1455" s="112">
        <v>163.89146341463422</v>
      </c>
      <c r="D1455">
        <v>82</v>
      </c>
      <c r="E1455">
        <v>10</v>
      </c>
      <c r="F1455">
        <v>82</v>
      </c>
      <c r="G1455">
        <v>10</v>
      </c>
      <c r="H1455">
        <v>58</v>
      </c>
      <c r="I1455">
        <v>14</v>
      </c>
      <c r="J1455">
        <v>0.12195121951219512</v>
      </c>
      <c r="K1455">
        <v>0.70731707317073167</v>
      </c>
      <c r="L1455">
        <v>0.17073170731707318</v>
      </c>
      <c r="M1455">
        <v>23.413066202090601</v>
      </c>
      <c r="N1455">
        <v>27.315243902439036</v>
      </c>
      <c r="O1455">
        <v>0.12195121951219512</v>
      </c>
      <c r="P1455">
        <v>0.82926829268292679</v>
      </c>
      <c r="Q1455">
        <v>1</v>
      </c>
      <c r="R1455" s="112">
        <v>25.498712904000971</v>
      </c>
      <c r="S1455" s="112">
        <v>24.798712904000972</v>
      </c>
    </row>
    <row r="1456" spans="1:19">
      <c r="A1456">
        <v>1891</v>
      </c>
      <c r="B1456" s="100" t="s">
        <v>925</v>
      </c>
      <c r="C1456" s="112">
        <v>161.69999999999999</v>
      </c>
      <c r="D1456">
        <v>74</v>
      </c>
      <c r="E1456">
        <v>15</v>
      </c>
      <c r="F1456">
        <v>74</v>
      </c>
      <c r="G1456">
        <v>20</v>
      </c>
      <c r="H1456">
        <v>49</v>
      </c>
      <c r="I1456">
        <v>5</v>
      </c>
      <c r="J1456">
        <v>0.27027027027027029</v>
      </c>
      <c r="K1456">
        <v>0.66216216216216217</v>
      </c>
      <c r="L1456">
        <v>6.7567567567567571E-2</v>
      </c>
      <c r="M1456">
        <v>23.099999999999998</v>
      </c>
      <c r="N1456">
        <v>26.95</v>
      </c>
      <c r="O1456">
        <v>0.27027027027027029</v>
      </c>
      <c r="P1456">
        <v>0.93243243243243246</v>
      </c>
      <c r="Q1456">
        <v>1</v>
      </c>
      <c r="R1456" s="112">
        <v>24.435714285714283</v>
      </c>
      <c r="S1456" s="112">
        <v>23.735714285714284</v>
      </c>
    </row>
    <row r="1457" spans="1:19">
      <c r="A1457">
        <v>1891</v>
      </c>
      <c r="B1457" s="100" t="s">
        <v>861</v>
      </c>
      <c r="C1457" s="112">
        <v>164.87647058823521</v>
      </c>
      <c r="D1457">
        <v>34</v>
      </c>
      <c r="E1457">
        <v>11</v>
      </c>
      <c r="F1457">
        <v>34</v>
      </c>
      <c r="G1457">
        <v>7</v>
      </c>
      <c r="H1457">
        <v>20</v>
      </c>
      <c r="I1457">
        <v>7</v>
      </c>
      <c r="J1457">
        <v>0.20588235294117646</v>
      </c>
      <c r="K1457">
        <v>0.58823529411764708</v>
      </c>
      <c r="L1457">
        <v>0.20588235294117646</v>
      </c>
      <c r="M1457">
        <v>23.553781512605031</v>
      </c>
      <c r="N1457">
        <v>27.479411764705869</v>
      </c>
      <c r="O1457">
        <v>0.20588235294117646</v>
      </c>
      <c r="P1457">
        <v>0.79411764705882359</v>
      </c>
      <c r="Q1457">
        <v>1</v>
      </c>
      <c r="R1457" s="112">
        <v>25.51659663865545</v>
      </c>
      <c r="S1457" s="112">
        <v>24.816596638655451</v>
      </c>
    </row>
    <row r="1458" spans="1:19">
      <c r="A1458">
        <v>1891</v>
      </c>
      <c r="B1458" s="100" t="s">
        <v>926</v>
      </c>
      <c r="C1458" s="112">
        <v>161.27551020408177</v>
      </c>
      <c r="D1458">
        <v>49</v>
      </c>
      <c r="E1458">
        <v>7</v>
      </c>
      <c r="F1458">
        <v>49</v>
      </c>
      <c r="G1458">
        <v>11</v>
      </c>
      <c r="H1458">
        <v>33</v>
      </c>
      <c r="I1458">
        <v>5</v>
      </c>
      <c r="J1458">
        <v>0.22448979591836735</v>
      </c>
      <c r="K1458">
        <v>0.67346938775510201</v>
      </c>
      <c r="L1458">
        <v>0.10204081632653061</v>
      </c>
      <c r="M1458">
        <v>23.03935860058311</v>
      </c>
      <c r="N1458">
        <v>26.879251700680296</v>
      </c>
      <c r="O1458">
        <v>0.22448979591836735</v>
      </c>
      <c r="P1458">
        <v>0.89795918367346939</v>
      </c>
      <c r="Q1458">
        <v>1</v>
      </c>
      <c r="R1458" s="112">
        <v>24.610223959713778</v>
      </c>
      <c r="S1458" s="112">
        <v>23.910223959713779</v>
      </c>
    </row>
    <row r="1459" spans="1:19">
      <c r="A1459">
        <v>1891</v>
      </c>
      <c r="B1459" s="128" t="s">
        <v>984</v>
      </c>
      <c r="C1459" s="112">
        <v>160.71860465116265</v>
      </c>
      <c r="D1459">
        <v>43</v>
      </c>
      <c r="E1459">
        <v>12</v>
      </c>
      <c r="F1459">
        <v>13</v>
      </c>
      <c r="G1459">
        <v>12</v>
      </c>
      <c r="H1459">
        <v>-4</v>
      </c>
      <c r="I1459">
        <v>5</v>
      </c>
      <c r="J1459">
        <v>0.92307692307692313</v>
      </c>
      <c r="K1459">
        <v>-0.30769230769230771</v>
      </c>
      <c r="L1459">
        <v>0.38461538461538464</v>
      </c>
      <c r="M1459">
        <v>22.959800664451809</v>
      </c>
      <c r="N1459">
        <v>26.786434108527107</v>
      </c>
      <c r="O1459">
        <v>0.92307692307692313</v>
      </c>
      <c r="P1459">
        <v>0.61538461538461542</v>
      </c>
      <c r="Q1459">
        <v>1</v>
      </c>
      <c r="R1459" s="112">
        <v>28.221421650055344</v>
      </c>
      <c r="S1459" s="112">
        <v>27.521421650055345</v>
      </c>
    </row>
    <row r="1460" spans="1:19">
      <c r="A1460">
        <v>1891</v>
      </c>
      <c r="B1460" s="100" t="s">
        <v>945</v>
      </c>
      <c r="C1460" s="112">
        <v>162.77790697674411</v>
      </c>
      <c r="D1460">
        <v>86</v>
      </c>
      <c r="E1460">
        <v>12</v>
      </c>
      <c r="F1460">
        <v>86</v>
      </c>
      <c r="G1460">
        <v>16</v>
      </c>
      <c r="H1460">
        <v>62</v>
      </c>
      <c r="I1460">
        <v>8</v>
      </c>
      <c r="J1460">
        <v>0.18604651162790697</v>
      </c>
      <c r="K1460">
        <v>0.72093023255813948</v>
      </c>
      <c r="L1460">
        <v>9.3023255813953487E-2</v>
      </c>
      <c r="M1460">
        <v>23.253986710963442</v>
      </c>
      <c r="N1460">
        <v>27.129651162790683</v>
      </c>
      <c r="O1460">
        <v>0.18604651162790697</v>
      </c>
      <c r="P1460">
        <v>0.90697674418604646</v>
      </c>
      <c r="Q1460">
        <v>1</v>
      </c>
      <c r="R1460" s="112">
        <v>24.941776069017241</v>
      </c>
      <c r="S1460" s="112">
        <v>24.241776069017241</v>
      </c>
    </row>
    <row r="1461" spans="1:19">
      <c r="A1461">
        <v>1891</v>
      </c>
      <c r="B1461" s="128" t="s">
        <v>946</v>
      </c>
      <c r="C1461" s="112">
        <v>163.8922222222221</v>
      </c>
      <c r="D1461">
        <v>90</v>
      </c>
      <c r="E1461">
        <v>13</v>
      </c>
      <c r="F1461">
        <v>90</v>
      </c>
      <c r="G1461">
        <v>13</v>
      </c>
      <c r="H1461">
        <v>61</v>
      </c>
      <c r="I1461">
        <v>16</v>
      </c>
      <c r="J1461">
        <v>0.14444444444444443</v>
      </c>
      <c r="K1461">
        <v>0.67777777777777781</v>
      </c>
      <c r="L1461">
        <v>0.17777777777777778</v>
      </c>
      <c r="M1461">
        <v>23.413174603174586</v>
      </c>
      <c r="N1461">
        <v>27.315370370370349</v>
      </c>
      <c r="O1461">
        <v>0.14444444444444443</v>
      </c>
      <c r="P1461">
        <v>0.82222222222222219</v>
      </c>
      <c r="Q1461">
        <v>1</v>
      </c>
      <c r="R1461" s="112">
        <v>25.460228120392035</v>
      </c>
      <c r="S1461" s="112">
        <v>24.760228120392036</v>
      </c>
    </row>
    <row r="1462" spans="1:19">
      <c r="A1462">
        <v>1891</v>
      </c>
      <c r="B1462" s="100" t="s">
        <v>989</v>
      </c>
      <c r="C1462" s="112">
        <v>163.29629629629622</v>
      </c>
      <c r="D1462">
        <v>54</v>
      </c>
      <c r="E1462">
        <v>16</v>
      </c>
      <c r="F1462">
        <v>54</v>
      </c>
      <c r="G1462">
        <v>11</v>
      </c>
      <c r="H1462">
        <v>41</v>
      </c>
      <c r="I1462">
        <v>2</v>
      </c>
      <c r="J1462">
        <v>0.20370370370370369</v>
      </c>
      <c r="K1462">
        <v>0.7592592592592593</v>
      </c>
      <c r="L1462">
        <v>3.7037037037037035E-2</v>
      </c>
      <c r="M1462">
        <v>23.328042328042319</v>
      </c>
      <c r="N1462">
        <v>27.216049382716037</v>
      </c>
      <c r="O1462">
        <v>0.20370370370370369</v>
      </c>
      <c r="P1462">
        <v>0.96296296296296302</v>
      </c>
      <c r="Q1462">
        <v>1</v>
      </c>
      <c r="R1462" s="112">
        <v>24.845313373768647</v>
      </c>
      <c r="S1462" s="112">
        <v>24.145313373768648</v>
      </c>
    </row>
    <row r="1463" spans="1:19">
      <c r="A1463">
        <v>1891</v>
      </c>
      <c r="B1463" s="100" t="s">
        <v>955</v>
      </c>
      <c r="C1463" s="112">
        <v>161.75245901639317</v>
      </c>
      <c r="D1463">
        <v>61</v>
      </c>
      <c r="E1463">
        <v>6</v>
      </c>
      <c r="F1463">
        <v>61</v>
      </c>
      <c r="G1463">
        <v>8</v>
      </c>
      <c r="H1463">
        <v>38</v>
      </c>
      <c r="I1463">
        <v>15</v>
      </c>
      <c r="J1463">
        <v>0.13114754098360656</v>
      </c>
      <c r="K1463">
        <v>0.62295081967213117</v>
      </c>
      <c r="L1463">
        <v>0.24590163934426229</v>
      </c>
      <c r="M1463">
        <v>23.107494145199023</v>
      </c>
      <c r="N1463">
        <v>26.958743169398861</v>
      </c>
      <c r="O1463">
        <v>0.13114754098360656</v>
      </c>
      <c r="P1463">
        <v>0.75409836065573776</v>
      </c>
      <c r="Q1463">
        <v>1</v>
      </c>
      <c r="R1463" s="112">
        <v>25.387838962159453</v>
      </c>
      <c r="S1463" s="112">
        <v>24.687838962159454</v>
      </c>
    </row>
    <row r="1464" spans="1:19">
      <c r="A1464">
        <v>1891</v>
      </c>
      <c r="B1464" s="100" t="s">
        <v>956</v>
      </c>
      <c r="C1464" s="112">
        <v>161.69999999999999</v>
      </c>
      <c r="D1464">
        <v>77</v>
      </c>
      <c r="E1464">
        <v>17</v>
      </c>
      <c r="F1464">
        <v>77</v>
      </c>
      <c r="G1464">
        <v>18</v>
      </c>
      <c r="H1464">
        <v>49</v>
      </c>
      <c r="I1464">
        <v>10</v>
      </c>
      <c r="J1464">
        <v>0.23376623376623376</v>
      </c>
      <c r="K1464">
        <v>0.63636363636363635</v>
      </c>
      <c r="L1464">
        <v>0.12987012987012986</v>
      </c>
      <c r="M1464">
        <v>23.099999999999998</v>
      </c>
      <c r="N1464">
        <v>26.95</v>
      </c>
      <c r="O1464">
        <v>0.23376623376623376</v>
      </c>
      <c r="P1464">
        <v>0.87012987012987009</v>
      </c>
      <c r="Q1464">
        <v>1</v>
      </c>
      <c r="R1464" s="112">
        <v>24.710714285714285</v>
      </c>
      <c r="S1464" s="112">
        <v>24.010714285714286</v>
      </c>
    </row>
    <row r="1465" spans="1:19">
      <c r="A1465">
        <v>1891</v>
      </c>
      <c r="B1465" s="100" t="s">
        <v>957</v>
      </c>
      <c r="C1465" s="112">
        <v>163.69999999999999</v>
      </c>
      <c r="D1465">
        <v>55</v>
      </c>
      <c r="E1465">
        <v>9</v>
      </c>
      <c r="F1465">
        <v>55</v>
      </c>
      <c r="G1465">
        <v>9</v>
      </c>
      <c r="H1465">
        <v>37</v>
      </c>
      <c r="I1465">
        <v>9</v>
      </c>
      <c r="J1465">
        <v>0.16363636363636364</v>
      </c>
      <c r="K1465">
        <v>0.67272727272727273</v>
      </c>
      <c r="L1465">
        <v>0.16363636363636364</v>
      </c>
      <c r="M1465">
        <v>23.385714285714283</v>
      </c>
      <c r="N1465">
        <v>27.283333333333331</v>
      </c>
      <c r="O1465">
        <v>0.16363636363636364</v>
      </c>
      <c r="P1465">
        <v>0.83636363636363642</v>
      </c>
      <c r="Q1465">
        <v>1</v>
      </c>
      <c r="R1465" s="112">
        <v>25.334523809523805</v>
      </c>
      <c r="S1465" s="112">
        <v>24.634523809523806</v>
      </c>
    </row>
    <row r="1466" spans="1:19">
      <c r="A1466">
        <v>1891</v>
      </c>
      <c r="B1466" s="100" t="s">
        <v>904</v>
      </c>
      <c r="C1466" s="112">
        <v>166.27169811320738</v>
      </c>
      <c r="D1466">
        <v>53</v>
      </c>
      <c r="E1466">
        <v>19</v>
      </c>
      <c r="F1466">
        <v>53</v>
      </c>
      <c r="G1466">
        <v>17</v>
      </c>
      <c r="H1466">
        <v>31</v>
      </c>
      <c r="I1466">
        <v>5</v>
      </c>
      <c r="J1466">
        <v>0.32075471698113206</v>
      </c>
      <c r="K1466">
        <v>0.58490566037735847</v>
      </c>
      <c r="L1466">
        <v>9.4339622641509441E-2</v>
      </c>
      <c r="M1466">
        <v>23.753099730458196</v>
      </c>
      <c r="N1466">
        <v>27.711949685534563</v>
      </c>
      <c r="O1466">
        <v>0.32075471698113206</v>
      </c>
      <c r="P1466">
        <v>0.90566037735849059</v>
      </c>
      <c r="Q1466">
        <v>1</v>
      </c>
      <c r="R1466" s="112">
        <v>24.966295684433213</v>
      </c>
      <c r="S1466" s="112">
        <v>24.266295684433214</v>
      </c>
    </row>
    <row r="1467" spans="1:19">
      <c r="A1467">
        <v>1891</v>
      </c>
      <c r="B1467" s="239" t="s">
        <v>1123</v>
      </c>
    </row>
    <row r="1468" spans="1:19">
      <c r="A1468">
        <v>1891</v>
      </c>
      <c r="B1468" s="100" t="s">
        <v>929</v>
      </c>
      <c r="C1468" s="112">
        <v>163.77304964539007</v>
      </c>
      <c r="D1468">
        <v>141</v>
      </c>
      <c r="E1468">
        <v>25</v>
      </c>
      <c r="F1468">
        <v>141</v>
      </c>
      <c r="G1468">
        <v>21</v>
      </c>
      <c r="H1468">
        <v>95</v>
      </c>
      <c r="I1468">
        <v>25</v>
      </c>
      <c r="J1468">
        <v>0.14893617021276595</v>
      </c>
      <c r="K1468">
        <v>0.67375886524822692</v>
      </c>
      <c r="L1468">
        <v>0.1773049645390071</v>
      </c>
      <c r="M1468">
        <v>23.396149949341439</v>
      </c>
      <c r="N1468">
        <v>27.295508274231679</v>
      </c>
      <c r="O1468">
        <v>0.14893617021276595</v>
      </c>
      <c r="P1468">
        <v>0.82269503546099287</v>
      </c>
      <c r="Q1468">
        <v>1</v>
      </c>
      <c r="R1468" s="112">
        <v>25.427920865994775</v>
      </c>
      <c r="S1468" s="112">
        <v>24.727920865994776</v>
      </c>
    </row>
    <row r="1469" spans="1:19">
      <c r="A1469">
        <v>1891</v>
      </c>
      <c r="B1469" s="128" t="s">
        <v>936</v>
      </c>
      <c r="C1469" s="112">
        <v>164.5</v>
      </c>
      <c r="D1469">
        <v>268</v>
      </c>
      <c r="E1469">
        <v>80</v>
      </c>
      <c r="F1469">
        <v>268</v>
      </c>
      <c r="G1469">
        <v>71</v>
      </c>
      <c r="H1469">
        <v>166</v>
      </c>
      <c r="I1469">
        <v>31</v>
      </c>
      <c r="J1469">
        <v>0.26492537313432835</v>
      </c>
      <c r="K1469">
        <v>0.61940298507462688</v>
      </c>
      <c r="L1469">
        <v>0.11567164179104478</v>
      </c>
      <c r="M1469">
        <v>23.5</v>
      </c>
      <c r="N1469">
        <v>27.416666666666668</v>
      </c>
      <c r="O1469">
        <v>0.26492537313432835</v>
      </c>
      <c r="P1469">
        <v>0.88432835820895517</v>
      </c>
      <c r="Q1469">
        <v>1</v>
      </c>
      <c r="R1469" s="112">
        <v>24.986445783132531</v>
      </c>
      <c r="S1469" s="112">
        <v>24.286445783132532</v>
      </c>
    </row>
    <row r="1470" spans="1:19">
      <c r="A1470">
        <v>1891</v>
      </c>
      <c r="B1470" s="100" t="s">
        <v>960</v>
      </c>
      <c r="C1470" s="112">
        <v>165.37014925373131</v>
      </c>
      <c r="D1470">
        <v>201</v>
      </c>
      <c r="E1470">
        <v>56</v>
      </c>
      <c r="F1470">
        <v>201</v>
      </c>
      <c r="G1470">
        <v>57</v>
      </c>
      <c r="H1470">
        <v>126</v>
      </c>
      <c r="I1470">
        <v>18</v>
      </c>
      <c r="J1470">
        <v>0.28358208955223879</v>
      </c>
      <c r="K1470">
        <v>0.62686567164179108</v>
      </c>
      <c r="L1470">
        <v>8.9552238805970144E-2</v>
      </c>
      <c r="M1470">
        <v>23.62430703624733</v>
      </c>
      <c r="N1470">
        <v>27.561691542288553</v>
      </c>
      <c r="O1470">
        <v>0.28358208955223879</v>
      </c>
      <c r="P1470">
        <v>0.91044776119402981</v>
      </c>
      <c r="Q1470">
        <v>1</v>
      </c>
      <c r="R1470" s="112">
        <v>24.983642163332991</v>
      </c>
      <c r="S1470" s="112">
        <v>24.283642163332992</v>
      </c>
    </row>
    <row r="1471" spans="1:19">
      <c r="A1471">
        <v>1891</v>
      </c>
      <c r="B1471" s="100" t="s">
        <v>950</v>
      </c>
      <c r="C1471" s="112">
        <v>165.3</v>
      </c>
      <c r="D1471">
        <v>229</v>
      </c>
      <c r="E1471">
        <v>38</v>
      </c>
      <c r="F1471">
        <v>229</v>
      </c>
      <c r="G1471">
        <v>38</v>
      </c>
      <c r="H1471">
        <v>155</v>
      </c>
      <c r="I1471">
        <v>36</v>
      </c>
      <c r="J1471">
        <v>0.16593886462882096</v>
      </c>
      <c r="K1471">
        <v>0.67685589519650657</v>
      </c>
      <c r="L1471">
        <v>0.15720524017467249</v>
      </c>
      <c r="M1471">
        <v>23.614285714285717</v>
      </c>
      <c r="N1471">
        <v>27.55</v>
      </c>
      <c r="O1471">
        <v>0.16593886462882096</v>
      </c>
      <c r="P1471">
        <v>0.84279475982532759</v>
      </c>
      <c r="Q1471">
        <v>1</v>
      </c>
      <c r="R1471" s="112">
        <v>25.556751152073733</v>
      </c>
      <c r="S1471" s="112">
        <v>24.856751152073734</v>
      </c>
    </row>
    <row r="1472" spans="1:19">
      <c r="A1472">
        <v>1891</v>
      </c>
      <c r="B1472" s="100" t="s">
        <v>962</v>
      </c>
      <c r="C1472" s="112">
        <v>164.9</v>
      </c>
      <c r="D1472">
        <v>100</v>
      </c>
      <c r="E1472">
        <v>17</v>
      </c>
      <c r="F1472">
        <v>100</v>
      </c>
      <c r="G1472">
        <v>13</v>
      </c>
      <c r="H1472">
        <v>69</v>
      </c>
      <c r="I1472">
        <v>18</v>
      </c>
      <c r="J1472">
        <v>0.13</v>
      </c>
      <c r="K1472">
        <v>0.69</v>
      </c>
      <c r="L1472">
        <v>0.18</v>
      </c>
      <c r="M1472">
        <v>23.557142857142857</v>
      </c>
      <c r="N1472">
        <v>27.483333333333334</v>
      </c>
      <c r="O1472">
        <v>0.13</v>
      </c>
      <c r="P1472">
        <v>0.82</v>
      </c>
      <c r="Q1472">
        <v>1</v>
      </c>
      <c r="R1472" s="112">
        <v>25.66249137336094</v>
      </c>
      <c r="S1472" s="112">
        <v>24.96249137336094</v>
      </c>
    </row>
    <row r="1473" spans="1:19">
      <c r="A1473">
        <v>1891</v>
      </c>
      <c r="B1473" s="100" t="s">
        <v>963</v>
      </c>
      <c r="C1473" s="112">
        <v>164.7</v>
      </c>
      <c r="D1473">
        <v>140</v>
      </c>
      <c r="E1473">
        <v>39</v>
      </c>
      <c r="F1473">
        <v>141</v>
      </c>
      <c r="G1473">
        <v>26</v>
      </c>
      <c r="H1473">
        <v>101</v>
      </c>
      <c r="I1473">
        <v>14</v>
      </c>
      <c r="J1473">
        <v>0.18439716312056736</v>
      </c>
      <c r="K1473">
        <v>0.71631205673758869</v>
      </c>
      <c r="L1473">
        <v>9.9290780141843976E-2</v>
      </c>
      <c r="M1473">
        <v>23.528571428571428</v>
      </c>
      <c r="N1473">
        <v>27.45</v>
      </c>
      <c r="O1473">
        <v>0.18439716312056736</v>
      </c>
      <c r="P1473">
        <v>0.90070921985815611</v>
      </c>
      <c r="Q1473">
        <v>1</v>
      </c>
      <c r="R1473" s="112">
        <v>25.256329561527579</v>
      </c>
      <c r="S1473" s="112">
        <v>24.55632956152758</v>
      </c>
    </row>
    <row r="1474" spans="1:19">
      <c r="A1474">
        <v>1891</v>
      </c>
      <c r="B1474" s="239" t="s">
        <v>1124</v>
      </c>
    </row>
    <row r="1475" spans="1:19">
      <c r="A1475">
        <v>1891</v>
      </c>
      <c r="B1475" s="242" t="s">
        <v>1125</v>
      </c>
      <c r="C1475" s="112">
        <v>167.45789473684223</v>
      </c>
      <c r="D1475">
        <v>418</v>
      </c>
      <c r="E1475">
        <v>113</v>
      </c>
      <c r="F1475">
        <v>418</v>
      </c>
      <c r="G1475">
        <v>117</v>
      </c>
      <c r="H1475">
        <v>248</v>
      </c>
      <c r="I1475">
        <v>53</v>
      </c>
      <c r="J1475">
        <v>0.27990430622009571</v>
      </c>
      <c r="K1475">
        <v>0.59330143540669855</v>
      </c>
      <c r="L1475">
        <v>0.12679425837320574</v>
      </c>
      <c r="M1475">
        <v>23.922556390977462</v>
      </c>
      <c r="N1475">
        <v>27.909649122807039</v>
      </c>
      <c r="O1475">
        <v>0.27990430622009571</v>
      </c>
      <c r="P1475">
        <v>0.87320574162679421</v>
      </c>
      <c r="Q1475">
        <v>1</v>
      </c>
      <c r="R1475" s="112">
        <v>25.401639178591658</v>
      </c>
      <c r="S1475" s="112">
        <v>24.701639178591659</v>
      </c>
    </row>
    <row r="1476" spans="1:19">
      <c r="A1476">
        <v>1891</v>
      </c>
      <c r="B1476" s="242" t="s">
        <v>1126</v>
      </c>
      <c r="C1476" s="112">
        <v>167</v>
      </c>
      <c r="D1476">
        <v>43</v>
      </c>
      <c r="E1476">
        <v>2</v>
      </c>
      <c r="F1476">
        <v>43</v>
      </c>
      <c r="G1476">
        <v>6</v>
      </c>
      <c r="H1476">
        <v>34</v>
      </c>
      <c r="I1476">
        <v>3</v>
      </c>
      <c r="J1476">
        <v>0.13953488372093023</v>
      </c>
      <c r="K1476">
        <v>0.79069767441860461</v>
      </c>
      <c r="L1476">
        <v>6.9767441860465115E-2</v>
      </c>
      <c r="M1476">
        <v>23.857142857142858</v>
      </c>
      <c r="N1476">
        <v>27.833333333333332</v>
      </c>
      <c r="O1476">
        <v>0.13953488372093023</v>
      </c>
      <c r="P1476">
        <v>0.93023255813953487</v>
      </c>
      <c r="Q1476">
        <v>1</v>
      </c>
      <c r="R1476" s="112">
        <v>25.669817927170868</v>
      </c>
      <c r="S1476" s="112">
        <v>24.969817927170869</v>
      </c>
    </row>
    <row r="1477" spans="1:19">
      <c r="A1477">
        <v>1891</v>
      </c>
      <c r="B1477" s="242" t="s">
        <v>1127</v>
      </c>
      <c r="C1477" s="275">
        <v>166.6</v>
      </c>
      <c r="D1477" s="128">
        <v>96</v>
      </c>
      <c r="E1477" s="128">
        <v>17</v>
      </c>
      <c r="F1477" s="128">
        <v>96</v>
      </c>
      <c r="G1477" s="128">
        <v>21</v>
      </c>
      <c r="H1477" s="128">
        <v>67</v>
      </c>
      <c r="I1477" s="128">
        <v>8</v>
      </c>
      <c r="J1477" s="128">
        <v>0.21875</v>
      </c>
      <c r="K1477" s="128">
        <v>0.69791666699999999</v>
      </c>
      <c r="L1477" s="128">
        <v>8.3333332999999996E-2</v>
      </c>
      <c r="M1477" s="128">
        <v>23.8</v>
      </c>
      <c r="N1477" s="128">
        <v>27.766666669999999</v>
      </c>
      <c r="O1477" s="128">
        <v>0.21875</v>
      </c>
      <c r="P1477" s="128">
        <v>0.91666666699999999</v>
      </c>
    </row>
    <row r="1478" spans="1:19">
      <c r="A1478">
        <v>1891</v>
      </c>
      <c r="B1478" s="260" t="s">
        <v>1130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807E-53B6-5E4E-9E55-4F37101371E3}">
  <dimension ref="A1:AH424"/>
  <sheetViews>
    <sheetView workbookViewId="0">
      <selection activeCell="F19" sqref="F19"/>
    </sheetView>
  </sheetViews>
  <sheetFormatPr defaultColWidth="11.19921875" defaultRowHeight="15.6"/>
  <cols>
    <col min="2" max="2" width="21.296875" customWidth="1"/>
    <col min="31" max="31" width="10.796875" style="302"/>
  </cols>
  <sheetData>
    <row r="1" spans="1:34">
      <c r="B1" s="316" t="s">
        <v>1170</v>
      </c>
      <c r="C1" s="429" t="s">
        <v>1171</v>
      </c>
      <c r="D1" s="430"/>
      <c r="E1" s="438" t="s">
        <v>1172</v>
      </c>
      <c r="F1" s="427"/>
      <c r="G1" s="427"/>
      <c r="H1" s="427"/>
      <c r="I1" s="427"/>
      <c r="J1" s="431" t="s">
        <v>1173</v>
      </c>
      <c r="K1" s="432"/>
      <c r="L1" s="432"/>
      <c r="M1" s="432"/>
      <c r="N1" s="433"/>
      <c r="O1" s="434" t="s">
        <v>1174</v>
      </c>
      <c r="P1" s="435"/>
      <c r="Q1" s="435"/>
      <c r="R1" s="435"/>
      <c r="S1" s="436"/>
      <c r="T1" s="429" t="s">
        <v>1175</v>
      </c>
      <c r="U1" s="437"/>
      <c r="V1" s="437"/>
      <c r="W1" s="437"/>
      <c r="X1" s="437"/>
      <c r="Y1" s="426" t="s">
        <v>2</v>
      </c>
      <c r="Z1" s="427"/>
      <c r="AA1" s="427"/>
      <c r="AB1" s="427"/>
      <c r="AC1" s="427"/>
      <c r="AD1" s="427"/>
      <c r="AE1" s="427"/>
      <c r="AF1" s="427"/>
      <c r="AG1" s="427"/>
      <c r="AH1" s="428"/>
    </row>
    <row r="2" spans="1:34">
      <c r="B2" s="315"/>
      <c r="C2" s="280"/>
      <c r="D2" s="281"/>
      <c r="E2" s="296"/>
      <c r="F2" s="296"/>
      <c r="G2" s="296"/>
      <c r="H2" s="296"/>
      <c r="I2" s="296"/>
      <c r="J2" s="294"/>
      <c r="K2" s="292"/>
      <c r="L2" s="292"/>
      <c r="M2" s="292"/>
      <c r="N2" s="292"/>
      <c r="O2" s="286"/>
      <c r="P2" s="288"/>
      <c r="Q2" s="288"/>
      <c r="R2" s="288"/>
      <c r="S2" s="287"/>
      <c r="T2" s="282"/>
      <c r="U2" s="282"/>
      <c r="V2" s="282"/>
      <c r="W2" s="282"/>
      <c r="X2" s="282"/>
      <c r="Y2" s="307"/>
      <c r="Z2" s="301"/>
      <c r="AA2" s="301"/>
      <c r="AB2" s="301"/>
      <c r="AC2" s="301"/>
      <c r="AD2" s="301"/>
      <c r="AE2" s="308"/>
      <c r="AF2" s="309"/>
      <c r="AG2" s="301"/>
      <c r="AH2" s="313"/>
    </row>
    <row r="3" spans="1:34" ht="40.200000000000003">
      <c r="B3" s="315"/>
      <c r="C3" s="283" t="s">
        <v>1176</v>
      </c>
      <c r="D3" s="284" t="s">
        <v>1177</v>
      </c>
      <c r="E3" s="297">
        <v>1</v>
      </c>
      <c r="F3" s="297">
        <v>2</v>
      </c>
      <c r="G3" s="297">
        <v>3</v>
      </c>
      <c r="H3" s="297">
        <v>4</v>
      </c>
      <c r="I3" s="297">
        <v>5</v>
      </c>
      <c r="J3" s="295">
        <v>1</v>
      </c>
      <c r="K3" s="293">
        <v>2</v>
      </c>
      <c r="L3" s="293">
        <v>3</v>
      </c>
      <c r="M3" s="293">
        <v>4</v>
      </c>
      <c r="N3" s="293">
        <v>5</v>
      </c>
      <c r="O3" s="289">
        <v>1</v>
      </c>
      <c r="P3" s="291">
        <v>2</v>
      </c>
      <c r="Q3" s="291">
        <v>3</v>
      </c>
      <c r="R3" s="291">
        <v>4</v>
      </c>
      <c r="S3" s="290">
        <v>5</v>
      </c>
      <c r="T3" s="285">
        <v>1</v>
      </c>
      <c r="U3" s="285">
        <v>2</v>
      </c>
      <c r="V3" s="285">
        <v>3</v>
      </c>
      <c r="W3" s="285">
        <v>4</v>
      </c>
      <c r="X3" s="285">
        <v>5</v>
      </c>
      <c r="Y3" s="310">
        <v>1</v>
      </c>
      <c r="Z3" s="300" t="s">
        <v>1182</v>
      </c>
      <c r="AA3" s="311">
        <v>2</v>
      </c>
      <c r="AB3" s="300" t="s">
        <v>1181</v>
      </c>
      <c r="AC3" s="311">
        <v>3</v>
      </c>
      <c r="AD3" s="300" t="s">
        <v>1180</v>
      </c>
      <c r="AE3" s="312">
        <v>4</v>
      </c>
      <c r="AF3" s="300" t="s">
        <v>1179</v>
      </c>
      <c r="AG3" s="311">
        <v>5</v>
      </c>
      <c r="AH3" s="314" t="s">
        <v>1178</v>
      </c>
    </row>
    <row r="4" spans="1:34" s="61" customFormat="1">
      <c r="A4" s="61">
        <v>1888</v>
      </c>
      <c r="B4" s="61" t="s">
        <v>1052</v>
      </c>
      <c r="C4" s="61">
        <v>2369</v>
      </c>
      <c r="D4" s="61">
        <v>959</v>
      </c>
      <c r="E4" s="61">
        <v>1167</v>
      </c>
      <c r="F4" s="61">
        <v>802</v>
      </c>
      <c r="G4" s="61">
        <v>322</v>
      </c>
      <c r="H4" s="61">
        <v>70</v>
      </c>
      <c r="I4" s="61">
        <v>8</v>
      </c>
      <c r="J4" s="61">
        <v>834</v>
      </c>
      <c r="K4" s="61">
        <v>665</v>
      </c>
      <c r="L4" s="61">
        <v>603</v>
      </c>
      <c r="M4" s="61">
        <v>224</v>
      </c>
      <c r="N4" s="61">
        <v>43</v>
      </c>
      <c r="O4" s="61">
        <v>785</v>
      </c>
      <c r="P4" s="61">
        <v>679</v>
      </c>
      <c r="Q4" s="61">
        <v>659</v>
      </c>
      <c r="R4" s="61">
        <v>238</v>
      </c>
      <c r="S4" s="61">
        <v>8</v>
      </c>
      <c r="T4" s="61">
        <v>589</v>
      </c>
      <c r="U4" s="61">
        <v>631</v>
      </c>
      <c r="V4" s="61">
        <v>693</v>
      </c>
      <c r="W4" s="61">
        <v>371</v>
      </c>
      <c r="X4" s="61">
        <v>85</v>
      </c>
      <c r="Y4" s="304">
        <f>AVERAGE(T4,O4,J4,E4)</f>
        <v>843.75</v>
      </c>
      <c r="Z4" s="304">
        <f>Y4/C4*100</f>
        <v>35.616293794850144</v>
      </c>
      <c r="AA4" s="61">
        <f>AVERAGE(U4,P4,K4,F4)</f>
        <v>694.25</v>
      </c>
      <c r="AB4" s="304">
        <f>AA4/C4*100</f>
        <v>29.305614183199662</v>
      </c>
      <c r="AC4" s="61">
        <f>AVERAGE(V4,Q4,L4,G4)</f>
        <v>569.25</v>
      </c>
      <c r="AD4" s="304">
        <f>AC4/C4*100</f>
        <v>24.029126213592235</v>
      </c>
      <c r="AE4" s="304">
        <f>AVERAGE(W4,R4,M4,H4)</f>
        <v>225.75</v>
      </c>
      <c r="AF4" s="304">
        <f>AE4/C4*100</f>
        <v>9.5293372731110182</v>
      </c>
      <c r="AG4" s="304">
        <f>AVERAGE(X4,S4,N4,I4)</f>
        <v>36</v>
      </c>
      <c r="AH4" s="304">
        <f>AG4/C4*100</f>
        <v>1.5196285352469396</v>
      </c>
    </row>
    <row r="5" spans="1:34">
      <c r="A5">
        <v>1888</v>
      </c>
      <c r="B5" s="100" t="s">
        <v>842</v>
      </c>
      <c r="C5" s="42">
        <v>115</v>
      </c>
      <c r="D5" s="298">
        <v>34</v>
      </c>
      <c r="E5" s="42">
        <v>48</v>
      </c>
      <c r="F5" s="42">
        <v>44</v>
      </c>
      <c r="G5" s="42">
        <v>17</v>
      </c>
      <c r="H5" s="298">
        <v>6</v>
      </c>
      <c r="I5" s="298">
        <v>0</v>
      </c>
      <c r="J5" s="42">
        <v>31</v>
      </c>
      <c r="K5" s="42">
        <v>34</v>
      </c>
      <c r="L5" s="42">
        <v>33</v>
      </c>
      <c r="M5" s="42">
        <v>14</v>
      </c>
      <c r="N5" s="298">
        <v>3</v>
      </c>
      <c r="O5" s="42">
        <v>42</v>
      </c>
      <c r="P5" s="42">
        <v>30</v>
      </c>
      <c r="Q5" s="42">
        <v>27</v>
      </c>
      <c r="R5" s="42">
        <v>16</v>
      </c>
      <c r="S5" s="298">
        <v>0</v>
      </c>
      <c r="T5" s="42">
        <v>21</v>
      </c>
      <c r="U5" s="42">
        <v>29</v>
      </c>
      <c r="V5" s="42">
        <v>29</v>
      </c>
      <c r="W5" s="42">
        <v>29</v>
      </c>
      <c r="X5" s="298">
        <v>7</v>
      </c>
      <c r="Y5" s="302">
        <f>AVERAGE(T5,O5,J5,E5)</f>
        <v>35.5</v>
      </c>
      <c r="Z5" s="302">
        <f>Y5/C5*100</f>
        <v>30.869565217391305</v>
      </c>
      <c r="AA5">
        <f t="shared" ref="AA5:AA68" si="0">AVERAGE(U5,P5,K5,F5)</f>
        <v>34.25</v>
      </c>
      <c r="AB5" s="302">
        <f t="shared" ref="AB5:AB68" si="1">AA5/C5*100</f>
        <v>29.782608695652176</v>
      </c>
      <c r="AC5">
        <f t="shared" ref="AC5:AC68" si="2">AVERAGE(V5,Q5,L5,G5)</f>
        <v>26.5</v>
      </c>
      <c r="AD5" s="302">
        <f t="shared" ref="AD5:AD68" si="3">AC5/C5*100</f>
        <v>23.043478260869566</v>
      </c>
      <c r="AE5" s="302">
        <f t="shared" ref="AE5:AE68" si="4">AVERAGE(W5,R5,M5,H5)</f>
        <v>16.25</v>
      </c>
      <c r="AF5" s="302">
        <f t="shared" ref="AF5:AF68" si="5">AE5/C5*100</f>
        <v>14.130434782608695</v>
      </c>
      <c r="AG5" s="302">
        <f t="shared" ref="AG5:AG68" si="6">AVERAGE(X5,S5,N5,I5)</f>
        <v>2.5</v>
      </c>
      <c r="AH5" s="302">
        <f t="shared" ref="AH5:AH68" si="7">AG5/C5*100</f>
        <v>2.1739130434782608</v>
      </c>
    </row>
    <row r="6" spans="1:34">
      <c r="A6">
        <v>1888</v>
      </c>
      <c r="B6" s="100" t="s">
        <v>843</v>
      </c>
      <c r="C6" s="298">
        <v>151</v>
      </c>
      <c r="D6" s="298">
        <v>51</v>
      </c>
      <c r="E6" s="42">
        <v>60</v>
      </c>
      <c r="F6" s="42">
        <v>57</v>
      </c>
      <c r="G6" s="42">
        <v>25</v>
      </c>
      <c r="H6" s="298">
        <v>8</v>
      </c>
      <c r="I6" s="298">
        <v>1</v>
      </c>
      <c r="J6" s="42">
        <v>48</v>
      </c>
      <c r="K6" s="42">
        <v>35</v>
      </c>
      <c r="L6" s="42">
        <v>52</v>
      </c>
      <c r="M6" s="42">
        <v>12</v>
      </c>
      <c r="N6" s="42">
        <v>4</v>
      </c>
      <c r="O6" s="42">
        <v>46</v>
      </c>
      <c r="P6" s="42">
        <v>41</v>
      </c>
      <c r="Q6" s="42">
        <v>48</v>
      </c>
      <c r="R6" s="42">
        <v>16</v>
      </c>
      <c r="S6" s="298">
        <v>0</v>
      </c>
      <c r="T6" s="42">
        <v>38</v>
      </c>
      <c r="U6" s="42">
        <v>37</v>
      </c>
      <c r="V6" s="42">
        <v>42</v>
      </c>
      <c r="W6" s="42">
        <v>29</v>
      </c>
      <c r="X6" s="298">
        <v>5</v>
      </c>
      <c r="Y6" s="302">
        <f>AVERAGE(T6,O6,J6,E6)</f>
        <v>48</v>
      </c>
      <c r="Z6" s="302">
        <f>Y6/C6*100</f>
        <v>31.788079470198678</v>
      </c>
      <c r="AA6">
        <f t="shared" si="0"/>
        <v>42.5</v>
      </c>
      <c r="AB6" s="302">
        <f t="shared" si="1"/>
        <v>28.14569536423841</v>
      </c>
      <c r="AC6">
        <f t="shared" si="2"/>
        <v>41.75</v>
      </c>
      <c r="AD6" s="302">
        <f t="shared" si="3"/>
        <v>27.649006622516559</v>
      </c>
      <c r="AE6" s="302">
        <f t="shared" si="4"/>
        <v>16.25</v>
      </c>
      <c r="AF6" s="302">
        <f t="shared" si="5"/>
        <v>10.76158940397351</v>
      </c>
      <c r="AG6" s="302">
        <f t="shared" si="6"/>
        <v>2.5</v>
      </c>
      <c r="AH6" s="302">
        <f t="shared" si="7"/>
        <v>1.6556291390728477</v>
      </c>
    </row>
    <row r="7" spans="1:34">
      <c r="A7">
        <v>1888</v>
      </c>
      <c r="B7" s="100" t="s">
        <v>854</v>
      </c>
      <c r="C7" s="42">
        <v>179</v>
      </c>
      <c r="D7" s="298">
        <v>53</v>
      </c>
      <c r="E7" s="42">
        <v>82</v>
      </c>
      <c r="F7" s="42">
        <v>64</v>
      </c>
      <c r="G7" s="42">
        <v>25</v>
      </c>
      <c r="H7" s="42">
        <v>7</v>
      </c>
      <c r="I7" s="298">
        <v>1</v>
      </c>
      <c r="J7" s="42">
        <v>42</v>
      </c>
      <c r="K7" s="42">
        <v>60</v>
      </c>
      <c r="L7" s="42">
        <v>53</v>
      </c>
      <c r="M7" s="42">
        <v>20</v>
      </c>
      <c r="N7" s="42">
        <v>4</v>
      </c>
      <c r="O7" s="42">
        <v>41</v>
      </c>
      <c r="P7" s="42">
        <v>61</v>
      </c>
      <c r="Q7" s="42">
        <v>52</v>
      </c>
      <c r="R7" s="42">
        <v>23</v>
      </c>
      <c r="S7" s="298">
        <v>2</v>
      </c>
      <c r="T7" s="42">
        <v>41</v>
      </c>
      <c r="U7" s="42">
        <v>37</v>
      </c>
      <c r="V7" s="42">
        <v>58</v>
      </c>
      <c r="W7" s="42">
        <v>31</v>
      </c>
      <c r="X7" s="42">
        <v>12</v>
      </c>
      <c r="Y7" s="302">
        <f>AVERAGE(T7,O7,J7,E7)</f>
        <v>51.5</v>
      </c>
      <c r="Z7" s="302">
        <f>Y7/C7*100</f>
        <v>28.770949720670391</v>
      </c>
      <c r="AA7">
        <f t="shared" si="0"/>
        <v>55.5</v>
      </c>
      <c r="AB7" s="302">
        <f t="shared" si="1"/>
        <v>31.005586592178769</v>
      </c>
      <c r="AC7">
        <f t="shared" si="2"/>
        <v>47</v>
      </c>
      <c r="AD7" s="302">
        <f t="shared" si="3"/>
        <v>26.256983240223462</v>
      </c>
      <c r="AE7" s="302">
        <f t="shared" si="4"/>
        <v>20.25</v>
      </c>
      <c r="AF7" s="302">
        <f t="shared" si="5"/>
        <v>11.312849162011174</v>
      </c>
      <c r="AG7" s="302">
        <f t="shared" si="6"/>
        <v>4.75</v>
      </c>
      <c r="AH7" s="302">
        <f t="shared" si="7"/>
        <v>2.6536312849162011</v>
      </c>
    </row>
    <row r="8" spans="1:34">
      <c r="A8">
        <v>1888</v>
      </c>
      <c r="B8" s="100" t="s">
        <v>855</v>
      </c>
      <c r="C8" s="42">
        <v>120</v>
      </c>
      <c r="D8" s="298">
        <v>32</v>
      </c>
      <c r="E8" s="42">
        <v>48</v>
      </c>
      <c r="F8" s="42">
        <v>48</v>
      </c>
      <c r="G8" s="42">
        <v>15</v>
      </c>
      <c r="H8" s="42">
        <v>8</v>
      </c>
      <c r="I8" s="298">
        <v>1</v>
      </c>
      <c r="J8" s="42">
        <v>29</v>
      </c>
      <c r="K8" s="42">
        <v>26</v>
      </c>
      <c r="L8" s="42">
        <v>46</v>
      </c>
      <c r="M8" s="42">
        <v>16</v>
      </c>
      <c r="N8" s="42">
        <v>3</v>
      </c>
      <c r="O8" s="42">
        <v>26</v>
      </c>
      <c r="P8" s="42">
        <v>38</v>
      </c>
      <c r="Q8" s="42">
        <v>35</v>
      </c>
      <c r="R8" s="42">
        <v>21</v>
      </c>
      <c r="S8" s="298">
        <v>0</v>
      </c>
      <c r="T8" s="42">
        <v>17</v>
      </c>
      <c r="U8" s="42">
        <v>28</v>
      </c>
      <c r="V8" s="42">
        <v>37</v>
      </c>
      <c r="W8" s="42">
        <v>30</v>
      </c>
      <c r="X8" s="42">
        <v>8</v>
      </c>
      <c r="Y8" s="302">
        <f>AVERAGE(T8,O8,J8,E8)</f>
        <v>30</v>
      </c>
      <c r="Z8" s="302">
        <f>Y8/C8*100</f>
        <v>25</v>
      </c>
      <c r="AA8">
        <f t="shared" si="0"/>
        <v>35</v>
      </c>
      <c r="AB8" s="302">
        <f t="shared" si="1"/>
        <v>29.166666666666668</v>
      </c>
      <c r="AC8">
        <f t="shared" si="2"/>
        <v>33.25</v>
      </c>
      <c r="AD8" s="302">
        <f t="shared" si="3"/>
        <v>27.708333333333336</v>
      </c>
      <c r="AE8" s="302">
        <f t="shared" si="4"/>
        <v>18.75</v>
      </c>
      <c r="AF8" s="302">
        <f t="shared" si="5"/>
        <v>15.625</v>
      </c>
      <c r="AG8" s="302">
        <f t="shared" si="6"/>
        <v>3</v>
      </c>
      <c r="AH8" s="302">
        <f t="shared" si="7"/>
        <v>2.5</v>
      </c>
    </row>
    <row r="9" spans="1:34">
      <c r="A9">
        <v>1888</v>
      </c>
      <c r="B9" s="100" t="s">
        <v>856</v>
      </c>
      <c r="Y9" s="302"/>
      <c r="Z9" s="302"/>
      <c r="AB9" s="302"/>
      <c r="AD9" s="302"/>
      <c r="AF9" s="302"/>
      <c r="AG9" s="302"/>
      <c r="AH9" s="302"/>
    </row>
    <row r="10" spans="1:34">
      <c r="A10">
        <v>1888</v>
      </c>
      <c r="B10" s="100" t="s">
        <v>865</v>
      </c>
      <c r="C10" s="42">
        <v>240</v>
      </c>
      <c r="D10" s="298">
        <v>57</v>
      </c>
      <c r="E10" s="42">
        <v>77</v>
      </c>
      <c r="F10" s="42">
        <v>101</v>
      </c>
      <c r="G10" s="42">
        <v>52</v>
      </c>
      <c r="H10" s="42">
        <v>9</v>
      </c>
      <c r="I10" s="298">
        <v>1</v>
      </c>
      <c r="J10" s="42">
        <v>57</v>
      </c>
      <c r="K10" s="42">
        <v>83</v>
      </c>
      <c r="L10" s="42">
        <v>70</v>
      </c>
      <c r="M10" s="42">
        <v>22</v>
      </c>
      <c r="N10" s="42">
        <v>8</v>
      </c>
      <c r="O10" s="42">
        <v>58</v>
      </c>
      <c r="P10" s="42">
        <v>71</v>
      </c>
      <c r="Q10" s="42">
        <v>81</v>
      </c>
      <c r="R10" s="42">
        <v>29</v>
      </c>
      <c r="S10" s="42">
        <v>1</v>
      </c>
      <c r="T10" s="42">
        <v>43</v>
      </c>
      <c r="U10" s="42">
        <v>70</v>
      </c>
      <c r="V10" s="42">
        <v>81</v>
      </c>
      <c r="W10" s="42">
        <v>40</v>
      </c>
      <c r="X10" s="42">
        <v>6</v>
      </c>
      <c r="Y10" s="302">
        <f t="shared" ref="Y10:Y41" si="8">AVERAGE(T10,O10,J10,E10)</f>
        <v>58.75</v>
      </c>
      <c r="Z10" s="302">
        <f t="shared" ref="Z10:Z41" si="9">Y10/C10*100</f>
        <v>24.479166666666664</v>
      </c>
      <c r="AA10">
        <f t="shared" si="0"/>
        <v>81.25</v>
      </c>
      <c r="AB10" s="302">
        <f t="shared" si="1"/>
        <v>33.854166666666671</v>
      </c>
      <c r="AC10">
        <f t="shared" si="2"/>
        <v>71</v>
      </c>
      <c r="AD10" s="302">
        <f t="shared" si="3"/>
        <v>29.583333333333332</v>
      </c>
      <c r="AE10" s="302">
        <f t="shared" si="4"/>
        <v>25</v>
      </c>
      <c r="AF10" s="302">
        <f t="shared" si="5"/>
        <v>10.416666666666668</v>
      </c>
      <c r="AG10" s="302">
        <f t="shared" si="6"/>
        <v>4</v>
      </c>
      <c r="AH10" s="302">
        <f t="shared" si="7"/>
        <v>1.6666666666666667</v>
      </c>
    </row>
    <row r="11" spans="1:34">
      <c r="A11">
        <v>1888</v>
      </c>
      <c r="B11" s="100" t="s">
        <v>867</v>
      </c>
      <c r="C11" s="42">
        <v>220</v>
      </c>
      <c r="D11" s="298">
        <v>105</v>
      </c>
      <c r="E11" s="42">
        <v>101</v>
      </c>
      <c r="F11" s="42">
        <v>91</v>
      </c>
      <c r="G11" s="42">
        <v>23</v>
      </c>
      <c r="H11" s="42">
        <v>5</v>
      </c>
      <c r="I11" s="298">
        <v>0</v>
      </c>
      <c r="J11" s="42">
        <v>63</v>
      </c>
      <c r="K11" s="42">
        <v>67</v>
      </c>
      <c r="L11" s="42">
        <v>65</v>
      </c>
      <c r="M11" s="42">
        <v>22</v>
      </c>
      <c r="N11" s="42">
        <v>3</v>
      </c>
      <c r="O11" s="42">
        <v>55</v>
      </c>
      <c r="P11" s="42">
        <v>66</v>
      </c>
      <c r="Q11" s="42">
        <v>72</v>
      </c>
      <c r="R11" s="42">
        <v>27</v>
      </c>
      <c r="S11" s="298">
        <v>0</v>
      </c>
      <c r="T11" s="42">
        <v>41</v>
      </c>
      <c r="U11" s="42">
        <v>65</v>
      </c>
      <c r="V11" s="42">
        <v>64</v>
      </c>
      <c r="W11" s="42">
        <v>40</v>
      </c>
      <c r="X11" s="42">
        <v>10</v>
      </c>
      <c r="Y11" s="302">
        <f t="shared" si="8"/>
        <v>65</v>
      </c>
      <c r="Z11" s="302">
        <f t="shared" si="9"/>
        <v>29.545454545454547</v>
      </c>
      <c r="AA11">
        <f t="shared" si="0"/>
        <v>72.25</v>
      </c>
      <c r="AB11" s="302">
        <f t="shared" si="1"/>
        <v>32.840909090909093</v>
      </c>
      <c r="AC11">
        <f t="shared" si="2"/>
        <v>56</v>
      </c>
      <c r="AD11" s="302">
        <f t="shared" si="3"/>
        <v>25.454545454545453</v>
      </c>
      <c r="AE11" s="302">
        <f t="shared" si="4"/>
        <v>23.5</v>
      </c>
      <c r="AF11" s="302">
        <f t="shared" si="5"/>
        <v>10.681818181818182</v>
      </c>
      <c r="AG11" s="302">
        <f t="shared" si="6"/>
        <v>3.25</v>
      </c>
      <c r="AH11" s="302">
        <f t="shared" si="7"/>
        <v>1.4772727272727273</v>
      </c>
    </row>
    <row r="12" spans="1:34">
      <c r="A12">
        <v>1888</v>
      </c>
      <c r="B12" s="100" t="s">
        <v>876</v>
      </c>
      <c r="C12" s="42">
        <v>162</v>
      </c>
      <c r="D12" s="298">
        <v>63</v>
      </c>
      <c r="E12" s="42">
        <v>80</v>
      </c>
      <c r="F12" s="42">
        <v>57</v>
      </c>
      <c r="G12" s="42">
        <v>23</v>
      </c>
      <c r="H12" s="42">
        <v>2</v>
      </c>
      <c r="I12" s="298">
        <v>0</v>
      </c>
      <c r="J12" s="42">
        <v>58</v>
      </c>
      <c r="K12" s="42">
        <v>35</v>
      </c>
      <c r="L12" s="42">
        <v>47</v>
      </c>
      <c r="M12" s="42">
        <v>20</v>
      </c>
      <c r="N12" s="298">
        <v>2</v>
      </c>
      <c r="O12" s="42">
        <v>57</v>
      </c>
      <c r="P12" s="42">
        <v>37</v>
      </c>
      <c r="Q12" s="42">
        <v>50</v>
      </c>
      <c r="R12" s="42">
        <v>18</v>
      </c>
      <c r="S12" s="298">
        <v>0</v>
      </c>
      <c r="T12" s="42">
        <v>42</v>
      </c>
      <c r="U12" s="42">
        <v>41</v>
      </c>
      <c r="V12" s="42">
        <v>47</v>
      </c>
      <c r="W12" s="42">
        <v>27</v>
      </c>
      <c r="X12" s="42">
        <v>5</v>
      </c>
      <c r="Y12" s="302">
        <f t="shared" si="8"/>
        <v>59.25</v>
      </c>
      <c r="Z12" s="302">
        <f t="shared" si="9"/>
        <v>36.574074074074076</v>
      </c>
      <c r="AA12">
        <f t="shared" si="0"/>
        <v>42.5</v>
      </c>
      <c r="AB12" s="302">
        <f t="shared" si="1"/>
        <v>26.234567901234566</v>
      </c>
      <c r="AC12">
        <f t="shared" si="2"/>
        <v>41.75</v>
      </c>
      <c r="AD12" s="302">
        <f t="shared" si="3"/>
        <v>25.771604938271604</v>
      </c>
      <c r="AE12" s="302">
        <f t="shared" si="4"/>
        <v>16.75</v>
      </c>
      <c r="AF12" s="302">
        <f t="shared" si="5"/>
        <v>10.339506172839506</v>
      </c>
      <c r="AG12" s="302">
        <f t="shared" si="6"/>
        <v>1.75</v>
      </c>
      <c r="AH12" s="302">
        <f t="shared" si="7"/>
        <v>1.0802469135802468</v>
      </c>
    </row>
    <row r="13" spans="1:34">
      <c r="A13">
        <v>1888</v>
      </c>
      <c r="B13" s="100" t="s">
        <v>884</v>
      </c>
      <c r="C13" s="42">
        <v>144</v>
      </c>
      <c r="D13" s="298">
        <v>40</v>
      </c>
      <c r="E13" s="42">
        <v>56</v>
      </c>
      <c r="F13" s="42">
        <v>53</v>
      </c>
      <c r="G13" s="42">
        <v>30</v>
      </c>
      <c r="H13" s="42">
        <v>4</v>
      </c>
      <c r="I13" s="298">
        <v>1</v>
      </c>
      <c r="J13" s="42">
        <v>48</v>
      </c>
      <c r="K13" s="42">
        <v>48</v>
      </c>
      <c r="L13" s="42">
        <v>32</v>
      </c>
      <c r="M13" s="42">
        <v>13</v>
      </c>
      <c r="N13" s="42">
        <v>3</v>
      </c>
      <c r="O13" s="42">
        <v>44</v>
      </c>
      <c r="P13" s="42">
        <v>40</v>
      </c>
      <c r="Q13" s="42">
        <v>48</v>
      </c>
      <c r="R13" s="42">
        <v>11</v>
      </c>
      <c r="S13" s="298">
        <v>1</v>
      </c>
      <c r="T13" s="42">
        <v>30</v>
      </c>
      <c r="U13" s="42">
        <v>42</v>
      </c>
      <c r="V13" s="42">
        <v>44</v>
      </c>
      <c r="W13" s="42">
        <v>27</v>
      </c>
      <c r="X13" s="42">
        <v>1</v>
      </c>
      <c r="Y13" s="302">
        <f t="shared" si="8"/>
        <v>44.5</v>
      </c>
      <c r="Z13" s="302">
        <f t="shared" si="9"/>
        <v>30.902777777777779</v>
      </c>
      <c r="AA13">
        <f t="shared" si="0"/>
        <v>45.75</v>
      </c>
      <c r="AB13" s="302">
        <f t="shared" si="1"/>
        <v>31.770833333333332</v>
      </c>
      <c r="AC13">
        <f t="shared" si="2"/>
        <v>38.5</v>
      </c>
      <c r="AD13" s="302">
        <f t="shared" si="3"/>
        <v>26.736111111111111</v>
      </c>
      <c r="AE13" s="302">
        <f t="shared" si="4"/>
        <v>13.75</v>
      </c>
      <c r="AF13" s="302">
        <f t="shared" si="5"/>
        <v>9.5486111111111107</v>
      </c>
      <c r="AG13" s="302">
        <f t="shared" si="6"/>
        <v>1.5</v>
      </c>
      <c r="AH13" s="302">
        <f t="shared" si="7"/>
        <v>1.0416666666666665</v>
      </c>
    </row>
    <row r="14" spans="1:34">
      <c r="A14">
        <v>1888</v>
      </c>
      <c r="B14" s="100" t="s">
        <v>903</v>
      </c>
      <c r="C14" s="42">
        <v>128</v>
      </c>
      <c r="D14" s="298">
        <v>33</v>
      </c>
      <c r="E14" s="42">
        <v>52</v>
      </c>
      <c r="F14" s="42">
        <v>58</v>
      </c>
      <c r="G14" s="298">
        <v>15</v>
      </c>
      <c r="H14" s="298">
        <v>3</v>
      </c>
      <c r="I14" s="298">
        <v>0</v>
      </c>
      <c r="J14" s="42">
        <v>37</v>
      </c>
      <c r="K14" s="42">
        <v>36</v>
      </c>
      <c r="L14" s="42">
        <v>46</v>
      </c>
      <c r="M14" s="42">
        <v>8</v>
      </c>
      <c r="N14" s="42">
        <v>1</v>
      </c>
      <c r="O14" s="42">
        <v>38</v>
      </c>
      <c r="P14" s="42">
        <v>41</v>
      </c>
      <c r="Q14" s="42">
        <v>40</v>
      </c>
      <c r="R14" s="42">
        <v>7</v>
      </c>
      <c r="S14" s="298">
        <v>2</v>
      </c>
      <c r="T14" s="42">
        <v>20</v>
      </c>
      <c r="U14" s="42">
        <v>35</v>
      </c>
      <c r="V14" s="42">
        <v>45</v>
      </c>
      <c r="W14" s="42">
        <v>21</v>
      </c>
      <c r="X14" s="42">
        <v>7</v>
      </c>
      <c r="Y14" s="302">
        <f t="shared" si="8"/>
        <v>36.75</v>
      </c>
      <c r="Z14" s="302">
        <f t="shared" si="9"/>
        <v>28.7109375</v>
      </c>
      <c r="AA14">
        <f t="shared" si="0"/>
        <v>42.5</v>
      </c>
      <c r="AB14" s="302">
        <f t="shared" si="1"/>
        <v>33.203125</v>
      </c>
      <c r="AC14">
        <f t="shared" si="2"/>
        <v>36.5</v>
      </c>
      <c r="AD14" s="302">
        <f t="shared" si="3"/>
        <v>28.515625</v>
      </c>
      <c r="AE14" s="302">
        <f t="shared" si="4"/>
        <v>9.75</v>
      </c>
      <c r="AF14" s="302">
        <f t="shared" si="5"/>
        <v>7.6171875</v>
      </c>
      <c r="AG14" s="302">
        <f t="shared" si="6"/>
        <v>2.5</v>
      </c>
      <c r="AH14" s="302">
        <f t="shared" si="7"/>
        <v>1.953125</v>
      </c>
    </row>
    <row r="15" spans="1:34">
      <c r="A15">
        <v>1888</v>
      </c>
      <c r="B15" s="100" t="s">
        <v>909</v>
      </c>
      <c r="C15" s="42">
        <v>340</v>
      </c>
      <c r="D15" s="298">
        <v>149</v>
      </c>
      <c r="E15" s="42">
        <v>156</v>
      </c>
      <c r="F15" s="42">
        <v>110</v>
      </c>
      <c r="G15" s="42">
        <v>63</v>
      </c>
      <c r="H15" s="42">
        <v>11</v>
      </c>
      <c r="I15" s="298">
        <v>0</v>
      </c>
      <c r="J15" s="42">
        <v>120</v>
      </c>
      <c r="K15" s="42">
        <v>104</v>
      </c>
      <c r="L15" s="42">
        <v>74</v>
      </c>
      <c r="M15" s="42">
        <v>35</v>
      </c>
      <c r="N15" s="42">
        <v>7</v>
      </c>
      <c r="O15" s="42">
        <v>121</v>
      </c>
      <c r="P15" s="42">
        <v>96</v>
      </c>
      <c r="Q15" s="42">
        <v>90</v>
      </c>
      <c r="R15" s="42">
        <v>32</v>
      </c>
      <c r="S15" s="42">
        <v>1</v>
      </c>
      <c r="T15" s="42">
        <v>96</v>
      </c>
      <c r="U15" s="42">
        <v>92</v>
      </c>
      <c r="V15" s="42">
        <v>103</v>
      </c>
      <c r="W15" s="42">
        <v>38</v>
      </c>
      <c r="X15" s="42">
        <v>11</v>
      </c>
      <c r="Y15" s="302">
        <f t="shared" si="8"/>
        <v>123.25</v>
      </c>
      <c r="Z15" s="302">
        <f t="shared" si="9"/>
        <v>36.25</v>
      </c>
      <c r="AA15">
        <f t="shared" si="0"/>
        <v>100.5</v>
      </c>
      <c r="AB15" s="302">
        <f t="shared" si="1"/>
        <v>29.558823529411764</v>
      </c>
      <c r="AC15">
        <f t="shared" si="2"/>
        <v>82.5</v>
      </c>
      <c r="AD15" s="302">
        <f t="shared" si="3"/>
        <v>24.264705882352942</v>
      </c>
      <c r="AE15" s="302">
        <f t="shared" si="4"/>
        <v>29</v>
      </c>
      <c r="AF15" s="302">
        <f t="shared" si="5"/>
        <v>8.5294117647058822</v>
      </c>
      <c r="AG15" s="302">
        <f t="shared" si="6"/>
        <v>4.75</v>
      </c>
      <c r="AH15" s="302">
        <f t="shared" si="7"/>
        <v>1.3970588235294119</v>
      </c>
    </row>
    <row r="16" spans="1:34">
      <c r="A16">
        <v>1888</v>
      </c>
      <c r="B16" s="100" t="s">
        <v>911</v>
      </c>
      <c r="C16" s="42">
        <v>570</v>
      </c>
      <c r="D16" s="298">
        <v>342</v>
      </c>
      <c r="E16" s="42">
        <v>407</v>
      </c>
      <c r="F16" s="42">
        <v>119</v>
      </c>
      <c r="G16" s="42">
        <v>34</v>
      </c>
      <c r="H16" s="42">
        <v>7</v>
      </c>
      <c r="I16" s="298">
        <v>3</v>
      </c>
      <c r="J16" s="42">
        <v>301</v>
      </c>
      <c r="K16" s="42">
        <v>137</v>
      </c>
      <c r="L16" s="42">
        <v>85</v>
      </c>
      <c r="M16" s="42">
        <v>42</v>
      </c>
      <c r="N16" s="42">
        <v>5</v>
      </c>
      <c r="O16" s="42">
        <v>257</v>
      </c>
      <c r="P16" s="42">
        <v>158</v>
      </c>
      <c r="Q16" s="42">
        <v>116</v>
      </c>
      <c r="R16" s="42">
        <v>38</v>
      </c>
      <c r="S16" s="42">
        <v>1</v>
      </c>
      <c r="T16" s="42">
        <v>200</v>
      </c>
      <c r="U16" s="42">
        <v>155</v>
      </c>
      <c r="V16" s="42">
        <v>143</v>
      </c>
      <c r="W16" s="42">
        <v>59</v>
      </c>
      <c r="X16" s="298">
        <v>13</v>
      </c>
      <c r="Y16" s="302">
        <f t="shared" si="8"/>
        <v>291.25</v>
      </c>
      <c r="Z16" s="302">
        <f t="shared" si="9"/>
        <v>51.096491228070171</v>
      </c>
      <c r="AA16">
        <f t="shared" si="0"/>
        <v>142.25</v>
      </c>
      <c r="AB16" s="302">
        <f t="shared" si="1"/>
        <v>24.956140350877192</v>
      </c>
      <c r="AC16">
        <f t="shared" si="2"/>
        <v>94.5</v>
      </c>
      <c r="AD16" s="302">
        <f t="shared" si="3"/>
        <v>16.578947368421051</v>
      </c>
      <c r="AE16" s="302">
        <f t="shared" si="4"/>
        <v>36.5</v>
      </c>
      <c r="AF16" s="302">
        <f t="shared" si="5"/>
        <v>6.4035087719298254</v>
      </c>
      <c r="AG16" s="302">
        <f t="shared" si="6"/>
        <v>5.5</v>
      </c>
      <c r="AH16" s="302">
        <f t="shared" si="7"/>
        <v>0.96491228070175439</v>
      </c>
    </row>
    <row r="17" spans="1:34" s="61" customFormat="1">
      <c r="A17" s="61">
        <v>1888</v>
      </c>
      <c r="B17" s="239" t="s">
        <v>1053</v>
      </c>
      <c r="C17" s="61">
        <v>5002</v>
      </c>
      <c r="D17" s="61">
        <v>529</v>
      </c>
      <c r="E17" s="61">
        <v>1610</v>
      </c>
      <c r="F17" s="61">
        <v>2012</v>
      </c>
      <c r="G17" s="61">
        <v>1051</v>
      </c>
      <c r="H17" s="61">
        <v>262</v>
      </c>
      <c r="I17" s="61">
        <v>67</v>
      </c>
      <c r="J17" s="61">
        <v>899</v>
      </c>
      <c r="K17" s="61">
        <v>1573</v>
      </c>
      <c r="L17" s="61">
        <v>1664</v>
      </c>
      <c r="M17" s="61">
        <v>687</v>
      </c>
      <c r="N17" s="61">
        <v>179</v>
      </c>
      <c r="O17" s="61">
        <v>1031</v>
      </c>
      <c r="P17" s="61">
        <v>1504</v>
      </c>
      <c r="Q17" s="61">
        <v>1740</v>
      </c>
      <c r="R17" s="61">
        <v>692</v>
      </c>
      <c r="S17" s="61">
        <v>35</v>
      </c>
      <c r="T17" s="61">
        <v>589</v>
      </c>
      <c r="U17" s="61">
        <v>1040</v>
      </c>
      <c r="V17" s="61">
        <v>1828</v>
      </c>
      <c r="W17" s="61">
        <v>1227</v>
      </c>
      <c r="X17" s="61">
        <v>318</v>
      </c>
      <c r="Y17" s="304">
        <f t="shared" si="8"/>
        <v>1032.25</v>
      </c>
      <c r="Z17" s="304">
        <f t="shared" si="9"/>
        <v>20.636745301879248</v>
      </c>
      <c r="AA17" s="61">
        <f t="shared" si="0"/>
        <v>1532.25</v>
      </c>
      <c r="AB17" s="304">
        <f t="shared" si="1"/>
        <v>30.632746901239504</v>
      </c>
      <c r="AC17" s="61">
        <f t="shared" si="2"/>
        <v>1570.75</v>
      </c>
      <c r="AD17" s="304">
        <f t="shared" si="3"/>
        <v>31.402439024390244</v>
      </c>
      <c r="AE17" s="304">
        <f t="shared" si="4"/>
        <v>717</v>
      </c>
      <c r="AF17" s="304">
        <f t="shared" si="5"/>
        <v>14.334266293482607</v>
      </c>
      <c r="AG17" s="304">
        <f t="shared" si="6"/>
        <v>149.75</v>
      </c>
      <c r="AH17" s="304">
        <f t="shared" si="7"/>
        <v>2.9938024790083966</v>
      </c>
    </row>
    <row r="18" spans="1:34">
      <c r="A18">
        <v>1888</v>
      </c>
      <c r="B18" s="100" t="s">
        <v>823</v>
      </c>
      <c r="C18" s="42">
        <v>191</v>
      </c>
      <c r="D18" s="298">
        <v>12</v>
      </c>
      <c r="E18" s="42">
        <v>69</v>
      </c>
      <c r="F18" s="42">
        <v>86</v>
      </c>
      <c r="G18" s="42">
        <v>31</v>
      </c>
      <c r="H18" s="42">
        <v>4</v>
      </c>
      <c r="I18" s="42">
        <v>1</v>
      </c>
      <c r="J18" s="42">
        <v>29</v>
      </c>
      <c r="K18" s="42">
        <v>69</v>
      </c>
      <c r="L18" s="42">
        <v>69</v>
      </c>
      <c r="M18" s="42">
        <v>20</v>
      </c>
      <c r="N18" s="42">
        <v>4</v>
      </c>
      <c r="O18" s="42">
        <v>47</v>
      </c>
      <c r="P18" s="42">
        <v>63</v>
      </c>
      <c r="Q18" s="42">
        <v>68</v>
      </c>
      <c r="R18" s="42">
        <v>13</v>
      </c>
      <c r="S18" s="298">
        <v>0</v>
      </c>
      <c r="T18" s="42">
        <v>20</v>
      </c>
      <c r="U18" s="42">
        <v>34</v>
      </c>
      <c r="V18" s="42">
        <v>85</v>
      </c>
      <c r="W18" s="42">
        <v>42</v>
      </c>
      <c r="X18" s="42">
        <v>10</v>
      </c>
      <c r="Y18" s="302">
        <f t="shared" si="8"/>
        <v>41.25</v>
      </c>
      <c r="Z18" s="302">
        <f t="shared" si="9"/>
        <v>21.596858638743456</v>
      </c>
      <c r="AA18">
        <f t="shared" si="0"/>
        <v>63</v>
      </c>
      <c r="AB18" s="302">
        <f t="shared" si="1"/>
        <v>32.984293193717278</v>
      </c>
      <c r="AC18">
        <f t="shared" si="2"/>
        <v>63.25</v>
      </c>
      <c r="AD18" s="302">
        <f t="shared" si="3"/>
        <v>33.1151832460733</v>
      </c>
      <c r="AE18" s="302">
        <f t="shared" si="4"/>
        <v>19.75</v>
      </c>
      <c r="AF18" s="302">
        <f t="shared" si="5"/>
        <v>10.340314136125654</v>
      </c>
      <c r="AG18" s="302">
        <f t="shared" si="6"/>
        <v>3.75</v>
      </c>
      <c r="AH18" s="302">
        <f t="shared" si="7"/>
        <v>1.963350785340314</v>
      </c>
    </row>
    <row r="19" spans="1:34">
      <c r="A19">
        <v>1888</v>
      </c>
      <c r="B19" s="100" t="s">
        <v>824</v>
      </c>
      <c r="C19" s="42">
        <v>281</v>
      </c>
      <c r="D19" s="298">
        <v>25</v>
      </c>
      <c r="E19" s="42">
        <v>75</v>
      </c>
      <c r="F19" s="42">
        <v>131</v>
      </c>
      <c r="G19" s="42">
        <v>56</v>
      </c>
      <c r="H19" s="42">
        <v>15</v>
      </c>
      <c r="I19" s="42">
        <v>4</v>
      </c>
      <c r="J19" s="42">
        <v>38</v>
      </c>
      <c r="K19" s="42">
        <v>106</v>
      </c>
      <c r="L19" s="42">
        <v>94</v>
      </c>
      <c r="M19" s="42">
        <v>35</v>
      </c>
      <c r="N19" s="42">
        <v>8</v>
      </c>
      <c r="O19" s="42">
        <v>62</v>
      </c>
      <c r="P19" s="42">
        <v>101</v>
      </c>
      <c r="Q19" s="42">
        <v>93</v>
      </c>
      <c r="R19" s="42">
        <v>23</v>
      </c>
      <c r="S19" s="298">
        <v>2</v>
      </c>
      <c r="T19" s="42">
        <v>27</v>
      </c>
      <c r="U19" s="42">
        <v>74</v>
      </c>
      <c r="V19" s="42">
        <v>100</v>
      </c>
      <c r="W19" s="42">
        <v>65</v>
      </c>
      <c r="X19" s="42">
        <v>15</v>
      </c>
      <c r="Y19" s="302">
        <f t="shared" si="8"/>
        <v>50.5</v>
      </c>
      <c r="Z19" s="302">
        <f t="shared" si="9"/>
        <v>17.971530249110319</v>
      </c>
      <c r="AA19">
        <f t="shared" si="0"/>
        <v>103</v>
      </c>
      <c r="AB19" s="302">
        <f t="shared" si="1"/>
        <v>36.654804270462634</v>
      </c>
      <c r="AC19">
        <f t="shared" si="2"/>
        <v>85.75</v>
      </c>
      <c r="AD19" s="302">
        <f t="shared" si="3"/>
        <v>30.516014234875442</v>
      </c>
      <c r="AE19" s="302">
        <f t="shared" si="4"/>
        <v>34.5</v>
      </c>
      <c r="AF19" s="302">
        <f t="shared" si="5"/>
        <v>12.277580071174377</v>
      </c>
      <c r="AG19" s="302">
        <f t="shared" si="6"/>
        <v>7.25</v>
      </c>
      <c r="AH19" s="302">
        <f t="shared" si="7"/>
        <v>2.580071174377224</v>
      </c>
    </row>
    <row r="20" spans="1:34">
      <c r="A20">
        <v>1888</v>
      </c>
      <c r="B20" s="100" t="s">
        <v>825</v>
      </c>
      <c r="C20" s="42">
        <v>499</v>
      </c>
      <c r="D20" s="298">
        <v>101</v>
      </c>
      <c r="E20" s="42">
        <v>225</v>
      </c>
      <c r="F20" s="42">
        <v>182</v>
      </c>
      <c r="G20" s="42">
        <v>70</v>
      </c>
      <c r="H20" s="42">
        <v>17</v>
      </c>
      <c r="I20" s="42">
        <v>5</v>
      </c>
      <c r="J20" s="42">
        <v>139</v>
      </c>
      <c r="K20" s="42">
        <v>182</v>
      </c>
      <c r="L20" s="42">
        <v>126</v>
      </c>
      <c r="M20" s="42">
        <v>38</v>
      </c>
      <c r="N20" s="42">
        <v>14</v>
      </c>
      <c r="O20" s="42">
        <v>163</v>
      </c>
      <c r="P20" s="42">
        <v>159</v>
      </c>
      <c r="Q20" s="42">
        <v>142</v>
      </c>
      <c r="R20" s="42">
        <v>34</v>
      </c>
      <c r="S20" s="42">
        <v>1</v>
      </c>
      <c r="T20" s="42">
        <v>87</v>
      </c>
      <c r="U20" s="42">
        <v>116</v>
      </c>
      <c r="V20" s="42">
        <v>185</v>
      </c>
      <c r="W20" s="42">
        <v>85</v>
      </c>
      <c r="X20" s="42">
        <v>26</v>
      </c>
      <c r="Y20" s="302">
        <f t="shared" si="8"/>
        <v>153.5</v>
      </c>
      <c r="Z20" s="302">
        <f t="shared" si="9"/>
        <v>30.761523046092183</v>
      </c>
      <c r="AA20">
        <f t="shared" si="0"/>
        <v>159.75</v>
      </c>
      <c r="AB20" s="302">
        <f t="shared" si="1"/>
        <v>32.014028056112224</v>
      </c>
      <c r="AC20">
        <f t="shared" si="2"/>
        <v>130.75</v>
      </c>
      <c r="AD20" s="302">
        <f t="shared" si="3"/>
        <v>26.202404809619239</v>
      </c>
      <c r="AE20" s="302">
        <f t="shared" si="4"/>
        <v>43.5</v>
      </c>
      <c r="AF20" s="302">
        <f t="shared" si="5"/>
        <v>8.7174348697394795</v>
      </c>
      <c r="AG20" s="302">
        <f t="shared" si="6"/>
        <v>11.5</v>
      </c>
      <c r="AH20" s="302">
        <f t="shared" si="7"/>
        <v>2.3046092184368736</v>
      </c>
    </row>
    <row r="21" spans="1:34">
      <c r="A21">
        <v>1888</v>
      </c>
      <c r="B21" s="100" t="s">
        <v>826</v>
      </c>
      <c r="C21" s="42">
        <v>132</v>
      </c>
      <c r="D21" s="298">
        <v>33</v>
      </c>
      <c r="E21" s="42">
        <v>68</v>
      </c>
      <c r="F21" s="42">
        <v>45</v>
      </c>
      <c r="G21" s="42">
        <v>13</v>
      </c>
      <c r="H21" s="42">
        <v>4</v>
      </c>
      <c r="I21" s="298">
        <v>2</v>
      </c>
      <c r="J21" s="42">
        <v>39</v>
      </c>
      <c r="K21" s="42">
        <v>46</v>
      </c>
      <c r="L21" s="42">
        <v>29</v>
      </c>
      <c r="M21" s="42">
        <v>13</v>
      </c>
      <c r="N21" s="42">
        <v>5</v>
      </c>
      <c r="O21" s="42">
        <v>36</v>
      </c>
      <c r="P21" s="42">
        <v>46</v>
      </c>
      <c r="Q21" s="42">
        <v>39</v>
      </c>
      <c r="R21" s="42">
        <v>10</v>
      </c>
      <c r="S21" s="298">
        <v>1</v>
      </c>
      <c r="T21" s="42">
        <v>32</v>
      </c>
      <c r="U21" s="42">
        <v>34</v>
      </c>
      <c r="V21" s="42">
        <v>42</v>
      </c>
      <c r="W21" s="42">
        <v>19</v>
      </c>
      <c r="X21" s="42">
        <v>5</v>
      </c>
      <c r="Y21" s="302">
        <f t="shared" si="8"/>
        <v>43.75</v>
      </c>
      <c r="Z21" s="302">
        <f t="shared" si="9"/>
        <v>33.143939393939391</v>
      </c>
      <c r="AA21">
        <f t="shared" si="0"/>
        <v>42.75</v>
      </c>
      <c r="AB21" s="302">
        <f t="shared" si="1"/>
        <v>32.386363636363633</v>
      </c>
      <c r="AC21">
        <f t="shared" si="2"/>
        <v>30.75</v>
      </c>
      <c r="AD21" s="302">
        <f t="shared" si="3"/>
        <v>23.295454545454543</v>
      </c>
      <c r="AE21" s="302">
        <f t="shared" si="4"/>
        <v>11.5</v>
      </c>
      <c r="AF21" s="302">
        <f t="shared" si="5"/>
        <v>8.7121212121212128</v>
      </c>
      <c r="AG21" s="302">
        <f t="shared" si="6"/>
        <v>3.25</v>
      </c>
      <c r="AH21" s="302">
        <f t="shared" si="7"/>
        <v>2.4621212121212119</v>
      </c>
    </row>
    <row r="22" spans="1:34">
      <c r="A22">
        <v>1888</v>
      </c>
      <c r="B22" s="100" t="s">
        <v>827</v>
      </c>
      <c r="C22" s="42">
        <v>87</v>
      </c>
      <c r="D22" s="298">
        <v>5</v>
      </c>
      <c r="E22" s="42">
        <v>24</v>
      </c>
      <c r="F22" s="42">
        <v>40</v>
      </c>
      <c r="G22" s="42">
        <v>19</v>
      </c>
      <c r="H22" s="42">
        <v>2</v>
      </c>
      <c r="I22" s="298">
        <v>2</v>
      </c>
      <c r="J22" s="42">
        <v>15</v>
      </c>
      <c r="K22" s="42">
        <v>32</v>
      </c>
      <c r="L22" s="42">
        <v>28</v>
      </c>
      <c r="M22" s="42">
        <v>10</v>
      </c>
      <c r="N22" s="42">
        <v>2</v>
      </c>
      <c r="O22" s="42">
        <v>21</v>
      </c>
      <c r="P22" s="42">
        <v>32</v>
      </c>
      <c r="Q22" s="42">
        <v>24</v>
      </c>
      <c r="R22" s="42">
        <v>10</v>
      </c>
      <c r="S22" s="298">
        <v>0</v>
      </c>
      <c r="T22" s="42">
        <v>14</v>
      </c>
      <c r="U22" s="42">
        <v>21</v>
      </c>
      <c r="V22" s="42">
        <v>35</v>
      </c>
      <c r="W22" s="42">
        <v>10</v>
      </c>
      <c r="X22" s="42">
        <v>7</v>
      </c>
      <c r="Y22" s="302">
        <f t="shared" si="8"/>
        <v>18.5</v>
      </c>
      <c r="Z22" s="302">
        <f t="shared" si="9"/>
        <v>21.264367816091951</v>
      </c>
      <c r="AA22">
        <f t="shared" si="0"/>
        <v>31.25</v>
      </c>
      <c r="AB22" s="302">
        <f t="shared" si="1"/>
        <v>35.919540229885058</v>
      </c>
      <c r="AC22">
        <f t="shared" si="2"/>
        <v>26.5</v>
      </c>
      <c r="AD22" s="302">
        <f t="shared" si="3"/>
        <v>30.459770114942529</v>
      </c>
      <c r="AE22" s="302">
        <f t="shared" si="4"/>
        <v>8</v>
      </c>
      <c r="AF22" s="302">
        <f t="shared" si="5"/>
        <v>9.1954022988505741</v>
      </c>
      <c r="AG22" s="302">
        <f t="shared" si="6"/>
        <v>2.75</v>
      </c>
      <c r="AH22" s="302">
        <f t="shared" si="7"/>
        <v>3.1609195402298855</v>
      </c>
    </row>
    <row r="23" spans="1:34">
      <c r="A23">
        <v>1888</v>
      </c>
      <c r="B23" s="100" t="s">
        <v>828</v>
      </c>
      <c r="C23" s="42">
        <v>301</v>
      </c>
      <c r="D23" s="298">
        <v>34</v>
      </c>
      <c r="E23" s="42">
        <v>95</v>
      </c>
      <c r="F23" s="42">
        <v>119</v>
      </c>
      <c r="G23" s="42">
        <v>77</v>
      </c>
      <c r="H23" s="42">
        <v>10</v>
      </c>
      <c r="I23" s="298">
        <v>0</v>
      </c>
      <c r="J23" s="42">
        <v>69</v>
      </c>
      <c r="K23" s="42">
        <v>95</v>
      </c>
      <c r="L23" s="42">
        <v>89</v>
      </c>
      <c r="M23" s="42">
        <v>46</v>
      </c>
      <c r="N23" s="42">
        <v>2</v>
      </c>
      <c r="O23" s="42">
        <v>75</v>
      </c>
      <c r="P23" s="42">
        <v>96</v>
      </c>
      <c r="Q23" s="42">
        <v>104</v>
      </c>
      <c r="R23" s="42">
        <v>23</v>
      </c>
      <c r="S23" s="298">
        <v>3</v>
      </c>
      <c r="T23" s="42">
        <v>50</v>
      </c>
      <c r="U23" s="42">
        <v>67</v>
      </c>
      <c r="V23" s="42">
        <v>106</v>
      </c>
      <c r="W23" s="42">
        <v>71</v>
      </c>
      <c r="X23" s="42">
        <v>7</v>
      </c>
      <c r="Y23" s="302">
        <f t="shared" si="8"/>
        <v>72.25</v>
      </c>
      <c r="Z23" s="302">
        <f t="shared" si="9"/>
        <v>24.003322259136212</v>
      </c>
      <c r="AA23">
        <f t="shared" si="0"/>
        <v>94.25</v>
      </c>
      <c r="AB23" s="302">
        <f t="shared" si="1"/>
        <v>31.31229235880399</v>
      </c>
      <c r="AC23">
        <f t="shared" si="2"/>
        <v>94</v>
      </c>
      <c r="AD23" s="302">
        <f t="shared" si="3"/>
        <v>31.229235880398669</v>
      </c>
      <c r="AE23" s="302">
        <f t="shared" si="4"/>
        <v>37.5</v>
      </c>
      <c r="AF23" s="302">
        <f t="shared" si="5"/>
        <v>12.458471760797343</v>
      </c>
      <c r="AG23" s="302">
        <f t="shared" si="6"/>
        <v>3</v>
      </c>
      <c r="AH23" s="302">
        <f t="shared" si="7"/>
        <v>0.99667774086378735</v>
      </c>
    </row>
    <row r="24" spans="1:34">
      <c r="A24">
        <v>1888</v>
      </c>
      <c r="B24" s="100" t="s">
        <v>932</v>
      </c>
      <c r="C24" s="42">
        <v>243</v>
      </c>
      <c r="D24" s="298">
        <v>39</v>
      </c>
      <c r="E24" s="42">
        <v>104</v>
      </c>
      <c r="F24" s="42">
        <v>89</v>
      </c>
      <c r="G24" s="42">
        <v>39</v>
      </c>
      <c r="H24" s="42">
        <v>8</v>
      </c>
      <c r="I24" s="42">
        <v>3</v>
      </c>
      <c r="J24" s="42">
        <v>62</v>
      </c>
      <c r="K24" s="42">
        <v>80</v>
      </c>
      <c r="L24" s="42">
        <v>70</v>
      </c>
      <c r="M24" s="42">
        <v>24</v>
      </c>
      <c r="N24" s="42">
        <v>7</v>
      </c>
      <c r="O24" s="42">
        <v>48</v>
      </c>
      <c r="P24" s="42">
        <v>58</v>
      </c>
      <c r="Q24" s="42">
        <v>88</v>
      </c>
      <c r="R24" s="42">
        <v>46</v>
      </c>
      <c r="S24" s="42">
        <v>3</v>
      </c>
      <c r="T24" s="42">
        <v>27</v>
      </c>
      <c r="U24" s="42">
        <v>54</v>
      </c>
      <c r="V24" s="42">
        <v>73</v>
      </c>
      <c r="W24" s="42">
        <v>65</v>
      </c>
      <c r="X24" s="42">
        <v>24</v>
      </c>
      <c r="Y24" s="302">
        <f t="shared" si="8"/>
        <v>60.25</v>
      </c>
      <c r="Z24" s="302">
        <f t="shared" si="9"/>
        <v>24.794238683127574</v>
      </c>
      <c r="AA24">
        <f t="shared" si="0"/>
        <v>70.25</v>
      </c>
      <c r="AB24" s="302">
        <f t="shared" si="1"/>
        <v>28.909465020576132</v>
      </c>
      <c r="AC24">
        <f t="shared" si="2"/>
        <v>67.5</v>
      </c>
      <c r="AD24" s="302">
        <f t="shared" si="3"/>
        <v>27.777777777777779</v>
      </c>
      <c r="AE24" s="302">
        <f t="shared" si="4"/>
        <v>35.75</v>
      </c>
      <c r="AF24" s="302">
        <f t="shared" si="5"/>
        <v>14.7119341563786</v>
      </c>
      <c r="AG24" s="302">
        <f t="shared" si="6"/>
        <v>9.25</v>
      </c>
      <c r="AH24" s="302">
        <f t="shared" si="7"/>
        <v>3.8065843621399176</v>
      </c>
    </row>
    <row r="25" spans="1:34">
      <c r="A25">
        <v>1888</v>
      </c>
      <c r="B25" s="100" t="s">
        <v>933</v>
      </c>
      <c r="C25" s="42">
        <v>123</v>
      </c>
      <c r="D25" s="298">
        <v>15</v>
      </c>
      <c r="E25" s="298">
        <v>38</v>
      </c>
      <c r="F25" s="42">
        <v>39</v>
      </c>
      <c r="G25" s="42">
        <v>26</v>
      </c>
      <c r="H25" s="42">
        <v>16</v>
      </c>
      <c r="I25" s="42">
        <v>4</v>
      </c>
      <c r="J25" s="42">
        <v>17</v>
      </c>
      <c r="K25" s="42">
        <v>17</v>
      </c>
      <c r="L25" s="42">
        <v>46</v>
      </c>
      <c r="M25" s="42">
        <v>23</v>
      </c>
      <c r="N25" s="42">
        <v>20</v>
      </c>
      <c r="O25" s="42">
        <v>14</v>
      </c>
      <c r="P25" s="42">
        <v>20</v>
      </c>
      <c r="Q25" s="42">
        <v>41</v>
      </c>
      <c r="R25" s="42">
        <v>44</v>
      </c>
      <c r="S25" s="42">
        <v>4</v>
      </c>
      <c r="T25" s="42">
        <v>11</v>
      </c>
      <c r="U25" s="42">
        <v>12</v>
      </c>
      <c r="V25" s="42">
        <v>20</v>
      </c>
      <c r="W25" s="42">
        <v>46</v>
      </c>
      <c r="X25" s="42">
        <v>34</v>
      </c>
      <c r="Y25" s="302">
        <f t="shared" si="8"/>
        <v>20</v>
      </c>
      <c r="Z25" s="302">
        <f t="shared" si="9"/>
        <v>16.260162601626014</v>
      </c>
      <c r="AA25">
        <f t="shared" si="0"/>
        <v>22</v>
      </c>
      <c r="AB25" s="302">
        <f t="shared" si="1"/>
        <v>17.886178861788618</v>
      </c>
      <c r="AC25">
        <f t="shared" si="2"/>
        <v>33.25</v>
      </c>
      <c r="AD25" s="302">
        <f t="shared" si="3"/>
        <v>27.032520325203251</v>
      </c>
      <c r="AE25" s="302">
        <f t="shared" si="4"/>
        <v>32.25</v>
      </c>
      <c r="AF25" s="302">
        <f t="shared" si="5"/>
        <v>26.219512195121951</v>
      </c>
      <c r="AG25" s="302">
        <f t="shared" si="6"/>
        <v>15.5</v>
      </c>
      <c r="AH25" s="303">
        <f t="shared" si="7"/>
        <v>12.601626016260163</v>
      </c>
    </row>
    <row r="26" spans="1:34">
      <c r="A26">
        <v>1888</v>
      </c>
      <c r="B26" s="100" t="s">
        <v>829</v>
      </c>
      <c r="C26" s="42">
        <v>82</v>
      </c>
      <c r="D26" s="298">
        <v>5</v>
      </c>
      <c r="E26" s="42">
        <v>28</v>
      </c>
      <c r="F26" s="42">
        <v>36</v>
      </c>
      <c r="G26" s="42">
        <v>15</v>
      </c>
      <c r="H26" s="42">
        <v>3</v>
      </c>
      <c r="I26" s="298">
        <v>0</v>
      </c>
      <c r="J26" s="42">
        <v>15</v>
      </c>
      <c r="K26" s="42">
        <v>30</v>
      </c>
      <c r="L26" s="42">
        <v>29</v>
      </c>
      <c r="M26" s="42">
        <v>8</v>
      </c>
      <c r="N26" s="298">
        <v>0</v>
      </c>
      <c r="O26" s="42">
        <v>20</v>
      </c>
      <c r="P26" s="42">
        <v>30</v>
      </c>
      <c r="Q26" s="42">
        <v>25</v>
      </c>
      <c r="R26" s="42">
        <v>7</v>
      </c>
      <c r="S26" s="298">
        <v>0</v>
      </c>
      <c r="T26" s="42">
        <v>7</v>
      </c>
      <c r="U26" s="42">
        <v>16</v>
      </c>
      <c r="V26" s="42">
        <v>30</v>
      </c>
      <c r="W26" s="42">
        <v>26</v>
      </c>
      <c r="X26" s="42">
        <v>3</v>
      </c>
      <c r="Y26" s="302">
        <f t="shared" si="8"/>
        <v>17.5</v>
      </c>
      <c r="Z26" s="302">
        <f t="shared" si="9"/>
        <v>21.341463414634145</v>
      </c>
      <c r="AA26">
        <f t="shared" si="0"/>
        <v>28</v>
      </c>
      <c r="AB26" s="302">
        <f t="shared" si="1"/>
        <v>34.146341463414636</v>
      </c>
      <c r="AC26">
        <f t="shared" si="2"/>
        <v>24.75</v>
      </c>
      <c r="AD26" s="302">
        <f t="shared" si="3"/>
        <v>30.182926829268293</v>
      </c>
      <c r="AE26" s="302">
        <f t="shared" si="4"/>
        <v>11</v>
      </c>
      <c r="AF26" s="302">
        <f t="shared" si="5"/>
        <v>13.414634146341465</v>
      </c>
      <c r="AG26" s="302">
        <f t="shared" si="6"/>
        <v>0.75</v>
      </c>
      <c r="AH26" s="302">
        <f t="shared" si="7"/>
        <v>0.91463414634146334</v>
      </c>
    </row>
    <row r="27" spans="1:34">
      <c r="A27">
        <v>1888</v>
      </c>
      <c r="B27" s="100" t="s">
        <v>959</v>
      </c>
      <c r="C27" s="42">
        <v>81</v>
      </c>
      <c r="D27" s="298">
        <v>4</v>
      </c>
      <c r="E27" s="42">
        <v>14</v>
      </c>
      <c r="F27" s="42">
        <v>32</v>
      </c>
      <c r="G27" s="42">
        <v>25</v>
      </c>
      <c r="H27" s="42">
        <v>3</v>
      </c>
      <c r="I27" s="298">
        <v>7</v>
      </c>
      <c r="J27" s="42">
        <v>9</v>
      </c>
      <c r="K27" s="42">
        <v>16</v>
      </c>
      <c r="L27" s="42">
        <v>33</v>
      </c>
      <c r="M27" s="42">
        <v>15</v>
      </c>
      <c r="N27" s="298">
        <v>8</v>
      </c>
      <c r="O27" s="42">
        <v>6</v>
      </c>
      <c r="P27" s="42">
        <v>14</v>
      </c>
      <c r="Q27" s="42">
        <v>29</v>
      </c>
      <c r="R27" s="42">
        <v>29</v>
      </c>
      <c r="S27" s="298">
        <v>3</v>
      </c>
      <c r="T27" s="298">
        <v>0</v>
      </c>
      <c r="U27" s="42">
        <v>9</v>
      </c>
      <c r="V27" s="42">
        <v>20</v>
      </c>
      <c r="W27" s="42">
        <v>30</v>
      </c>
      <c r="X27" s="42">
        <v>22</v>
      </c>
      <c r="Y27" s="302">
        <f t="shared" si="8"/>
        <v>7.25</v>
      </c>
      <c r="Z27" s="302">
        <f t="shared" si="9"/>
        <v>8.9506172839506171</v>
      </c>
      <c r="AA27">
        <f t="shared" si="0"/>
        <v>17.75</v>
      </c>
      <c r="AB27" s="302">
        <f t="shared" si="1"/>
        <v>21.913580246913579</v>
      </c>
      <c r="AC27">
        <f t="shared" si="2"/>
        <v>26.75</v>
      </c>
      <c r="AD27" s="302">
        <f t="shared" si="3"/>
        <v>33.024691358024697</v>
      </c>
      <c r="AE27" s="302">
        <f t="shared" si="4"/>
        <v>19.25</v>
      </c>
      <c r="AF27" s="302">
        <f t="shared" si="5"/>
        <v>23.765432098765434</v>
      </c>
      <c r="AG27" s="302">
        <f t="shared" si="6"/>
        <v>10</v>
      </c>
      <c r="AH27" s="302">
        <f t="shared" si="7"/>
        <v>12.345679012345679</v>
      </c>
    </row>
    <row r="28" spans="1:34">
      <c r="A28">
        <v>1888</v>
      </c>
      <c r="B28" s="100" t="s">
        <v>830</v>
      </c>
      <c r="C28" s="42">
        <v>133</v>
      </c>
      <c r="D28" s="298">
        <v>16</v>
      </c>
      <c r="E28" s="42">
        <v>46</v>
      </c>
      <c r="F28" s="42">
        <v>63</v>
      </c>
      <c r="G28" s="42">
        <v>20</v>
      </c>
      <c r="H28" s="42">
        <v>4</v>
      </c>
      <c r="I28" s="298">
        <v>0</v>
      </c>
      <c r="J28" s="42">
        <v>27</v>
      </c>
      <c r="K28" s="42">
        <v>50</v>
      </c>
      <c r="L28" s="42">
        <v>43</v>
      </c>
      <c r="M28" s="42">
        <v>13</v>
      </c>
      <c r="N28" s="298">
        <v>0</v>
      </c>
      <c r="O28" s="42">
        <v>42</v>
      </c>
      <c r="P28" s="42">
        <v>43</v>
      </c>
      <c r="Q28" s="42">
        <v>40</v>
      </c>
      <c r="R28" s="42">
        <v>8</v>
      </c>
      <c r="S28" s="298">
        <v>0</v>
      </c>
      <c r="T28" s="298">
        <v>19</v>
      </c>
      <c r="U28" s="42">
        <v>30</v>
      </c>
      <c r="V28" s="42">
        <v>52</v>
      </c>
      <c r="W28" s="42">
        <v>24</v>
      </c>
      <c r="X28" s="42">
        <v>8</v>
      </c>
      <c r="Y28" s="302">
        <f t="shared" si="8"/>
        <v>33.5</v>
      </c>
      <c r="Z28" s="302">
        <f t="shared" si="9"/>
        <v>25.18796992481203</v>
      </c>
      <c r="AA28">
        <f t="shared" si="0"/>
        <v>46.5</v>
      </c>
      <c r="AB28" s="302">
        <f t="shared" si="1"/>
        <v>34.962406015037594</v>
      </c>
      <c r="AC28">
        <f t="shared" si="2"/>
        <v>38.75</v>
      </c>
      <c r="AD28" s="302">
        <f t="shared" si="3"/>
        <v>29.135338345864664</v>
      </c>
      <c r="AE28" s="302">
        <f t="shared" si="4"/>
        <v>12.25</v>
      </c>
      <c r="AF28" s="302">
        <f t="shared" si="5"/>
        <v>9.2105263157894726</v>
      </c>
      <c r="AG28" s="302">
        <f t="shared" si="6"/>
        <v>2</v>
      </c>
      <c r="AH28" s="302">
        <f t="shared" si="7"/>
        <v>1.5037593984962405</v>
      </c>
    </row>
    <row r="29" spans="1:34">
      <c r="A29">
        <v>1888</v>
      </c>
      <c r="B29" s="100" t="s">
        <v>965</v>
      </c>
      <c r="C29" s="42">
        <v>120</v>
      </c>
      <c r="D29" s="298">
        <v>5</v>
      </c>
      <c r="E29" s="42">
        <v>38</v>
      </c>
      <c r="F29" s="42">
        <v>46</v>
      </c>
      <c r="G29" s="42">
        <v>26</v>
      </c>
      <c r="H29" s="42">
        <v>8</v>
      </c>
      <c r="I29" s="42">
        <v>2</v>
      </c>
      <c r="J29" s="42">
        <v>17</v>
      </c>
      <c r="K29" s="42">
        <v>38</v>
      </c>
      <c r="L29" s="42">
        <v>41</v>
      </c>
      <c r="M29" s="42">
        <v>19</v>
      </c>
      <c r="N29" s="42">
        <v>5</v>
      </c>
      <c r="O29" s="42">
        <v>19</v>
      </c>
      <c r="P29" s="42">
        <v>38</v>
      </c>
      <c r="Q29" s="42">
        <v>44</v>
      </c>
      <c r="R29" s="42">
        <v>19</v>
      </c>
      <c r="S29" s="298">
        <v>0</v>
      </c>
      <c r="T29" s="42">
        <v>11</v>
      </c>
      <c r="U29" s="42">
        <v>18</v>
      </c>
      <c r="V29" s="42">
        <v>51</v>
      </c>
      <c r="W29" s="42">
        <v>36</v>
      </c>
      <c r="X29" s="42">
        <v>4</v>
      </c>
      <c r="Y29" s="302">
        <f t="shared" si="8"/>
        <v>21.25</v>
      </c>
      <c r="Z29" s="302">
        <f t="shared" si="9"/>
        <v>17.708333333333336</v>
      </c>
      <c r="AA29">
        <f t="shared" si="0"/>
        <v>35</v>
      </c>
      <c r="AB29" s="302">
        <f t="shared" si="1"/>
        <v>29.166666666666668</v>
      </c>
      <c r="AC29">
        <f t="shared" si="2"/>
        <v>40.5</v>
      </c>
      <c r="AD29" s="302">
        <f t="shared" si="3"/>
        <v>33.75</v>
      </c>
      <c r="AE29" s="302">
        <f t="shared" si="4"/>
        <v>20.5</v>
      </c>
      <c r="AF29" s="302">
        <f t="shared" si="5"/>
        <v>17.083333333333332</v>
      </c>
      <c r="AG29" s="302">
        <f t="shared" si="6"/>
        <v>2.75</v>
      </c>
      <c r="AH29" s="302">
        <f t="shared" si="7"/>
        <v>2.2916666666666665</v>
      </c>
    </row>
    <row r="30" spans="1:34">
      <c r="A30">
        <v>1888</v>
      </c>
      <c r="B30" s="100" t="s">
        <v>831</v>
      </c>
      <c r="C30" s="42">
        <v>241</v>
      </c>
      <c r="D30" s="298">
        <v>18</v>
      </c>
      <c r="E30" s="42">
        <v>72</v>
      </c>
      <c r="F30" s="42">
        <v>104</v>
      </c>
      <c r="G30" s="42">
        <v>52</v>
      </c>
      <c r="H30" s="42">
        <v>11</v>
      </c>
      <c r="I30" s="42">
        <v>2</v>
      </c>
      <c r="J30" s="42">
        <v>39</v>
      </c>
      <c r="K30" s="42">
        <v>78</v>
      </c>
      <c r="L30" s="42">
        <v>91</v>
      </c>
      <c r="M30" s="42">
        <v>29</v>
      </c>
      <c r="N30" s="42">
        <v>4</v>
      </c>
      <c r="O30" s="42">
        <v>42</v>
      </c>
      <c r="P30" s="42">
        <v>71</v>
      </c>
      <c r="Q30" s="42">
        <v>98</v>
      </c>
      <c r="R30" s="42">
        <v>30</v>
      </c>
      <c r="S30" s="298">
        <v>0</v>
      </c>
      <c r="T30" s="42">
        <v>29</v>
      </c>
      <c r="U30" s="42">
        <v>52</v>
      </c>
      <c r="V30" s="42">
        <v>92</v>
      </c>
      <c r="W30" s="42">
        <v>65</v>
      </c>
      <c r="X30" s="42">
        <v>3</v>
      </c>
      <c r="Y30" s="302">
        <f t="shared" si="8"/>
        <v>45.5</v>
      </c>
      <c r="Z30" s="302">
        <f t="shared" si="9"/>
        <v>18.879668049792532</v>
      </c>
      <c r="AA30">
        <f t="shared" si="0"/>
        <v>76.25</v>
      </c>
      <c r="AB30" s="302">
        <f t="shared" si="1"/>
        <v>31.639004149377591</v>
      </c>
      <c r="AC30">
        <f t="shared" si="2"/>
        <v>83.25</v>
      </c>
      <c r="AD30" s="302">
        <f t="shared" si="3"/>
        <v>34.543568464730292</v>
      </c>
      <c r="AE30" s="302">
        <f t="shared" si="4"/>
        <v>33.75</v>
      </c>
      <c r="AF30" s="302">
        <f t="shared" si="5"/>
        <v>14.004149377593361</v>
      </c>
      <c r="AG30" s="302">
        <f t="shared" si="6"/>
        <v>2.25</v>
      </c>
      <c r="AH30" s="302">
        <f t="shared" si="7"/>
        <v>0.93360995850622408</v>
      </c>
    </row>
    <row r="31" spans="1:34">
      <c r="A31">
        <v>1888</v>
      </c>
      <c r="B31" s="100" t="s">
        <v>832</v>
      </c>
      <c r="C31" s="42">
        <v>260</v>
      </c>
      <c r="D31" s="298">
        <v>24</v>
      </c>
      <c r="E31" s="42">
        <v>72</v>
      </c>
      <c r="F31" s="42">
        <v>114</v>
      </c>
      <c r="G31" s="42">
        <v>60</v>
      </c>
      <c r="H31" s="42">
        <v>11</v>
      </c>
      <c r="I31" s="298">
        <v>3</v>
      </c>
      <c r="J31" s="42">
        <v>37</v>
      </c>
      <c r="K31" s="42">
        <v>101</v>
      </c>
      <c r="L31" s="42">
        <v>81</v>
      </c>
      <c r="M31" s="42">
        <v>31</v>
      </c>
      <c r="N31" s="42">
        <v>10</v>
      </c>
      <c r="O31" s="42">
        <v>53</v>
      </c>
      <c r="P31" s="42">
        <v>84</v>
      </c>
      <c r="Q31" s="42">
        <v>92</v>
      </c>
      <c r="R31" s="42">
        <v>29</v>
      </c>
      <c r="S31" s="42">
        <v>2</v>
      </c>
      <c r="T31" s="42">
        <v>33</v>
      </c>
      <c r="U31" s="42">
        <v>63</v>
      </c>
      <c r="V31" s="42">
        <v>88</v>
      </c>
      <c r="W31" s="42">
        <v>59</v>
      </c>
      <c r="X31" s="42">
        <v>17</v>
      </c>
      <c r="Y31" s="302">
        <f t="shared" si="8"/>
        <v>48.75</v>
      </c>
      <c r="Z31" s="302">
        <f t="shared" si="9"/>
        <v>18.75</v>
      </c>
      <c r="AA31">
        <f t="shared" si="0"/>
        <v>90.5</v>
      </c>
      <c r="AB31" s="302">
        <f t="shared" si="1"/>
        <v>34.807692307692307</v>
      </c>
      <c r="AC31">
        <f t="shared" si="2"/>
        <v>80.25</v>
      </c>
      <c r="AD31" s="302">
        <f t="shared" si="3"/>
        <v>30.865384615384617</v>
      </c>
      <c r="AE31" s="302">
        <f t="shared" si="4"/>
        <v>32.5</v>
      </c>
      <c r="AF31" s="302">
        <f t="shared" si="5"/>
        <v>12.5</v>
      </c>
      <c r="AG31" s="302">
        <f t="shared" si="6"/>
        <v>8</v>
      </c>
      <c r="AH31" s="302">
        <f t="shared" si="7"/>
        <v>3.0769230769230771</v>
      </c>
    </row>
    <row r="32" spans="1:34">
      <c r="A32">
        <v>1888</v>
      </c>
      <c r="B32" s="100" t="s">
        <v>870</v>
      </c>
      <c r="C32" s="42">
        <v>47</v>
      </c>
      <c r="D32" s="298">
        <v>8</v>
      </c>
      <c r="E32" s="42">
        <v>21</v>
      </c>
      <c r="F32" s="42">
        <v>18</v>
      </c>
      <c r="G32" s="42">
        <v>7</v>
      </c>
      <c r="H32" s="298">
        <v>0</v>
      </c>
      <c r="I32" s="298">
        <v>1</v>
      </c>
      <c r="J32" s="42">
        <v>11</v>
      </c>
      <c r="K32" s="42">
        <v>13</v>
      </c>
      <c r="L32" s="42">
        <v>17</v>
      </c>
      <c r="M32" s="42">
        <v>5</v>
      </c>
      <c r="N32" s="42">
        <v>1</v>
      </c>
      <c r="O32" s="42">
        <v>4</v>
      </c>
      <c r="P32" s="42">
        <v>9</v>
      </c>
      <c r="Q32" s="42">
        <v>26</v>
      </c>
      <c r="R32" s="42">
        <v>7</v>
      </c>
      <c r="S32" s="298">
        <v>1</v>
      </c>
      <c r="T32" s="42">
        <v>3</v>
      </c>
      <c r="U32" s="42">
        <v>9</v>
      </c>
      <c r="V32" s="42">
        <v>23</v>
      </c>
      <c r="W32" s="42">
        <v>7</v>
      </c>
      <c r="X32" s="42">
        <v>5</v>
      </c>
      <c r="Y32" s="302">
        <f t="shared" si="8"/>
        <v>9.75</v>
      </c>
      <c r="Z32" s="302">
        <f t="shared" si="9"/>
        <v>20.74468085106383</v>
      </c>
      <c r="AA32">
        <f t="shared" si="0"/>
        <v>12.25</v>
      </c>
      <c r="AB32" s="302">
        <f t="shared" si="1"/>
        <v>26.063829787234045</v>
      </c>
      <c r="AC32">
        <f t="shared" si="2"/>
        <v>18.25</v>
      </c>
      <c r="AD32" s="302">
        <f t="shared" si="3"/>
        <v>38.829787234042549</v>
      </c>
      <c r="AE32" s="302">
        <f t="shared" si="4"/>
        <v>4.75</v>
      </c>
      <c r="AF32" s="302">
        <f t="shared" si="5"/>
        <v>10.106382978723403</v>
      </c>
      <c r="AG32" s="302">
        <f t="shared" si="6"/>
        <v>2</v>
      </c>
      <c r="AH32" s="302">
        <f t="shared" si="7"/>
        <v>4.2553191489361701</v>
      </c>
    </row>
    <row r="33" spans="1:34">
      <c r="A33">
        <v>1888</v>
      </c>
      <c r="B33" s="100" t="s">
        <v>833</v>
      </c>
      <c r="C33" s="42">
        <v>105</v>
      </c>
      <c r="D33" s="298">
        <v>6</v>
      </c>
      <c r="E33" s="42">
        <v>42</v>
      </c>
      <c r="F33" s="42">
        <v>40</v>
      </c>
      <c r="G33" s="42">
        <v>13</v>
      </c>
      <c r="H33" s="42">
        <v>9</v>
      </c>
      <c r="I33" s="298">
        <v>1</v>
      </c>
      <c r="J33" s="42">
        <v>15</v>
      </c>
      <c r="K33" s="42">
        <v>38</v>
      </c>
      <c r="L33" s="42">
        <v>40</v>
      </c>
      <c r="M33" s="42">
        <v>7</v>
      </c>
      <c r="N33" s="42">
        <v>5</v>
      </c>
      <c r="O33" s="42">
        <v>26</v>
      </c>
      <c r="P33" s="42">
        <v>40</v>
      </c>
      <c r="Q33" s="42">
        <v>32</v>
      </c>
      <c r="R33" s="42">
        <v>7</v>
      </c>
      <c r="S33" s="298">
        <v>0</v>
      </c>
      <c r="T33" s="42">
        <v>11</v>
      </c>
      <c r="U33" s="42">
        <v>31</v>
      </c>
      <c r="V33" s="42">
        <v>43</v>
      </c>
      <c r="W33" s="42">
        <v>19</v>
      </c>
      <c r="X33" s="42">
        <v>1</v>
      </c>
      <c r="Y33" s="302">
        <f t="shared" si="8"/>
        <v>23.5</v>
      </c>
      <c r="Z33" s="302">
        <f t="shared" si="9"/>
        <v>22.380952380952383</v>
      </c>
      <c r="AA33">
        <f t="shared" si="0"/>
        <v>37.25</v>
      </c>
      <c r="AB33" s="302">
        <f t="shared" si="1"/>
        <v>35.476190476190474</v>
      </c>
      <c r="AC33">
        <f t="shared" si="2"/>
        <v>32</v>
      </c>
      <c r="AD33" s="302">
        <f t="shared" si="3"/>
        <v>30.476190476190478</v>
      </c>
      <c r="AE33" s="302">
        <f t="shared" si="4"/>
        <v>10.5</v>
      </c>
      <c r="AF33" s="302">
        <f t="shared" si="5"/>
        <v>10</v>
      </c>
      <c r="AG33" s="302">
        <f t="shared" si="6"/>
        <v>1.75</v>
      </c>
      <c r="AH33" s="302">
        <f t="shared" si="7"/>
        <v>1.6666666666666667</v>
      </c>
    </row>
    <row r="34" spans="1:34">
      <c r="A34">
        <v>1888</v>
      </c>
      <c r="B34" s="100" t="s">
        <v>949</v>
      </c>
      <c r="C34" s="42">
        <v>162</v>
      </c>
      <c r="D34" s="298">
        <v>9</v>
      </c>
      <c r="E34" s="42">
        <v>46</v>
      </c>
      <c r="F34" s="42">
        <v>54</v>
      </c>
      <c r="G34" s="42">
        <v>43</v>
      </c>
      <c r="H34" s="42">
        <v>12</v>
      </c>
      <c r="I34" s="42">
        <v>7</v>
      </c>
      <c r="J34" s="42">
        <v>21</v>
      </c>
      <c r="K34" s="42">
        <v>30</v>
      </c>
      <c r="L34" s="42">
        <v>62</v>
      </c>
      <c r="M34" s="42">
        <v>34</v>
      </c>
      <c r="N34" s="42">
        <v>15</v>
      </c>
      <c r="O34" s="42">
        <v>11</v>
      </c>
      <c r="P34" s="42">
        <v>36</v>
      </c>
      <c r="Q34" s="42">
        <v>60</v>
      </c>
      <c r="R34" s="42">
        <v>53</v>
      </c>
      <c r="S34" s="42">
        <v>2</v>
      </c>
      <c r="T34" s="42">
        <v>9</v>
      </c>
      <c r="U34" s="42">
        <v>21</v>
      </c>
      <c r="V34" s="42">
        <v>41</v>
      </c>
      <c r="W34" s="42">
        <v>59</v>
      </c>
      <c r="X34" s="42">
        <v>32</v>
      </c>
      <c r="Y34" s="302">
        <f t="shared" si="8"/>
        <v>21.75</v>
      </c>
      <c r="Z34" s="302">
        <f t="shared" si="9"/>
        <v>13.425925925925927</v>
      </c>
      <c r="AA34">
        <f t="shared" si="0"/>
        <v>35.25</v>
      </c>
      <c r="AB34" s="302">
        <f t="shared" si="1"/>
        <v>21.75925925925926</v>
      </c>
      <c r="AC34">
        <f t="shared" si="2"/>
        <v>51.5</v>
      </c>
      <c r="AD34" s="302">
        <f t="shared" si="3"/>
        <v>31.790123456790127</v>
      </c>
      <c r="AE34" s="302">
        <f t="shared" si="4"/>
        <v>39.5</v>
      </c>
      <c r="AF34" s="302">
        <f t="shared" si="5"/>
        <v>24.382716049382715</v>
      </c>
      <c r="AG34" s="302">
        <f t="shared" si="6"/>
        <v>14</v>
      </c>
      <c r="AH34" s="302">
        <f t="shared" si="7"/>
        <v>8.6419753086419746</v>
      </c>
    </row>
    <row r="35" spans="1:34">
      <c r="A35">
        <v>1888</v>
      </c>
      <c r="B35" s="100" t="s">
        <v>939</v>
      </c>
      <c r="C35" s="42">
        <v>33</v>
      </c>
      <c r="D35" s="298">
        <v>7</v>
      </c>
      <c r="E35" s="42">
        <v>13</v>
      </c>
      <c r="F35" s="298">
        <v>14</v>
      </c>
      <c r="G35" s="298">
        <v>5</v>
      </c>
      <c r="H35" s="298">
        <v>1</v>
      </c>
      <c r="I35" s="298">
        <v>0</v>
      </c>
      <c r="J35" s="42">
        <v>9</v>
      </c>
      <c r="K35" s="42">
        <v>12</v>
      </c>
      <c r="L35" s="42">
        <v>10</v>
      </c>
      <c r="M35" s="42">
        <v>2</v>
      </c>
      <c r="N35" s="298">
        <v>0</v>
      </c>
      <c r="O35" s="42">
        <v>8</v>
      </c>
      <c r="P35" s="42">
        <v>9</v>
      </c>
      <c r="Q35" s="42">
        <v>11</v>
      </c>
      <c r="R35" s="42">
        <v>5</v>
      </c>
      <c r="S35" s="298">
        <v>0</v>
      </c>
      <c r="T35" s="42">
        <v>5</v>
      </c>
      <c r="U35" s="42">
        <v>10</v>
      </c>
      <c r="V35" s="42">
        <v>7</v>
      </c>
      <c r="W35" s="42">
        <v>10</v>
      </c>
      <c r="X35" s="42">
        <v>1</v>
      </c>
      <c r="Y35" s="302">
        <f t="shared" si="8"/>
        <v>8.75</v>
      </c>
      <c r="Z35" s="302">
        <f t="shared" si="9"/>
        <v>26.515151515151516</v>
      </c>
      <c r="AA35">
        <f t="shared" si="0"/>
        <v>11.25</v>
      </c>
      <c r="AB35" s="302">
        <f t="shared" si="1"/>
        <v>34.090909090909086</v>
      </c>
      <c r="AC35">
        <f t="shared" si="2"/>
        <v>8.25</v>
      </c>
      <c r="AD35" s="302">
        <f t="shared" si="3"/>
        <v>25</v>
      </c>
      <c r="AE35" s="302">
        <f t="shared" si="4"/>
        <v>4.5</v>
      </c>
      <c r="AF35" s="302">
        <f t="shared" si="5"/>
        <v>13.636363636363635</v>
      </c>
      <c r="AG35" s="302">
        <f t="shared" si="6"/>
        <v>0.25</v>
      </c>
      <c r="AH35" s="302">
        <f t="shared" si="7"/>
        <v>0.75757575757575757</v>
      </c>
    </row>
    <row r="36" spans="1:34">
      <c r="A36">
        <v>1888</v>
      </c>
      <c r="B36" s="100" t="s">
        <v>966</v>
      </c>
      <c r="C36" s="42">
        <v>139</v>
      </c>
      <c r="D36" s="298">
        <v>17</v>
      </c>
      <c r="E36" s="42">
        <v>44</v>
      </c>
      <c r="F36" s="42">
        <v>61</v>
      </c>
      <c r="G36" s="42">
        <v>28</v>
      </c>
      <c r="H36" s="42">
        <v>5</v>
      </c>
      <c r="I36" s="298">
        <v>1</v>
      </c>
      <c r="J36" s="42">
        <v>30</v>
      </c>
      <c r="K36" s="42">
        <v>41</v>
      </c>
      <c r="L36" s="42">
        <v>46</v>
      </c>
      <c r="M36" s="42">
        <v>20</v>
      </c>
      <c r="N36" s="42">
        <v>2</v>
      </c>
      <c r="O36" s="42">
        <v>36</v>
      </c>
      <c r="P36" s="42">
        <v>43</v>
      </c>
      <c r="Q36" s="42">
        <v>44</v>
      </c>
      <c r="R36" s="42">
        <v>16</v>
      </c>
      <c r="S36" s="298">
        <v>0</v>
      </c>
      <c r="T36" s="42">
        <v>22</v>
      </c>
      <c r="U36" s="42">
        <v>30</v>
      </c>
      <c r="V36" s="42">
        <v>42</v>
      </c>
      <c r="W36" s="42">
        <v>35</v>
      </c>
      <c r="X36" s="42">
        <v>10</v>
      </c>
      <c r="Y36" s="302">
        <f t="shared" si="8"/>
        <v>33</v>
      </c>
      <c r="Z36" s="302">
        <f t="shared" si="9"/>
        <v>23.741007194244602</v>
      </c>
      <c r="AA36">
        <f t="shared" si="0"/>
        <v>43.75</v>
      </c>
      <c r="AB36" s="302">
        <f t="shared" si="1"/>
        <v>31.474820143884891</v>
      </c>
      <c r="AC36">
        <f t="shared" si="2"/>
        <v>40</v>
      </c>
      <c r="AD36" s="302">
        <f t="shared" si="3"/>
        <v>28.776978417266186</v>
      </c>
      <c r="AE36" s="302">
        <f t="shared" si="4"/>
        <v>19</v>
      </c>
      <c r="AF36" s="302">
        <f t="shared" si="5"/>
        <v>13.669064748201439</v>
      </c>
      <c r="AG36" s="302">
        <f t="shared" si="6"/>
        <v>3.25</v>
      </c>
      <c r="AH36" s="302">
        <f t="shared" si="7"/>
        <v>2.3381294964028778</v>
      </c>
    </row>
    <row r="37" spans="1:34">
      <c r="A37">
        <v>1888</v>
      </c>
      <c r="B37" s="242" t="s">
        <v>1054</v>
      </c>
      <c r="C37" s="42">
        <v>53</v>
      </c>
      <c r="D37" s="298">
        <v>5</v>
      </c>
      <c r="E37" s="42">
        <v>16</v>
      </c>
      <c r="F37" s="42">
        <v>22</v>
      </c>
      <c r="G37" s="42">
        <v>12</v>
      </c>
      <c r="H37" s="42">
        <v>3</v>
      </c>
      <c r="I37" s="298">
        <v>0</v>
      </c>
      <c r="J37" s="42">
        <v>13</v>
      </c>
      <c r="K37" s="42">
        <v>16</v>
      </c>
      <c r="L37" s="42">
        <v>19</v>
      </c>
      <c r="M37" s="42">
        <v>4</v>
      </c>
      <c r="N37" s="298">
        <v>1</v>
      </c>
      <c r="O37" s="42">
        <v>12</v>
      </c>
      <c r="P37" s="42">
        <v>15</v>
      </c>
      <c r="Q37" s="42">
        <v>20</v>
      </c>
      <c r="R37" s="42">
        <v>6</v>
      </c>
      <c r="S37" s="298">
        <v>0</v>
      </c>
      <c r="T37" s="42">
        <v>8</v>
      </c>
      <c r="U37" s="42">
        <v>10</v>
      </c>
      <c r="V37" s="42">
        <v>16</v>
      </c>
      <c r="W37" s="42">
        <v>18</v>
      </c>
      <c r="X37" s="42">
        <v>1</v>
      </c>
      <c r="Y37" s="302">
        <f t="shared" si="8"/>
        <v>12.25</v>
      </c>
      <c r="Z37" s="302">
        <f t="shared" si="9"/>
        <v>23.113207547169811</v>
      </c>
      <c r="AA37">
        <f t="shared" si="0"/>
        <v>15.75</v>
      </c>
      <c r="AB37" s="302">
        <f t="shared" si="1"/>
        <v>29.716981132075471</v>
      </c>
      <c r="AC37">
        <f t="shared" si="2"/>
        <v>16.75</v>
      </c>
      <c r="AD37" s="302">
        <f t="shared" si="3"/>
        <v>31.60377358490566</v>
      </c>
      <c r="AE37" s="302">
        <f t="shared" si="4"/>
        <v>7.75</v>
      </c>
      <c r="AF37" s="302">
        <f t="shared" si="5"/>
        <v>14.622641509433961</v>
      </c>
      <c r="AG37" s="302">
        <f t="shared" si="6"/>
        <v>0.5</v>
      </c>
      <c r="AH37" s="302">
        <f t="shared" si="7"/>
        <v>0.94339622641509435</v>
      </c>
    </row>
    <row r="38" spans="1:34">
      <c r="A38">
        <v>1888</v>
      </c>
      <c r="B38" s="100" t="s">
        <v>953</v>
      </c>
      <c r="C38" s="42">
        <v>221</v>
      </c>
      <c r="D38" s="298">
        <v>18</v>
      </c>
      <c r="E38" s="42">
        <v>75</v>
      </c>
      <c r="F38" s="42">
        <v>95</v>
      </c>
      <c r="G38" s="42">
        <v>35</v>
      </c>
      <c r="H38" s="42">
        <v>8</v>
      </c>
      <c r="I38" s="298">
        <v>8</v>
      </c>
      <c r="J38" s="42">
        <v>24</v>
      </c>
      <c r="K38" s="42">
        <v>46</v>
      </c>
      <c r="L38" s="42">
        <v>86</v>
      </c>
      <c r="M38" s="42">
        <v>48</v>
      </c>
      <c r="N38" s="42">
        <v>17</v>
      </c>
      <c r="O38" s="42">
        <v>19</v>
      </c>
      <c r="P38" s="42">
        <v>33</v>
      </c>
      <c r="Q38" s="42">
        <v>94</v>
      </c>
      <c r="R38" s="42">
        <v>69</v>
      </c>
      <c r="S38" s="298">
        <v>6</v>
      </c>
      <c r="T38" s="42">
        <v>17</v>
      </c>
      <c r="U38" s="42">
        <v>43</v>
      </c>
      <c r="V38" s="42">
        <v>91</v>
      </c>
      <c r="W38" s="42">
        <v>54</v>
      </c>
      <c r="X38" s="42">
        <v>16</v>
      </c>
      <c r="Y38" s="302">
        <f t="shared" si="8"/>
        <v>33.75</v>
      </c>
      <c r="Z38" s="302">
        <f t="shared" si="9"/>
        <v>15.271493212669684</v>
      </c>
      <c r="AA38">
        <f t="shared" si="0"/>
        <v>54.25</v>
      </c>
      <c r="AB38" s="302">
        <f t="shared" si="1"/>
        <v>24.547511312217193</v>
      </c>
      <c r="AC38">
        <f t="shared" si="2"/>
        <v>76.5</v>
      </c>
      <c r="AD38" s="302">
        <f t="shared" si="3"/>
        <v>34.615384615384613</v>
      </c>
      <c r="AE38" s="302">
        <f t="shared" si="4"/>
        <v>44.75</v>
      </c>
      <c r="AF38" s="302">
        <f t="shared" si="5"/>
        <v>20.248868778280542</v>
      </c>
      <c r="AG38" s="302">
        <f t="shared" si="6"/>
        <v>11.75</v>
      </c>
      <c r="AH38" s="302">
        <f t="shared" si="7"/>
        <v>5.3167420814479636</v>
      </c>
    </row>
    <row r="39" spans="1:34">
      <c r="A39">
        <v>1888</v>
      </c>
      <c r="B39" s="100" t="s">
        <v>967</v>
      </c>
      <c r="C39" s="42">
        <v>44</v>
      </c>
      <c r="D39" s="298">
        <v>5</v>
      </c>
      <c r="E39" s="42">
        <v>15</v>
      </c>
      <c r="F39" s="42">
        <v>10</v>
      </c>
      <c r="G39" s="298">
        <v>14</v>
      </c>
      <c r="H39" s="298">
        <v>5</v>
      </c>
      <c r="I39" s="298">
        <v>0</v>
      </c>
      <c r="J39" s="42">
        <v>10</v>
      </c>
      <c r="K39" s="42">
        <v>11</v>
      </c>
      <c r="L39" s="42">
        <v>13</v>
      </c>
      <c r="M39" s="42">
        <v>8</v>
      </c>
      <c r="N39" s="298">
        <v>2</v>
      </c>
      <c r="O39" s="42">
        <v>6</v>
      </c>
      <c r="P39" s="42">
        <v>13</v>
      </c>
      <c r="Q39" s="42">
        <v>20</v>
      </c>
      <c r="R39" s="42">
        <v>5</v>
      </c>
      <c r="S39" s="298">
        <v>0</v>
      </c>
      <c r="T39" s="298">
        <v>4</v>
      </c>
      <c r="U39" s="42">
        <v>5</v>
      </c>
      <c r="V39" s="42">
        <v>21</v>
      </c>
      <c r="W39" s="42">
        <v>13</v>
      </c>
      <c r="X39" s="42">
        <v>1</v>
      </c>
      <c r="Y39" s="302">
        <f t="shared" si="8"/>
        <v>8.75</v>
      </c>
      <c r="Z39" s="302">
        <f t="shared" si="9"/>
        <v>19.886363636363637</v>
      </c>
      <c r="AA39">
        <f t="shared" si="0"/>
        <v>9.75</v>
      </c>
      <c r="AB39" s="302">
        <f t="shared" si="1"/>
        <v>22.15909090909091</v>
      </c>
      <c r="AC39">
        <f t="shared" si="2"/>
        <v>17</v>
      </c>
      <c r="AD39" s="302">
        <f t="shared" si="3"/>
        <v>38.636363636363633</v>
      </c>
      <c r="AE39" s="302">
        <f t="shared" si="4"/>
        <v>7.75</v>
      </c>
      <c r="AF39" s="302">
        <f t="shared" si="5"/>
        <v>17.613636363636363</v>
      </c>
      <c r="AG39" s="302">
        <f t="shared" si="6"/>
        <v>0.75</v>
      </c>
      <c r="AH39" s="302">
        <f t="shared" si="7"/>
        <v>1.7045454545454544</v>
      </c>
    </row>
    <row r="40" spans="1:34">
      <c r="A40">
        <v>1888</v>
      </c>
      <c r="B40" s="100" t="s">
        <v>968</v>
      </c>
      <c r="C40" s="42">
        <v>107</v>
      </c>
      <c r="D40" s="298">
        <v>5</v>
      </c>
      <c r="E40" s="42">
        <v>18</v>
      </c>
      <c r="F40" s="42">
        <v>44</v>
      </c>
      <c r="G40" s="42">
        <v>31</v>
      </c>
      <c r="H40" s="42">
        <v>11</v>
      </c>
      <c r="I40" s="298">
        <v>3</v>
      </c>
      <c r="J40" s="42">
        <v>12</v>
      </c>
      <c r="K40" s="42">
        <v>20</v>
      </c>
      <c r="L40" s="42">
        <v>43</v>
      </c>
      <c r="M40" s="42">
        <v>23</v>
      </c>
      <c r="N40" s="42">
        <v>9</v>
      </c>
      <c r="O40" s="42">
        <v>12</v>
      </c>
      <c r="P40" s="42">
        <v>33</v>
      </c>
      <c r="Q40" s="42">
        <v>43</v>
      </c>
      <c r="R40" s="42">
        <v>19</v>
      </c>
      <c r="S40" s="298">
        <v>0</v>
      </c>
      <c r="T40" s="42">
        <v>9</v>
      </c>
      <c r="U40" s="42">
        <v>13</v>
      </c>
      <c r="V40" s="42">
        <v>49</v>
      </c>
      <c r="W40" s="42">
        <v>29</v>
      </c>
      <c r="X40" s="42">
        <v>7</v>
      </c>
      <c r="Y40" s="302">
        <f t="shared" si="8"/>
        <v>12.75</v>
      </c>
      <c r="Z40" s="302">
        <f t="shared" si="9"/>
        <v>11.915887850467289</v>
      </c>
      <c r="AA40">
        <f t="shared" si="0"/>
        <v>27.5</v>
      </c>
      <c r="AB40" s="302">
        <f t="shared" si="1"/>
        <v>25.700934579439249</v>
      </c>
      <c r="AC40">
        <f t="shared" si="2"/>
        <v>41.5</v>
      </c>
      <c r="AD40" s="302">
        <f t="shared" si="3"/>
        <v>38.785046728971963</v>
      </c>
      <c r="AE40" s="302">
        <f t="shared" si="4"/>
        <v>20.5</v>
      </c>
      <c r="AF40" s="302">
        <f t="shared" si="5"/>
        <v>19.158878504672895</v>
      </c>
      <c r="AG40" s="302">
        <f t="shared" si="6"/>
        <v>4.75</v>
      </c>
      <c r="AH40" s="302">
        <f t="shared" si="7"/>
        <v>4.4392523364485976</v>
      </c>
    </row>
    <row r="41" spans="1:34">
      <c r="A41">
        <v>1888</v>
      </c>
      <c r="B41" s="100" t="s">
        <v>836</v>
      </c>
      <c r="C41" s="42">
        <v>194</v>
      </c>
      <c r="D41" s="298">
        <v>8</v>
      </c>
      <c r="E41" s="42">
        <v>39</v>
      </c>
      <c r="F41" s="42">
        <v>81</v>
      </c>
      <c r="G41" s="42">
        <v>54</v>
      </c>
      <c r="H41" s="42">
        <v>18</v>
      </c>
      <c r="I41" s="298">
        <v>2</v>
      </c>
      <c r="J41" s="42">
        <v>24</v>
      </c>
      <c r="K41" s="42">
        <v>50</v>
      </c>
      <c r="L41" s="42">
        <v>70</v>
      </c>
      <c r="M41" s="42">
        <v>44</v>
      </c>
      <c r="N41" s="42">
        <v>6</v>
      </c>
      <c r="O41" s="42">
        <v>28</v>
      </c>
      <c r="P41" s="42">
        <v>59</v>
      </c>
      <c r="Q41" s="42">
        <v>78</v>
      </c>
      <c r="R41" s="42">
        <v>29</v>
      </c>
      <c r="S41" s="298">
        <v>0</v>
      </c>
      <c r="T41" s="42">
        <v>7</v>
      </c>
      <c r="U41" s="42">
        <v>37</v>
      </c>
      <c r="V41" s="42">
        <v>93</v>
      </c>
      <c r="W41" s="42">
        <v>51</v>
      </c>
      <c r="X41" s="42">
        <v>6</v>
      </c>
      <c r="Y41" s="302">
        <f t="shared" si="8"/>
        <v>24.5</v>
      </c>
      <c r="Z41" s="302">
        <f t="shared" si="9"/>
        <v>12.628865979381443</v>
      </c>
      <c r="AA41">
        <f t="shared" si="0"/>
        <v>56.75</v>
      </c>
      <c r="AB41" s="302">
        <f t="shared" si="1"/>
        <v>29.25257731958763</v>
      </c>
      <c r="AC41">
        <f t="shared" si="2"/>
        <v>73.75</v>
      </c>
      <c r="AD41" s="302">
        <f t="shared" si="3"/>
        <v>38.015463917525771</v>
      </c>
      <c r="AE41" s="302">
        <f t="shared" si="4"/>
        <v>35.5</v>
      </c>
      <c r="AF41" s="302">
        <f t="shared" si="5"/>
        <v>18.298969072164947</v>
      </c>
      <c r="AG41" s="302">
        <f t="shared" si="6"/>
        <v>3.5</v>
      </c>
      <c r="AH41" s="302">
        <f t="shared" si="7"/>
        <v>1.804123711340206</v>
      </c>
    </row>
    <row r="42" spans="1:34">
      <c r="A42">
        <v>1888</v>
      </c>
      <c r="B42" s="100" t="s">
        <v>837</v>
      </c>
      <c r="C42" s="42">
        <v>237</v>
      </c>
      <c r="D42" s="298">
        <v>20</v>
      </c>
      <c r="E42" s="42">
        <v>49</v>
      </c>
      <c r="F42" s="42">
        <v>86</v>
      </c>
      <c r="G42" s="42">
        <v>78</v>
      </c>
      <c r="H42" s="42">
        <v>22</v>
      </c>
      <c r="I42" s="42">
        <v>2</v>
      </c>
      <c r="J42" s="42">
        <v>25</v>
      </c>
      <c r="K42" s="42">
        <v>67</v>
      </c>
      <c r="L42" s="42">
        <v>85</v>
      </c>
      <c r="M42" s="42">
        <v>47</v>
      </c>
      <c r="N42" s="42">
        <v>13</v>
      </c>
      <c r="O42" s="42">
        <v>42</v>
      </c>
      <c r="P42" s="42">
        <v>64</v>
      </c>
      <c r="Q42" s="42">
        <v>82</v>
      </c>
      <c r="R42" s="42">
        <v>48</v>
      </c>
      <c r="S42" s="298">
        <v>1</v>
      </c>
      <c r="T42" s="42">
        <v>19</v>
      </c>
      <c r="U42" s="42">
        <v>48</v>
      </c>
      <c r="V42" s="42">
        <v>80</v>
      </c>
      <c r="W42" s="42">
        <v>72</v>
      </c>
      <c r="X42" s="298">
        <v>18</v>
      </c>
      <c r="Y42" s="302">
        <f t="shared" ref="Y42:Y74" si="10">AVERAGE(T42,O42,J42,E42)</f>
        <v>33.75</v>
      </c>
      <c r="Z42" s="302">
        <f t="shared" ref="Z42:Z73" si="11">Y42/C42*100</f>
        <v>14.240506329113925</v>
      </c>
      <c r="AA42">
        <f t="shared" si="0"/>
        <v>66.25</v>
      </c>
      <c r="AB42" s="302">
        <f t="shared" si="1"/>
        <v>27.953586497890292</v>
      </c>
      <c r="AC42">
        <f t="shared" si="2"/>
        <v>81.25</v>
      </c>
      <c r="AD42" s="302">
        <f t="shared" si="3"/>
        <v>34.282700421940923</v>
      </c>
      <c r="AE42" s="302">
        <f t="shared" si="4"/>
        <v>47.25</v>
      </c>
      <c r="AF42" s="302">
        <f t="shared" si="5"/>
        <v>19.936708860759495</v>
      </c>
      <c r="AG42" s="302">
        <f t="shared" si="6"/>
        <v>8.5</v>
      </c>
      <c r="AH42" s="302">
        <f t="shared" si="7"/>
        <v>3.5864978902953584</v>
      </c>
    </row>
    <row r="43" spans="1:34">
      <c r="A43">
        <v>1888</v>
      </c>
      <c r="B43" s="100" t="s">
        <v>834</v>
      </c>
      <c r="C43" s="42">
        <v>86</v>
      </c>
      <c r="D43" s="298">
        <v>2</v>
      </c>
      <c r="E43" s="42">
        <v>36</v>
      </c>
      <c r="F43" s="42">
        <v>38</v>
      </c>
      <c r="G43" s="42">
        <v>10</v>
      </c>
      <c r="H43" s="42">
        <v>2</v>
      </c>
      <c r="I43" s="298">
        <v>0</v>
      </c>
      <c r="J43" s="42">
        <v>19</v>
      </c>
      <c r="K43" s="42">
        <v>29</v>
      </c>
      <c r="L43" s="42">
        <v>31</v>
      </c>
      <c r="M43" s="42">
        <v>6</v>
      </c>
      <c r="N43" s="42">
        <v>1</v>
      </c>
      <c r="O43" s="42">
        <v>17</v>
      </c>
      <c r="P43" s="42">
        <v>35</v>
      </c>
      <c r="Q43" s="42">
        <v>27</v>
      </c>
      <c r="R43" s="42">
        <v>7</v>
      </c>
      <c r="S43" s="298">
        <v>0</v>
      </c>
      <c r="T43" s="42">
        <v>8</v>
      </c>
      <c r="U43" s="42">
        <v>21</v>
      </c>
      <c r="V43" s="42">
        <v>35</v>
      </c>
      <c r="W43" s="42">
        <v>20</v>
      </c>
      <c r="X43" s="42">
        <v>2</v>
      </c>
      <c r="Y43" s="302">
        <f t="shared" si="10"/>
        <v>20</v>
      </c>
      <c r="Z43" s="302">
        <f t="shared" si="11"/>
        <v>23.255813953488371</v>
      </c>
      <c r="AA43">
        <f t="shared" si="0"/>
        <v>30.75</v>
      </c>
      <c r="AB43" s="302">
        <f t="shared" si="1"/>
        <v>35.755813953488378</v>
      </c>
      <c r="AC43">
        <f t="shared" si="2"/>
        <v>25.75</v>
      </c>
      <c r="AD43" s="302">
        <f t="shared" si="3"/>
        <v>29.941860465116278</v>
      </c>
      <c r="AE43" s="302">
        <f t="shared" si="4"/>
        <v>8.75</v>
      </c>
      <c r="AF43" s="302">
        <f t="shared" si="5"/>
        <v>10.174418604651162</v>
      </c>
      <c r="AG43" s="302">
        <f t="shared" si="6"/>
        <v>0.75</v>
      </c>
      <c r="AH43" s="302">
        <f t="shared" si="7"/>
        <v>0.87209302325581395</v>
      </c>
    </row>
    <row r="44" spans="1:34">
      <c r="A44">
        <v>1888</v>
      </c>
      <c r="B44" s="100" t="s">
        <v>835</v>
      </c>
      <c r="C44" s="42">
        <v>61</v>
      </c>
      <c r="D44" s="298">
        <v>4</v>
      </c>
      <c r="E44" s="42">
        <v>20</v>
      </c>
      <c r="F44" s="42">
        <v>21</v>
      </c>
      <c r="G44" s="42">
        <v>14</v>
      </c>
      <c r="H44" s="42">
        <v>6</v>
      </c>
      <c r="I44" s="298">
        <v>0</v>
      </c>
      <c r="J44" s="298">
        <v>8</v>
      </c>
      <c r="K44" s="42">
        <v>18</v>
      </c>
      <c r="L44" s="42">
        <v>26</v>
      </c>
      <c r="M44" s="42">
        <v>8</v>
      </c>
      <c r="N44" s="42">
        <v>1</v>
      </c>
      <c r="O44" s="42">
        <v>9</v>
      </c>
      <c r="P44" s="42">
        <v>24</v>
      </c>
      <c r="Q44" s="42">
        <v>24</v>
      </c>
      <c r="R44" s="42">
        <v>4</v>
      </c>
      <c r="S44" s="298">
        <v>0</v>
      </c>
      <c r="T44" s="298">
        <v>4</v>
      </c>
      <c r="U44" s="298">
        <v>12</v>
      </c>
      <c r="V44" s="42">
        <v>25</v>
      </c>
      <c r="W44" s="42">
        <v>19</v>
      </c>
      <c r="X44" s="42">
        <v>1</v>
      </c>
      <c r="Y44" s="302">
        <f t="shared" si="10"/>
        <v>10.25</v>
      </c>
      <c r="Z44" s="302">
        <f t="shared" si="11"/>
        <v>16.803278688524589</v>
      </c>
      <c r="AA44">
        <f t="shared" si="0"/>
        <v>18.75</v>
      </c>
      <c r="AB44" s="302">
        <f t="shared" si="1"/>
        <v>30.737704918032787</v>
      </c>
      <c r="AC44">
        <f t="shared" si="2"/>
        <v>22.25</v>
      </c>
      <c r="AD44" s="302">
        <f t="shared" si="3"/>
        <v>36.475409836065573</v>
      </c>
      <c r="AE44" s="302">
        <f t="shared" si="4"/>
        <v>9.25</v>
      </c>
      <c r="AF44" s="302">
        <f t="shared" si="5"/>
        <v>15.163934426229508</v>
      </c>
      <c r="AG44" s="302">
        <f t="shared" si="6"/>
        <v>0.5</v>
      </c>
      <c r="AH44" s="302">
        <f t="shared" si="7"/>
        <v>0.81967213114754101</v>
      </c>
    </row>
    <row r="45" spans="1:34">
      <c r="A45">
        <v>1888</v>
      </c>
      <c r="B45" s="100" t="s">
        <v>838</v>
      </c>
      <c r="C45" s="42">
        <v>297</v>
      </c>
      <c r="D45" s="298">
        <v>35</v>
      </c>
      <c r="E45" s="42">
        <v>96</v>
      </c>
      <c r="F45" s="42">
        <v>113</v>
      </c>
      <c r="G45" s="42">
        <v>71</v>
      </c>
      <c r="H45" s="42">
        <v>13</v>
      </c>
      <c r="I45" s="42">
        <v>4</v>
      </c>
      <c r="J45" s="42">
        <v>60</v>
      </c>
      <c r="K45" s="42">
        <v>98</v>
      </c>
      <c r="L45" s="42">
        <v>91</v>
      </c>
      <c r="M45" s="42">
        <v>42</v>
      </c>
      <c r="N45" s="42">
        <v>6</v>
      </c>
      <c r="O45" s="42">
        <v>59</v>
      </c>
      <c r="P45" s="42">
        <v>102</v>
      </c>
      <c r="Q45" s="42">
        <v>103</v>
      </c>
      <c r="R45" s="42">
        <v>32</v>
      </c>
      <c r="S45" s="42">
        <v>1</v>
      </c>
      <c r="T45" s="42">
        <v>51</v>
      </c>
      <c r="U45" s="42">
        <v>59</v>
      </c>
      <c r="V45" s="298">
        <v>106</v>
      </c>
      <c r="W45" s="298">
        <v>74</v>
      </c>
      <c r="X45" s="42">
        <v>7</v>
      </c>
      <c r="Y45" s="302">
        <f t="shared" si="10"/>
        <v>66.5</v>
      </c>
      <c r="Z45" s="302">
        <f t="shared" si="11"/>
        <v>22.390572390572391</v>
      </c>
      <c r="AA45">
        <f t="shared" si="0"/>
        <v>93</v>
      </c>
      <c r="AB45" s="302">
        <f t="shared" si="1"/>
        <v>31.313131313131315</v>
      </c>
      <c r="AC45">
        <f t="shared" si="2"/>
        <v>92.75</v>
      </c>
      <c r="AD45" s="302">
        <f t="shared" si="3"/>
        <v>31.228956228956228</v>
      </c>
      <c r="AE45" s="302">
        <f t="shared" si="4"/>
        <v>40.25</v>
      </c>
      <c r="AF45" s="302">
        <f t="shared" si="5"/>
        <v>13.552188552188552</v>
      </c>
      <c r="AG45" s="302">
        <f t="shared" si="6"/>
        <v>4.5</v>
      </c>
      <c r="AH45" s="302">
        <f t="shared" si="7"/>
        <v>1.5151515151515151</v>
      </c>
    </row>
    <row r="46" spans="1:34">
      <c r="A46">
        <v>1888</v>
      </c>
      <c r="B46" s="100" t="s">
        <v>839</v>
      </c>
      <c r="C46" s="42">
        <v>258</v>
      </c>
      <c r="D46" s="298">
        <v>17</v>
      </c>
      <c r="E46" s="42">
        <v>44</v>
      </c>
      <c r="F46" s="42">
        <v>109</v>
      </c>
      <c r="G46" s="42">
        <v>77</v>
      </c>
      <c r="H46" s="42">
        <v>25</v>
      </c>
      <c r="I46" s="42">
        <v>3</v>
      </c>
      <c r="J46" s="42">
        <v>28</v>
      </c>
      <c r="K46" s="42">
        <v>74</v>
      </c>
      <c r="L46" s="42">
        <v>96</v>
      </c>
      <c r="M46" s="42">
        <v>50</v>
      </c>
      <c r="N46" s="42">
        <v>10</v>
      </c>
      <c r="O46" s="42">
        <v>41</v>
      </c>
      <c r="P46" s="42">
        <v>66</v>
      </c>
      <c r="Q46" s="42">
        <v>96</v>
      </c>
      <c r="R46" s="42">
        <v>50</v>
      </c>
      <c r="S46" s="42">
        <v>5</v>
      </c>
      <c r="T46" s="42">
        <v>21</v>
      </c>
      <c r="U46" s="42">
        <v>45</v>
      </c>
      <c r="V46" s="42">
        <v>104</v>
      </c>
      <c r="W46" s="42">
        <v>64</v>
      </c>
      <c r="X46" s="42">
        <v>24</v>
      </c>
      <c r="Y46" s="302">
        <f t="shared" si="10"/>
        <v>33.5</v>
      </c>
      <c r="Z46" s="302">
        <f t="shared" si="11"/>
        <v>12.984496124031008</v>
      </c>
      <c r="AA46">
        <f t="shared" si="0"/>
        <v>73.5</v>
      </c>
      <c r="AB46" s="302">
        <f t="shared" si="1"/>
        <v>28.488372093023255</v>
      </c>
      <c r="AC46">
        <f t="shared" si="2"/>
        <v>93.25</v>
      </c>
      <c r="AD46" s="302">
        <f t="shared" si="3"/>
        <v>36.143410852713174</v>
      </c>
      <c r="AE46" s="302">
        <f t="shared" si="4"/>
        <v>47.25</v>
      </c>
      <c r="AF46" s="302">
        <f t="shared" si="5"/>
        <v>18.313953488372093</v>
      </c>
      <c r="AG46" s="302">
        <f t="shared" si="6"/>
        <v>10.5</v>
      </c>
      <c r="AH46" s="302">
        <f t="shared" si="7"/>
        <v>4.0697674418604652</v>
      </c>
    </row>
    <row r="47" spans="1:34">
      <c r="A47">
        <v>1888</v>
      </c>
      <c r="B47" s="100" t="s">
        <v>840</v>
      </c>
      <c r="C47" s="42">
        <v>184</v>
      </c>
      <c r="D47" s="298">
        <v>27</v>
      </c>
      <c r="E47" s="42">
        <v>68</v>
      </c>
      <c r="F47" s="42">
        <v>80</v>
      </c>
      <c r="G47" s="42">
        <v>30</v>
      </c>
      <c r="H47" s="42">
        <v>6</v>
      </c>
      <c r="I47" s="298">
        <v>0</v>
      </c>
      <c r="J47" s="42">
        <v>38</v>
      </c>
      <c r="K47" s="42">
        <v>70</v>
      </c>
      <c r="L47" s="42">
        <v>60</v>
      </c>
      <c r="M47" s="42">
        <v>15</v>
      </c>
      <c r="N47" s="298">
        <v>1</v>
      </c>
      <c r="O47" s="42">
        <v>53</v>
      </c>
      <c r="P47" s="42">
        <v>68</v>
      </c>
      <c r="Q47" s="42">
        <v>53</v>
      </c>
      <c r="R47" s="42">
        <v>10</v>
      </c>
      <c r="S47" s="298">
        <v>0</v>
      </c>
      <c r="T47" s="42">
        <v>24</v>
      </c>
      <c r="U47" s="42">
        <v>46</v>
      </c>
      <c r="V47" s="42">
        <v>73</v>
      </c>
      <c r="W47" s="42">
        <v>40</v>
      </c>
      <c r="X47" s="42">
        <v>1</v>
      </c>
      <c r="Y47" s="302">
        <f t="shared" si="10"/>
        <v>45.75</v>
      </c>
      <c r="Z47" s="302">
        <f t="shared" si="11"/>
        <v>24.864130434782609</v>
      </c>
      <c r="AA47">
        <f t="shared" si="0"/>
        <v>66</v>
      </c>
      <c r="AB47" s="302">
        <f t="shared" si="1"/>
        <v>35.869565217391305</v>
      </c>
      <c r="AC47">
        <f t="shared" si="2"/>
        <v>54</v>
      </c>
      <c r="AD47" s="302">
        <f t="shared" si="3"/>
        <v>29.347826086956523</v>
      </c>
      <c r="AE47" s="302">
        <f t="shared" si="4"/>
        <v>17.75</v>
      </c>
      <c r="AF47" s="302">
        <f t="shared" si="5"/>
        <v>9.6467391304347831</v>
      </c>
      <c r="AG47" s="302">
        <f t="shared" si="6"/>
        <v>0.5</v>
      </c>
      <c r="AH47" s="302">
        <f t="shared" si="7"/>
        <v>0.27173913043478259</v>
      </c>
    </row>
    <row r="48" spans="1:34" s="61" customFormat="1">
      <c r="A48" s="61">
        <v>1888</v>
      </c>
      <c r="B48" s="239" t="s">
        <v>1055</v>
      </c>
      <c r="C48" s="61">
        <v>1168</v>
      </c>
      <c r="D48" s="61">
        <v>257</v>
      </c>
      <c r="E48" s="61">
        <v>281</v>
      </c>
      <c r="F48" s="61">
        <v>371</v>
      </c>
      <c r="G48" s="61">
        <v>348</v>
      </c>
      <c r="H48" s="61">
        <v>141</v>
      </c>
      <c r="I48" s="61">
        <v>27</v>
      </c>
      <c r="J48" s="61">
        <v>208</v>
      </c>
      <c r="K48" s="61">
        <v>232</v>
      </c>
      <c r="L48" s="61">
        <v>494</v>
      </c>
      <c r="M48" s="61">
        <v>178</v>
      </c>
      <c r="N48" s="61">
        <v>56</v>
      </c>
      <c r="O48" s="61">
        <v>243</v>
      </c>
      <c r="P48" s="61">
        <v>297</v>
      </c>
      <c r="Q48" s="61">
        <v>359</v>
      </c>
      <c r="R48" s="61">
        <v>238</v>
      </c>
      <c r="S48" s="61">
        <v>31</v>
      </c>
      <c r="T48" s="61">
        <v>179</v>
      </c>
      <c r="U48" s="61">
        <v>235</v>
      </c>
      <c r="V48" s="61">
        <v>418</v>
      </c>
      <c r="W48" s="61">
        <v>265</v>
      </c>
      <c r="X48" s="61">
        <v>57</v>
      </c>
      <c r="Y48" s="304">
        <f t="shared" si="10"/>
        <v>227.75</v>
      </c>
      <c r="Z48" s="304">
        <f t="shared" si="11"/>
        <v>19.49914383561644</v>
      </c>
      <c r="AA48" s="61">
        <f t="shared" si="0"/>
        <v>283.75</v>
      </c>
      <c r="AB48" s="304">
        <f t="shared" si="1"/>
        <v>24.293664383561644</v>
      </c>
      <c r="AC48" s="61">
        <f t="shared" si="2"/>
        <v>404.75</v>
      </c>
      <c r="AD48" s="304">
        <f t="shared" si="3"/>
        <v>34.653253424657535</v>
      </c>
      <c r="AE48" s="304">
        <f t="shared" si="4"/>
        <v>205.5</v>
      </c>
      <c r="AF48" s="304">
        <f t="shared" si="5"/>
        <v>17.594178082191782</v>
      </c>
      <c r="AG48" s="304">
        <f t="shared" si="6"/>
        <v>42.75</v>
      </c>
      <c r="AH48" s="304">
        <f t="shared" si="7"/>
        <v>3.6601027397260273</v>
      </c>
    </row>
    <row r="49" spans="1:34">
      <c r="A49">
        <v>1888</v>
      </c>
      <c r="B49" s="100" t="s">
        <v>818</v>
      </c>
      <c r="C49">
        <v>165</v>
      </c>
      <c r="D49" s="298">
        <v>19</v>
      </c>
      <c r="E49">
        <v>24</v>
      </c>
      <c r="F49">
        <v>31</v>
      </c>
      <c r="G49">
        <v>60</v>
      </c>
      <c r="H49">
        <v>45</v>
      </c>
      <c r="I49" s="298">
        <v>5</v>
      </c>
      <c r="J49">
        <v>18</v>
      </c>
      <c r="K49">
        <v>16</v>
      </c>
      <c r="L49">
        <v>76</v>
      </c>
      <c r="M49">
        <v>43</v>
      </c>
      <c r="N49">
        <v>12</v>
      </c>
      <c r="O49">
        <v>13</v>
      </c>
      <c r="P49">
        <v>29</v>
      </c>
      <c r="Q49">
        <v>65</v>
      </c>
      <c r="R49">
        <v>53</v>
      </c>
      <c r="S49" s="298">
        <v>5</v>
      </c>
      <c r="T49">
        <v>16</v>
      </c>
      <c r="U49">
        <v>18</v>
      </c>
      <c r="V49">
        <v>64</v>
      </c>
      <c r="W49">
        <v>53</v>
      </c>
      <c r="X49" s="298">
        <v>0</v>
      </c>
      <c r="Y49" s="302">
        <f t="shared" si="10"/>
        <v>17.75</v>
      </c>
      <c r="Z49" s="302">
        <f t="shared" si="11"/>
        <v>10.757575757575758</v>
      </c>
      <c r="AA49">
        <f t="shared" si="0"/>
        <v>23.5</v>
      </c>
      <c r="AB49" s="302">
        <f t="shared" si="1"/>
        <v>14.242424242424242</v>
      </c>
      <c r="AC49">
        <f t="shared" si="2"/>
        <v>66.25</v>
      </c>
      <c r="AD49" s="302">
        <f t="shared" si="3"/>
        <v>40.151515151515149</v>
      </c>
      <c r="AE49" s="302">
        <f t="shared" si="4"/>
        <v>48.5</v>
      </c>
      <c r="AF49" s="302">
        <f t="shared" si="5"/>
        <v>29.393939393939394</v>
      </c>
      <c r="AG49" s="302">
        <f t="shared" si="6"/>
        <v>5.5</v>
      </c>
      <c r="AH49" s="302">
        <f t="shared" si="7"/>
        <v>3.3333333333333335</v>
      </c>
    </row>
    <row r="50" spans="1:34">
      <c r="A50">
        <v>1888</v>
      </c>
      <c r="B50" s="100" t="s">
        <v>819</v>
      </c>
      <c r="C50">
        <v>132</v>
      </c>
      <c r="D50" s="298">
        <v>30</v>
      </c>
      <c r="E50">
        <v>37</v>
      </c>
      <c r="F50">
        <v>45</v>
      </c>
      <c r="G50">
        <v>40</v>
      </c>
      <c r="H50">
        <v>9</v>
      </c>
      <c r="I50" s="298">
        <v>1</v>
      </c>
      <c r="J50">
        <v>26</v>
      </c>
      <c r="K50">
        <v>27</v>
      </c>
      <c r="L50">
        <v>61</v>
      </c>
      <c r="M50">
        <v>17</v>
      </c>
      <c r="N50">
        <v>1</v>
      </c>
      <c r="O50">
        <v>30</v>
      </c>
      <c r="P50">
        <v>43</v>
      </c>
      <c r="Q50">
        <v>44</v>
      </c>
      <c r="R50">
        <v>15</v>
      </c>
      <c r="S50" s="298">
        <v>0</v>
      </c>
      <c r="T50">
        <v>23</v>
      </c>
      <c r="U50">
        <v>33</v>
      </c>
      <c r="V50">
        <v>57</v>
      </c>
      <c r="W50">
        <v>18</v>
      </c>
      <c r="X50">
        <v>1</v>
      </c>
      <c r="Y50" s="302">
        <f t="shared" si="10"/>
        <v>29</v>
      </c>
      <c r="Z50" s="302">
        <f t="shared" si="11"/>
        <v>21.969696969696969</v>
      </c>
      <c r="AA50">
        <f t="shared" si="0"/>
        <v>37</v>
      </c>
      <c r="AB50" s="302">
        <f t="shared" si="1"/>
        <v>28.030303030303028</v>
      </c>
      <c r="AC50">
        <f t="shared" si="2"/>
        <v>50.5</v>
      </c>
      <c r="AD50" s="302">
        <f t="shared" si="3"/>
        <v>38.257575757575758</v>
      </c>
      <c r="AE50" s="302">
        <f t="shared" si="4"/>
        <v>14.75</v>
      </c>
      <c r="AF50" s="302">
        <f t="shared" si="5"/>
        <v>11.174242424242424</v>
      </c>
      <c r="AG50" s="302">
        <f t="shared" si="6"/>
        <v>0.75</v>
      </c>
      <c r="AH50" s="302">
        <f t="shared" si="7"/>
        <v>0.56818181818181823</v>
      </c>
    </row>
    <row r="51" spans="1:34">
      <c r="A51">
        <v>1888</v>
      </c>
      <c r="B51" s="100" t="s">
        <v>820</v>
      </c>
      <c r="C51">
        <v>295</v>
      </c>
      <c r="D51" s="298">
        <v>92</v>
      </c>
      <c r="E51">
        <v>99</v>
      </c>
      <c r="F51">
        <v>107</v>
      </c>
      <c r="G51">
        <v>62</v>
      </c>
      <c r="H51">
        <v>24</v>
      </c>
      <c r="I51" s="298">
        <v>3</v>
      </c>
      <c r="J51">
        <v>74</v>
      </c>
      <c r="K51">
        <v>72</v>
      </c>
      <c r="L51">
        <v>106</v>
      </c>
      <c r="M51">
        <v>38</v>
      </c>
      <c r="N51">
        <v>5</v>
      </c>
      <c r="O51">
        <v>85</v>
      </c>
      <c r="P51">
        <v>85</v>
      </c>
      <c r="Q51">
        <v>80</v>
      </c>
      <c r="R51">
        <v>42</v>
      </c>
      <c r="S51" s="298">
        <v>3</v>
      </c>
      <c r="T51">
        <v>74</v>
      </c>
      <c r="U51">
        <v>74</v>
      </c>
      <c r="V51">
        <v>90</v>
      </c>
      <c r="W51">
        <v>46</v>
      </c>
      <c r="X51">
        <v>11</v>
      </c>
      <c r="Y51" s="302">
        <f t="shared" si="10"/>
        <v>83</v>
      </c>
      <c r="Z51" s="302">
        <f t="shared" si="11"/>
        <v>28.135593220338983</v>
      </c>
      <c r="AA51">
        <f t="shared" si="0"/>
        <v>84.5</v>
      </c>
      <c r="AB51" s="302">
        <f t="shared" si="1"/>
        <v>28.644067796610166</v>
      </c>
      <c r="AC51">
        <f t="shared" si="2"/>
        <v>84.5</v>
      </c>
      <c r="AD51" s="302">
        <f t="shared" si="3"/>
        <v>28.644067796610166</v>
      </c>
      <c r="AE51" s="302">
        <f t="shared" si="4"/>
        <v>37.5</v>
      </c>
      <c r="AF51" s="302">
        <f t="shared" si="5"/>
        <v>12.711864406779661</v>
      </c>
      <c r="AG51" s="302">
        <f t="shared" si="6"/>
        <v>5.5</v>
      </c>
      <c r="AH51" s="302">
        <f t="shared" si="7"/>
        <v>1.8644067796610171</v>
      </c>
    </row>
    <row r="52" spans="1:34">
      <c r="A52">
        <v>1888</v>
      </c>
      <c r="B52" s="100" t="s">
        <v>821</v>
      </c>
      <c r="C52">
        <v>275</v>
      </c>
      <c r="D52" s="298">
        <v>61</v>
      </c>
      <c r="E52">
        <v>61</v>
      </c>
      <c r="F52">
        <v>100</v>
      </c>
      <c r="G52">
        <v>84</v>
      </c>
      <c r="H52">
        <v>24</v>
      </c>
      <c r="I52">
        <v>6</v>
      </c>
      <c r="J52">
        <v>48</v>
      </c>
      <c r="K52">
        <v>60</v>
      </c>
      <c r="L52">
        <v>118</v>
      </c>
      <c r="M52">
        <v>34</v>
      </c>
      <c r="N52">
        <v>15</v>
      </c>
      <c r="O52">
        <v>63</v>
      </c>
      <c r="P52">
        <v>75</v>
      </c>
      <c r="Q52">
        <v>81</v>
      </c>
      <c r="R52">
        <v>48</v>
      </c>
      <c r="S52">
        <v>8</v>
      </c>
      <c r="T52">
        <v>35</v>
      </c>
      <c r="U52">
        <v>55</v>
      </c>
      <c r="V52">
        <v>112</v>
      </c>
      <c r="W52">
        <v>60</v>
      </c>
      <c r="X52">
        <v>13</v>
      </c>
      <c r="Y52" s="302">
        <f t="shared" si="10"/>
        <v>51.75</v>
      </c>
      <c r="Z52" s="302">
        <f t="shared" si="11"/>
        <v>18.818181818181817</v>
      </c>
      <c r="AA52">
        <f t="shared" si="0"/>
        <v>72.5</v>
      </c>
      <c r="AB52" s="302">
        <f t="shared" si="1"/>
        <v>26.36363636363636</v>
      </c>
      <c r="AC52">
        <f t="shared" si="2"/>
        <v>98.75</v>
      </c>
      <c r="AD52" s="302">
        <f t="shared" si="3"/>
        <v>35.909090909090907</v>
      </c>
      <c r="AE52" s="302">
        <f t="shared" si="4"/>
        <v>41.5</v>
      </c>
      <c r="AF52" s="302">
        <f t="shared" si="5"/>
        <v>15.090909090909092</v>
      </c>
      <c r="AG52" s="302">
        <f t="shared" si="6"/>
        <v>10.5</v>
      </c>
      <c r="AH52" s="302">
        <f t="shared" si="7"/>
        <v>3.8181818181818183</v>
      </c>
    </row>
    <row r="53" spans="1:34">
      <c r="A53">
        <v>1888</v>
      </c>
      <c r="B53" s="100" t="s">
        <v>822</v>
      </c>
      <c r="C53">
        <v>301</v>
      </c>
      <c r="D53" s="298">
        <v>55</v>
      </c>
      <c r="E53">
        <v>60</v>
      </c>
      <c r="F53">
        <v>88</v>
      </c>
      <c r="G53">
        <v>102</v>
      </c>
      <c r="H53">
        <v>39</v>
      </c>
      <c r="I53" s="298">
        <v>12</v>
      </c>
      <c r="J53">
        <v>42</v>
      </c>
      <c r="K53">
        <v>57</v>
      </c>
      <c r="L53">
        <v>133</v>
      </c>
      <c r="M53">
        <v>46</v>
      </c>
      <c r="N53">
        <v>23</v>
      </c>
      <c r="O53">
        <v>52</v>
      </c>
      <c r="P53">
        <v>65</v>
      </c>
      <c r="Q53">
        <v>89</v>
      </c>
      <c r="R53">
        <v>80</v>
      </c>
      <c r="S53" s="298">
        <v>15</v>
      </c>
      <c r="T53">
        <v>31</v>
      </c>
      <c r="U53">
        <v>55</v>
      </c>
      <c r="V53" s="298">
        <v>95</v>
      </c>
      <c r="W53" s="298">
        <v>88</v>
      </c>
      <c r="X53" s="298">
        <v>32</v>
      </c>
      <c r="Y53" s="302">
        <f t="shared" si="10"/>
        <v>46.25</v>
      </c>
      <c r="Z53" s="302">
        <f t="shared" si="11"/>
        <v>15.365448504983389</v>
      </c>
      <c r="AA53">
        <f t="shared" si="0"/>
        <v>66.25</v>
      </c>
      <c r="AB53" s="302">
        <f t="shared" si="1"/>
        <v>22.009966777408639</v>
      </c>
      <c r="AC53">
        <f t="shared" si="2"/>
        <v>104.75</v>
      </c>
      <c r="AD53" s="302">
        <f t="shared" si="3"/>
        <v>34.800664451827238</v>
      </c>
      <c r="AE53" s="302">
        <f t="shared" si="4"/>
        <v>63.25</v>
      </c>
      <c r="AF53" s="302">
        <f t="shared" si="5"/>
        <v>21.013289036544851</v>
      </c>
      <c r="AG53" s="302">
        <f t="shared" si="6"/>
        <v>20.5</v>
      </c>
      <c r="AH53" s="302">
        <f t="shared" si="7"/>
        <v>6.8106312292358808</v>
      </c>
    </row>
    <row r="54" spans="1:34" s="61" customFormat="1">
      <c r="A54" s="61">
        <v>1888</v>
      </c>
      <c r="B54" s="239" t="s">
        <v>1056</v>
      </c>
      <c r="C54" s="61">
        <v>166</v>
      </c>
      <c r="D54" s="305">
        <v>10</v>
      </c>
      <c r="E54" s="61">
        <v>16</v>
      </c>
      <c r="F54" s="61">
        <v>35</v>
      </c>
      <c r="G54" s="61">
        <v>82</v>
      </c>
      <c r="H54" s="61">
        <v>27</v>
      </c>
      <c r="I54" s="61">
        <v>6</v>
      </c>
      <c r="J54" s="61">
        <v>8</v>
      </c>
      <c r="K54" s="61">
        <v>32</v>
      </c>
      <c r="L54" s="61">
        <v>72</v>
      </c>
      <c r="M54" s="61">
        <v>42</v>
      </c>
      <c r="N54" s="61">
        <v>12</v>
      </c>
      <c r="O54" s="61">
        <v>15</v>
      </c>
      <c r="P54" s="61">
        <v>44</v>
      </c>
      <c r="Q54" s="61">
        <v>68</v>
      </c>
      <c r="R54" s="61">
        <v>36</v>
      </c>
      <c r="S54" s="61">
        <v>3</v>
      </c>
      <c r="T54" s="61">
        <v>10</v>
      </c>
      <c r="U54" s="61">
        <v>22</v>
      </c>
      <c r="V54" s="61">
        <v>63</v>
      </c>
      <c r="W54" s="61">
        <v>61</v>
      </c>
      <c r="X54" s="61">
        <v>10</v>
      </c>
      <c r="Y54" s="304">
        <f t="shared" si="10"/>
        <v>12.25</v>
      </c>
      <c r="Z54" s="304">
        <f t="shared" si="11"/>
        <v>7.3795180722891569</v>
      </c>
      <c r="AA54" s="61">
        <f t="shared" si="0"/>
        <v>33.25</v>
      </c>
      <c r="AB54" s="304">
        <f t="shared" si="1"/>
        <v>20.03012048192771</v>
      </c>
      <c r="AC54" s="61">
        <f t="shared" si="2"/>
        <v>71.25</v>
      </c>
      <c r="AD54" s="306">
        <f t="shared" si="3"/>
        <v>42.921686746987952</v>
      </c>
      <c r="AE54" s="304">
        <f t="shared" si="4"/>
        <v>41.5</v>
      </c>
      <c r="AF54" s="304">
        <f t="shared" si="5"/>
        <v>25</v>
      </c>
      <c r="AG54" s="304">
        <f t="shared" si="6"/>
        <v>7.75</v>
      </c>
      <c r="AH54" s="304">
        <f t="shared" si="7"/>
        <v>4.6686746987951802</v>
      </c>
    </row>
    <row r="55" spans="1:34" s="61" customFormat="1">
      <c r="A55" s="61">
        <v>1888</v>
      </c>
      <c r="B55" s="239" t="s">
        <v>1057</v>
      </c>
      <c r="C55" s="61">
        <v>423</v>
      </c>
      <c r="D55" s="61">
        <v>63</v>
      </c>
      <c r="E55" s="61">
        <v>120</v>
      </c>
      <c r="F55" s="61">
        <v>131</v>
      </c>
      <c r="G55" s="61">
        <v>128</v>
      </c>
      <c r="H55" s="61">
        <v>36</v>
      </c>
      <c r="I55" s="61">
        <v>8</v>
      </c>
      <c r="J55" s="61">
        <v>62</v>
      </c>
      <c r="K55" s="61">
        <v>95</v>
      </c>
      <c r="L55" s="61">
        <v>181</v>
      </c>
      <c r="M55" s="61">
        <v>70</v>
      </c>
      <c r="N55" s="61">
        <v>15</v>
      </c>
      <c r="O55" s="61">
        <v>58</v>
      </c>
      <c r="P55" s="61">
        <v>119</v>
      </c>
      <c r="Q55" s="61">
        <v>149</v>
      </c>
      <c r="R55" s="61">
        <v>84</v>
      </c>
      <c r="S55" s="61">
        <v>13</v>
      </c>
      <c r="T55" s="61">
        <v>62</v>
      </c>
      <c r="U55" s="61">
        <v>93</v>
      </c>
      <c r="V55" s="61">
        <v>131</v>
      </c>
      <c r="W55" s="61">
        <v>113</v>
      </c>
      <c r="X55" s="61">
        <v>24</v>
      </c>
      <c r="Y55" s="304">
        <f t="shared" si="10"/>
        <v>75.5</v>
      </c>
      <c r="Z55" s="304">
        <f t="shared" si="11"/>
        <v>17.84869976359338</v>
      </c>
      <c r="AA55" s="61">
        <f t="shared" si="0"/>
        <v>109.5</v>
      </c>
      <c r="AB55" s="304">
        <f t="shared" si="1"/>
        <v>25.886524822695034</v>
      </c>
      <c r="AC55" s="61">
        <f t="shared" si="2"/>
        <v>147.25</v>
      </c>
      <c r="AD55" s="304">
        <f t="shared" si="3"/>
        <v>34.810874704491724</v>
      </c>
      <c r="AE55" s="304">
        <f t="shared" si="4"/>
        <v>75.75</v>
      </c>
      <c r="AF55" s="304">
        <f t="shared" si="5"/>
        <v>17.907801418439718</v>
      </c>
      <c r="AG55" s="304">
        <f t="shared" si="6"/>
        <v>15</v>
      </c>
      <c r="AH55" s="304">
        <f t="shared" si="7"/>
        <v>3.5460992907801421</v>
      </c>
    </row>
    <row r="56" spans="1:34">
      <c r="A56">
        <v>1888</v>
      </c>
      <c r="B56" s="100" t="s">
        <v>858</v>
      </c>
      <c r="C56">
        <v>66</v>
      </c>
      <c r="D56" s="298">
        <v>24</v>
      </c>
      <c r="E56">
        <v>29</v>
      </c>
      <c r="F56">
        <v>17</v>
      </c>
      <c r="G56">
        <v>16</v>
      </c>
      <c r="H56" s="298">
        <v>4</v>
      </c>
      <c r="I56" s="298">
        <v>0</v>
      </c>
      <c r="J56">
        <v>19</v>
      </c>
      <c r="K56">
        <v>17</v>
      </c>
      <c r="L56">
        <v>24</v>
      </c>
      <c r="M56" s="298">
        <v>3</v>
      </c>
      <c r="N56">
        <v>3</v>
      </c>
      <c r="O56">
        <v>16</v>
      </c>
      <c r="P56">
        <v>19</v>
      </c>
      <c r="Q56">
        <v>22</v>
      </c>
      <c r="R56" s="298">
        <v>8</v>
      </c>
      <c r="S56">
        <v>1</v>
      </c>
      <c r="T56">
        <v>13</v>
      </c>
      <c r="U56">
        <v>17</v>
      </c>
      <c r="V56">
        <v>22</v>
      </c>
      <c r="W56" s="298">
        <v>13</v>
      </c>
      <c r="X56">
        <v>1</v>
      </c>
      <c r="Y56" s="302">
        <f t="shared" si="10"/>
        <v>19.25</v>
      </c>
      <c r="Z56" s="302">
        <f t="shared" si="11"/>
        <v>29.166666666666668</v>
      </c>
      <c r="AA56">
        <f t="shared" si="0"/>
        <v>17.5</v>
      </c>
      <c r="AB56" s="302">
        <f t="shared" si="1"/>
        <v>26.515151515151516</v>
      </c>
      <c r="AC56">
        <f t="shared" si="2"/>
        <v>21</v>
      </c>
      <c r="AD56" s="302">
        <f t="shared" si="3"/>
        <v>31.818181818181817</v>
      </c>
      <c r="AE56" s="302">
        <f t="shared" si="4"/>
        <v>7</v>
      </c>
      <c r="AF56" s="302">
        <f t="shared" si="5"/>
        <v>10.606060606060606</v>
      </c>
      <c r="AG56" s="302">
        <f t="shared" si="6"/>
        <v>1.25</v>
      </c>
      <c r="AH56" s="302">
        <f t="shared" si="7"/>
        <v>1.893939393939394</v>
      </c>
    </row>
    <row r="57" spans="1:34">
      <c r="A57">
        <v>1888</v>
      </c>
      <c r="B57" s="100" t="s">
        <v>980</v>
      </c>
      <c r="C57" s="298">
        <v>16</v>
      </c>
      <c r="D57" s="298">
        <v>0</v>
      </c>
      <c r="E57" s="298">
        <v>3</v>
      </c>
      <c r="F57" s="298">
        <v>7</v>
      </c>
      <c r="G57" s="298">
        <v>4</v>
      </c>
      <c r="H57" s="298">
        <v>1</v>
      </c>
      <c r="I57" s="298">
        <v>1</v>
      </c>
      <c r="J57" s="298">
        <v>0</v>
      </c>
      <c r="K57" s="298">
        <v>4</v>
      </c>
      <c r="L57" s="298">
        <v>8</v>
      </c>
      <c r="M57" s="298">
        <v>3</v>
      </c>
      <c r="N57" s="298">
        <v>1</v>
      </c>
      <c r="O57">
        <v>1</v>
      </c>
      <c r="P57" s="298">
        <v>1</v>
      </c>
      <c r="Q57" s="298">
        <v>9</v>
      </c>
      <c r="R57" s="298">
        <v>4</v>
      </c>
      <c r="S57" s="298">
        <v>1</v>
      </c>
      <c r="T57" s="298">
        <v>1</v>
      </c>
      <c r="U57" s="298">
        <v>1</v>
      </c>
      <c r="V57" s="298">
        <v>6</v>
      </c>
      <c r="W57" s="298">
        <v>8</v>
      </c>
      <c r="X57" s="298">
        <v>0</v>
      </c>
      <c r="Y57" s="302">
        <f t="shared" si="10"/>
        <v>1.25</v>
      </c>
      <c r="Z57" s="302">
        <f t="shared" si="11"/>
        <v>7.8125</v>
      </c>
      <c r="AA57">
        <f t="shared" si="0"/>
        <v>3.25</v>
      </c>
      <c r="AB57" s="302">
        <f t="shared" si="1"/>
        <v>20.3125</v>
      </c>
      <c r="AC57">
        <f t="shared" si="2"/>
        <v>6.75</v>
      </c>
      <c r="AD57" s="302">
        <f t="shared" si="3"/>
        <v>42.1875</v>
      </c>
      <c r="AE57" s="302">
        <f t="shared" si="4"/>
        <v>4</v>
      </c>
      <c r="AF57" s="302">
        <f t="shared" si="5"/>
        <v>25</v>
      </c>
      <c r="AG57" s="302">
        <f t="shared" si="6"/>
        <v>0.75</v>
      </c>
      <c r="AH57" s="302">
        <f t="shared" si="7"/>
        <v>4.6875</v>
      </c>
    </row>
    <row r="58" spans="1:34">
      <c r="A58">
        <v>1888</v>
      </c>
      <c r="B58" s="100" t="s">
        <v>866</v>
      </c>
      <c r="C58" s="298">
        <v>36</v>
      </c>
      <c r="D58" s="298">
        <v>4</v>
      </c>
      <c r="E58">
        <v>8</v>
      </c>
      <c r="F58" s="298">
        <v>16</v>
      </c>
      <c r="G58" s="298">
        <v>8</v>
      </c>
      <c r="H58" s="298">
        <v>2</v>
      </c>
      <c r="I58" s="298">
        <v>2</v>
      </c>
      <c r="J58">
        <v>4</v>
      </c>
      <c r="K58">
        <v>7</v>
      </c>
      <c r="L58">
        <v>19</v>
      </c>
      <c r="M58" s="298">
        <v>4</v>
      </c>
      <c r="N58" s="298">
        <v>2</v>
      </c>
      <c r="O58">
        <v>2</v>
      </c>
      <c r="P58">
        <v>5</v>
      </c>
      <c r="Q58">
        <v>19</v>
      </c>
      <c r="R58" s="298">
        <v>8</v>
      </c>
      <c r="S58" s="298">
        <v>2</v>
      </c>
      <c r="T58" s="298">
        <v>2</v>
      </c>
      <c r="U58">
        <v>5</v>
      </c>
      <c r="V58">
        <v>14</v>
      </c>
      <c r="W58" s="298">
        <v>9</v>
      </c>
      <c r="X58">
        <v>6</v>
      </c>
      <c r="Y58" s="302">
        <f t="shared" si="10"/>
        <v>4</v>
      </c>
      <c r="Z58" s="302">
        <f t="shared" si="11"/>
        <v>11.111111111111111</v>
      </c>
      <c r="AA58">
        <f t="shared" si="0"/>
        <v>8.25</v>
      </c>
      <c r="AB58" s="302">
        <f t="shared" si="1"/>
        <v>22.916666666666664</v>
      </c>
      <c r="AC58">
        <f t="shared" si="2"/>
        <v>15</v>
      </c>
      <c r="AD58" s="302">
        <f t="shared" si="3"/>
        <v>41.666666666666671</v>
      </c>
      <c r="AE58" s="302">
        <f t="shared" si="4"/>
        <v>5.75</v>
      </c>
      <c r="AF58" s="302">
        <f t="shared" si="5"/>
        <v>15.972222222222221</v>
      </c>
      <c r="AG58" s="302">
        <f t="shared" si="6"/>
        <v>3</v>
      </c>
      <c r="AH58" s="302">
        <f t="shared" si="7"/>
        <v>8.3333333333333321</v>
      </c>
    </row>
    <row r="59" spans="1:34">
      <c r="A59">
        <v>1888</v>
      </c>
      <c r="B59" s="100" t="s">
        <v>981</v>
      </c>
      <c r="C59">
        <v>23</v>
      </c>
      <c r="D59" s="298">
        <v>5</v>
      </c>
      <c r="E59">
        <v>4</v>
      </c>
      <c r="F59" s="298">
        <v>11</v>
      </c>
      <c r="G59" s="298">
        <v>8</v>
      </c>
      <c r="H59" s="298">
        <v>0</v>
      </c>
      <c r="I59" s="298">
        <v>0</v>
      </c>
      <c r="J59" s="298">
        <v>2</v>
      </c>
      <c r="K59" s="298">
        <v>7</v>
      </c>
      <c r="L59" s="298">
        <v>11</v>
      </c>
      <c r="M59" s="298">
        <v>3</v>
      </c>
      <c r="N59" s="298">
        <v>0</v>
      </c>
      <c r="O59">
        <v>6</v>
      </c>
      <c r="P59">
        <v>7</v>
      </c>
      <c r="Q59">
        <v>5</v>
      </c>
      <c r="R59" s="298">
        <v>4</v>
      </c>
      <c r="S59" s="298">
        <v>1</v>
      </c>
      <c r="T59">
        <v>2</v>
      </c>
      <c r="U59" s="298">
        <v>7</v>
      </c>
      <c r="V59" s="298">
        <v>9</v>
      </c>
      <c r="W59">
        <v>5</v>
      </c>
      <c r="X59" s="298">
        <v>0</v>
      </c>
      <c r="Y59" s="302">
        <f t="shared" si="10"/>
        <v>3.5</v>
      </c>
      <c r="Z59" s="302">
        <f t="shared" si="11"/>
        <v>15.217391304347828</v>
      </c>
      <c r="AA59">
        <f t="shared" si="0"/>
        <v>8</v>
      </c>
      <c r="AB59" s="302">
        <f t="shared" si="1"/>
        <v>34.782608695652172</v>
      </c>
      <c r="AC59">
        <f t="shared" si="2"/>
        <v>8.25</v>
      </c>
      <c r="AD59" s="302">
        <f t="shared" si="3"/>
        <v>35.869565217391305</v>
      </c>
      <c r="AE59" s="302">
        <f t="shared" si="4"/>
        <v>3</v>
      </c>
      <c r="AF59" s="302">
        <f t="shared" si="5"/>
        <v>13.043478260869565</v>
      </c>
      <c r="AG59" s="302">
        <f t="shared" si="6"/>
        <v>0.25</v>
      </c>
      <c r="AH59" s="302">
        <f t="shared" si="7"/>
        <v>1.0869565217391304</v>
      </c>
    </row>
    <row r="60" spans="1:34">
      <c r="A60">
        <v>1888</v>
      </c>
      <c r="B60" s="128" t="s">
        <v>875</v>
      </c>
      <c r="C60">
        <v>116</v>
      </c>
      <c r="D60" s="298">
        <v>12</v>
      </c>
      <c r="E60">
        <v>41</v>
      </c>
      <c r="F60">
        <v>33</v>
      </c>
      <c r="G60">
        <v>30</v>
      </c>
      <c r="H60">
        <v>11</v>
      </c>
      <c r="I60">
        <v>1</v>
      </c>
      <c r="J60">
        <v>17</v>
      </c>
      <c r="K60">
        <v>42</v>
      </c>
      <c r="L60">
        <v>37</v>
      </c>
      <c r="M60">
        <v>17</v>
      </c>
      <c r="N60">
        <v>3</v>
      </c>
      <c r="O60">
        <v>17</v>
      </c>
      <c r="P60">
        <v>40</v>
      </c>
      <c r="Q60">
        <v>36</v>
      </c>
      <c r="R60">
        <v>20</v>
      </c>
      <c r="S60">
        <v>3</v>
      </c>
      <c r="T60">
        <v>23</v>
      </c>
      <c r="U60">
        <v>32</v>
      </c>
      <c r="V60">
        <v>29</v>
      </c>
      <c r="W60">
        <v>28</v>
      </c>
      <c r="X60">
        <v>4</v>
      </c>
      <c r="Y60" s="302">
        <f t="shared" si="10"/>
        <v>24.5</v>
      </c>
      <c r="Z60" s="302">
        <f t="shared" si="11"/>
        <v>21.120689655172413</v>
      </c>
      <c r="AA60">
        <f t="shared" si="0"/>
        <v>36.75</v>
      </c>
      <c r="AB60" s="302">
        <f t="shared" si="1"/>
        <v>31.681034482758619</v>
      </c>
      <c r="AC60">
        <f t="shared" si="2"/>
        <v>33</v>
      </c>
      <c r="AD60" s="302">
        <f t="shared" si="3"/>
        <v>28.448275862068968</v>
      </c>
      <c r="AE60" s="302">
        <f t="shared" si="4"/>
        <v>19</v>
      </c>
      <c r="AF60" s="302">
        <f t="shared" si="5"/>
        <v>16.379310344827587</v>
      </c>
      <c r="AG60" s="302">
        <f t="shared" si="6"/>
        <v>2.75</v>
      </c>
      <c r="AH60" s="302">
        <f t="shared" si="7"/>
        <v>2.3706896551724137</v>
      </c>
    </row>
    <row r="61" spans="1:34">
      <c r="A61">
        <v>1888</v>
      </c>
      <c r="B61" s="100" t="s">
        <v>891</v>
      </c>
      <c r="C61">
        <v>166</v>
      </c>
      <c r="D61" s="298">
        <v>18</v>
      </c>
      <c r="E61">
        <v>35</v>
      </c>
      <c r="F61">
        <v>47</v>
      </c>
      <c r="G61">
        <v>62</v>
      </c>
      <c r="H61">
        <v>18</v>
      </c>
      <c r="I61">
        <v>4</v>
      </c>
      <c r="J61">
        <v>20</v>
      </c>
      <c r="K61">
        <v>18</v>
      </c>
      <c r="L61">
        <v>82</v>
      </c>
      <c r="M61">
        <v>40</v>
      </c>
      <c r="N61">
        <v>6</v>
      </c>
      <c r="O61">
        <v>16</v>
      </c>
      <c r="P61">
        <v>47</v>
      </c>
      <c r="Q61">
        <v>58</v>
      </c>
      <c r="R61">
        <v>40</v>
      </c>
      <c r="S61">
        <v>5</v>
      </c>
      <c r="T61">
        <v>21</v>
      </c>
      <c r="U61">
        <v>31</v>
      </c>
      <c r="V61">
        <v>51</v>
      </c>
      <c r="W61" s="298">
        <v>50</v>
      </c>
      <c r="X61">
        <v>13</v>
      </c>
      <c r="Y61" s="302">
        <f t="shared" si="10"/>
        <v>23</v>
      </c>
      <c r="Z61" s="302">
        <f t="shared" si="11"/>
        <v>13.855421686746988</v>
      </c>
      <c r="AA61">
        <f t="shared" si="0"/>
        <v>35.75</v>
      </c>
      <c r="AB61" s="302">
        <f t="shared" si="1"/>
        <v>21.536144578313255</v>
      </c>
      <c r="AC61">
        <f t="shared" si="2"/>
        <v>63.25</v>
      </c>
      <c r="AD61" s="302">
        <f t="shared" si="3"/>
        <v>38.102409638554221</v>
      </c>
      <c r="AE61" s="302">
        <f t="shared" si="4"/>
        <v>37</v>
      </c>
      <c r="AF61" s="302">
        <f t="shared" si="5"/>
        <v>22.289156626506024</v>
      </c>
      <c r="AG61" s="302">
        <f t="shared" si="6"/>
        <v>7</v>
      </c>
      <c r="AH61" s="302">
        <f t="shared" si="7"/>
        <v>4.2168674698795181</v>
      </c>
    </row>
    <row r="62" spans="1:34" s="61" customFormat="1">
      <c r="A62" s="61">
        <v>1888</v>
      </c>
      <c r="B62" s="239" t="s">
        <v>1058</v>
      </c>
      <c r="C62" s="61">
        <v>148</v>
      </c>
      <c r="D62" s="305">
        <v>7</v>
      </c>
      <c r="E62" s="61">
        <v>28</v>
      </c>
      <c r="F62" s="61">
        <v>47</v>
      </c>
      <c r="G62" s="61">
        <v>57</v>
      </c>
      <c r="H62" s="61">
        <v>14</v>
      </c>
      <c r="I62" s="305">
        <v>2</v>
      </c>
      <c r="J62" s="61">
        <v>19</v>
      </c>
      <c r="K62" s="61">
        <v>34</v>
      </c>
      <c r="L62" s="61">
        <v>64</v>
      </c>
      <c r="M62" s="61">
        <v>28</v>
      </c>
      <c r="N62" s="305">
        <v>3</v>
      </c>
      <c r="O62" s="61">
        <v>35</v>
      </c>
      <c r="P62" s="61">
        <v>39</v>
      </c>
      <c r="Q62" s="61">
        <v>48</v>
      </c>
      <c r="R62" s="61">
        <v>25</v>
      </c>
      <c r="S62" s="305">
        <v>1</v>
      </c>
      <c r="T62" s="61">
        <v>29</v>
      </c>
      <c r="U62" s="61">
        <v>40</v>
      </c>
      <c r="V62" s="61">
        <v>55</v>
      </c>
      <c r="W62" s="61">
        <v>20</v>
      </c>
      <c r="X62" s="61">
        <v>4</v>
      </c>
      <c r="Y62" s="304">
        <f t="shared" si="10"/>
        <v>27.75</v>
      </c>
      <c r="Z62" s="304">
        <f t="shared" si="11"/>
        <v>18.75</v>
      </c>
      <c r="AA62" s="61">
        <f t="shared" si="0"/>
        <v>40</v>
      </c>
      <c r="AB62" s="304">
        <f t="shared" si="1"/>
        <v>27.027027027027028</v>
      </c>
      <c r="AC62" s="61">
        <f t="shared" si="2"/>
        <v>56</v>
      </c>
      <c r="AD62" s="304">
        <f t="shared" si="3"/>
        <v>37.837837837837839</v>
      </c>
      <c r="AE62" s="304">
        <f t="shared" si="4"/>
        <v>21.75</v>
      </c>
      <c r="AF62" s="304">
        <f t="shared" si="5"/>
        <v>14.695945945945946</v>
      </c>
      <c r="AG62" s="304">
        <f t="shared" si="6"/>
        <v>2.5</v>
      </c>
      <c r="AH62" s="304">
        <f t="shared" si="7"/>
        <v>1.6891891891891893</v>
      </c>
    </row>
    <row r="63" spans="1:34" s="61" customFormat="1">
      <c r="A63" s="61">
        <v>1888</v>
      </c>
      <c r="B63" s="239" t="s">
        <v>1059</v>
      </c>
      <c r="C63" s="61">
        <v>107</v>
      </c>
      <c r="D63" s="305">
        <v>11</v>
      </c>
      <c r="E63" s="270">
        <v>26</v>
      </c>
      <c r="F63" s="305">
        <v>44</v>
      </c>
      <c r="G63" s="61">
        <v>30</v>
      </c>
      <c r="H63" s="61">
        <v>6</v>
      </c>
      <c r="I63" s="305">
        <v>1</v>
      </c>
      <c r="J63" s="305">
        <v>11</v>
      </c>
      <c r="K63" s="305">
        <v>30</v>
      </c>
      <c r="L63" s="305">
        <v>55</v>
      </c>
      <c r="M63" s="305">
        <v>10</v>
      </c>
      <c r="N63" s="305">
        <v>1</v>
      </c>
      <c r="O63" s="305">
        <v>22</v>
      </c>
      <c r="P63" s="305">
        <v>38</v>
      </c>
      <c r="Q63" s="305">
        <v>38</v>
      </c>
      <c r="R63" s="305">
        <v>8</v>
      </c>
      <c r="S63" s="305">
        <v>1</v>
      </c>
      <c r="T63" s="305">
        <v>27</v>
      </c>
      <c r="U63" s="305">
        <v>26</v>
      </c>
      <c r="V63" s="305">
        <v>43</v>
      </c>
      <c r="W63" s="305">
        <v>11</v>
      </c>
      <c r="X63" s="305">
        <v>0</v>
      </c>
      <c r="Y63" s="304">
        <f t="shared" si="10"/>
        <v>21.5</v>
      </c>
      <c r="Z63" s="304">
        <f t="shared" si="11"/>
        <v>20.093457943925234</v>
      </c>
      <c r="AA63" s="61">
        <f t="shared" si="0"/>
        <v>34.5</v>
      </c>
      <c r="AB63" s="304">
        <f t="shared" si="1"/>
        <v>32.242990654205606</v>
      </c>
      <c r="AC63" s="61">
        <f t="shared" si="2"/>
        <v>41.5</v>
      </c>
      <c r="AD63" s="304">
        <f t="shared" si="3"/>
        <v>38.785046728971963</v>
      </c>
      <c r="AE63" s="304">
        <f t="shared" si="4"/>
        <v>8.75</v>
      </c>
      <c r="AF63" s="304">
        <f t="shared" si="5"/>
        <v>8.1775700934579429</v>
      </c>
      <c r="AG63" s="304">
        <f t="shared" si="6"/>
        <v>0.75</v>
      </c>
      <c r="AH63" s="304">
        <f t="shared" si="7"/>
        <v>0.7009345794392523</v>
      </c>
    </row>
    <row r="64" spans="1:34" s="61" customFormat="1">
      <c r="A64" s="61">
        <v>1888</v>
      </c>
      <c r="B64" s="239" t="s">
        <v>1060</v>
      </c>
      <c r="C64" s="61">
        <v>283</v>
      </c>
      <c r="D64" s="305">
        <v>58</v>
      </c>
      <c r="E64" s="61">
        <v>111</v>
      </c>
      <c r="F64" s="61">
        <v>102</v>
      </c>
      <c r="G64" s="61">
        <v>56</v>
      </c>
      <c r="H64" s="61">
        <v>10</v>
      </c>
      <c r="I64" s="61">
        <v>4</v>
      </c>
      <c r="J64" s="61">
        <v>72</v>
      </c>
      <c r="K64" s="61">
        <v>94</v>
      </c>
      <c r="L64" s="61">
        <v>91</v>
      </c>
      <c r="M64" s="61">
        <v>17</v>
      </c>
      <c r="N64" s="61">
        <v>9</v>
      </c>
      <c r="O64" s="61">
        <v>104</v>
      </c>
      <c r="P64" s="61">
        <v>81</v>
      </c>
      <c r="Q64" s="61">
        <v>72</v>
      </c>
      <c r="R64" s="61">
        <v>24</v>
      </c>
      <c r="S64" s="61">
        <v>2</v>
      </c>
      <c r="T64" s="61">
        <v>46</v>
      </c>
      <c r="U64" s="61">
        <v>78</v>
      </c>
      <c r="V64" s="61">
        <v>101</v>
      </c>
      <c r="W64" s="61">
        <v>54</v>
      </c>
      <c r="X64" s="61">
        <v>4</v>
      </c>
      <c r="Y64" s="304">
        <f t="shared" si="10"/>
        <v>83.25</v>
      </c>
      <c r="Z64" s="304">
        <f t="shared" si="11"/>
        <v>29.416961130742049</v>
      </c>
      <c r="AA64" s="61">
        <f t="shared" si="0"/>
        <v>88.75</v>
      </c>
      <c r="AB64" s="304">
        <f t="shared" si="1"/>
        <v>31.360424028268554</v>
      </c>
      <c r="AC64" s="61">
        <f t="shared" si="2"/>
        <v>80</v>
      </c>
      <c r="AD64" s="304">
        <f t="shared" si="3"/>
        <v>28.268551236749119</v>
      </c>
      <c r="AE64" s="304">
        <f t="shared" si="4"/>
        <v>26.25</v>
      </c>
      <c r="AF64" s="304">
        <f t="shared" si="5"/>
        <v>9.2756183745583041</v>
      </c>
      <c r="AG64" s="304">
        <f t="shared" si="6"/>
        <v>4.75</v>
      </c>
      <c r="AH64" s="304">
        <f t="shared" si="7"/>
        <v>1.678445229681979</v>
      </c>
    </row>
    <row r="65" spans="1:34" s="61" customFormat="1">
      <c r="A65" s="61">
        <v>1888</v>
      </c>
      <c r="B65" s="239" t="s">
        <v>1061</v>
      </c>
      <c r="C65" s="61">
        <v>158</v>
      </c>
      <c r="D65" s="305">
        <v>41</v>
      </c>
      <c r="E65" s="61">
        <v>50</v>
      </c>
      <c r="F65" s="61">
        <v>67</v>
      </c>
      <c r="G65" s="61">
        <v>31</v>
      </c>
      <c r="H65" s="61">
        <v>9</v>
      </c>
      <c r="I65" s="305">
        <v>1</v>
      </c>
      <c r="J65" s="61">
        <v>23</v>
      </c>
      <c r="K65" s="61">
        <v>61</v>
      </c>
      <c r="L65" s="61">
        <v>54</v>
      </c>
      <c r="M65" s="61">
        <v>16</v>
      </c>
      <c r="N65" s="61">
        <v>4</v>
      </c>
      <c r="O65" s="61">
        <v>43</v>
      </c>
      <c r="P65" s="61">
        <v>49</v>
      </c>
      <c r="Q65" s="61">
        <v>39</v>
      </c>
      <c r="R65" s="61">
        <v>25</v>
      </c>
      <c r="S65" s="270">
        <v>2</v>
      </c>
      <c r="T65" s="61">
        <v>24</v>
      </c>
      <c r="U65" s="61">
        <v>47</v>
      </c>
      <c r="V65" s="61">
        <v>53</v>
      </c>
      <c r="W65" s="61">
        <v>31</v>
      </c>
      <c r="X65" s="61">
        <v>3</v>
      </c>
      <c r="Y65" s="304">
        <f t="shared" si="10"/>
        <v>35</v>
      </c>
      <c r="Z65" s="304">
        <f t="shared" si="11"/>
        <v>22.151898734177212</v>
      </c>
      <c r="AA65" s="61">
        <f t="shared" si="0"/>
        <v>56</v>
      </c>
      <c r="AB65" s="304">
        <f t="shared" si="1"/>
        <v>35.443037974683541</v>
      </c>
      <c r="AC65" s="61">
        <f t="shared" si="2"/>
        <v>44.25</v>
      </c>
      <c r="AD65" s="304">
        <f t="shared" si="3"/>
        <v>28.00632911392405</v>
      </c>
      <c r="AE65" s="304">
        <f t="shared" si="4"/>
        <v>20.25</v>
      </c>
      <c r="AF65" s="304">
        <f t="shared" si="5"/>
        <v>12.81645569620253</v>
      </c>
      <c r="AG65" s="304">
        <f t="shared" si="6"/>
        <v>2.5</v>
      </c>
      <c r="AH65" s="304">
        <f t="shared" si="7"/>
        <v>1.5822784810126582</v>
      </c>
    </row>
    <row r="66" spans="1:34" s="61" customFormat="1">
      <c r="A66" s="61">
        <v>1888</v>
      </c>
      <c r="B66" s="239" t="s">
        <v>1062</v>
      </c>
      <c r="C66" s="61">
        <v>1002</v>
      </c>
      <c r="D66" s="61">
        <v>95</v>
      </c>
      <c r="E66" s="61">
        <v>280</v>
      </c>
      <c r="F66" s="61">
        <v>379</v>
      </c>
      <c r="G66" s="61">
        <v>247</v>
      </c>
      <c r="H66" s="61">
        <v>77</v>
      </c>
      <c r="I66" s="61">
        <v>19</v>
      </c>
      <c r="J66" s="61">
        <v>150</v>
      </c>
      <c r="K66" s="61">
        <v>247</v>
      </c>
      <c r="L66" s="61">
        <v>371</v>
      </c>
      <c r="M66" s="61">
        <v>171</v>
      </c>
      <c r="N66" s="61">
        <v>63</v>
      </c>
      <c r="O66" s="61">
        <v>181</v>
      </c>
      <c r="P66" s="61">
        <v>288</v>
      </c>
      <c r="Q66" s="61">
        <v>317</v>
      </c>
      <c r="R66" s="61">
        <v>206</v>
      </c>
      <c r="S66" s="61">
        <v>10</v>
      </c>
      <c r="T66" s="61">
        <v>98</v>
      </c>
      <c r="U66" s="61">
        <v>187</v>
      </c>
      <c r="V66" s="61">
        <v>387</v>
      </c>
      <c r="W66" s="61">
        <v>254</v>
      </c>
      <c r="X66" s="61">
        <v>76</v>
      </c>
      <c r="Y66" s="304">
        <f t="shared" si="10"/>
        <v>177.25</v>
      </c>
      <c r="Z66" s="304">
        <f t="shared" si="11"/>
        <v>17.689620758483034</v>
      </c>
      <c r="AA66" s="61">
        <f t="shared" si="0"/>
        <v>275.25</v>
      </c>
      <c r="AB66" s="304">
        <f t="shared" si="1"/>
        <v>27.470059880239521</v>
      </c>
      <c r="AC66" s="61">
        <f t="shared" si="2"/>
        <v>330.5</v>
      </c>
      <c r="AD66" s="304">
        <f t="shared" si="3"/>
        <v>32.984031936127742</v>
      </c>
      <c r="AE66" s="304">
        <f t="shared" si="4"/>
        <v>177</v>
      </c>
      <c r="AF66" s="304">
        <f t="shared" si="5"/>
        <v>17.664670658682635</v>
      </c>
      <c r="AG66" s="304">
        <f t="shared" si="6"/>
        <v>42</v>
      </c>
      <c r="AH66" s="304">
        <f t="shared" si="7"/>
        <v>4.1916167664670656</v>
      </c>
    </row>
    <row r="67" spans="1:34">
      <c r="A67">
        <v>1888</v>
      </c>
      <c r="B67" s="100" t="s">
        <v>935</v>
      </c>
      <c r="C67">
        <v>120</v>
      </c>
      <c r="D67" s="298">
        <v>9</v>
      </c>
      <c r="E67">
        <v>21</v>
      </c>
      <c r="F67">
        <v>48</v>
      </c>
      <c r="G67">
        <v>33</v>
      </c>
      <c r="H67">
        <v>12</v>
      </c>
      <c r="I67">
        <v>6</v>
      </c>
      <c r="J67" s="298">
        <v>11</v>
      </c>
      <c r="K67">
        <v>34</v>
      </c>
      <c r="L67">
        <v>46</v>
      </c>
      <c r="M67">
        <v>19</v>
      </c>
      <c r="N67">
        <v>10</v>
      </c>
      <c r="O67">
        <v>23</v>
      </c>
      <c r="P67">
        <v>32</v>
      </c>
      <c r="Q67">
        <v>35</v>
      </c>
      <c r="R67">
        <v>29</v>
      </c>
      <c r="S67">
        <v>1</v>
      </c>
      <c r="T67" s="298">
        <v>8</v>
      </c>
      <c r="U67" s="299">
        <v>25</v>
      </c>
      <c r="V67">
        <v>51</v>
      </c>
      <c r="W67">
        <v>27</v>
      </c>
      <c r="X67" s="298">
        <v>9</v>
      </c>
      <c r="Y67" s="302">
        <f t="shared" si="10"/>
        <v>15.75</v>
      </c>
      <c r="Z67" s="302">
        <f t="shared" si="11"/>
        <v>13.125</v>
      </c>
      <c r="AA67">
        <f t="shared" si="0"/>
        <v>34.75</v>
      </c>
      <c r="AB67" s="302">
        <f t="shared" si="1"/>
        <v>28.958333333333336</v>
      </c>
      <c r="AC67">
        <f t="shared" si="2"/>
        <v>41.25</v>
      </c>
      <c r="AD67" s="302">
        <f t="shared" si="3"/>
        <v>34.375</v>
      </c>
      <c r="AE67" s="302">
        <f t="shared" si="4"/>
        <v>21.75</v>
      </c>
      <c r="AF67" s="302">
        <f t="shared" si="5"/>
        <v>18.125</v>
      </c>
      <c r="AG67" s="302">
        <f t="shared" si="6"/>
        <v>6.5</v>
      </c>
      <c r="AH67" s="302">
        <f t="shared" si="7"/>
        <v>5.416666666666667</v>
      </c>
    </row>
    <row r="68" spans="1:34">
      <c r="A68">
        <v>1888</v>
      </c>
      <c r="B68" s="128" t="s">
        <v>937</v>
      </c>
      <c r="C68" s="298">
        <v>133</v>
      </c>
      <c r="D68" s="298">
        <v>14</v>
      </c>
      <c r="E68" s="298">
        <v>51</v>
      </c>
      <c r="F68">
        <v>56</v>
      </c>
      <c r="G68">
        <v>23</v>
      </c>
      <c r="H68">
        <v>3</v>
      </c>
      <c r="I68" s="298">
        <v>0</v>
      </c>
      <c r="J68">
        <v>27</v>
      </c>
      <c r="K68">
        <v>29</v>
      </c>
      <c r="L68">
        <v>50</v>
      </c>
      <c r="M68">
        <v>23</v>
      </c>
      <c r="N68">
        <v>4</v>
      </c>
      <c r="O68">
        <v>24</v>
      </c>
      <c r="P68">
        <v>36</v>
      </c>
      <c r="Q68">
        <v>52</v>
      </c>
      <c r="R68">
        <v>21</v>
      </c>
      <c r="S68" s="298">
        <v>0</v>
      </c>
      <c r="T68" s="298">
        <v>17</v>
      </c>
      <c r="U68">
        <v>29</v>
      </c>
      <c r="V68">
        <v>56</v>
      </c>
      <c r="W68">
        <v>29</v>
      </c>
      <c r="X68">
        <v>2</v>
      </c>
      <c r="Y68" s="302">
        <f t="shared" si="10"/>
        <v>29.75</v>
      </c>
      <c r="Z68" s="302">
        <f t="shared" si="11"/>
        <v>22.368421052631579</v>
      </c>
      <c r="AA68">
        <f t="shared" si="0"/>
        <v>37.5</v>
      </c>
      <c r="AB68" s="302">
        <f t="shared" si="1"/>
        <v>28.195488721804512</v>
      </c>
      <c r="AC68">
        <f t="shared" si="2"/>
        <v>45.25</v>
      </c>
      <c r="AD68" s="302">
        <f t="shared" si="3"/>
        <v>34.022556390977442</v>
      </c>
      <c r="AE68" s="302">
        <f t="shared" si="4"/>
        <v>19</v>
      </c>
      <c r="AF68" s="302">
        <f t="shared" si="5"/>
        <v>14.285714285714285</v>
      </c>
      <c r="AG68" s="302">
        <f t="shared" si="6"/>
        <v>1.5</v>
      </c>
      <c r="AH68" s="302">
        <f t="shared" si="7"/>
        <v>1.1278195488721803</v>
      </c>
    </row>
    <row r="69" spans="1:34">
      <c r="A69">
        <v>1888</v>
      </c>
      <c r="B69" s="128" t="s">
        <v>938</v>
      </c>
      <c r="C69">
        <v>198</v>
      </c>
      <c r="D69" s="298">
        <v>21</v>
      </c>
      <c r="E69">
        <v>71</v>
      </c>
      <c r="F69">
        <v>69</v>
      </c>
      <c r="G69">
        <v>34</v>
      </c>
      <c r="H69">
        <v>20</v>
      </c>
      <c r="I69" s="298">
        <v>4</v>
      </c>
      <c r="J69">
        <v>35</v>
      </c>
      <c r="K69">
        <v>39</v>
      </c>
      <c r="L69">
        <v>69</v>
      </c>
      <c r="M69">
        <v>36</v>
      </c>
      <c r="N69">
        <v>19</v>
      </c>
      <c r="O69">
        <v>37</v>
      </c>
      <c r="P69">
        <v>57</v>
      </c>
      <c r="Q69">
        <v>51</v>
      </c>
      <c r="R69">
        <v>47</v>
      </c>
      <c r="S69">
        <v>6</v>
      </c>
      <c r="T69">
        <v>25</v>
      </c>
      <c r="U69">
        <v>37</v>
      </c>
      <c r="V69">
        <v>75</v>
      </c>
      <c r="W69">
        <v>45</v>
      </c>
      <c r="X69">
        <v>16</v>
      </c>
      <c r="Y69" s="302">
        <f t="shared" si="10"/>
        <v>42</v>
      </c>
      <c r="Z69" s="302">
        <f t="shared" si="11"/>
        <v>21.212121212121211</v>
      </c>
      <c r="AA69">
        <f t="shared" ref="AA69:AA132" si="12">AVERAGE(U69,P69,K69,F69)</f>
        <v>50.5</v>
      </c>
      <c r="AB69" s="302">
        <f t="shared" ref="AB69:AB132" si="13">AA69/C69*100</f>
        <v>25.505050505050502</v>
      </c>
      <c r="AC69">
        <f t="shared" ref="AC69:AC132" si="14">AVERAGE(V69,Q69,L69,G69)</f>
        <v>57.25</v>
      </c>
      <c r="AD69" s="302">
        <f t="shared" ref="AD69:AD132" si="15">AC69/C69*100</f>
        <v>28.914141414141415</v>
      </c>
      <c r="AE69" s="302">
        <f t="shared" ref="AE69:AE132" si="16">AVERAGE(W69,R69,M69,H69)</f>
        <v>37</v>
      </c>
      <c r="AF69" s="302">
        <f t="shared" ref="AF69:AF132" si="17">AE69/C69*100</f>
        <v>18.686868686868689</v>
      </c>
      <c r="AG69" s="302">
        <f t="shared" ref="AG69:AG132" si="18">AVERAGE(X69,S69,N69,I69)</f>
        <v>11.25</v>
      </c>
      <c r="AH69" s="302">
        <f t="shared" ref="AH69:AH132" si="19">AG69/C69*100</f>
        <v>5.6818181818181817</v>
      </c>
    </row>
    <row r="70" spans="1:34">
      <c r="A70">
        <v>1888</v>
      </c>
      <c r="B70" s="128" t="s">
        <v>940</v>
      </c>
      <c r="C70">
        <v>206</v>
      </c>
      <c r="D70" s="298">
        <v>30</v>
      </c>
      <c r="E70">
        <v>60</v>
      </c>
      <c r="F70">
        <v>70</v>
      </c>
      <c r="G70">
        <v>50</v>
      </c>
      <c r="H70">
        <v>22</v>
      </c>
      <c r="I70" s="298">
        <v>4</v>
      </c>
      <c r="J70">
        <v>38</v>
      </c>
      <c r="K70">
        <v>40</v>
      </c>
      <c r="L70">
        <v>78</v>
      </c>
      <c r="M70">
        <v>36</v>
      </c>
      <c r="N70">
        <v>14</v>
      </c>
      <c r="O70">
        <v>47</v>
      </c>
      <c r="P70">
        <v>56</v>
      </c>
      <c r="Q70">
        <v>61</v>
      </c>
      <c r="R70">
        <v>41</v>
      </c>
      <c r="S70">
        <v>1</v>
      </c>
      <c r="T70">
        <v>24</v>
      </c>
      <c r="U70" s="298">
        <v>33</v>
      </c>
      <c r="V70">
        <v>69</v>
      </c>
      <c r="W70">
        <v>59</v>
      </c>
      <c r="X70">
        <v>21</v>
      </c>
      <c r="Y70" s="302">
        <f t="shared" si="10"/>
        <v>42.25</v>
      </c>
      <c r="Z70" s="302">
        <f t="shared" si="11"/>
        <v>20.509708737864077</v>
      </c>
      <c r="AA70">
        <f t="shared" si="12"/>
        <v>49.75</v>
      </c>
      <c r="AB70" s="302">
        <f t="shared" si="13"/>
        <v>24.150485436893206</v>
      </c>
      <c r="AC70">
        <f t="shared" si="14"/>
        <v>64.5</v>
      </c>
      <c r="AD70" s="302">
        <f t="shared" si="15"/>
        <v>31.310679611650489</v>
      </c>
      <c r="AE70" s="302">
        <f t="shared" si="16"/>
        <v>39.5</v>
      </c>
      <c r="AF70" s="302">
        <f t="shared" si="17"/>
        <v>19.174757281553397</v>
      </c>
      <c r="AG70" s="302">
        <f t="shared" si="18"/>
        <v>10</v>
      </c>
      <c r="AH70" s="302">
        <f t="shared" si="19"/>
        <v>4.8543689320388346</v>
      </c>
    </row>
    <row r="71" spans="1:34">
      <c r="A71">
        <v>1888</v>
      </c>
      <c r="B71" s="100" t="s">
        <v>892</v>
      </c>
      <c r="C71">
        <v>132</v>
      </c>
      <c r="D71" s="298">
        <v>12</v>
      </c>
      <c r="E71">
        <v>28</v>
      </c>
      <c r="F71">
        <v>51</v>
      </c>
      <c r="G71">
        <v>50</v>
      </c>
      <c r="H71">
        <v>3</v>
      </c>
      <c r="I71" s="298">
        <v>0</v>
      </c>
      <c r="J71">
        <v>16</v>
      </c>
      <c r="K71">
        <v>37</v>
      </c>
      <c r="L71">
        <v>59</v>
      </c>
      <c r="M71">
        <v>19</v>
      </c>
      <c r="N71">
        <v>1</v>
      </c>
      <c r="O71">
        <v>19</v>
      </c>
      <c r="P71">
        <v>45</v>
      </c>
      <c r="Q71">
        <v>53</v>
      </c>
      <c r="R71">
        <v>15</v>
      </c>
      <c r="S71" s="298">
        <v>0</v>
      </c>
      <c r="T71">
        <v>9</v>
      </c>
      <c r="U71">
        <v>27</v>
      </c>
      <c r="V71">
        <v>53</v>
      </c>
      <c r="W71">
        <v>39</v>
      </c>
      <c r="X71">
        <v>4</v>
      </c>
      <c r="Y71" s="302">
        <f t="shared" si="10"/>
        <v>18</v>
      </c>
      <c r="Z71" s="302">
        <f t="shared" si="11"/>
        <v>13.636363636363635</v>
      </c>
      <c r="AA71">
        <f t="shared" si="12"/>
        <v>40</v>
      </c>
      <c r="AB71" s="302">
        <f t="shared" si="13"/>
        <v>30.303030303030305</v>
      </c>
      <c r="AC71">
        <f t="shared" si="14"/>
        <v>53.75</v>
      </c>
      <c r="AD71" s="302">
        <f t="shared" si="15"/>
        <v>40.719696969696969</v>
      </c>
      <c r="AE71" s="302">
        <f t="shared" si="16"/>
        <v>19</v>
      </c>
      <c r="AF71" s="302">
        <f t="shared" si="17"/>
        <v>14.393939393939394</v>
      </c>
      <c r="AG71" s="302">
        <f t="shared" si="18"/>
        <v>1.25</v>
      </c>
      <c r="AH71" s="302">
        <f t="shared" si="19"/>
        <v>0.94696969696969702</v>
      </c>
    </row>
    <row r="72" spans="1:34">
      <c r="A72">
        <v>1888</v>
      </c>
      <c r="B72" s="128" t="s">
        <v>893</v>
      </c>
      <c r="C72">
        <v>141</v>
      </c>
      <c r="D72" s="298">
        <v>4</v>
      </c>
      <c r="E72">
        <v>30</v>
      </c>
      <c r="F72">
        <v>52</v>
      </c>
      <c r="G72">
        <v>40</v>
      </c>
      <c r="H72">
        <v>16</v>
      </c>
      <c r="I72">
        <v>3</v>
      </c>
      <c r="J72">
        <v>10</v>
      </c>
      <c r="K72">
        <v>52</v>
      </c>
      <c r="L72">
        <v>44</v>
      </c>
      <c r="M72">
        <v>23</v>
      </c>
      <c r="N72">
        <v>12</v>
      </c>
      <c r="O72">
        <v>18</v>
      </c>
      <c r="P72">
        <v>43</v>
      </c>
      <c r="Q72">
        <v>44</v>
      </c>
      <c r="R72">
        <v>35</v>
      </c>
      <c r="S72">
        <v>1</v>
      </c>
      <c r="T72">
        <v>8</v>
      </c>
      <c r="U72">
        <v>22</v>
      </c>
      <c r="V72">
        <v>57</v>
      </c>
      <c r="W72">
        <v>35</v>
      </c>
      <c r="X72">
        <v>19</v>
      </c>
      <c r="Y72" s="302">
        <f t="shared" si="10"/>
        <v>16.5</v>
      </c>
      <c r="Z72" s="302">
        <f t="shared" si="11"/>
        <v>11.702127659574469</v>
      </c>
      <c r="AA72">
        <f t="shared" si="12"/>
        <v>42.25</v>
      </c>
      <c r="AB72" s="302">
        <f t="shared" si="13"/>
        <v>29.964539007092199</v>
      </c>
      <c r="AC72">
        <f t="shared" si="14"/>
        <v>46.25</v>
      </c>
      <c r="AD72" s="302">
        <f t="shared" si="15"/>
        <v>32.801418439716315</v>
      </c>
      <c r="AE72" s="302">
        <f t="shared" si="16"/>
        <v>27.25</v>
      </c>
      <c r="AF72" s="302">
        <f t="shared" si="17"/>
        <v>19.326241134751772</v>
      </c>
      <c r="AG72" s="302">
        <f t="shared" si="18"/>
        <v>8.75</v>
      </c>
      <c r="AH72" s="302">
        <f t="shared" si="19"/>
        <v>6.205673758865248</v>
      </c>
    </row>
    <row r="73" spans="1:34">
      <c r="A73">
        <v>1888</v>
      </c>
      <c r="B73" s="128" t="s">
        <v>942</v>
      </c>
      <c r="C73">
        <v>72</v>
      </c>
      <c r="D73" s="298">
        <v>5</v>
      </c>
      <c r="E73" s="298">
        <v>19</v>
      </c>
      <c r="F73">
        <v>33</v>
      </c>
      <c r="G73">
        <v>17</v>
      </c>
      <c r="H73">
        <v>1</v>
      </c>
      <c r="I73" s="298">
        <v>2</v>
      </c>
      <c r="J73">
        <v>13</v>
      </c>
      <c r="K73">
        <v>16</v>
      </c>
      <c r="L73">
        <v>25</v>
      </c>
      <c r="M73">
        <v>15</v>
      </c>
      <c r="N73">
        <v>3</v>
      </c>
      <c r="O73">
        <v>13</v>
      </c>
      <c r="P73">
        <v>19</v>
      </c>
      <c r="Q73">
        <v>21</v>
      </c>
      <c r="R73">
        <v>18</v>
      </c>
      <c r="S73">
        <v>1</v>
      </c>
      <c r="T73">
        <v>7</v>
      </c>
      <c r="U73">
        <v>14</v>
      </c>
      <c r="V73">
        <v>26</v>
      </c>
      <c r="W73">
        <v>20</v>
      </c>
      <c r="X73">
        <v>5</v>
      </c>
      <c r="Y73" s="302">
        <f t="shared" si="10"/>
        <v>13</v>
      </c>
      <c r="Z73" s="302">
        <f t="shared" si="11"/>
        <v>18.055555555555554</v>
      </c>
      <c r="AA73">
        <f t="shared" si="12"/>
        <v>20.5</v>
      </c>
      <c r="AB73" s="302">
        <f t="shared" si="13"/>
        <v>28.472222222222221</v>
      </c>
      <c r="AC73">
        <f t="shared" si="14"/>
        <v>22.25</v>
      </c>
      <c r="AD73" s="302">
        <f t="shared" si="15"/>
        <v>30.902777777777779</v>
      </c>
      <c r="AE73" s="302">
        <f t="shared" si="16"/>
        <v>13.5</v>
      </c>
      <c r="AF73" s="302">
        <f t="shared" si="17"/>
        <v>18.75</v>
      </c>
      <c r="AG73" s="302">
        <f t="shared" si="18"/>
        <v>2.75</v>
      </c>
      <c r="AH73" s="302">
        <f t="shared" si="19"/>
        <v>3.8194444444444446</v>
      </c>
    </row>
    <row r="74" spans="1:34" s="61" customFormat="1">
      <c r="A74" s="61">
        <v>1888</v>
      </c>
      <c r="B74" s="248" t="s">
        <v>1063</v>
      </c>
      <c r="C74" s="61">
        <v>718</v>
      </c>
      <c r="D74" s="61">
        <v>144</v>
      </c>
      <c r="E74" s="61">
        <v>256</v>
      </c>
      <c r="F74" s="61">
        <v>327</v>
      </c>
      <c r="G74" s="61">
        <v>115</v>
      </c>
      <c r="H74" s="61">
        <v>16</v>
      </c>
      <c r="I74" s="61">
        <v>4</v>
      </c>
      <c r="J74" s="61">
        <v>151</v>
      </c>
      <c r="K74" s="61">
        <v>291</v>
      </c>
      <c r="L74" s="61">
        <v>214</v>
      </c>
      <c r="M74" s="61">
        <v>50</v>
      </c>
      <c r="N74" s="61">
        <v>12</v>
      </c>
      <c r="O74" s="61">
        <v>177</v>
      </c>
      <c r="P74" s="61">
        <v>263</v>
      </c>
      <c r="Q74" s="61">
        <v>210</v>
      </c>
      <c r="R74" s="61">
        <v>66</v>
      </c>
      <c r="S74" s="61">
        <v>2</v>
      </c>
      <c r="T74" s="61">
        <v>122</v>
      </c>
      <c r="U74" s="61">
        <v>220</v>
      </c>
      <c r="V74" s="61">
        <v>226</v>
      </c>
      <c r="W74" s="61">
        <v>135</v>
      </c>
      <c r="X74" s="61">
        <v>15</v>
      </c>
      <c r="Y74" s="304">
        <f t="shared" si="10"/>
        <v>176.5</v>
      </c>
      <c r="Z74" s="304">
        <f t="shared" ref="Z74" si="20">Y74/C74*100</f>
        <v>24.582172701949862</v>
      </c>
      <c r="AA74" s="61">
        <f t="shared" si="12"/>
        <v>275.25</v>
      </c>
      <c r="AB74" s="306">
        <f t="shared" si="13"/>
        <v>38.335654596100277</v>
      </c>
      <c r="AC74" s="61">
        <f t="shared" si="14"/>
        <v>191.25</v>
      </c>
      <c r="AD74" s="304">
        <f t="shared" si="15"/>
        <v>26.636490250696376</v>
      </c>
      <c r="AE74" s="304">
        <f t="shared" si="16"/>
        <v>66.75</v>
      </c>
      <c r="AF74" s="304">
        <f t="shared" si="17"/>
        <v>9.2966573816155993</v>
      </c>
      <c r="AG74" s="304">
        <f t="shared" si="18"/>
        <v>8.25</v>
      </c>
      <c r="AH74" s="304">
        <f t="shared" si="19"/>
        <v>1.149025069637883</v>
      </c>
    </row>
    <row r="75" spans="1:34">
      <c r="A75">
        <v>1888</v>
      </c>
      <c r="B75" s="100" t="s">
        <v>860</v>
      </c>
      <c r="Y75" s="302"/>
      <c r="Z75" s="302"/>
      <c r="AB75" s="302"/>
      <c r="AD75" s="302"/>
      <c r="AF75" s="302"/>
      <c r="AG75" s="302"/>
      <c r="AH75" s="302"/>
    </row>
    <row r="76" spans="1:34">
      <c r="A76">
        <v>1888</v>
      </c>
      <c r="B76" s="100" t="s">
        <v>898</v>
      </c>
      <c r="C76">
        <v>129</v>
      </c>
      <c r="D76" s="298">
        <v>21</v>
      </c>
      <c r="E76">
        <v>35</v>
      </c>
      <c r="F76">
        <v>57</v>
      </c>
      <c r="G76">
        <v>33</v>
      </c>
      <c r="H76">
        <v>3</v>
      </c>
      <c r="I76" s="298">
        <v>1</v>
      </c>
      <c r="J76">
        <v>17</v>
      </c>
      <c r="K76">
        <v>51</v>
      </c>
      <c r="L76">
        <v>45</v>
      </c>
      <c r="M76">
        <v>12</v>
      </c>
      <c r="N76" s="298">
        <v>4</v>
      </c>
      <c r="O76">
        <v>30</v>
      </c>
      <c r="P76">
        <v>47</v>
      </c>
      <c r="Q76">
        <v>38</v>
      </c>
      <c r="R76">
        <v>14</v>
      </c>
      <c r="S76" s="298">
        <v>0</v>
      </c>
      <c r="T76">
        <v>20</v>
      </c>
      <c r="U76">
        <v>33</v>
      </c>
      <c r="V76">
        <v>34</v>
      </c>
      <c r="W76">
        <v>39</v>
      </c>
      <c r="X76">
        <v>3</v>
      </c>
      <c r="Y76" s="302">
        <f>AVERAGE(T76,O76,J76,E76)</f>
        <v>25.5</v>
      </c>
      <c r="Z76" s="302">
        <f>Y76/C76*100</f>
        <v>19.767441860465116</v>
      </c>
      <c r="AA76">
        <f t="shared" si="12"/>
        <v>47</v>
      </c>
      <c r="AB76" s="302">
        <f t="shared" si="13"/>
        <v>36.434108527131784</v>
      </c>
      <c r="AC76">
        <f t="shared" si="14"/>
        <v>37.5</v>
      </c>
      <c r="AD76" s="302">
        <f t="shared" si="15"/>
        <v>29.069767441860467</v>
      </c>
      <c r="AE76" s="302">
        <f t="shared" si="16"/>
        <v>17</v>
      </c>
      <c r="AF76" s="302">
        <f t="shared" si="17"/>
        <v>13.178294573643413</v>
      </c>
      <c r="AG76" s="302">
        <f t="shared" si="18"/>
        <v>2</v>
      </c>
      <c r="AH76" s="302">
        <f t="shared" si="19"/>
        <v>1.5503875968992249</v>
      </c>
    </row>
    <row r="77" spans="1:34">
      <c r="A77">
        <v>1888</v>
      </c>
      <c r="B77" s="128" t="s">
        <v>853</v>
      </c>
      <c r="C77">
        <v>161</v>
      </c>
      <c r="D77" s="299">
        <v>21</v>
      </c>
      <c r="E77">
        <v>49</v>
      </c>
      <c r="F77">
        <v>76</v>
      </c>
      <c r="G77">
        <v>31</v>
      </c>
      <c r="H77">
        <v>4</v>
      </c>
      <c r="I77" s="298">
        <v>1</v>
      </c>
      <c r="J77">
        <v>24</v>
      </c>
      <c r="K77">
        <v>67</v>
      </c>
      <c r="L77">
        <v>55</v>
      </c>
      <c r="M77">
        <v>13</v>
      </c>
      <c r="N77">
        <v>2</v>
      </c>
      <c r="O77">
        <v>44</v>
      </c>
      <c r="P77" s="298">
        <v>52</v>
      </c>
      <c r="Q77">
        <v>48</v>
      </c>
      <c r="R77">
        <v>16</v>
      </c>
      <c r="S77">
        <v>1</v>
      </c>
      <c r="T77">
        <v>19</v>
      </c>
      <c r="U77">
        <v>46</v>
      </c>
      <c r="V77" s="298">
        <v>62</v>
      </c>
      <c r="W77" s="298">
        <v>32</v>
      </c>
      <c r="X77">
        <v>2</v>
      </c>
      <c r="Y77" s="302">
        <f>AVERAGE(T77,O77,J77,E77)</f>
        <v>34</v>
      </c>
      <c r="Z77" s="302">
        <f>Y77/C77*100</f>
        <v>21.118012422360248</v>
      </c>
      <c r="AA77">
        <f t="shared" si="12"/>
        <v>60.25</v>
      </c>
      <c r="AB77" s="302">
        <f t="shared" si="13"/>
        <v>37.422360248447205</v>
      </c>
      <c r="AC77">
        <f t="shared" si="14"/>
        <v>49</v>
      </c>
      <c r="AD77" s="302">
        <f t="shared" si="15"/>
        <v>30.434782608695656</v>
      </c>
      <c r="AE77" s="302">
        <f t="shared" si="16"/>
        <v>16.25</v>
      </c>
      <c r="AF77" s="302">
        <f t="shared" si="17"/>
        <v>10.093167701863354</v>
      </c>
      <c r="AG77" s="302">
        <f t="shared" si="18"/>
        <v>1.5</v>
      </c>
      <c r="AH77" s="302">
        <f t="shared" si="19"/>
        <v>0.93167701863354035</v>
      </c>
    </row>
    <row r="78" spans="1:34">
      <c r="A78">
        <v>1888</v>
      </c>
      <c r="B78" s="128" t="s">
        <v>857</v>
      </c>
      <c r="C78">
        <v>124</v>
      </c>
      <c r="D78" s="298">
        <v>23</v>
      </c>
      <c r="E78">
        <v>58</v>
      </c>
      <c r="F78">
        <v>48</v>
      </c>
      <c r="G78">
        <v>10</v>
      </c>
      <c r="H78">
        <v>7</v>
      </c>
      <c r="I78" s="298">
        <v>1</v>
      </c>
      <c r="J78">
        <v>40</v>
      </c>
      <c r="K78">
        <v>44</v>
      </c>
      <c r="L78">
        <v>25</v>
      </c>
      <c r="M78" s="298">
        <v>11</v>
      </c>
      <c r="N78" s="298">
        <v>4</v>
      </c>
      <c r="O78">
        <v>35</v>
      </c>
      <c r="P78">
        <v>38</v>
      </c>
      <c r="Q78">
        <v>37</v>
      </c>
      <c r="R78">
        <v>14</v>
      </c>
      <c r="S78" s="298">
        <v>0</v>
      </c>
      <c r="T78">
        <v>31</v>
      </c>
      <c r="U78">
        <v>27</v>
      </c>
      <c r="V78">
        <v>38</v>
      </c>
      <c r="W78">
        <v>20</v>
      </c>
      <c r="X78">
        <v>8</v>
      </c>
      <c r="Y78" s="302">
        <f>AVERAGE(T78,O78,J78,E78)</f>
        <v>41</v>
      </c>
      <c r="Z78" s="302">
        <f>Y78/C78*100</f>
        <v>33.064516129032256</v>
      </c>
      <c r="AA78">
        <f t="shared" si="12"/>
        <v>39.25</v>
      </c>
      <c r="AB78" s="302">
        <f t="shared" si="13"/>
        <v>31.653225806451612</v>
      </c>
      <c r="AC78">
        <f t="shared" si="14"/>
        <v>27.5</v>
      </c>
      <c r="AD78" s="302">
        <f t="shared" si="15"/>
        <v>22.177419354838708</v>
      </c>
      <c r="AE78" s="302">
        <f t="shared" si="16"/>
        <v>13</v>
      </c>
      <c r="AF78" s="302">
        <f t="shared" si="17"/>
        <v>10.483870967741936</v>
      </c>
      <c r="AG78" s="302">
        <f t="shared" si="18"/>
        <v>3.25</v>
      </c>
      <c r="AH78" s="302">
        <f t="shared" si="19"/>
        <v>2.620967741935484</v>
      </c>
    </row>
    <row r="79" spans="1:34">
      <c r="A79">
        <v>1888</v>
      </c>
      <c r="B79" s="100" t="s">
        <v>862</v>
      </c>
      <c r="Y79" s="302"/>
      <c r="Z79" s="302"/>
      <c r="AB79" s="302"/>
      <c r="AD79" s="302"/>
      <c r="AF79" s="302"/>
      <c r="AG79" s="302"/>
      <c r="AH79" s="302"/>
    </row>
    <row r="80" spans="1:34">
      <c r="A80">
        <v>1888</v>
      </c>
      <c r="B80" s="100" t="s">
        <v>1064</v>
      </c>
      <c r="Y80" s="302"/>
      <c r="Z80" s="302"/>
      <c r="AB80" s="302"/>
      <c r="AD80" s="302"/>
      <c r="AF80" s="302"/>
      <c r="AG80" s="302"/>
      <c r="AH80" s="302"/>
    </row>
    <row r="81" spans="1:34">
      <c r="A81">
        <v>1888</v>
      </c>
      <c r="B81" s="100" t="s">
        <v>872</v>
      </c>
      <c r="Y81" s="302"/>
      <c r="Z81" s="302"/>
      <c r="AB81" s="302"/>
      <c r="AD81" s="302"/>
      <c r="AF81" s="302"/>
      <c r="AG81" s="302"/>
      <c r="AH81" s="302"/>
    </row>
    <row r="82" spans="1:34">
      <c r="A82">
        <v>1888</v>
      </c>
      <c r="B82" s="100" t="s">
        <v>883</v>
      </c>
      <c r="C82">
        <v>169</v>
      </c>
      <c r="D82" s="298">
        <v>30</v>
      </c>
      <c r="E82">
        <v>63</v>
      </c>
      <c r="F82">
        <v>82</v>
      </c>
      <c r="G82">
        <v>24</v>
      </c>
      <c r="H82" s="298">
        <v>0</v>
      </c>
      <c r="I82" s="298">
        <v>0</v>
      </c>
      <c r="J82">
        <v>36</v>
      </c>
      <c r="K82">
        <v>70</v>
      </c>
      <c r="L82">
        <v>54</v>
      </c>
      <c r="M82">
        <v>8</v>
      </c>
      <c r="N82">
        <v>1</v>
      </c>
      <c r="O82">
        <v>38</v>
      </c>
      <c r="P82">
        <v>71</v>
      </c>
      <c r="Q82">
        <v>46</v>
      </c>
      <c r="R82">
        <v>13</v>
      </c>
      <c r="S82" s="298">
        <v>1</v>
      </c>
      <c r="T82">
        <v>32</v>
      </c>
      <c r="U82">
        <v>65</v>
      </c>
      <c r="V82">
        <v>43</v>
      </c>
      <c r="W82">
        <v>27</v>
      </c>
      <c r="X82">
        <v>2</v>
      </c>
      <c r="Y82" s="302">
        <f>AVERAGE(T82,O82,J82,E82)</f>
        <v>42.25</v>
      </c>
      <c r="Z82" s="302">
        <f>Y82/C82*100</f>
        <v>25</v>
      </c>
      <c r="AA82">
        <f t="shared" si="12"/>
        <v>72</v>
      </c>
      <c r="AB82" s="302">
        <f t="shared" si="13"/>
        <v>42.603550295857993</v>
      </c>
      <c r="AC82">
        <f t="shared" si="14"/>
        <v>41.75</v>
      </c>
      <c r="AD82" s="302">
        <f t="shared" si="15"/>
        <v>24.704142011834321</v>
      </c>
      <c r="AE82" s="302">
        <f t="shared" si="16"/>
        <v>12</v>
      </c>
      <c r="AF82" s="302">
        <f t="shared" si="17"/>
        <v>7.1005917159763312</v>
      </c>
      <c r="AG82" s="302">
        <f t="shared" si="18"/>
        <v>1</v>
      </c>
      <c r="AH82" s="302">
        <f t="shared" si="19"/>
        <v>0.59171597633136097</v>
      </c>
    </row>
    <row r="83" spans="1:34">
      <c r="A83">
        <v>1888</v>
      </c>
      <c r="B83" s="128" t="s">
        <v>895</v>
      </c>
      <c r="C83" s="298">
        <v>135</v>
      </c>
      <c r="D83" s="298">
        <v>49</v>
      </c>
      <c r="E83">
        <v>51</v>
      </c>
      <c r="F83">
        <v>64</v>
      </c>
      <c r="G83">
        <v>17</v>
      </c>
      <c r="H83">
        <v>2</v>
      </c>
      <c r="I83" s="298">
        <v>1</v>
      </c>
      <c r="J83">
        <v>34</v>
      </c>
      <c r="K83">
        <v>59</v>
      </c>
      <c r="L83">
        <v>35</v>
      </c>
      <c r="M83">
        <v>6</v>
      </c>
      <c r="N83">
        <v>1</v>
      </c>
      <c r="O83">
        <v>30</v>
      </c>
      <c r="P83">
        <v>55</v>
      </c>
      <c r="Q83">
        <v>41</v>
      </c>
      <c r="R83">
        <v>9</v>
      </c>
      <c r="S83" s="298">
        <v>0</v>
      </c>
      <c r="T83">
        <v>20</v>
      </c>
      <c r="U83">
        <v>49</v>
      </c>
      <c r="V83" s="298">
        <v>49</v>
      </c>
      <c r="W83" s="298">
        <v>17</v>
      </c>
      <c r="X83" s="298">
        <v>0</v>
      </c>
      <c r="Y83" s="302">
        <f>AVERAGE(T83,O83,J83,E83)</f>
        <v>33.75</v>
      </c>
      <c r="Z83" s="302">
        <f>Y83/C83*100</f>
        <v>25</v>
      </c>
      <c r="AA83">
        <f t="shared" si="12"/>
        <v>56.75</v>
      </c>
      <c r="AB83" s="302">
        <f t="shared" si="13"/>
        <v>42.037037037037038</v>
      </c>
      <c r="AC83">
        <f t="shared" si="14"/>
        <v>35.5</v>
      </c>
      <c r="AD83" s="302">
        <f t="shared" si="15"/>
        <v>26.296296296296294</v>
      </c>
      <c r="AE83" s="302">
        <f t="shared" si="16"/>
        <v>8.5</v>
      </c>
      <c r="AF83" s="302">
        <f t="shared" si="17"/>
        <v>6.2962962962962958</v>
      </c>
      <c r="AG83" s="302">
        <f t="shared" si="18"/>
        <v>0.5</v>
      </c>
      <c r="AH83" s="302">
        <f t="shared" si="19"/>
        <v>0.37037037037037041</v>
      </c>
    </row>
    <row r="84" spans="1:34">
      <c r="A84">
        <v>1888</v>
      </c>
      <c r="B84" s="100" t="s">
        <v>899</v>
      </c>
      <c r="Y84" s="302"/>
      <c r="Z84" s="302"/>
      <c r="AB84" s="302"/>
      <c r="AD84" s="302"/>
      <c r="AF84" s="302"/>
      <c r="AG84" s="302"/>
      <c r="AH84" s="302"/>
    </row>
    <row r="85" spans="1:34" s="61" customFormat="1">
      <c r="A85" s="61">
        <v>1888</v>
      </c>
      <c r="B85" s="239" t="s">
        <v>1065</v>
      </c>
      <c r="C85" s="61">
        <v>358</v>
      </c>
      <c r="D85" s="61">
        <v>127</v>
      </c>
      <c r="E85" s="61">
        <v>280</v>
      </c>
      <c r="F85" s="61">
        <v>70</v>
      </c>
      <c r="G85" s="61">
        <v>8</v>
      </c>
      <c r="H85" s="61">
        <v>0</v>
      </c>
      <c r="I85" s="61">
        <v>0</v>
      </c>
      <c r="J85" s="61">
        <v>217</v>
      </c>
      <c r="K85" s="61">
        <v>85</v>
      </c>
      <c r="L85" s="61">
        <v>44</v>
      </c>
      <c r="M85" s="61">
        <v>7</v>
      </c>
      <c r="N85" s="61">
        <v>5</v>
      </c>
      <c r="O85" s="61">
        <v>168</v>
      </c>
      <c r="P85" s="61">
        <v>102</v>
      </c>
      <c r="Q85" s="61">
        <v>80</v>
      </c>
      <c r="R85" s="61">
        <v>8</v>
      </c>
      <c r="S85" s="61">
        <v>0</v>
      </c>
      <c r="T85" s="61">
        <v>133</v>
      </c>
      <c r="U85" s="61">
        <v>84</v>
      </c>
      <c r="V85" s="61">
        <v>111</v>
      </c>
      <c r="W85" s="61">
        <v>24</v>
      </c>
      <c r="X85" s="61">
        <v>6</v>
      </c>
      <c r="Y85" s="304">
        <f>AVERAGE(T85,O85,J85,E85)</f>
        <v>199.5</v>
      </c>
      <c r="Z85" s="306">
        <f>Y85/C85*100</f>
        <v>55.726256983240219</v>
      </c>
      <c r="AA85" s="61">
        <f t="shared" si="12"/>
        <v>85.25</v>
      </c>
      <c r="AB85" s="304">
        <f t="shared" si="13"/>
        <v>23.812849162011172</v>
      </c>
      <c r="AC85" s="61">
        <f t="shared" si="14"/>
        <v>60.75</v>
      </c>
      <c r="AD85" s="304">
        <f t="shared" si="15"/>
        <v>16.96927374301676</v>
      </c>
      <c r="AE85" s="304">
        <f t="shared" si="16"/>
        <v>9.75</v>
      </c>
      <c r="AF85" s="304">
        <f t="shared" si="17"/>
        <v>2.7234636871508378</v>
      </c>
      <c r="AG85" s="304">
        <f t="shared" si="18"/>
        <v>2.75</v>
      </c>
      <c r="AH85" s="304">
        <f t="shared" si="19"/>
        <v>0.76815642458100553</v>
      </c>
    </row>
    <row r="86" spans="1:34">
      <c r="A86">
        <v>1888</v>
      </c>
      <c r="B86" s="100" t="s">
        <v>848</v>
      </c>
      <c r="Y86" s="302"/>
      <c r="Z86" s="302"/>
      <c r="AB86" s="302"/>
      <c r="AD86" s="302"/>
      <c r="AF86" s="302"/>
      <c r="AG86" s="302"/>
      <c r="AH86" s="302"/>
    </row>
    <row r="87" spans="1:34">
      <c r="A87">
        <v>1888</v>
      </c>
      <c r="B87" s="242" t="s">
        <v>1066</v>
      </c>
      <c r="C87">
        <v>332</v>
      </c>
      <c r="D87" s="299">
        <v>126</v>
      </c>
      <c r="E87">
        <v>267</v>
      </c>
      <c r="F87">
        <v>58</v>
      </c>
      <c r="G87">
        <v>7</v>
      </c>
      <c r="H87" s="299">
        <v>0</v>
      </c>
      <c r="I87" s="299">
        <v>0</v>
      </c>
      <c r="J87">
        <v>209</v>
      </c>
      <c r="K87">
        <v>76</v>
      </c>
      <c r="L87">
        <v>38</v>
      </c>
      <c r="M87">
        <v>5</v>
      </c>
      <c r="N87">
        <v>4</v>
      </c>
      <c r="O87">
        <v>159</v>
      </c>
      <c r="P87">
        <v>96</v>
      </c>
      <c r="Q87">
        <v>69</v>
      </c>
      <c r="R87">
        <v>8</v>
      </c>
      <c r="S87" s="299">
        <v>0</v>
      </c>
      <c r="T87">
        <v>129</v>
      </c>
      <c r="U87">
        <v>77</v>
      </c>
      <c r="V87">
        <v>99</v>
      </c>
      <c r="W87">
        <v>22</v>
      </c>
      <c r="X87">
        <v>5</v>
      </c>
      <c r="Y87" s="302">
        <f t="shared" ref="Y87:Y105" si="21">AVERAGE(T87,O87,J87,E87)</f>
        <v>191</v>
      </c>
      <c r="Z87" s="303">
        <f t="shared" ref="Z87:Z105" si="22">Y87/C87*100</f>
        <v>57.530120481927717</v>
      </c>
      <c r="AA87">
        <f t="shared" si="12"/>
        <v>76.75</v>
      </c>
      <c r="AB87" s="302">
        <f t="shared" si="13"/>
        <v>23.117469879518072</v>
      </c>
      <c r="AC87">
        <f t="shared" si="14"/>
        <v>53.25</v>
      </c>
      <c r="AD87" s="302">
        <f t="shared" si="15"/>
        <v>16.039156626506024</v>
      </c>
      <c r="AE87" s="302">
        <f t="shared" si="16"/>
        <v>8.75</v>
      </c>
      <c r="AF87" s="302">
        <f t="shared" si="17"/>
        <v>2.6355421686746991</v>
      </c>
      <c r="AG87" s="302">
        <f t="shared" si="18"/>
        <v>2.25</v>
      </c>
      <c r="AH87" s="302">
        <f t="shared" si="19"/>
        <v>0.67771084337349397</v>
      </c>
    </row>
    <row r="88" spans="1:34">
      <c r="A88">
        <v>1888</v>
      </c>
      <c r="B88" s="242" t="s">
        <v>1067</v>
      </c>
      <c r="C88">
        <v>26</v>
      </c>
      <c r="D88" s="299">
        <v>1</v>
      </c>
      <c r="E88">
        <v>13</v>
      </c>
      <c r="F88">
        <v>12</v>
      </c>
      <c r="G88">
        <v>1</v>
      </c>
      <c r="H88" s="299">
        <v>0</v>
      </c>
      <c r="I88" s="299">
        <v>0</v>
      </c>
      <c r="J88">
        <v>8</v>
      </c>
      <c r="K88">
        <v>9</v>
      </c>
      <c r="L88">
        <v>6</v>
      </c>
      <c r="M88" s="299">
        <v>2</v>
      </c>
      <c r="N88" s="299">
        <v>1</v>
      </c>
      <c r="O88">
        <v>9</v>
      </c>
      <c r="P88">
        <v>6</v>
      </c>
      <c r="Q88">
        <v>11</v>
      </c>
      <c r="R88" s="299">
        <v>0</v>
      </c>
      <c r="S88" s="299">
        <v>0</v>
      </c>
      <c r="T88">
        <v>4</v>
      </c>
      <c r="U88">
        <v>7</v>
      </c>
      <c r="V88">
        <v>12</v>
      </c>
      <c r="W88">
        <v>2</v>
      </c>
      <c r="X88" s="299">
        <v>1</v>
      </c>
      <c r="Y88" s="302">
        <f t="shared" si="21"/>
        <v>8.5</v>
      </c>
      <c r="Z88" s="302">
        <f t="shared" si="22"/>
        <v>32.692307692307693</v>
      </c>
      <c r="AA88">
        <f t="shared" si="12"/>
        <v>8.5</v>
      </c>
      <c r="AB88" s="302">
        <f t="shared" si="13"/>
        <v>32.692307692307693</v>
      </c>
      <c r="AC88">
        <f t="shared" si="14"/>
        <v>7.5</v>
      </c>
      <c r="AD88" s="302">
        <f t="shared" si="15"/>
        <v>28.846153846153843</v>
      </c>
      <c r="AE88" s="302">
        <f t="shared" si="16"/>
        <v>1</v>
      </c>
      <c r="AF88" s="302">
        <f t="shared" si="17"/>
        <v>3.8461538461538463</v>
      </c>
      <c r="AG88" s="302">
        <f t="shared" si="18"/>
        <v>0.5</v>
      </c>
      <c r="AH88" s="302">
        <f t="shared" si="19"/>
        <v>1.9230769230769231</v>
      </c>
    </row>
    <row r="89" spans="1:34" s="61" customFormat="1">
      <c r="A89" s="61">
        <v>1888</v>
      </c>
      <c r="B89" s="61" t="s">
        <v>1068</v>
      </c>
      <c r="C89" s="61">
        <v>498</v>
      </c>
      <c r="D89" s="61">
        <v>77</v>
      </c>
      <c r="E89" s="61">
        <v>192</v>
      </c>
      <c r="F89" s="61">
        <v>210</v>
      </c>
      <c r="G89" s="61">
        <v>86</v>
      </c>
      <c r="H89" s="61">
        <v>9</v>
      </c>
      <c r="I89" s="61">
        <v>1</v>
      </c>
      <c r="J89" s="61">
        <v>122</v>
      </c>
      <c r="K89" s="61">
        <v>149</v>
      </c>
      <c r="L89" s="61">
        <v>175</v>
      </c>
      <c r="M89" s="61">
        <v>39</v>
      </c>
      <c r="N89" s="61">
        <v>13</v>
      </c>
      <c r="O89" s="61">
        <v>128</v>
      </c>
      <c r="P89" s="61">
        <v>151</v>
      </c>
      <c r="Q89" s="61">
        <v>166</v>
      </c>
      <c r="R89" s="61">
        <v>49</v>
      </c>
      <c r="S89" s="61">
        <v>4</v>
      </c>
      <c r="T89" s="61">
        <v>94</v>
      </c>
      <c r="U89" s="61">
        <v>141</v>
      </c>
      <c r="V89" s="61">
        <v>184</v>
      </c>
      <c r="W89" s="61">
        <v>63</v>
      </c>
      <c r="X89" s="61">
        <v>16</v>
      </c>
      <c r="Y89" s="304">
        <f t="shared" si="21"/>
        <v>134</v>
      </c>
      <c r="Z89" s="304">
        <f t="shared" si="22"/>
        <v>26.907630522088354</v>
      </c>
      <c r="AA89" s="61">
        <f t="shared" si="12"/>
        <v>162.75</v>
      </c>
      <c r="AB89" s="304">
        <f t="shared" si="13"/>
        <v>32.680722891566269</v>
      </c>
      <c r="AC89" s="61">
        <f t="shared" si="14"/>
        <v>152.75</v>
      </c>
      <c r="AD89" s="304">
        <f t="shared" si="15"/>
        <v>30.672690763052206</v>
      </c>
      <c r="AE89" s="304">
        <f t="shared" si="16"/>
        <v>40</v>
      </c>
      <c r="AF89" s="304">
        <f t="shared" si="17"/>
        <v>8.0321285140562253</v>
      </c>
      <c r="AG89" s="304">
        <f t="shared" si="18"/>
        <v>8.5</v>
      </c>
      <c r="AH89" s="304">
        <f t="shared" si="19"/>
        <v>1.7068273092369479</v>
      </c>
    </row>
    <row r="90" spans="1:34">
      <c r="A90">
        <v>1888</v>
      </c>
      <c r="B90" s="100" t="s">
        <v>846</v>
      </c>
      <c r="C90" s="298">
        <v>142</v>
      </c>
      <c r="D90" s="298">
        <v>27</v>
      </c>
      <c r="E90">
        <v>54</v>
      </c>
      <c r="F90" s="298">
        <v>63</v>
      </c>
      <c r="G90">
        <v>20</v>
      </c>
      <c r="H90">
        <v>4</v>
      </c>
      <c r="I90">
        <v>1</v>
      </c>
      <c r="J90">
        <v>38</v>
      </c>
      <c r="K90" s="298">
        <v>42</v>
      </c>
      <c r="L90">
        <v>54</v>
      </c>
      <c r="M90">
        <v>5</v>
      </c>
      <c r="N90">
        <v>3</v>
      </c>
      <c r="O90">
        <v>42</v>
      </c>
      <c r="P90">
        <v>36</v>
      </c>
      <c r="Q90">
        <v>48</v>
      </c>
      <c r="R90">
        <v>15</v>
      </c>
      <c r="S90" s="298">
        <v>1</v>
      </c>
      <c r="T90">
        <v>21</v>
      </c>
      <c r="U90">
        <v>37</v>
      </c>
      <c r="V90">
        <v>58</v>
      </c>
      <c r="W90">
        <v>22</v>
      </c>
      <c r="X90" s="298">
        <v>4</v>
      </c>
      <c r="Y90" s="302">
        <f t="shared" si="21"/>
        <v>38.75</v>
      </c>
      <c r="Z90" s="302">
        <f t="shared" si="22"/>
        <v>27.2887323943662</v>
      </c>
      <c r="AA90">
        <f t="shared" si="12"/>
        <v>44.5</v>
      </c>
      <c r="AB90" s="302">
        <f t="shared" si="13"/>
        <v>31.338028169014088</v>
      </c>
      <c r="AC90">
        <f t="shared" si="14"/>
        <v>45</v>
      </c>
      <c r="AD90" s="302">
        <f t="shared" si="15"/>
        <v>31.690140845070424</v>
      </c>
      <c r="AE90" s="302">
        <f t="shared" si="16"/>
        <v>11.5</v>
      </c>
      <c r="AF90" s="302">
        <f t="shared" si="17"/>
        <v>8.0985915492957758</v>
      </c>
      <c r="AG90" s="302">
        <f t="shared" si="18"/>
        <v>2.25</v>
      </c>
      <c r="AH90" s="302">
        <f t="shared" si="19"/>
        <v>1.584507042253521</v>
      </c>
    </row>
    <row r="91" spans="1:34">
      <c r="A91">
        <v>1888</v>
      </c>
      <c r="B91" s="128" t="s">
        <v>874</v>
      </c>
      <c r="C91">
        <v>124</v>
      </c>
      <c r="D91" s="298">
        <v>31</v>
      </c>
      <c r="E91">
        <v>48</v>
      </c>
      <c r="F91">
        <v>50</v>
      </c>
      <c r="G91">
        <v>25</v>
      </c>
      <c r="H91">
        <v>1</v>
      </c>
      <c r="I91" s="299">
        <v>0</v>
      </c>
      <c r="J91">
        <v>33</v>
      </c>
      <c r="K91">
        <v>33</v>
      </c>
      <c r="L91">
        <v>43</v>
      </c>
      <c r="M91">
        <v>15</v>
      </c>
      <c r="N91" s="299">
        <v>0</v>
      </c>
      <c r="O91">
        <v>34</v>
      </c>
      <c r="P91">
        <v>32</v>
      </c>
      <c r="Q91">
        <v>48</v>
      </c>
      <c r="R91">
        <v>10</v>
      </c>
      <c r="S91" s="299">
        <v>0</v>
      </c>
      <c r="T91">
        <v>30</v>
      </c>
      <c r="U91">
        <v>30</v>
      </c>
      <c r="V91">
        <v>51</v>
      </c>
      <c r="W91">
        <v>10</v>
      </c>
      <c r="X91" s="298">
        <v>3</v>
      </c>
      <c r="Y91" s="302">
        <f t="shared" si="21"/>
        <v>36.25</v>
      </c>
      <c r="Z91" s="302">
        <f t="shared" si="22"/>
        <v>29.233870967741936</v>
      </c>
      <c r="AA91">
        <f t="shared" si="12"/>
        <v>36.25</v>
      </c>
      <c r="AB91" s="302">
        <f t="shared" si="13"/>
        <v>29.233870967741936</v>
      </c>
      <c r="AC91">
        <f t="shared" si="14"/>
        <v>41.75</v>
      </c>
      <c r="AD91" s="302">
        <f t="shared" si="15"/>
        <v>33.669354838709673</v>
      </c>
      <c r="AE91" s="302">
        <f t="shared" si="16"/>
        <v>9</v>
      </c>
      <c r="AF91" s="302">
        <f t="shared" si="17"/>
        <v>7.2580645161290329</v>
      </c>
      <c r="AG91" s="302">
        <f t="shared" si="18"/>
        <v>0.75</v>
      </c>
      <c r="AH91" s="302">
        <f t="shared" si="19"/>
        <v>0.60483870967741937</v>
      </c>
    </row>
    <row r="92" spans="1:34">
      <c r="A92">
        <v>1888</v>
      </c>
      <c r="B92" s="100" t="s">
        <v>894</v>
      </c>
      <c r="C92">
        <v>144</v>
      </c>
      <c r="D92" s="298">
        <v>13</v>
      </c>
      <c r="E92">
        <v>59</v>
      </c>
      <c r="F92">
        <v>63</v>
      </c>
      <c r="G92">
        <v>19</v>
      </c>
      <c r="H92" s="298">
        <v>3</v>
      </c>
      <c r="I92" s="299">
        <v>0</v>
      </c>
      <c r="J92">
        <v>36</v>
      </c>
      <c r="K92">
        <v>44</v>
      </c>
      <c r="L92">
        <v>49</v>
      </c>
      <c r="M92">
        <v>9</v>
      </c>
      <c r="N92" s="299">
        <v>6</v>
      </c>
      <c r="O92">
        <v>31</v>
      </c>
      <c r="P92">
        <v>60</v>
      </c>
      <c r="Q92">
        <v>39</v>
      </c>
      <c r="R92">
        <v>11</v>
      </c>
      <c r="S92" s="299">
        <v>3</v>
      </c>
      <c r="T92">
        <v>26</v>
      </c>
      <c r="U92">
        <v>44</v>
      </c>
      <c r="V92">
        <v>54</v>
      </c>
      <c r="W92">
        <v>15</v>
      </c>
      <c r="X92">
        <v>5</v>
      </c>
      <c r="Y92" s="302">
        <f t="shared" si="21"/>
        <v>38</v>
      </c>
      <c r="Z92" s="302">
        <f t="shared" si="22"/>
        <v>26.388888888888889</v>
      </c>
      <c r="AA92">
        <f t="shared" si="12"/>
        <v>52.75</v>
      </c>
      <c r="AB92" s="302">
        <f t="shared" si="13"/>
        <v>36.631944444444443</v>
      </c>
      <c r="AC92">
        <f t="shared" si="14"/>
        <v>40.25</v>
      </c>
      <c r="AD92" s="302">
        <f t="shared" si="15"/>
        <v>27.951388888888889</v>
      </c>
      <c r="AE92" s="302">
        <f t="shared" si="16"/>
        <v>9.5</v>
      </c>
      <c r="AF92" s="302">
        <f t="shared" si="17"/>
        <v>6.5972222222222223</v>
      </c>
      <c r="AG92" s="302">
        <f t="shared" si="18"/>
        <v>3.5</v>
      </c>
      <c r="AH92" s="302">
        <f t="shared" si="19"/>
        <v>2.4305555555555558</v>
      </c>
    </row>
    <row r="93" spans="1:34">
      <c r="A93">
        <v>1888</v>
      </c>
      <c r="B93" s="100" t="s">
        <v>905</v>
      </c>
      <c r="C93" s="298">
        <v>88</v>
      </c>
      <c r="D93" s="299">
        <v>6</v>
      </c>
      <c r="E93">
        <v>31</v>
      </c>
      <c r="F93">
        <v>34</v>
      </c>
      <c r="G93">
        <v>22</v>
      </c>
      <c r="H93">
        <v>1</v>
      </c>
      <c r="I93" s="299">
        <v>0</v>
      </c>
      <c r="J93">
        <v>15</v>
      </c>
      <c r="K93">
        <v>30</v>
      </c>
      <c r="L93">
        <v>29</v>
      </c>
      <c r="M93">
        <v>10</v>
      </c>
      <c r="N93">
        <v>4</v>
      </c>
      <c r="O93">
        <v>21</v>
      </c>
      <c r="P93">
        <v>23</v>
      </c>
      <c r="Q93">
        <v>31</v>
      </c>
      <c r="R93">
        <v>13</v>
      </c>
      <c r="S93" s="299">
        <v>0</v>
      </c>
      <c r="T93">
        <v>17</v>
      </c>
      <c r="U93">
        <v>30</v>
      </c>
      <c r="V93">
        <v>21</v>
      </c>
      <c r="W93">
        <v>16</v>
      </c>
      <c r="X93" s="298">
        <v>4</v>
      </c>
      <c r="Y93" s="302">
        <f t="shared" si="21"/>
        <v>21</v>
      </c>
      <c r="Z93" s="302">
        <f t="shared" si="22"/>
        <v>23.863636363636363</v>
      </c>
      <c r="AA93">
        <f t="shared" si="12"/>
        <v>29.25</v>
      </c>
      <c r="AB93" s="302">
        <f t="shared" si="13"/>
        <v>33.238636363636367</v>
      </c>
      <c r="AC93">
        <f t="shared" si="14"/>
        <v>25.75</v>
      </c>
      <c r="AD93" s="302">
        <f t="shared" si="15"/>
        <v>29.261363636363637</v>
      </c>
      <c r="AE93" s="302">
        <f t="shared" si="16"/>
        <v>10</v>
      </c>
      <c r="AF93" s="302">
        <f t="shared" si="17"/>
        <v>11.363636363636363</v>
      </c>
      <c r="AG93" s="302">
        <f t="shared" si="18"/>
        <v>2</v>
      </c>
      <c r="AH93" s="302">
        <f t="shared" si="19"/>
        <v>2.2727272727272729</v>
      </c>
    </row>
    <row r="94" spans="1:34" s="61" customFormat="1">
      <c r="A94" s="61">
        <v>1888</v>
      </c>
      <c r="B94" s="239" t="s">
        <v>1069</v>
      </c>
      <c r="C94" s="61">
        <v>303</v>
      </c>
      <c r="D94" s="61">
        <v>101</v>
      </c>
      <c r="E94" s="61">
        <v>151</v>
      </c>
      <c r="F94" s="61">
        <v>116</v>
      </c>
      <c r="G94" s="61">
        <v>31</v>
      </c>
      <c r="H94" s="61">
        <v>5</v>
      </c>
      <c r="I94" s="61">
        <v>0</v>
      </c>
      <c r="J94" s="61">
        <v>97</v>
      </c>
      <c r="K94" s="61">
        <v>116</v>
      </c>
      <c r="L94" s="61">
        <v>70</v>
      </c>
      <c r="M94" s="61">
        <v>17</v>
      </c>
      <c r="N94" s="61">
        <v>3</v>
      </c>
      <c r="O94" s="61">
        <v>121</v>
      </c>
      <c r="P94" s="61">
        <v>105</v>
      </c>
      <c r="Q94" s="61">
        <v>60</v>
      </c>
      <c r="R94" s="61">
        <v>17</v>
      </c>
      <c r="S94" s="61">
        <v>0</v>
      </c>
      <c r="T94" s="61">
        <v>79</v>
      </c>
      <c r="U94" s="61">
        <v>90</v>
      </c>
      <c r="V94" s="61">
        <v>92</v>
      </c>
      <c r="W94" s="61">
        <v>35</v>
      </c>
      <c r="X94" s="61">
        <v>7</v>
      </c>
      <c r="Y94" s="304">
        <f t="shared" si="21"/>
        <v>112</v>
      </c>
      <c r="Z94" s="304">
        <f t="shared" si="22"/>
        <v>36.963696369636963</v>
      </c>
      <c r="AA94" s="61">
        <f t="shared" si="12"/>
        <v>106.75</v>
      </c>
      <c r="AB94" s="304">
        <f t="shared" si="13"/>
        <v>35.231023102310232</v>
      </c>
      <c r="AC94" s="61">
        <f t="shared" si="14"/>
        <v>63.25</v>
      </c>
      <c r="AD94" s="304">
        <f t="shared" si="15"/>
        <v>20.874587458745875</v>
      </c>
      <c r="AE94" s="304">
        <f t="shared" si="16"/>
        <v>18.5</v>
      </c>
      <c r="AF94" s="304">
        <f t="shared" si="17"/>
        <v>6.105610561056106</v>
      </c>
      <c r="AG94" s="304">
        <f t="shared" si="18"/>
        <v>2.5</v>
      </c>
      <c r="AH94" s="304">
        <f t="shared" si="19"/>
        <v>0.82508250825082496</v>
      </c>
    </row>
    <row r="95" spans="1:34">
      <c r="A95">
        <v>1888</v>
      </c>
      <c r="B95" s="100" t="s">
        <v>881</v>
      </c>
      <c r="C95">
        <v>33</v>
      </c>
      <c r="D95" s="299">
        <v>12</v>
      </c>
      <c r="E95">
        <v>14</v>
      </c>
      <c r="F95">
        <v>16</v>
      </c>
      <c r="G95" s="299">
        <v>3</v>
      </c>
      <c r="H95" s="299">
        <v>0</v>
      </c>
      <c r="I95" s="299">
        <v>0</v>
      </c>
      <c r="J95">
        <v>8</v>
      </c>
      <c r="K95" s="299">
        <v>15</v>
      </c>
      <c r="L95" s="298">
        <v>9</v>
      </c>
      <c r="M95" s="298">
        <v>1</v>
      </c>
      <c r="N95" s="299">
        <v>0</v>
      </c>
      <c r="O95">
        <v>9</v>
      </c>
      <c r="P95">
        <v>18</v>
      </c>
      <c r="Q95" s="298">
        <v>5</v>
      </c>
      <c r="R95" s="299">
        <v>1</v>
      </c>
      <c r="S95" s="299">
        <v>0</v>
      </c>
      <c r="T95">
        <v>4</v>
      </c>
      <c r="U95">
        <v>13</v>
      </c>
      <c r="V95">
        <v>12</v>
      </c>
      <c r="W95">
        <v>3</v>
      </c>
      <c r="X95" s="299">
        <v>1</v>
      </c>
      <c r="Y95" s="302">
        <f t="shared" si="21"/>
        <v>8.75</v>
      </c>
      <c r="Z95" s="302">
        <f t="shared" si="22"/>
        <v>26.515151515151516</v>
      </c>
      <c r="AA95">
        <f t="shared" si="12"/>
        <v>15.5</v>
      </c>
      <c r="AB95" s="302">
        <f t="shared" si="13"/>
        <v>46.969696969696969</v>
      </c>
      <c r="AC95">
        <f t="shared" si="14"/>
        <v>7.25</v>
      </c>
      <c r="AD95" s="302">
        <f t="shared" si="15"/>
        <v>21.969696969696969</v>
      </c>
      <c r="AE95" s="302">
        <f t="shared" si="16"/>
        <v>1.25</v>
      </c>
      <c r="AF95" s="302">
        <f t="shared" si="17"/>
        <v>3.7878787878787881</v>
      </c>
      <c r="AG95" s="302">
        <f t="shared" si="18"/>
        <v>0.25</v>
      </c>
      <c r="AH95" s="302">
        <f t="shared" si="19"/>
        <v>0.75757575757575757</v>
      </c>
    </row>
    <row r="96" spans="1:34">
      <c r="A96">
        <v>1888</v>
      </c>
      <c r="B96" s="100" t="s">
        <v>900</v>
      </c>
      <c r="C96">
        <v>36</v>
      </c>
      <c r="D96" s="299">
        <v>8</v>
      </c>
      <c r="E96">
        <v>15</v>
      </c>
      <c r="F96" s="299">
        <v>20</v>
      </c>
      <c r="G96" s="298">
        <v>1</v>
      </c>
      <c r="H96" s="299">
        <v>0</v>
      </c>
      <c r="I96" s="299">
        <v>0</v>
      </c>
      <c r="J96">
        <v>10</v>
      </c>
      <c r="K96">
        <v>17</v>
      </c>
      <c r="L96" s="299">
        <v>7</v>
      </c>
      <c r="M96" s="299">
        <v>2</v>
      </c>
      <c r="N96" s="299">
        <v>0</v>
      </c>
      <c r="O96" s="299">
        <v>16</v>
      </c>
      <c r="P96">
        <v>15</v>
      </c>
      <c r="Q96" s="298">
        <v>5</v>
      </c>
      <c r="R96" s="299">
        <v>0</v>
      </c>
      <c r="S96" s="299">
        <v>0</v>
      </c>
      <c r="T96">
        <v>6</v>
      </c>
      <c r="U96">
        <v>17</v>
      </c>
      <c r="V96">
        <v>12</v>
      </c>
      <c r="W96">
        <v>1</v>
      </c>
      <c r="X96" s="299">
        <v>0</v>
      </c>
      <c r="Y96" s="302">
        <f t="shared" si="21"/>
        <v>11.75</v>
      </c>
      <c r="Z96" s="302">
        <f t="shared" si="22"/>
        <v>32.638888888888893</v>
      </c>
      <c r="AA96">
        <f t="shared" si="12"/>
        <v>17.25</v>
      </c>
      <c r="AB96" s="303">
        <f t="shared" si="13"/>
        <v>47.916666666666671</v>
      </c>
      <c r="AC96">
        <f t="shared" si="14"/>
        <v>6.25</v>
      </c>
      <c r="AD96" s="302">
        <f t="shared" si="15"/>
        <v>17.361111111111111</v>
      </c>
      <c r="AE96" s="302">
        <f t="shared" si="16"/>
        <v>0.75</v>
      </c>
      <c r="AF96" s="302">
        <f t="shared" si="17"/>
        <v>2.083333333333333</v>
      </c>
      <c r="AG96" s="302">
        <f t="shared" si="18"/>
        <v>0</v>
      </c>
      <c r="AH96" s="302">
        <f t="shared" si="19"/>
        <v>0</v>
      </c>
    </row>
    <row r="97" spans="1:34">
      <c r="A97">
        <v>1888</v>
      </c>
      <c r="B97" s="128" t="s">
        <v>885</v>
      </c>
      <c r="C97">
        <v>42</v>
      </c>
      <c r="D97" s="299">
        <v>11</v>
      </c>
      <c r="E97">
        <v>16</v>
      </c>
      <c r="F97">
        <v>18</v>
      </c>
      <c r="G97" s="298">
        <v>7</v>
      </c>
      <c r="H97" s="299">
        <v>1</v>
      </c>
      <c r="I97" s="299">
        <v>0</v>
      </c>
      <c r="J97">
        <v>10</v>
      </c>
      <c r="K97">
        <v>14</v>
      </c>
      <c r="L97">
        <v>12</v>
      </c>
      <c r="M97">
        <v>6</v>
      </c>
      <c r="N97" s="299">
        <v>0</v>
      </c>
      <c r="O97">
        <v>14</v>
      </c>
      <c r="P97">
        <v>14</v>
      </c>
      <c r="Q97">
        <v>9</v>
      </c>
      <c r="R97" s="299">
        <v>5</v>
      </c>
      <c r="S97" s="299">
        <v>0</v>
      </c>
      <c r="T97">
        <v>10</v>
      </c>
      <c r="U97">
        <v>10</v>
      </c>
      <c r="V97">
        <v>12</v>
      </c>
      <c r="W97">
        <v>8</v>
      </c>
      <c r="X97" s="299">
        <v>2</v>
      </c>
      <c r="Y97" s="302">
        <f t="shared" si="21"/>
        <v>12.5</v>
      </c>
      <c r="Z97" s="302">
        <f t="shared" si="22"/>
        <v>29.761904761904763</v>
      </c>
      <c r="AA97">
        <f t="shared" si="12"/>
        <v>14</v>
      </c>
      <c r="AB97" s="302">
        <f t="shared" si="13"/>
        <v>33.333333333333329</v>
      </c>
      <c r="AC97">
        <f t="shared" si="14"/>
        <v>10</v>
      </c>
      <c r="AD97" s="302">
        <f t="shared" si="15"/>
        <v>23.809523809523807</v>
      </c>
      <c r="AE97" s="302">
        <f t="shared" si="16"/>
        <v>5</v>
      </c>
      <c r="AF97" s="302">
        <f t="shared" si="17"/>
        <v>11.904761904761903</v>
      </c>
      <c r="AG97" s="302">
        <f t="shared" si="18"/>
        <v>0.5</v>
      </c>
      <c r="AH97" s="302">
        <f t="shared" si="19"/>
        <v>1.1904761904761905</v>
      </c>
    </row>
    <row r="98" spans="1:34">
      <c r="A98">
        <v>1888</v>
      </c>
      <c r="B98" s="100" t="s">
        <v>889</v>
      </c>
      <c r="C98">
        <v>128</v>
      </c>
      <c r="D98" s="298">
        <v>53</v>
      </c>
      <c r="E98">
        <v>77</v>
      </c>
      <c r="F98">
        <v>35</v>
      </c>
      <c r="G98">
        <v>15</v>
      </c>
      <c r="H98">
        <v>1</v>
      </c>
      <c r="I98" s="299">
        <v>0</v>
      </c>
      <c r="J98">
        <v>49</v>
      </c>
      <c r="K98">
        <v>47</v>
      </c>
      <c r="L98">
        <v>27</v>
      </c>
      <c r="M98">
        <v>5</v>
      </c>
      <c r="N98" s="299">
        <v>0</v>
      </c>
      <c r="O98">
        <v>62</v>
      </c>
      <c r="P98">
        <v>37</v>
      </c>
      <c r="Q98">
        <v>24</v>
      </c>
      <c r="R98">
        <v>5</v>
      </c>
      <c r="S98" s="299">
        <v>0</v>
      </c>
      <c r="T98">
        <v>40</v>
      </c>
      <c r="U98">
        <v>34</v>
      </c>
      <c r="V98">
        <v>38</v>
      </c>
      <c r="W98">
        <v>15</v>
      </c>
      <c r="X98">
        <v>1</v>
      </c>
      <c r="Y98" s="302">
        <f t="shared" si="21"/>
        <v>57</v>
      </c>
      <c r="Z98" s="302">
        <f t="shared" si="22"/>
        <v>44.53125</v>
      </c>
      <c r="AA98">
        <f t="shared" si="12"/>
        <v>38.25</v>
      </c>
      <c r="AB98" s="302">
        <f t="shared" si="13"/>
        <v>29.8828125</v>
      </c>
      <c r="AC98">
        <f t="shared" si="14"/>
        <v>26</v>
      </c>
      <c r="AD98" s="302">
        <f t="shared" si="15"/>
        <v>20.3125</v>
      </c>
      <c r="AE98" s="302">
        <f t="shared" si="16"/>
        <v>6.5</v>
      </c>
      <c r="AF98" s="302">
        <f t="shared" si="17"/>
        <v>5.078125</v>
      </c>
      <c r="AG98" s="302">
        <f t="shared" si="18"/>
        <v>0.25</v>
      </c>
      <c r="AH98" s="302">
        <f t="shared" si="19"/>
        <v>0.1953125</v>
      </c>
    </row>
    <row r="99" spans="1:34">
      <c r="A99">
        <v>1888</v>
      </c>
      <c r="B99" s="100" t="s">
        <v>890</v>
      </c>
      <c r="C99" s="298">
        <v>44</v>
      </c>
      <c r="D99" s="299">
        <v>11</v>
      </c>
      <c r="E99" s="298">
        <v>19</v>
      </c>
      <c r="F99">
        <v>21</v>
      </c>
      <c r="G99" s="299">
        <v>3</v>
      </c>
      <c r="H99" s="299">
        <v>1</v>
      </c>
      <c r="I99" s="299">
        <v>0</v>
      </c>
      <c r="J99" s="298">
        <v>14</v>
      </c>
      <c r="K99">
        <v>17</v>
      </c>
      <c r="L99">
        <v>11</v>
      </c>
      <c r="M99">
        <v>2</v>
      </c>
      <c r="N99" s="299">
        <v>0</v>
      </c>
      <c r="O99" s="298">
        <v>15</v>
      </c>
      <c r="P99">
        <v>14</v>
      </c>
      <c r="Q99" s="298">
        <v>13</v>
      </c>
      <c r="R99" s="298">
        <v>2</v>
      </c>
      <c r="S99" s="299">
        <v>0</v>
      </c>
      <c r="T99" s="298">
        <v>13</v>
      </c>
      <c r="U99">
        <v>11</v>
      </c>
      <c r="V99">
        <v>13</v>
      </c>
      <c r="W99">
        <v>4</v>
      </c>
      <c r="X99" s="299">
        <v>3</v>
      </c>
      <c r="Y99" s="302">
        <f t="shared" si="21"/>
        <v>15.25</v>
      </c>
      <c r="Z99" s="302">
        <f t="shared" si="22"/>
        <v>34.659090909090914</v>
      </c>
      <c r="AA99">
        <f t="shared" si="12"/>
        <v>15.75</v>
      </c>
      <c r="AB99" s="302">
        <f t="shared" si="13"/>
        <v>35.795454545454547</v>
      </c>
      <c r="AC99">
        <f t="shared" si="14"/>
        <v>10</v>
      </c>
      <c r="AD99" s="302">
        <f t="shared" si="15"/>
        <v>22.727272727272727</v>
      </c>
      <c r="AE99" s="302">
        <f t="shared" si="16"/>
        <v>2.25</v>
      </c>
      <c r="AF99" s="302">
        <f t="shared" si="17"/>
        <v>5.1136363636363642</v>
      </c>
      <c r="AG99" s="302">
        <f t="shared" si="18"/>
        <v>0.75</v>
      </c>
      <c r="AH99" s="302">
        <f t="shared" si="19"/>
        <v>1.7045454545454544</v>
      </c>
    </row>
    <row r="100" spans="1:34">
      <c r="A100">
        <v>1888</v>
      </c>
      <c r="B100" s="100" t="s">
        <v>979</v>
      </c>
      <c r="C100">
        <v>20</v>
      </c>
      <c r="D100" s="299">
        <v>6</v>
      </c>
      <c r="E100">
        <v>10</v>
      </c>
      <c r="F100">
        <v>6</v>
      </c>
      <c r="G100" s="299">
        <v>2</v>
      </c>
      <c r="H100" s="299">
        <v>2</v>
      </c>
      <c r="I100" s="299">
        <v>0</v>
      </c>
      <c r="J100">
        <v>6</v>
      </c>
      <c r="K100" s="299">
        <v>6</v>
      </c>
      <c r="L100" s="298">
        <v>4</v>
      </c>
      <c r="M100" s="298">
        <v>1</v>
      </c>
      <c r="N100" s="299">
        <v>3</v>
      </c>
      <c r="O100" s="298">
        <v>5</v>
      </c>
      <c r="P100" s="299">
        <v>7</v>
      </c>
      <c r="Q100" s="298">
        <v>4</v>
      </c>
      <c r="R100" s="299">
        <v>4</v>
      </c>
      <c r="S100" s="299">
        <v>0</v>
      </c>
      <c r="T100">
        <v>6</v>
      </c>
      <c r="U100">
        <v>5</v>
      </c>
      <c r="V100">
        <v>5</v>
      </c>
      <c r="W100">
        <v>4</v>
      </c>
      <c r="X100" s="299">
        <v>0</v>
      </c>
      <c r="Y100" s="302">
        <f t="shared" si="21"/>
        <v>6.75</v>
      </c>
      <c r="Z100" s="302">
        <f t="shared" si="22"/>
        <v>33.75</v>
      </c>
      <c r="AA100">
        <f t="shared" si="12"/>
        <v>6</v>
      </c>
      <c r="AB100" s="302">
        <f t="shared" si="13"/>
        <v>30</v>
      </c>
      <c r="AC100">
        <f t="shared" si="14"/>
        <v>3.75</v>
      </c>
      <c r="AD100" s="302">
        <f t="shared" si="15"/>
        <v>18.75</v>
      </c>
      <c r="AE100" s="302">
        <f t="shared" si="16"/>
        <v>2.75</v>
      </c>
      <c r="AF100" s="302">
        <f t="shared" si="17"/>
        <v>13.750000000000002</v>
      </c>
      <c r="AG100" s="302">
        <f t="shared" si="18"/>
        <v>0.75</v>
      </c>
      <c r="AH100" s="302">
        <f t="shared" si="19"/>
        <v>3.75</v>
      </c>
    </row>
    <row r="101" spans="1:34" s="61" customFormat="1">
      <c r="A101" s="61">
        <v>1888</v>
      </c>
      <c r="B101" s="239" t="s">
        <v>1070</v>
      </c>
      <c r="C101" s="61">
        <v>436</v>
      </c>
      <c r="D101" s="61">
        <v>67</v>
      </c>
      <c r="E101" s="61">
        <v>111</v>
      </c>
      <c r="F101" s="61">
        <v>175</v>
      </c>
      <c r="G101" s="61">
        <v>124</v>
      </c>
      <c r="H101" s="61">
        <v>17</v>
      </c>
      <c r="I101" s="61">
        <v>9</v>
      </c>
      <c r="J101" s="61">
        <v>66</v>
      </c>
      <c r="K101" s="61">
        <v>119</v>
      </c>
      <c r="L101" s="61">
        <v>191</v>
      </c>
      <c r="M101" s="61">
        <v>36</v>
      </c>
      <c r="N101" s="61">
        <v>24</v>
      </c>
      <c r="O101" s="61">
        <v>105</v>
      </c>
      <c r="P101" s="61">
        <v>158</v>
      </c>
      <c r="Q101" s="61">
        <v>128</v>
      </c>
      <c r="R101" s="61">
        <v>44</v>
      </c>
      <c r="S101" s="61">
        <v>1</v>
      </c>
      <c r="T101" s="61">
        <v>64</v>
      </c>
      <c r="U101" s="61">
        <v>125</v>
      </c>
      <c r="V101" s="61">
        <v>172</v>
      </c>
      <c r="W101" s="61">
        <v>57</v>
      </c>
      <c r="X101" s="61">
        <v>18</v>
      </c>
      <c r="Y101" s="304">
        <f t="shared" si="21"/>
        <v>86.5</v>
      </c>
      <c r="Z101" s="304">
        <f t="shared" si="22"/>
        <v>19.839449541284402</v>
      </c>
      <c r="AA101" s="61">
        <f t="shared" si="12"/>
        <v>144.25</v>
      </c>
      <c r="AB101" s="304">
        <f t="shared" si="13"/>
        <v>33.084862385321102</v>
      </c>
      <c r="AC101" s="61">
        <f t="shared" si="14"/>
        <v>153.75</v>
      </c>
      <c r="AD101" s="304">
        <f t="shared" si="15"/>
        <v>35.263761467889907</v>
      </c>
      <c r="AE101" s="304">
        <f t="shared" si="16"/>
        <v>38.5</v>
      </c>
      <c r="AF101" s="304">
        <f t="shared" si="17"/>
        <v>8.8302752293577988</v>
      </c>
      <c r="AG101" s="304">
        <f t="shared" si="18"/>
        <v>13</v>
      </c>
      <c r="AH101" s="304">
        <f t="shared" si="19"/>
        <v>2.9816513761467891</v>
      </c>
    </row>
    <row r="102" spans="1:34">
      <c r="A102">
        <v>1888</v>
      </c>
      <c r="B102" s="128" t="s">
        <v>864</v>
      </c>
      <c r="C102">
        <v>176</v>
      </c>
      <c r="D102" s="299">
        <v>27</v>
      </c>
      <c r="E102">
        <v>52</v>
      </c>
      <c r="F102">
        <v>66</v>
      </c>
      <c r="G102">
        <v>46</v>
      </c>
      <c r="H102">
        <v>11</v>
      </c>
      <c r="I102">
        <v>1</v>
      </c>
      <c r="J102">
        <v>36</v>
      </c>
      <c r="K102">
        <v>47</v>
      </c>
      <c r="L102">
        <v>69</v>
      </c>
      <c r="M102">
        <v>15</v>
      </c>
      <c r="N102">
        <v>9</v>
      </c>
      <c r="O102">
        <v>49</v>
      </c>
      <c r="P102">
        <v>57</v>
      </c>
      <c r="Q102">
        <v>46</v>
      </c>
      <c r="R102">
        <v>23</v>
      </c>
      <c r="S102" s="299">
        <v>1</v>
      </c>
      <c r="T102">
        <v>35</v>
      </c>
      <c r="U102">
        <v>53</v>
      </c>
      <c r="V102">
        <v>53</v>
      </c>
      <c r="W102">
        <v>29</v>
      </c>
      <c r="X102">
        <v>6</v>
      </c>
      <c r="Y102" s="302">
        <f t="shared" si="21"/>
        <v>43</v>
      </c>
      <c r="Z102" s="302">
        <f t="shared" si="22"/>
        <v>24.431818181818183</v>
      </c>
      <c r="AA102">
        <f t="shared" si="12"/>
        <v>55.75</v>
      </c>
      <c r="AB102" s="302">
        <f t="shared" si="13"/>
        <v>31.676136363636363</v>
      </c>
      <c r="AC102">
        <f t="shared" si="14"/>
        <v>53.5</v>
      </c>
      <c r="AD102" s="302">
        <f t="shared" si="15"/>
        <v>30.39772727272727</v>
      </c>
      <c r="AE102" s="302">
        <f t="shared" si="16"/>
        <v>19.5</v>
      </c>
      <c r="AF102" s="302">
        <f t="shared" si="17"/>
        <v>11.079545454545455</v>
      </c>
      <c r="AG102" s="302">
        <f t="shared" si="18"/>
        <v>4.25</v>
      </c>
      <c r="AH102" s="302">
        <f t="shared" si="19"/>
        <v>2.4147727272727271</v>
      </c>
    </row>
    <row r="103" spans="1:34">
      <c r="A103">
        <v>1888</v>
      </c>
      <c r="B103" s="100" t="s">
        <v>877</v>
      </c>
      <c r="C103">
        <v>114</v>
      </c>
      <c r="D103" s="299">
        <v>23</v>
      </c>
      <c r="E103">
        <v>30</v>
      </c>
      <c r="F103">
        <v>43</v>
      </c>
      <c r="G103">
        <v>38</v>
      </c>
      <c r="H103">
        <v>1</v>
      </c>
      <c r="I103">
        <v>2</v>
      </c>
      <c r="J103">
        <v>16</v>
      </c>
      <c r="K103">
        <v>23</v>
      </c>
      <c r="L103">
        <v>61</v>
      </c>
      <c r="M103">
        <v>9</v>
      </c>
      <c r="N103">
        <v>5</v>
      </c>
      <c r="O103">
        <v>26</v>
      </c>
      <c r="P103">
        <v>37</v>
      </c>
      <c r="Q103">
        <v>43</v>
      </c>
      <c r="R103">
        <v>8</v>
      </c>
      <c r="S103" s="299">
        <v>0</v>
      </c>
      <c r="T103">
        <v>15</v>
      </c>
      <c r="U103">
        <v>28</v>
      </c>
      <c r="V103">
        <v>53</v>
      </c>
      <c r="W103">
        <v>15</v>
      </c>
      <c r="X103">
        <v>3</v>
      </c>
      <c r="Y103" s="302">
        <f t="shared" si="21"/>
        <v>21.75</v>
      </c>
      <c r="Z103" s="302">
        <f t="shared" si="22"/>
        <v>19.078947368421055</v>
      </c>
      <c r="AA103">
        <f t="shared" si="12"/>
        <v>32.75</v>
      </c>
      <c r="AB103" s="302">
        <f t="shared" si="13"/>
        <v>28.728070175438596</v>
      </c>
      <c r="AC103">
        <f t="shared" si="14"/>
        <v>48.75</v>
      </c>
      <c r="AD103" s="302">
        <f t="shared" si="15"/>
        <v>42.763157894736842</v>
      </c>
      <c r="AE103" s="302">
        <f t="shared" si="16"/>
        <v>8.25</v>
      </c>
      <c r="AF103" s="302">
        <f t="shared" si="17"/>
        <v>7.2368421052631584</v>
      </c>
      <c r="AG103" s="302">
        <f t="shared" si="18"/>
        <v>2.5</v>
      </c>
      <c r="AH103" s="302">
        <f t="shared" si="19"/>
        <v>2.1929824561403506</v>
      </c>
    </row>
    <row r="104" spans="1:34">
      <c r="A104">
        <v>1888</v>
      </c>
      <c r="B104" s="100" t="s">
        <v>964</v>
      </c>
      <c r="C104">
        <v>146</v>
      </c>
      <c r="D104" s="299">
        <v>17</v>
      </c>
      <c r="E104">
        <v>29</v>
      </c>
      <c r="F104">
        <v>66</v>
      </c>
      <c r="G104">
        <v>40</v>
      </c>
      <c r="H104">
        <v>5</v>
      </c>
      <c r="I104" s="298">
        <v>6</v>
      </c>
      <c r="J104">
        <v>14</v>
      </c>
      <c r="K104">
        <v>49</v>
      </c>
      <c r="L104">
        <v>61</v>
      </c>
      <c r="M104">
        <v>12</v>
      </c>
      <c r="N104">
        <v>10</v>
      </c>
      <c r="O104" s="299">
        <v>30</v>
      </c>
      <c r="P104">
        <v>64</v>
      </c>
      <c r="Q104">
        <v>39</v>
      </c>
      <c r="R104">
        <v>13</v>
      </c>
      <c r="S104" s="299">
        <v>0</v>
      </c>
      <c r="T104">
        <v>14</v>
      </c>
      <c r="U104">
        <v>44</v>
      </c>
      <c r="V104">
        <v>66</v>
      </c>
      <c r="W104">
        <v>13</v>
      </c>
      <c r="X104">
        <v>9</v>
      </c>
      <c r="Y104" s="302">
        <f t="shared" si="21"/>
        <v>21.75</v>
      </c>
      <c r="Z104" s="302">
        <f t="shared" si="22"/>
        <v>14.897260273972604</v>
      </c>
      <c r="AA104">
        <f t="shared" si="12"/>
        <v>55.75</v>
      </c>
      <c r="AB104" s="302">
        <f t="shared" si="13"/>
        <v>38.184931506849317</v>
      </c>
      <c r="AC104">
        <f t="shared" si="14"/>
        <v>51.5</v>
      </c>
      <c r="AD104" s="302">
        <f t="shared" si="15"/>
        <v>35.273972602739725</v>
      </c>
      <c r="AE104" s="302">
        <f t="shared" si="16"/>
        <v>10.75</v>
      </c>
      <c r="AF104" s="302">
        <f t="shared" si="17"/>
        <v>7.3630136986301373</v>
      </c>
      <c r="AG104" s="302">
        <f t="shared" si="18"/>
        <v>6.25</v>
      </c>
      <c r="AH104" s="302">
        <f t="shared" si="19"/>
        <v>4.2808219178082192</v>
      </c>
    </row>
    <row r="105" spans="1:34" s="61" customFormat="1">
      <c r="A105" s="61">
        <v>1888</v>
      </c>
      <c r="B105" s="239" t="s">
        <v>1071</v>
      </c>
      <c r="C105" s="61">
        <v>89</v>
      </c>
      <c r="D105" s="270">
        <v>6</v>
      </c>
      <c r="E105" s="61">
        <v>12</v>
      </c>
      <c r="F105" s="61">
        <v>32</v>
      </c>
      <c r="G105" s="61">
        <v>31</v>
      </c>
      <c r="H105" s="61">
        <v>11</v>
      </c>
      <c r="I105" s="61">
        <v>3</v>
      </c>
      <c r="J105" s="61">
        <v>8</v>
      </c>
      <c r="K105" s="61">
        <v>19</v>
      </c>
      <c r="L105" s="61">
        <v>34</v>
      </c>
      <c r="M105" s="61">
        <v>22</v>
      </c>
      <c r="N105" s="61">
        <v>6</v>
      </c>
      <c r="O105" s="61">
        <v>10</v>
      </c>
      <c r="P105" s="61">
        <v>15</v>
      </c>
      <c r="Q105" s="61">
        <v>40</v>
      </c>
      <c r="R105" s="61">
        <v>23</v>
      </c>
      <c r="S105" s="61">
        <v>1</v>
      </c>
      <c r="T105" s="61">
        <v>11</v>
      </c>
      <c r="U105" s="61">
        <v>12</v>
      </c>
      <c r="V105" s="61">
        <v>21</v>
      </c>
      <c r="W105" s="61">
        <v>40</v>
      </c>
      <c r="X105" s="61">
        <v>5</v>
      </c>
      <c r="Y105" s="304">
        <f t="shared" si="21"/>
        <v>10.25</v>
      </c>
      <c r="Z105" s="304">
        <f t="shared" si="22"/>
        <v>11.51685393258427</v>
      </c>
      <c r="AA105" s="61">
        <f t="shared" si="12"/>
        <v>19.5</v>
      </c>
      <c r="AB105" s="304">
        <f t="shared" si="13"/>
        <v>21.910112359550563</v>
      </c>
      <c r="AC105" s="61">
        <f t="shared" si="14"/>
        <v>31.5</v>
      </c>
      <c r="AD105" s="304">
        <f t="shared" si="15"/>
        <v>35.393258426966291</v>
      </c>
      <c r="AE105" s="304">
        <f t="shared" si="16"/>
        <v>24</v>
      </c>
      <c r="AF105" s="304">
        <f t="shared" si="17"/>
        <v>26.966292134831459</v>
      </c>
      <c r="AG105" s="304">
        <f t="shared" si="18"/>
        <v>3.75</v>
      </c>
      <c r="AH105" s="304">
        <f t="shared" si="19"/>
        <v>4.213483146067416</v>
      </c>
    </row>
    <row r="106" spans="1:34">
      <c r="A106">
        <v>1888</v>
      </c>
      <c r="B106" s="100" t="s">
        <v>844</v>
      </c>
      <c r="Y106" s="302"/>
      <c r="Z106" s="302"/>
      <c r="AB106" s="302"/>
      <c r="AD106" s="302"/>
      <c r="AF106" s="302"/>
      <c r="AG106" s="302"/>
      <c r="AH106" s="302"/>
    </row>
    <row r="107" spans="1:34" s="61" customFormat="1">
      <c r="A107" s="61">
        <v>1888</v>
      </c>
      <c r="B107" s="239" t="s">
        <v>1072</v>
      </c>
      <c r="C107" s="61">
        <v>1706</v>
      </c>
      <c r="D107" s="61">
        <v>304</v>
      </c>
      <c r="E107" s="61">
        <v>547</v>
      </c>
      <c r="F107" s="61">
        <v>746</v>
      </c>
      <c r="G107" s="61">
        <v>350</v>
      </c>
      <c r="H107" s="61">
        <v>50</v>
      </c>
      <c r="I107" s="61">
        <v>13</v>
      </c>
      <c r="J107" s="61">
        <v>369</v>
      </c>
      <c r="K107" s="61">
        <v>538</v>
      </c>
      <c r="L107" s="61">
        <v>612</v>
      </c>
      <c r="M107" s="61">
        <v>144</v>
      </c>
      <c r="N107" s="61">
        <v>43</v>
      </c>
      <c r="O107" s="61">
        <v>412</v>
      </c>
      <c r="P107" s="61">
        <v>559</v>
      </c>
      <c r="Q107" s="61">
        <v>557</v>
      </c>
      <c r="R107" s="61">
        <v>169</v>
      </c>
      <c r="S107" s="61">
        <v>9</v>
      </c>
      <c r="T107" s="61">
        <v>254</v>
      </c>
      <c r="U107" s="61">
        <v>439</v>
      </c>
      <c r="V107" s="61">
        <v>589</v>
      </c>
      <c r="W107" s="61">
        <v>394</v>
      </c>
      <c r="X107" s="61">
        <v>30</v>
      </c>
      <c r="Y107" s="304">
        <f t="shared" ref="Y107:Y138" si="23">AVERAGE(T107,O107,J107,E107)</f>
        <v>395.5</v>
      </c>
      <c r="Z107" s="304">
        <f t="shared" ref="Z107:Z138" si="24">Y107/C107*100</f>
        <v>23.182883939038685</v>
      </c>
      <c r="AA107" s="61">
        <f t="shared" si="12"/>
        <v>570.5</v>
      </c>
      <c r="AB107" s="304">
        <f t="shared" si="13"/>
        <v>33.440797186400943</v>
      </c>
      <c r="AC107" s="61">
        <f t="shared" si="14"/>
        <v>527</v>
      </c>
      <c r="AD107" s="304">
        <f t="shared" si="15"/>
        <v>30.890973036342324</v>
      </c>
      <c r="AE107" s="304">
        <f t="shared" si="16"/>
        <v>189.25</v>
      </c>
      <c r="AF107" s="304">
        <f t="shared" si="17"/>
        <v>11.093200468933178</v>
      </c>
      <c r="AG107" s="304">
        <f t="shared" si="18"/>
        <v>23.75</v>
      </c>
      <c r="AH107" s="304">
        <f t="shared" si="19"/>
        <v>1.3921453692848769</v>
      </c>
    </row>
    <row r="108" spans="1:34">
      <c r="A108">
        <v>1888</v>
      </c>
      <c r="B108" s="100" t="s">
        <v>976</v>
      </c>
      <c r="C108">
        <v>73</v>
      </c>
      <c r="D108" s="299">
        <v>3</v>
      </c>
      <c r="E108">
        <v>14</v>
      </c>
      <c r="F108">
        <v>36</v>
      </c>
      <c r="G108">
        <v>18</v>
      </c>
      <c r="H108">
        <v>2</v>
      </c>
      <c r="I108" s="299">
        <v>3</v>
      </c>
      <c r="J108" s="299">
        <v>11</v>
      </c>
      <c r="K108">
        <v>24</v>
      </c>
      <c r="L108">
        <v>24</v>
      </c>
      <c r="M108">
        <v>10</v>
      </c>
      <c r="N108" s="299">
        <v>4</v>
      </c>
      <c r="O108">
        <v>10</v>
      </c>
      <c r="P108">
        <v>20</v>
      </c>
      <c r="Q108">
        <v>26</v>
      </c>
      <c r="R108">
        <v>17</v>
      </c>
      <c r="S108" s="299">
        <v>0</v>
      </c>
      <c r="T108" s="299">
        <v>5</v>
      </c>
      <c r="U108">
        <v>9</v>
      </c>
      <c r="V108">
        <v>32</v>
      </c>
      <c r="W108">
        <v>24</v>
      </c>
      <c r="X108">
        <v>3</v>
      </c>
      <c r="Y108" s="302">
        <f t="shared" si="23"/>
        <v>10</v>
      </c>
      <c r="Z108" s="302">
        <f t="shared" si="24"/>
        <v>13.698630136986301</v>
      </c>
      <c r="AA108">
        <f t="shared" si="12"/>
        <v>22.25</v>
      </c>
      <c r="AB108" s="302">
        <f t="shared" si="13"/>
        <v>30.479452054794521</v>
      </c>
      <c r="AC108">
        <f t="shared" si="14"/>
        <v>25</v>
      </c>
      <c r="AD108" s="302">
        <f t="shared" si="15"/>
        <v>34.246575342465754</v>
      </c>
      <c r="AE108" s="302">
        <f t="shared" si="16"/>
        <v>13.25</v>
      </c>
      <c r="AF108" s="302">
        <f t="shared" si="17"/>
        <v>18.150684931506849</v>
      </c>
      <c r="AG108" s="302">
        <f t="shared" si="18"/>
        <v>2.5</v>
      </c>
      <c r="AH108" s="302">
        <f t="shared" si="19"/>
        <v>3.4246575342465753</v>
      </c>
    </row>
    <row r="109" spans="1:34">
      <c r="A109">
        <v>1888</v>
      </c>
      <c r="B109" s="100" t="s">
        <v>863</v>
      </c>
      <c r="C109">
        <v>105</v>
      </c>
      <c r="D109" s="299">
        <v>13</v>
      </c>
      <c r="E109">
        <v>30</v>
      </c>
      <c r="F109">
        <v>44</v>
      </c>
      <c r="G109">
        <v>29</v>
      </c>
      <c r="H109">
        <v>2</v>
      </c>
      <c r="I109" s="299">
        <v>0</v>
      </c>
      <c r="J109">
        <v>14</v>
      </c>
      <c r="K109">
        <v>30</v>
      </c>
      <c r="L109">
        <v>50</v>
      </c>
      <c r="M109">
        <v>8</v>
      </c>
      <c r="N109">
        <v>3</v>
      </c>
      <c r="O109">
        <v>20</v>
      </c>
      <c r="P109">
        <v>39</v>
      </c>
      <c r="Q109">
        <v>38</v>
      </c>
      <c r="R109">
        <v>8</v>
      </c>
      <c r="S109" s="299">
        <v>0</v>
      </c>
      <c r="T109">
        <v>15</v>
      </c>
      <c r="U109">
        <v>21</v>
      </c>
      <c r="V109">
        <v>52</v>
      </c>
      <c r="W109">
        <v>14</v>
      </c>
      <c r="X109">
        <v>3</v>
      </c>
      <c r="Y109" s="302">
        <f t="shared" si="23"/>
        <v>19.75</v>
      </c>
      <c r="Z109" s="302">
        <f t="shared" si="24"/>
        <v>18.80952380952381</v>
      </c>
      <c r="AA109">
        <f t="shared" si="12"/>
        <v>33.5</v>
      </c>
      <c r="AB109" s="302">
        <f t="shared" si="13"/>
        <v>31.904761904761902</v>
      </c>
      <c r="AC109">
        <f t="shared" si="14"/>
        <v>42.25</v>
      </c>
      <c r="AD109" s="302">
        <f t="shared" si="15"/>
        <v>40.238095238095241</v>
      </c>
      <c r="AE109" s="302">
        <f t="shared" si="16"/>
        <v>8</v>
      </c>
      <c r="AF109" s="302">
        <f t="shared" si="17"/>
        <v>7.6190476190476195</v>
      </c>
      <c r="AG109" s="302">
        <f t="shared" si="18"/>
        <v>1.5</v>
      </c>
      <c r="AH109" s="302">
        <f t="shared" si="19"/>
        <v>1.4285714285714286</v>
      </c>
    </row>
    <row r="110" spans="1:34">
      <c r="A110">
        <v>1888</v>
      </c>
      <c r="B110" s="100" t="s">
        <v>975</v>
      </c>
      <c r="C110">
        <v>169</v>
      </c>
      <c r="D110" s="299">
        <v>19</v>
      </c>
      <c r="E110">
        <v>34</v>
      </c>
      <c r="F110">
        <v>78</v>
      </c>
      <c r="G110">
        <v>50</v>
      </c>
      <c r="H110">
        <v>7</v>
      </c>
      <c r="I110" s="299">
        <v>0</v>
      </c>
      <c r="J110">
        <v>21</v>
      </c>
      <c r="K110">
        <v>56</v>
      </c>
      <c r="L110">
        <v>58</v>
      </c>
      <c r="M110">
        <v>29</v>
      </c>
      <c r="N110">
        <v>5</v>
      </c>
      <c r="O110">
        <v>30</v>
      </c>
      <c r="P110">
        <v>49</v>
      </c>
      <c r="Q110">
        <v>65</v>
      </c>
      <c r="R110">
        <v>23</v>
      </c>
      <c r="S110">
        <v>2</v>
      </c>
      <c r="T110">
        <v>17</v>
      </c>
      <c r="U110">
        <v>43</v>
      </c>
      <c r="V110">
        <v>58</v>
      </c>
      <c r="W110">
        <v>50</v>
      </c>
      <c r="X110">
        <v>1</v>
      </c>
      <c r="Y110" s="302">
        <f t="shared" si="23"/>
        <v>25.5</v>
      </c>
      <c r="Z110" s="302">
        <f t="shared" si="24"/>
        <v>15.088757396449704</v>
      </c>
      <c r="AA110">
        <f t="shared" si="12"/>
        <v>56.5</v>
      </c>
      <c r="AB110" s="302">
        <f t="shared" si="13"/>
        <v>33.431952662721891</v>
      </c>
      <c r="AC110">
        <f t="shared" si="14"/>
        <v>57.75</v>
      </c>
      <c r="AD110" s="302">
        <f t="shared" si="15"/>
        <v>34.171597633136095</v>
      </c>
      <c r="AE110" s="302">
        <f t="shared" si="16"/>
        <v>27.25</v>
      </c>
      <c r="AF110" s="302">
        <f t="shared" si="17"/>
        <v>16.124260355029584</v>
      </c>
      <c r="AG110" s="302">
        <f t="shared" si="18"/>
        <v>2</v>
      </c>
      <c r="AH110" s="302">
        <f t="shared" si="19"/>
        <v>1.1834319526627219</v>
      </c>
    </row>
    <row r="111" spans="1:34">
      <c r="A111">
        <v>1888</v>
      </c>
      <c r="B111" s="128" t="s">
        <v>901</v>
      </c>
      <c r="C111">
        <v>135</v>
      </c>
      <c r="D111" s="299">
        <v>17</v>
      </c>
      <c r="E111">
        <v>39</v>
      </c>
      <c r="F111">
        <v>74</v>
      </c>
      <c r="G111">
        <v>14</v>
      </c>
      <c r="H111">
        <v>6</v>
      </c>
      <c r="I111" s="299">
        <v>2</v>
      </c>
      <c r="J111">
        <v>21</v>
      </c>
      <c r="K111">
        <v>48</v>
      </c>
      <c r="L111">
        <v>55</v>
      </c>
      <c r="M111">
        <v>5</v>
      </c>
      <c r="N111">
        <v>6</v>
      </c>
      <c r="O111">
        <v>26</v>
      </c>
      <c r="P111">
        <v>41</v>
      </c>
      <c r="Q111">
        <v>53</v>
      </c>
      <c r="R111">
        <v>14</v>
      </c>
      <c r="S111">
        <v>1</v>
      </c>
      <c r="T111">
        <v>14</v>
      </c>
      <c r="U111">
        <v>36</v>
      </c>
      <c r="V111">
        <v>49</v>
      </c>
      <c r="W111">
        <v>34</v>
      </c>
      <c r="X111">
        <v>2</v>
      </c>
      <c r="Y111" s="302">
        <f t="shared" si="23"/>
        <v>25</v>
      </c>
      <c r="Z111" s="302">
        <f t="shared" si="24"/>
        <v>18.518518518518519</v>
      </c>
      <c r="AA111">
        <f t="shared" si="12"/>
        <v>49.75</v>
      </c>
      <c r="AB111" s="302">
        <f t="shared" si="13"/>
        <v>36.851851851851855</v>
      </c>
      <c r="AC111">
        <f t="shared" si="14"/>
        <v>42.75</v>
      </c>
      <c r="AD111" s="302">
        <f t="shared" si="15"/>
        <v>31.666666666666664</v>
      </c>
      <c r="AE111" s="302">
        <f t="shared" si="16"/>
        <v>14.75</v>
      </c>
      <c r="AF111" s="302">
        <f t="shared" si="17"/>
        <v>10.925925925925926</v>
      </c>
      <c r="AG111" s="302">
        <f t="shared" si="18"/>
        <v>2.75</v>
      </c>
      <c r="AH111" s="302">
        <f t="shared" si="19"/>
        <v>2.0370370370370372</v>
      </c>
    </row>
    <row r="112" spans="1:34">
      <c r="A112">
        <v>1888</v>
      </c>
      <c r="B112" s="128" t="s">
        <v>887</v>
      </c>
      <c r="C112">
        <v>94</v>
      </c>
      <c r="D112" s="299">
        <v>19</v>
      </c>
      <c r="E112">
        <v>33</v>
      </c>
      <c r="F112">
        <v>42</v>
      </c>
      <c r="G112">
        <v>18</v>
      </c>
      <c r="H112">
        <v>1</v>
      </c>
      <c r="I112" s="299">
        <v>0</v>
      </c>
      <c r="J112">
        <v>20</v>
      </c>
      <c r="K112">
        <v>28</v>
      </c>
      <c r="L112">
        <v>44</v>
      </c>
      <c r="M112">
        <v>2</v>
      </c>
      <c r="N112" s="299">
        <v>0</v>
      </c>
      <c r="O112" s="299">
        <v>24</v>
      </c>
      <c r="P112">
        <v>37</v>
      </c>
      <c r="Q112">
        <v>30</v>
      </c>
      <c r="R112">
        <v>3</v>
      </c>
      <c r="S112" s="299">
        <v>0</v>
      </c>
      <c r="T112">
        <v>16</v>
      </c>
      <c r="U112">
        <v>25</v>
      </c>
      <c r="V112">
        <v>35</v>
      </c>
      <c r="W112">
        <v>18</v>
      </c>
      <c r="X112" s="299">
        <v>0</v>
      </c>
      <c r="Y112" s="302">
        <f t="shared" si="23"/>
        <v>23.25</v>
      </c>
      <c r="Z112" s="302">
        <f t="shared" si="24"/>
        <v>24.73404255319149</v>
      </c>
      <c r="AA112">
        <f t="shared" si="12"/>
        <v>33</v>
      </c>
      <c r="AB112" s="302">
        <f t="shared" si="13"/>
        <v>35.106382978723403</v>
      </c>
      <c r="AC112">
        <f t="shared" si="14"/>
        <v>31.75</v>
      </c>
      <c r="AD112" s="302">
        <f t="shared" si="15"/>
        <v>33.776595744680847</v>
      </c>
      <c r="AE112" s="302">
        <f t="shared" si="16"/>
        <v>6</v>
      </c>
      <c r="AF112" s="302">
        <f t="shared" si="17"/>
        <v>6.3829787234042552</v>
      </c>
      <c r="AG112" s="302">
        <f t="shared" si="18"/>
        <v>0</v>
      </c>
      <c r="AH112" s="302">
        <f t="shared" si="19"/>
        <v>0</v>
      </c>
    </row>
    <row r="113" spans="1:34">
      <c r="A113">
        <v>1888</v>
      </c>
      <c r="B113" s="100" t="s">
        <v>896</v>
      </c>
      <c r="C113">
        <v>139</v>
      </c>
      <c r="D113" s="299">
        <v>75</v>
      </c>
      <c r="E113">
        <v>99</v>
      </c>
      <c r="F113">
        <v>32</v>
      </c>
      <c r="G113">
        <v>7</v>
      </c>
      <c r="H113" s="299">
        <v>1</v>
      </c>
      <c r="I113" s="299">
        <v>0</v>
      </c>
      <c r="J113">
        <v>73</v>
      </c>
      <c r="K113">
        <v>34</v>
      </c>
      <c r="L113">
        <v>28</v>
      </c>
      <c r="M113">
        <v>3</v>
      </c>
      <c r="N113" s="299">
        <v>1</v>
      </c>
      <c r="O113">
        <v>66</v>
      </c>
      <c r="P113">
        <v>50</v>
      </c>
      <c r="Q113">
        <v>21</v>
      </c>
      <c r="R113">
        <v>2</v>
      </c>
      <c r="S113" s="299">
        <v>0</v>
      </c>
      <c r="T113">
        <v>53</v>
      </c>
      <c r="U113">
        <v>45</v>
      </c>
      <c r="V113">
        <v>35</v>
      </c>
      <c r="W113">
        <v>5</v>
      </c>
      <c r="X113">
        <v>1</v>
      </c>
      <c r="Y113" s="302">
        <f t="shared" si="23"/>
        <v>72.75</v>
      </c>
      <c r="Z113" s="302">
        <f t="shared" si="24"/>
        <v>52.338129496402871</v>
      </c>
      <c r="AA113">
        <f t="shared" si="12"/>
        <v>40.25</v>
      </c>
      <c r="AB113" s="302">
        <f t="shared" si="13"/>
        <v>28.956834532374099</v>
      </c>
      <c r="AC113">
        <f t="shared" si="14"/>
        <v>22.75</v>
      </c>
      <c r="AD113" s="302">
        <f t="shared" si="15"/>
        <v>16.366906474820144</v>
      </c>
      <c r="AE113" s="302">
        <f t="shared" si="16"/>
        <v>2.75</v>
      </c>
      <c r="AF113" s="302">
        <f t="shared" si="17"/>
        <v>1.9784172661870503</v>
      </c>
      <c r="AG113" s="302">
        <f t="shared" si="18"/>
        <v>0.5</v>
      </c>
      <c r="AH113" s="302">
        <f t="shared" si="19"/>
        <v>0.35971223021582738</v>
      </c>
    </row>
    <row r="114" spans="1:34">
      <c r="A114">
        <v>1888</v>
      </c>
      <c r="B114" s="100" t="s">
        <v>888</v>
      </c>
      <c r="C114">
        <v>139</v>
      </c>
      <c r="D114" s="299">
        <v>22</v>
      </c>
      <c r="E114">
        <v>39</v>
      </c>
      <c r="F114">
        <v>59</v>
      </c>
      <c r="G114">
        <v>37</v>
      </c>
      <c r="H114">
        <v>3</v>
      </c>
      <c r="I114">
        <v>1</v>
      </c>
      <c r="J114">
        <v>24</v>
      </c>
      <c r="K114">
        <v>41</v>
      </c>
      <c r="L114">
        <v>51</v>
      </c>
      <c r="M114">
        <v>17</v>
      </c>
      <c r="N114">
        <v>6</v>
      </c>
      <c r="O114">
        <v>24</v>
      </c>
      <c r="P114">
        <v>42</v>
      </c>
      <c r="Q114">
        <v>47</v>
      </c>
      <c r="R114">
        <v>24</v>
      </c>
      <c r="S114" s="299">
        <v>2</v>
      </c>
      <c r="T114">
        <v>15</v>
      </c>
      <c r="U114">
        <v>30</v>
      </c>
      <c r="V114">
        <v>48</v>
      </c>
      <c r="W114">
        <v>40</v>
      </c>
      <c r="X114">
        <v>6</v>
      </c>
      <c r="Y114" s="302">
        <f t="shared" si="23"/>
        <v>25.5</v>
      </c>
      <c r="Z114" s="302">
        <f t="shared" si="24"/>
        <v>18.345323741007196</v>
      </c>
      <c r="AA114">
        <f t="shared" si="12"/>
        <v>43</v>
      </c>
      <c r="AB114" s="302">
        <f t="shared" si="13"/>
        <v>30.935251798561154</v>
      </c>
      <c r="AC114">
        <f t="shared" si="14"/>
        <v>45.75</v>
      </c>
      <c r="AD114" s="302">
        <f t="shared" si="15"/>
        <v>32.913669064748206</v>
      </c>
      <c r="AE114" s="302">
        <f t="shared" si="16"/>
        <v>21</v>
      </c>
      <c r="AF114" s="302">
        <f t="shared" si="17"/>
        <v>15.107913669064748</v>
      </c>
      <c r="AG114" s="302">
        <f t="shared" si="18"/>
        <v>3.75</v>
      </c>
      <c r="AH114" s="302">
        <f t="shared" si="19"/>
        <v>2.6978417266187051</v>
      </c>
    </row>
    <row r="115" spans="1:34">
      <c r="A115">
        <v>1888</v>
      </c>
      <c r="B115" s="128" t="s">
        <v>977</v>
      </c>
      <c r="C115">
        <v>117</v>
      </c>
      <c r="D115" s="299">
        <v>24</v>
      </c>
      <c r="E115">
        <v>31</v>
      </c>
      <c r="F115">
        <v>47</v>
      </c>
      <c r="G115">
        <v>32</v>
      </c>
      <c r="H115">
        <v>6</v>
      </c>
      <c r="I115" s="299">
        <v>1</v>
      </c>
      <c r="J115">
        <v>22</v>
      </c>
      <c r="K115">
        <v>37</v>
      </c>
      <c r="L115">
        <v>37</v>
      </c>
      <c r="M115">
        <v>16</v>
      </c>
      <c r="N115">
        <v>5</v>
      </c>
      <c r="O115">
        <v>25</v>
      </c>
      <c r="P115">
        <v>27</v>
      </c>
      <c r="Q115">
        <v>47</v>
      </c>
      <c r="R115">
        <v>17</v>
      </c>
      <c r="S115" s="299">
        <v>1</v>
      </c>
      <c r="T115">
        <v>15</v>
      </c>
      <c r="U115">
        <v>15</v>
      </c>
      <c r="V115">
        <v>41</v>
      </c>
      <c r="W115">
        <v>39</v>
      </c>
      <c r="X115">
        <v>7</v>
      </c>
      <c r="Y115" s="302">
        <f t="shared" si="23"/>
        <v>23.25</v>
      </c>
      <c r="Z115" s="302">
        <f t="shared" si="24"/>
        <v>19.871794871794872</v>
      </c>
      <c r="AA115">
        <f t="shared" si="12"/>
        <v>31.5</v>
      </c>
      <c r="AB115" s="302">
        <f t="shared" si="13"/>
        <v>26.923076923076923</v>
      </c>
      <c r="AC115">
        <f t="shared" si="14"/>
        <v>39.25</v>
      </c>
      <c r="AD115" s="302">
        <f t="shared" si="15"/>
        <v>33.547008547008545</v>
      </c>
      <c r="AE115" s="302">
        <f t="shared" si="16"/>
        <v>19.5</v>
      </c>
      <c r="AF115" s="302">
        <f t="shared" si="17"/>
        <v>16.666666666666664</v>
      </c>
      <c r="AG115" s="302">
        <f t="shared" si="18"/>
        <v>3.5</v>
      </c>
      <c r="AH115" s="302">
        <f t="shared" si="19"/>
        <v>2.9914529914529915</v>
      </c>
    </row>
    <row r="116" spans="1:34">
      <c r="A116">
        <v>1888</v>
      </c>
      <c r="B116" t="s">
        <v>1073</v>
      </c>
      <c r="C116">
        <v>50</v>
      </c>
      <c r="D116" s="299">
        <v>10</v>
      </c>
      <c r="E116">
        <v>13</v>
      </c>
      <c r="F116">
        <v>27</v>
      </c>
      <c r="G116">
        <v>9</v>
      </c>
      <c r="H116">
        <v>1</v>
      </c>
      <c r="I116" s="299">
        <v>0</v>
      </c>
      <c r="J116">
        <v>7</v>
      </c>
      <c r="K116">
        <v>17</v>
      </c>
      <c r="L116">
        <v>22</v>
      </c>
      <c r="M116">
        <v>4</v>
      </c>
      <c r="N116" s="299">
        <v>0</v>
      </c>
      <c r="O116">
        <v>11</v>
      </c>
      <c r="P116">
        <v>20</v>
      </c>
      <c r="Q116">
        <v>17</v>
      </c>
      <c r="R116">
        <v>2</v>
      </c>
      <c r="S116" s="299">
        <v>0</v>
      </c>
      <c r="T116">
        <v>10</v>
      </c>
      <c r="U116">
        <v>22</v>
      </c>
      <c r="V116">
        <v>11</v>
      </c>
      <c r="W116">
        <v>6</v>
      </c>
      <c r="X116">
        <v>1</v>
      </c>
      <c r="Y116" s="302">
        <f t="shared" si="23"/>
        <v>10.25</v>
      </c>
      <c r="Z116" s="302">
        <f t="shared" si="24"/>
        <v>20.5</v>
      </c>
      <c r="AA116">
        <f t="shared" si="12"/>
        <v>21.5</v>
      </c>
      <c r="AB116" s="302">
        <f t="shared" si="13"/>
        <v>43</v>
      </c>
      <c r="AC116">
        <f t="shared" si="14"/>
        <v>14.75</v>
      </c>
      <c r="AD116" s="302">
        <f t="shared" si="15"/>
        <v>29.5</v>
      </c>
      <c r="AE116" s="302">
        <f t="shared" si="16"/>
        <v>3.25</v>
      </c>
      <c r="AF116" s="302">
        <f t="shared" si="17"/>
        <v>6.5</v>
      </c>
      <c r="AG116" s="302">
        <f t="shared" si="18"/>
        <v>0.25</v>
      </c>
      <c r="AH116" s="302">
        <f t="shared" si="19"/>
        <v>0.5</v>
      </c>
    </row>
    <row r="117" spans="1:34">
      <c r="A117">
        <v>1888</v>
      </c>
      <c r="B117" s="100" t="s">
        <v>978</v>
      </c>
      <c r="C117">
        <v>102</v>
      </c>
      <c r="D117" s="299">
        <v>13</v>
      </c>
      <c r="E117">
        <v>33</v>
      </c>
      <c r="F117">
        <v>46</v>
      </c>
      <c r="G117">
        <v>20</v>
      </c>
      <c r="H117">
        <v>3</v>
      </c>
      <c r="I117" s="299">
        <v>0</v>
      </c>
      <c r="J117">
        <v>24</v>
      </c>
      <c r="K117">
        <v>33</v>
      </c>
      <c r="L117">
        <v>38</v>
      </c>
      <c r="M117">
        <v>6</v>
      </c>
      <c r="N117">
        <v>1</v>
      </c>
      <c r="O117">
        <v>19</v>
      </c>
      <c r="P117">
        <v>33</v>
      </c>
      <c r="Q117">
        <v>35</v>
      </c>
      <c r="R117">
        <v>15</v>
      </c>
      <c r="S117" s="299">
        <v>0</v>
      </c>
      <c r="T117" s="299">
        <v>12</v>
      </c>
      <c r="U117">
        <v>23</v>
      </c>
      <c r="V117">
        <v>35</v>
      </c>
      <c r="W117">
        <v>31</v>
      </c>
      <c r="X117">
        <v>1</v>
      </c>
      <c r="Y117" s="302">
        <f t="shared" si="23"/>
        <v>22</v>
      </c>
      <c r="Z117" s="302">
        <f t="shared" si="24"/>
        <v>21.568627450980394</v>
      </c>
      <c r="AA117">
        <f t="shared" si="12"/>
        <v>33.75</v>
      </c>
      <c r="AB117" s="302">
        <f t="shared" si="13"/>
        <v>33.088235294117645</v>
      </c>
      <c r="AC117">
        <f t="shared" si="14"/>
        <v>32</v>
      </c>
      <c r="AD117" s="302">
        <f t="shared" si="15"/>
        <v>31.372549019607842</v>
      </c>
      <c r="AE117" s="302">
        <f t="shared" si="16"/>
        <v>13.75</v>
      </c>
      <c r="AF117" s="302">
        <f t="shared" si="17"/>
        <v>13.480392156862745</v>
      </c>
      <c r="AG117" s="302">
        <f t="shared" si="18"/>
        <v>0.5</v>
      </c>
      <c r="AH117" s="302">
        <f t="shared" si="19"/>
        <v>0.49019607843137253</v>
      </c>
    </row>
    <row r="118" spans="1:34">
      <c r="A118">
        <v>1888</v>
      </c>
      <c r="B118" s="100" t="s">
        <v>880</v>
      </c>
      <c r="C118">
        <v>107</v>
      </c>
      <c r="D118" s="299">
        <v>15</v>
      </c>
      <c r="E118">
        <v>33</v>
      </c>
      <c r="F118">
        <v>48</v>
      </c>
      <c r="G118">
        <v>20</v>
      </c>
      <c r="H118">
        <v>4</v>
      </c>
      <c r="I118" s="299">
        <v>2</v>
      </c>
      <c r="J118">
        <v>21</v>
      </c>
      <c r="K118">
        <v>33</v>
      </c>
      <c r="L118">
        <v>40</v>
      </c>
      <c r="M118">
        <v>9</v>
      </c>
      <c r="N118" s="298">
        <v>4</v>
      </c>
      <c r="O118">
        <v>32</v>
      </c>
      <c r="P118">
        <v>32</v>
      </c>
      <c r="Q118">
        <v>35</v>
      </c>
      <c r="R118">
        <v>7</v>
      </c>
      <c r="S118" s="299">
        <v>1</v>
      </c>
      <c r="T118">
        <v>13</v>
      </c>
      <c r="U118">
        <v>34</v>
      </c>
      <c r="V118">
        <v>33</v>
      </c>
      <c r="W118">
        <v>25</v>
      </c>
      <c r="X118">
        <v>2</v>
      </c>
      <c r="Y118" s="302">
        <f t="shared" si="23"/>
        <v>24.75</v>
      </c>
      <c r="Z118" s="302">
        <f t="shared" si="24"/>
        <v>23.130841121495326</v>
      </c>
      <c r="AA118">
        <f t="shared" si="12"/>
        <v>36.75</v>
      </c>
      <c r="AB118" s="302">
        <f t="shared" si="13"/>
        <v>34.345794392523366</v>
      </c>
      <c r="AC118">
        <f t="shared" si="14"/>
        <v>32</v>
      </c>
      <c r="AD118" s="302">
        <f t="shared" si="15"/>
        <v>29.906542056074763</v>
      </c>
      <c r="AE118" s="302">
        <f t="shared" si="16"/>
        <v>11.25</v>
      </c>
      <c r="AF118" s="302">
        <f t="shared" si="17"/>
        <v>10.514018691588785</v>
      </c>
      <c r="AG118" s="302">
        <f t="shared" si="18"/>
        <v>2.25</v>
      </c>
      <c r="AH118" s="302">
        <f t="shared" si="19"/>
        <v>2.1028037383177569</v>
      </c>
    </row>
    <row r="119" spans="1:34">
      <c r="A119">
        <v>1888</v>
      </c>
      <c r="B119" s="100" t="s">
        <v>882</v>
      </c>
      <c r="C119">
        <v>101</v>
      </c>
      <c r="D119" s="299">
        <v>17</v>
      </c>
      <c r="E119">
        <v>35</v>
      </c>
      <c r="F119">
        <v>50</v>
      </c>
      <c r="G119">
        <v>15</v>
      </c>
      <c r="H119">
        <v>1</v>
      </c>
      <c r="I119" s="299">
        <v>0</v>
      </c>
      <c r="J119">
        <v>29</v>
      </c>
      <c r="K119">
        <v>35</v>
      </c>
      <c r="L119">
        <v>31</v>
      </c>
      <c r="M119">
        <v>4</v>
      </c>
      <c r="N119">
        <v>2</v>
      </c>
      <c r="O119">
        <v>32</v>
      </c>
      <c r="P119">
        <v>42</v>
      </c>
      <c r="Q119">
        <v>22</v>
      </c>
      <c r="R119">
        <v>3</v>
      </c>
      <c r="S119">
        <v>2</v>
      </c>
      <c r="T119">
        <v>17</v>
      </c>
      <c r="U119">
        <v>19</v>
      </c>
      <c r="V119">
        <v>42</v>
      </c>
      <c r="W119">
        <v>23</v>
      </c>
      <c r="X119" s="299">
        <v>0</v>
      </c>
      <c r="Y119" s="302">
        <f t="shared" si="23"/>
        <v>28.25</v>
      </c>
      <c r="Z119" s="302">
        <f t="shared" si="24"/>
        <v>27.970297029702973</v>
      </c>
      <c r="AA119">
        <f t="shared" si="12"/>
        <v>36.5</v>
      </c>
      <c r="AB119" s="302">
        <f t="shared" si="13"/>
        <v>36.138613861386141</v>
      </c>
      <c r="AC119">
        <f t="shared" si="14"/>
        <v>27.5</v>
      </c>
      <c r="AD119" s="302">
        <f t="shared" si="15"/>
        <v>27.227722772277229</v>
      </c>
      <c r="AE119" s="302">
        <f t="shared" si="16"/>
        <v>7.75</v>
      </c>
      <c r="AF119" s="302">
        <f t="shared" si="17"/>
        <v>7.673267326732673</v>
      </c>
      <c r="AG119" s="302">
        <f t="shared" si="18"/>
        <v>1</v>
      </c>
      <c r="AH119" s="302">
        <f t="shared" si="19"/>
        <v>0.99009900990099009</v>
      </c>
    </row>
    <row r="120" spans="1:34">
      <c r="A120">
        <v>1888</v>
      </c>
      <c r="B120" s="100" t="s">
        <v>902</v>
      </c>
      <c r="C120">
        <v>142</v>
      </c>
      <c r="D120" s="299">
        <v>21</v>
      </c>
      <c r="E120">
        <v>58</v>
      </c>
      <c r="F120">
        <v>61</v>
      </c>
      <c r="G120">
        <v>21</v>
      </c>
      <c r="H120">
        <v>1</v>
      </c>
      <c r="I120" s="299">
        <v>1</v>
      </c>
      <c r="J120" s="298">
        <v>44</v>
      </c>
      <c r="K120">
        <v>52</v>
      </c>
      <c r="L120">
        <v>37</v>
      </c>
      <c r="M120">
        <v>6</v>
      </c>
      <c r="N120" s="299">
        <v>3</v>
      </c>
      <c r="O120">
        <v>51</v>
      </c>
      <c r="P120" s="299">
        <v>43</v>
      </c>
      <c r="Q120">
        <v>39</v>
      </c>
      <c r="R120">
        <v>9</v>
      </c>
      <c r="S120" s="299">
        <v>0</v>
      </c>
      <c r="T120" s="298">
        <v>28</v>
      </c>
      <c r="U120">
        <v>44</v>
      </c>
      <c r="V120">
        <v>46</v>
      </c>
      <c r="W120">
        <v>22</v>
      </c>
      <c r="X120">
        <v>2</v>
      </c>
      <c r="Y120" s="302">
        <f t="shared" si="23"/>
        <v>45.25</v>
      </c>
      <c r="Z120" s="302">
        <f t="shared" si="24"/>
        <v>31.866197183098592</v>
      </c>
      <c r="AA120">
        <f t="shared" si="12"/>
        <v>50</v>
      </c>
      <c r="AB120" s="302">
        <f t="shared" si="13"/>
        <v>35.2112676056338</v>
      </c>
      <c r="AC120">
        <f t="shared" si="14"/>
        <v>35.75</v>
      </c>
      <c r="AD120" s="302">
        <f t="shared" si="15"/>
        <v>25.176056338028168</v>
      </c>
      <c r="AE120" s="302">
        <f t="shared" si="16"/>
        <v>9.5</v>
      </c>
      <c r="AF120" s="302">
        <f t="shared" si="17"/>
        <v>6.6901408450704221</v>
      </c>
      <c r="AG120" s="302">
        <f t="shared" si="18"/>
        <v>1.5</v>
      </c>
      <c r="AH120" s="302">
        <f t="shared" si="19"/>
        <v>1.056338028169014</v>
      </c>
    </row>
    <row r="121" spans="1:34">
      <c r="A121">
        <v>1888</v>
      </c>
      <c r="B121" s="100" t="s">
        <v>907</v>
      </c>
      <c r="C121">
        <v>157</v>
      </c>
      <c r="D121" s="299">
        <v>27</v>
      </c>
      <c r="E121">
        <v>32</v>
      </c>
      <c r="F121">
        <v>71</v>
      </c>
      <c r="G121">
        <v>41</v>
      </c>
      <c r="H121">
        <v>11</v>
      </c>
      <c r="I121" s="299">
        <v>2</v>
      </c>
      <c r="J121">
        <v>24</v>
      </c>
      <c r="K121">
        <v>43</v>
      </c>
      <c r="L121">
        <v>67</v>
      </c>
      <c r="M121">
        <v>20</v>
      </c>
      <c r="N121">
        <v>3</v>
      </c>
      <c r="O121">
        <v>28</v>
      </c>
      <c r="P121">
        <v>53</v>
      </c>
      <c r="Q121">
        <v>56</v>
      </c>
      <c r="R121">
        <v>20</v>
      </c>
      <c r="S121" s="299">
        <v>0</v>
      </c>
      <c r="T121">
        <v>14</v>
      </c>
      <c r="U121">
        <v>47</v>
      </c>
      <c r="V121">
        <v>53</v>
      </c>
      <c r="W121">
        <v>42</v>
      </c>
      <c r="X121">
        <v>1</v>
      </c>
      <c r="Y121" s="302">
        <f t="shared" si="23"/>
        <v>24.5</v>
      </c>
      <c r="Z121" s="302">
        <f t="shared" si="24"/>
        <v>15.605095541401273</v>
      </c>
      <c r="AA121">
        <f t="shared" si="12"/>
        <v>53.5</v>
      </c>
      <c r="AB121" s="302">
        <f t="shared" si="13"/>
        <v>34.076433121019107</v>
      </c>
      <c r="AC121">
        <f t="shared" si="14"/>
        <v>54.25</v>
      </c>
      <c r="AD121" s="302">
        <f t="shared" si="15"/>
        <v>34.554140127388536</v>
      </c>
      <c r="AE121" s="302">
        <f t="shared" si="16"/>
        <v>23.25</v>
      </c>
      <c r="AF121" s="302">
        <f t="shared" si="17"/>
        <v>14.808917197452228</v>
      </c>
      <c r="AG121" s="302">
        <f t="shared" si="18"/>
        <v>1.5</v>
      </c>
      <c r="AH121" s="302">
        <f t="shared" si="19"/>
        <v>0.95541401273885351</v>
      </c>
    </row>
    <row r="122" spans="1:34">
      <c r="A122">
        <v>1888</v>
      </c>
      <c r="B122" s="100" t="s">
        <v>908</v>
      </c>
      <c r="C122">
        <v>76</v>
      </c>
      <c r="D122" s="299">
        <v>9</v>
      </c>
      <c r="E122">
        <v>24</v>
      </c>
      <c r="F122">
        <v>31</v>
      </c>
      <c r="G122">
        <v>19</v>
      </c>
      <c r="H122" s="298">
        <v>1</v>
      </c>
      <c r="I122" s="299">
        <v>1</v>
      </c>
      <c r="J122">
        <v>14</v>
      </c>
      <c r="K122">
        <v>27</v>
      </c>
      <c r="L122">
        <v>30</v>
      </c>
      <c r="M122">
        <v>5</v>
      </c>
      <c r="N122" s="299">
        <v>0</v>
      </c>
      <c r="O122">
        <v>14</v>
      </c>
      <c r="P122">
        <v>31</v>
      </c>
      <c r="Q122">
        <v>26</v>
      </c>
      <c r="R122">
        <v>5</v>
      </c>
      <c r="S122" s="299">
        <v>0</v>
      </c>
      <c r="T122">
        <v>10</v>
      </c>
      <c r="U122">
        <v>26</v>
      </c>
      <c r="V122">
        <v>19</v>
      </c>
      <c r="W122">
        <v>21</v>
      </c>
      <c r="X122" s="299">
        <v>0</v>
      </c>
      <c r="Y122" s="302">
        <f t="shared" si="23"/>
        <v>15.5</v>
      </c>
      <c r="Z122" s="302">
        <f t="shared" si="24"/>
        <v>20.394736842105264</v>
      </c>
      <c r="AA122">
        <f t="shared" si="12"/>
        <v>28.75</v>
      </c>
      <c r="AB122" s="302">
        <f t="shared" si="13"/>
        <v>37.828947368421048</v>
      </c>
      <c r="AC122">
        <f t="shared" si="14"/>
        <v>23.5</v>
      </c>
      <c r="AD122" s="302">
        <f t="shared" si="15"/>
        <v>30.921052631578949</v>
      </c>
      <c r="AE122" s="302">
        <f t="shared" si="16"/>
        <v>8</v>
      </c>
      <c r="AF122" s="302">
        <f t="shared" si="17"/>
        <v>10.526315789473683</v>
      </c>
      <c r="AG122" s="302">
        <f t="shared" si="18"/>
        <v>0.25</v>
      </c>
      <c r="AH122" s="302">
        <f t="shared" si="19"/>
        <v>0.3289473684210526</v>
      </c>
    </row>
    <row r="123" spans="1:34" s="61" customFormat="1">
      <c r="A123" s="61">
        <v>1888</v>
      </c>
      <c r="B123" s="239" t="s">
        <v>1074</v>
      </c>
      <c r="C123" s="61">
        <v>661</v>
      </c>
      <c r="D123" s="61">
        <v>105</v>
      </c>
      <c r="E123" s="61">
        <v>182</v>
      </c>
      <c r="F123" s="61">
        <v>278</v>
      </c>
      <c r="G123" s="61">
        <v>142</v>
      </c>
      <c r="H123" s="61">
        <v>46</v>
      </c>
      <c r="I123" s="61">
        <v>13</v>
      </c>
      <c r="J123" s="61">
        <v>116</v>
      </c>
      <c r="K123" s="61">
        <v>161</v>
      </c>
      <c r="L123" s="61">
        <v>244</v>
      </c>
      <c r="M123" s="61">
        <v>107</v>
      </c>
      <c r="N123" s="61">
        <v>33</v>
      </c>
      <c r="O123" s="61">
        <v>203</v>
      </c>
      <c r="P123" s="61">
        <v>191</v>
      </c>
      <c r="Q123" s="61">
        <v>169</v>
      </c>
      <c r="R123" s="61">
        <v>92</v>
      </c>
      <c r="S123" s="61">
        <v>6</v>
      </c>
      <c r="T123" s="61">
        <v>59</v>
      </c>
      <c r="U123" s="61">
        <v>128</v>
      </c>
      <c r="V123" s="61">
        <v>226</v>
      </c>
      <c r="W123" s="61">
        <v>168</v>
      </c>
      <c r="X123" s="61">
        <v>80</v>
      </c>
      <c r="Y123" s="304">
        <f t="shared" si="23"/>
        <v>140</v>
      </c>
      <c r="Z123" s="304">
        <f t="shared" si="24"/>
        <v>21.180030257186079</v>
      </c>
      <c r="AA123" s="61">
        <f t="shared" si="12"/>
        <v>189.5</v>
      </c>
      <c r="AB123" s="304">
        <f t="shared" si="13"/>
        <v>28.668683812405447</v>
      </c>
      <c r="AC123" s="61">
        <f t="shared" si="14"/>
        <v>195.25</v>
      </c>
      <c r="AD123" s="304">
        <f t="shared" si="15"/>
        <v>29.538577912254162</v>
      </c>
      <c r="AE123" s="304">
        <f t="shared" si="16"/>
        <v>103.25</v>
      </c>
      <c r="AF123" s="304">
        <f t="shared" si="17"/>
        <v>15.620272314674736</v>
      </c>
      <c r="AG123" s="304">
        <f t="shared" si="18"/>
        <v>33</v>
      </c>
      <c r="AH123" s="304">
        <f t="shared" si="19"/>
        <v>4.9924357034795763</v>
      </c>
    </row>
    <row r="124" spans="1:34">
      <c r="A124">
        <v>1888</v>
      </c>
      <c r="B124" s="100" t="s">
        <v>969</v>
      </c>
      <c r="C124">
        <v>54</v>
      </c>
      <c r="D124" s="299">
        <v>4</v>
      </c>
      <c r="E124">
        <v>8</v>
      </c>
      <c r="F124">
        <v>22</v>
      </c>
      <c r="G124">
        <v>10</v>
      </c>
      <c r="H124">
        <v>13</v>
      </c>
      <c r="I124" s="298">
        <v>1</v>
      </c>
      <c r="J124">
        <v>4</v>
      </c>
      <c r="K124">
        <v>5</v>
      </c>
      <c r="L124">
        <v>22</v>
      </c>
      <c r="M124">
        <v>20</v>
      </c>
      <c r="N124">
        <v>3</v>
      </c>
      <c r="O124" s="298">
        <v>9</v>
      </c>
      <c r="P124">
        <v>12</v>
      </c>
      <c r="Q124">
        <v>18</v>
      </c>
      <c r="R124">
        <v>14</v>
      </c>
      <c r="S124" s="299">
        <v>1</v>
      </c>
      <c r="T124" s="299">
        <v>0</v>
      </c>
      <c r="U124" s="298">
        <v>9</v>
      </c>
      <c r="V124">
        <v>11</v>
      </c>
      <c r="W124">
        <v>19</v>
      </c>
      <c r="X124" s="298">
        <v>15</v>
      </c>
      <c r="Y124" s="302">
        <f t="shared" si="23"/>
        <v>5.25</v>
      </c>
      <c r="Z124" s="302">
        <f t="shared" si="24"/>
        <v>9.7222222222222232</v>
      </c>
      <c r="AA124">
        <f t="shared" si="12"/>
        <v>12</v>
      </c>
      <c r="AB124" s="302">
        <f t="shared" si="13"/>
        <v>22.222222222222221</v>
      </c>
      <c r="AC124">
        <f t="shared" si="14"/>
        <v>15.25</v>
      </c>
      <c r="AD124" s="302">
        <f t="shared" si="15"/>
        <v>28.240740740740737</v>
      </c>
      <c r="AE124" s="302">
        <f t="shared" si="16"/>
        <v>16.5</v>
      </c>
      <c r="AF124" s="302">
        <f t="shared" si="17"/>
        <v>30.555555555555557</v>
      </c>
      <c r="AG124" s="302">
        <f t="shared" si="18"/>
        <v>5</v>
      </c>
      <c r="AH124" s="302">
        <f t="shared" si="19"/>
        <v>9.2592592592592595</v>
      </c>
    </row>
    <row r="125" spans="1:34">
      <c r="A125">
        <v>1888</v>
      </c>
      <c r="B125" s="100" t="s">
        <v>991</v>
      </c>
      <c r="C125">
        <v>26</v>
      </c>
      <c r="D125" s="299">
        <v>4</v>
      </c>
      <c r="E125">
        <v>8</v>
      </c>
      <c r="F125">
        <v>12</v>
      </c>
      <c r="G125" s="299">
        <v>5</v>
      </c>
      <c r="H125" s="299">
        <v>1</v>
      </c>
      <c r="I125" s="299">
        <v>0</v>
      </c>
      <c r="J125">
        <v>3</v>
      </c>
      <c r="K125">
        <v>11</v>
      </c>
      <c r="L125">
        <v>11</v>
      </c>
      <c r="M125" s="299">
        <v>1</v>
      </c>
      <c r="N125" s="299">
        <v>0</v>
      </c>
      <c r="O125">
        <v>7</v>
      </c>
      <c r="P125">
        <v>7</v>
      </c>
      <c r="Q125">
        <v>11</v>
      </c>
      <c r="R125" s="299">
        <v>1</v>
      </c>
      <c r="S125" s="299">
        <v>0</v>
      </c>
      <c r="T125" s="299">
        <v>2</v>
      </c>
      <c r="U125" s="299">
        <v>2</v>
      </c>
      <c r="V125">
        <v>10</v>
      </c>
      <c r="W125">
        <v>9</v>
      </c>
      <c r="X125">
        <v>3</v>
      </c>
      <c r="Y125" s="302">
        <f t="shared" si="23"/>
        <v>5</v>
      </c>
      <c r="Z125" s="302">
        <f t="shared" si="24"/>
        <v>19.230769230769234</v>
      </c>
      <c r="AA125">
        <f t="shared" si="12"/>
        <v>8</v>
      </c>
      <c r="AB125" s="302">
        <f t="shared" si="13"/>
        <v>30.76923076923077</v>
      </c>
      <c r="AC125">
        <f t="shared" si="14"/>
        <v>9.25</v>
      </c>
      <c r="AD125" s="302">
        <f t="shared" si="15"/>
        <v>35.57692307692308</v>
      </c>
      <c r="AE125" s="302">
        <f t="shared" si="16"/>
        <v>3</v>
      </c>
      <c r="AF125" s="302">
        <f t="shared" si="17"/>
        <v>11.538461538461538</v>
      </c>
      <c r="AG125" s="302">
        <f t="shared" si="18"/>
        <v>0.75</v>
      </c>
      <c r="AH125" s="302">
        <f t="shared" si="19"/>
        <v>2.8846153846153846</v>
      </c>
    </row>
    <row r="126" spans="1:34">
      <c r="A126">
        <v>1888</v>
      </c>
      <c r="B126" s="128" t="s">
        <v>985</v>
      </c>
      <c r="C126">
        <v>87</v>
      </c>
      <c r="D126" s="299">
        <v>10</v>
      </c>
      <c r="E126">
        <v>16</v>
      </c>
      <c r="F126">
        <v>44</v>
      </c>
      <c r="G126">
        <v>21</v>
      </c>
      <c r="H126">
        <v>4</v>
      </c>
      <c r="I126" s="298">
        <v>2</v>
      </c>
      <c r="J126">
        <v>13</v>
      </c>
      <c r="K126">
        <v>25</v>
      </c>
      <c r="L126">
        <v>35</v>
      </c>
      <c r="M126">
        <v>12</v>
      </c>
      <c r="N126">
        <v>2</v>
      </c>
      <c r="O126">
        <v>22</v>
      </c>
      <c r="P126">
        <v>30</v>
      </c>
      <c r="Q126">
        <v>20</v>
      </c>
      <c r="R126">
        <v>15</v>
      </c>
      <c r="S126" s="299">
        <v>0</v>
      </c>
      <c r="T126">
        <v>3</v>
      </c>
      <c r="U126">
        <v>16</v>
      </c>
      <c r="V126">
        <v>33</v>
      </c>
      <c r="W126">
        <v>27</v>
      </c>
      <c r="X126">
        <v>8</v>
      </c>
      <c r="Y126" s="302">
        <f t="shared" si="23"/>
        <v>13.5</v>
      </c>
      <c r="Z126" s="302">
        <f t="shared" si="24"/>
        <v>15.517241379310345</v>
      </c>
      <c r="AA126">
        <f t="shared" si="12"/>
        <v>28.75</v>
      </c>
      <c r="AB126" s="302">
        <f t="shared" si="13"/>
        <v>33.045977011494251</v>
      </c>
      <c r="AC126">
        <f t="shared" si="14"/>
        <v>27.25</v>
      </c>
      <c r="AD126" s="302">
        <f t="shared" si="15"/>
        <v>31.321839080459768</v>
      </c>
      <c r="AE126" s="302">
        <f t="shared" si="16"/>
        <v>14.5</v>
      </c>
      <c r="AF126" s="302">
        <f t="shared" si="17"/>
        <v>16.666666666666664</v>
      </c>
      <c r="AG126" s="302">
        <f t="shared" si="18"/>
        <v>3</v>
      </c>
      <c r="AH126" s="302">
        <f t="shared" si="19"/>
        <v>3.4482758620689653</v>
      </c>
    </row>
    <row r="127" spans="1:34">
      <c r="A127">
        <v>1888</v>
      </c>
      <c r="B127" s="100" t="s">
        <v>1075</v>
      </c>
      <c r="C127">
        <v>38</v>
      </c>
      <c r="D127" s="299">
        <v>7</v>
      </c>
      <c r="E127">
        <v>14</v>
      </c>
      <c r="F127">
        <v>13</v>
      </c>
      <c r="G127">
        <v>8</v>
      </c>
      <c r="H127">
        <v>2</v>
      </c>
      <c r="I127" s="298">
        <v>1</v>
      </c>
      <c r="J127">
        <v>6</v>
      </c>
      <c r="K127">
        <v>11</v>
      </c>
      <c r="L127">
        <v>14</v>
      </c>
      <c r="M127">
        <v>4</v>
      </c>
      <c r="N127">
        <v>3</v>
      </c>
      <c r="O127">
        <v>14</v>
      </c>
      <c r="P127">
        <v>9</v>
      </c>
      <c r="Q127">
        <v>9</v>
      </c>
      <c r="R127">
        <v>5</v>
      </c>
      <c r="S127" s="299">
        <v>1</v>
      </c>
      <c r="T127">
        <v>1</v>
      </c>
      <c r="U127">
        <v>13</v>
      </c>
      <c r="V127">
        <v>12</v>
      </c>
      <c r="W127">
        <v>9</v>
      </c>
      <c r="X127">
        <v>3</v>
      </c>
      <c r="Y127" s="302">
        <f t="shared" si="23"/>
        <v>8.75</v>
      </c>
      <c r="Z127" s="302">
        <f t="shared" si="24"/>
        <v>23.026315789473685</v>
      </c>
      <c r="AA127">
        <f t="shared" si="12"/>
        <v>11.5</v>
      </c>
      <c r="AB127" s="302">
        <f t="shared" si="13"/>
        <v>30.263157894736842</v>
      </c>
      <c r="AC127">
        <f t="shared" si="14"/>
        <v>10.75</v>
      </c>
      <c r="AD127" s="302">
        <f t="shared" si="15"/>
        <v>28.289473684210524</v>
      </c>
      <c r="AE127" s="302">
        <f t="shared" si="16"/>
        <v>5</v>
      </c>
      <c r="AF127" s="302">
        <f t="shared" si="17"/>
        <v>13.157894736842104</v>
      </c>
      <c r="AG127" s="302">
        <f t="shared" si="18"/>
        <v>2</v>
      </c>
      <c r="AH127" s="302">
        <f t="shared" si="19"/>
        <v>5.2631578947368416</v>
      </c>
    </row>
    <row r="128" spans="1:34">
      <c r="A128">
        <v>1888</v>
      </c>
      <c r="B128" s="100" t="s">
        <v>986</v>
      </c>
      <c r="C128">
        <v>31</v>
      </c>
      <c r="D128" s="299">
        <v>2</v>
      </c>
      <c r="E128">
        <v>6</v>
      </c>
      <c r="F128">
        <v>14</v>
      </c>
      <c r="G128" s="299">
        <v>9</v>
      </c>
      <c r="H128" s="299">
        <v>1</v>
      </c>
      <c r="I128" s="299">
        <v>1</v>
      </c>
      <c r="J128" s="299">
        <v>2</v>
      </c>
      <c r="K128">
        <v>9</v>
      </c>
      <c r="L128" s="298">
        <v>12</v>
      </c>
      <c r="M128" s="299">
        <v>7</v>
      </c>
      <c r="N128" s="299">
        <v>1</v>
      </c>
      <c r="O128">
        <v>7</v>
      </c>
      <c r="P128">
        <v>8</v>
      </c>
      <c r="Q128" s="299">
        <v>11</v>
      </c>
      <c r="R128" s="298">
        <v>4</v>
      </c>
      <c r="S128" s="299">
        <v>1</v>
      </c>
      <c r="T128" s="299">
        <v>2</v>
      </c>
      <c r="U128" s="299">
        <v>3</v>
      </c>
      <c r="V128">
        <v>13</v>
      </c>
      <c r="W128">
        <v>9</v>
      </c>
      <c r="X128">
        <v>4</v>
      </c>
      <c r="Y128" s="302">
        <f t="shared" si="23"/>
        <v>4.25</v>
      </c>
      <c r="Z128" s="302">
        <f t="shared" si="24"/>
        <v>13.709677419354838</v>
      </c>
      <c r="AA128">
        <f t="shared" si="12"/>
        <v>8.5</v>
      </c>
      <c r="AB128" s="302">
        <f t="shared" si="13"/>
        <v>27.419354838709676</v>
      </c>
      <c r="AC128">
        <f t="shared" si="14"/>
        <v>11.25</v>
      </c>
      <c r="AD128" s="302">
        <f t="shared" si="15"/>
        <v>36.29032258064516</v>
      </c>
      <c r="AE128" s="302">
        <f t="shared" si="16"/>
        <v>5.25</v>
      </c>
      <c r="AF128" s="302">
        <f t="shared" si="17"/>
        <v>16.93548387096774</v>
      </c>
      <c r="AG128" s="302">
        <f t="shared" si="18"/>
        <v>1.75</v>
      </c>
      <c r="AH128" s="302">
        <f t="shared" si="19"/>
        <v>5.6451612903225801</v>
      </c>
    </row>
    <row r="129" spans="1:34">
      <c r="A129">
        <v>1888</v>
      </c>
      <c r="B129" s="128" t="s">
        <v>987</v>
      </c>
      <c r="C129">
        <v>49</v>
      </c>
      <c r="D129" s="299">
        <v>2</v>
      </c>
      <c r="E129">
        <v>12</v>
      </c>
      <c r="F129">
        <v>20</v>
      </c>
      <c r="G129">
        <v>11</v>
      </c>
      <c r="H129">
        <v>3</v>
      </c>
      <c r="I129" s="299">
        <v>3</v>
      </c>
      <c r="J129">
        <v>7</v>
      </c>
      <c r="K129">
        <v>10</v>
      </c>
      <c r="L129">
        <v>18</v>
      </c>
      <c r="M129">
        <v>10</v>
      </c>
      <c r="N129" s="299">
        <v>4</v>
      </c>
      <c r="O129">
        <v>13</v>
      </c>
      <c r="P129">
        <v>14</v>
      </c>
      <c r="Q129">
        <v>13</v>
      </c>
      <c r="R129">
        <v>9</v>
      </c>
      <c r="S129" s="299">
        <v>0</v>
      </c>
      <c r="T129" s="299">
        <v>2</v>
      </c>
      <c r="U129">
        <v>10</v>
      </c>
      <c r="V129">
        <v>16</v>
      </c>
      <c r="W129">
        <v>13</v>
      </c>
      <c r="X129">
        <v>8</v>
      </c>
      <c r="Y129" s="302">
        <f t="shared" si="23"/>
        <v>8.5</v>
      </c>
      <c r="Z129" s="302">
        <f t="shared" si="24"/>
        <v>17.346938775510203</v>
      </c>
      <c r="AA129">
        <f t="shared" si="12"/>
        <v>13.5</v>
      </c>
      <c r="AB129" s="302">
        <f t="shared" si="13"/>
        <v>27.551020408163261</v>
      </c>
      <c r="AC129">
        <f t="shared" si="14"/>
        <v>14.5</v>
      </c>
      <c r="AD129" s="302">
        <f t="shared" si="15"/>
        <v>29.591836734693878</v>
      </c>
      <c r="AE129" s="302">
        <f t="shared" si="16"/>
        <v>8.75</v>
      </c>
      <c r="AF129" s="302">
        <f t="shared" si="17"/>
        <v>17.857142857142858</v>
      </c>
      <c r="AG129" s="302">
        <f t="shared" si="18"/>
        <v>3.75</v>
      </c>
      <c r="AH129" s="302">
        <f t="shared" si="19"/>
        <v>7.6530612244897958</v>
      </c>
    </row>
    <row r="130" spans="1:34">
      <c r="A130">
        <v>1888</v>
      </c>
      <c r="B130" s="100" t="s">
        <v>970</v>
      </c>
      <c r="C130">
        <v>32</v>
      </c>
      <c r="D130" s="299">
        <v>8</v>
      </c>
      <c r="E130">
        <v>6</v>
      </c>
      <c r="F130">
        <v>13</v>
      </c>
      <c r="G130" s="299">
        <v>10</v>
      </c>
      <c r="H130" s="299">
        <v>3</v>
      </c>
      <c r="I130" s="299">
        <v>0</v>
      </c>
      <c r="J130">
        <v>4</v>
      </c>
      <c r="K130">
        <v>7</v>
      </c>
      <c r="L130">
        <v>12</v>
      </c>
      <c r="M130">
        <v>8</v>
      </c>
      <c r="N130" s="298">
        <v>1</v>
      </c>
      <c r="O130">
        <v>9</v>
      </c>
      <c r="P130">
        <v>12</v>
      </c>
      <c r="Q130">
        <v>7</v>
      </c>
      <c r="R130">
        <v>4</v>
      </c>
      <c r="S130" s="299">
        <v>0</v>
      </c>
      <c r="T130" s="299">
        <v>3</v>
      </c>
      <c r="U130">
        <v>4</v>
      </c>
      <c r="V130">
        <v>17</v>
      </c>
      <c r="W130">
        <v>4</v>
      </c>
      <c r="X130">
        <v>4</v>
      </c>
      <c r="Y130" s="302">
        <f t="shared" si="23"/>
        <v>5.5</v>
      </c>
      <c r="Z130" s="302">
        <f t="shared" si="24"/>
        <v>17.1875</v>
      </c>
      <c r="AA130">
        <f t="shared" si="12"/>
        <v>9</v>
      </c>
      <c r="AB130" s="302">
        <f t="shared" si="13"/>
        <v>28.125</v>
      </c>
      <c r="AC130">
        <f t="shared" si="14"/>
        <v>11.5</v>
      </c>
      <c r="AD130" s="302">
        <f t="shared" si="15"/>
        <v>35.9375</v>
      </c>
      <c r="AE130" s="302">
        <f t="shared" si="16"/>
        <v>4.75</v>
      </c>
      <c r="AF130" s="302">
        <f t="shared" si="17"/>
        <v>14.84375</v>
      </c>
      <c r="AG130" s="302">
        <f t="shared" si="18"/>
        <v>1.25</v>
      </c>
      <c r="AH130" s="302">
        <f t="shared" si="19"/>
        <v>3.90625</v>
      </c>
    </row>
    <row r="131" spans="1:34">
      <c r="A131">
        <v>1888</v>
      </c>
      <c r="B131" s="100" t="s">
        <v>972</v>
      </c>
      <c r="C131">
        <v>55</v>
      </c>
      <c r="D131" s="299">
        <v>13</v>
      </c>
      <c r="E131">
        <v>13</v>
      </c>
      <c r="F131">
        <v>33</v>
      </c>
      <c r="G131">
        <v>6</v>
      </c>
      <c r="H131">
        <v>3</v>
      </c>
      <c r="I131" s="299">
        <v>0</v>
      </c>
      <c r="J131">
        <v>14</v>
      </c>
      <c r="K131">
        <v>12</v>
      </c>
      <c r="L131">
        <v>21</v>
      </c>
      <c r="M131">
        <v>8</v>
      </c>
      <c r="N131" s="299">
        <v>0</v>
      </c>
      <c r="O131">
        <v>22</v>
      </c>
      <c r="P131">
        <v>19</v>
      </c>
      <c r="Q131">
        <v>12</v>
      </c>
      <c r="R131">
        <v>2</v>
      </c>
      <c r="S131" s="299">
        <v>0</v>
      </c>
      <c r="T131" s="299">
        <v>4</v>
      </c>
      <c r="U131">
        <v>12</v>
      </c>
      <c r="V131">
        <v>25</v>
      </c>
      <c r="W131">
        <v>11</v>
      </c>
      <c r="X131">
        <v>3</v>
      </c>
      <c r="Y131" s="302">
        <f t="shared" si="23"/>
        <v>13.25</v>
      </c>
      <c r="Z131" s="302">
        <f t="shared" si="24"/>
        <v>24.09090909090909</v>
      </c>
      <c r="AA131">
        <f t="shared" si="12"/>
        <v>19</v>
      </c>
      <c r="AB131" s="302">
        <f t="shared" si="13"/>
        <v>34.545454545454547</v>
      </c>
      <c r="AC131">
        <f t="shared" si="14"/>
        <v>16</v>
      </c>
      <c r="AD131" s="302">
        <f t="shared" si="15"/>
        <v>29.09090909090909</v>
      </c>
      <c r="AE131" s="302">
        <f t="shared" si="16"/>
        <v>6</v>
      </c>
      <c r="AF131" s="302">
        <f t="shared" si="17"/>
        <v>10.909090909090908</v>
      </c>
      <c r="AG131" s="302">
        <f t="shared" si="18"/>
        <v>0.75</v>
      </c>
      <c r="AH131" s="302">
        <f t="shared" si="19"/>
        <v>1.3636363636363635</v>
      </c>
    </row>
    <row r="132" spans="1:34">
      <c r="A132">
        <v>1888</v>
      </c>
      <c r="B132" s="100" t="s">
        <v>974</v>
      </c>
      <c r="C132">
        <v>93</v>
      </c>
      <c r="D132" s="298">
        <v>12</v>
      </c>
      <c r="E132">
        <v>26</v>
      </c>
      <c r="F132">
        <v>32</v>
      </c>
      <c r="G132">
        <v>25</v>
      </c>
      <c r="H132">
        <v>7</v>
      </c>
      <c r="I132">
        <v>3</v>
      </c>
      <c r="J132">
        <v>19</v>
      </c>
      <c r="K132">
        <v>18</v>
      </c>
      <c r="L132">
        <v>27</v>
      </c>
      <c r="M132">
        <v>17</v>
      </c>
      <c r="N132">
        <v>12</v>
      </c>
      <c r="O132">
        <v>27</v>
      </c>
      <c r="P132">
        <v>24</v>
      </c>
      <c r="Q132">
        <v>22</v>
      </c>
      <c r="R132">
        <v>19</v>
      </c>
      <c r="S132" s="299">
        <v>1</v>
      </c>
      <c r="T132">
        <v>10</v>
      </c>
      <c r="U132">
        <v>17</v>
      </c>
      <c r="V132">
        <v>27</v>
      </c>
      <c r="W132">
        <v>23</v>
      </c>
      <c r="X132">
        <v>16</v>
      </c>
      <c r="Y132" s="302">
        <f t="shared" si="23"/>
        <v>20.5</v>
      </c>
      <c r="Z132" s="302">
        <f t="shared" si="24"/>
        <v>22.043010752688172</v>
      </c>
      <c r="AA132">
        <f t="shared" si="12"/>
        <v>22.75</v>
      </c>
      <c r="AB132" s="302">
        <f t="shared" si="13"/>
        <v>24.462365591397848</v>
      </c>
      <c r="AC132">
        <f t="shared" si="14"/>
        <v>25.25</v>
      </c>
      <c r="AD132" s="302">
        <f t="shared" si="15"/>
        <v>27.1505376344086</v>
      </c>
      <c r="AE132" s="302">
        <f t="shared" si="16"/>
        <v>16.5</v>
      </c>
      <c r="AF132" s="302">
        <f t="shared" si="17"/>
        <v>17.741935483870968</v>
      </c>
      <c r="AG132" s="302">
        <f t="shared" si="18"/>
        <v>8</v>
      </c>
      <c r="AH132" s="302">
        <f t="shared" si="19"/>
        <v>8.6021505376344098</v>
      </c>
    </row>
    <row r="133" spans="1:34">
      <c r="A133">
        <v>1888</v>
      </c>
      <c r="B133" s="100" t="s">
        <v>988</v>
      </c>
      <c r="C133">
        <v>30</v>
      </c>
      <c r="D133" s="299">
        <v>8</v>
      </c>
      <c r="E133">
        <v>14</v>
      </c>
      <c r="F133">
        <v>11</v>
      </c>
      <c r="G133" s="299">
        <v>4</v>
      </c>
      <c r="H133" s="298">
        <v>0</v>
      </c>
      <c r="I133" s="299">
        <v>1</v>
      </c>
      <c r="J133">
        <v>10</v>
      </c>
      <c r="K133">
        <v>7</v>
      </c>
      <c r="L133" s="298">
        <v>7</v>
      </c>
      <c r="M133" s="299">
        <v>5</v>
      </c>
      <c r="N133" s="299">
        <v>1</v>
      </c>
      <c r="O133">
        <v>13</v>
      </c>
      <c r="P133">
        <v>6</v>
      </c>
      <c r="Q133">
        <v>9</v>
      </c>
      <c r="R133" s="299">
        <v>2</v>
      </c>
      <c r="S133" s="299">
        <v>0</v>
      </c>
      <c r="T133" s="299">
        <v>5</v>
      </c>
      <c r="U133">
        <v>7</v>
      </c>
      <c r="V133">
        <v>9</v>
      </c>
      <c r="W133" s="299">
        <v>7</v>
      </c>
      <c r="X133" s="299">
        <v>2</v>
      </c>
      <c r="Y133" s="302">
        <f t="shared" si="23"/>
        <v>10.5</v>
      </c>
      <c r="Z133" s="302">
        <f t="shared" si="24"/>
        <v>35</v>
      </c>
      <c r="AA133">
        <f t="shared" ref="AA133:AA196" si="25">AVERAGE(U133,P133,K133,F133)</f>
        <v>7.75</v>
      </c>
      <c r="AB133" s="302">
        <f t="shared" ref="AB133:AB196" si="26">AA133/C133*100</f>
        <v>25.833333333333336</v>
      </c>
      <c r="AC133">
        <f t="shared" ref="AC133:AC196" si="27">AVERAGE(V133,Q133,L133,G133)</f>
        <v>7.25</v>
      </c>
      <c r="AD133" s="302">
        <f t="shared" ref="AD133:AD196" si="28">AC133/C133*100</f>
        <v>24.166666666666668</v>
      </c>
      <c r="AE133" s="302">
        <f t="shared" ref="AE133:AE196" si="29">AVERAGE(W133,R133,M133,H133)</f>
        <v>3.5</v>
      </c>
      <c r="AF133" s="302">
        <f t="shared" ref="AF133:AF196" si="30">AE133/C133*100</f>
        <v>11.666666666666666</v>
      </c>
      <c r="AG133" s="302">
        <f t="shared" ref="AG133:AG196" si="31">AVERAGE(X133,S133,N133,I133)</f>
        <v>1</v>
      </c>
      <c r="AH133" s="302">
        <f t="shared" ref="AH133:AH196" si="32">AG133/C133*100</f>
        <v>3.3333333333333335</v>
      </c>
    </row>
    <row r="134" spans="1:34">
      <c r="A134">
        <v>1888</v>
      </c>
      <c r="B134" s="100" t="s">
        <v>971</v>
      </c>
      <c r="C134" s="299">
        <v>36</v>
      </c>
      <c r="D134" s="299">
        <v>4</v>
      </c>
      <c r="E134" s="299">
        <v>14</v>
      </c>
      <c r="F134" s="299">
        <v>13</v>
      </c>
      <c r="G134" s="299">
        <v>7</v>
      </c>
      <c r="H134" s="299">
        <v>2</v>
      </c>
      <c r="I134" s="299">
        <v>0</v>
      </c>
      <c r="J134" s="299">
        <v>6</v>
      </c>
      <c r="K134" s="299">
        <v>14</v>
      </c>
      <c r="L134" s="299">
        <v>13</v>
      </c>
      <c r="M134" s="299">
        <v>2</v>
      </c>
      <c r="N134" s="299">
        <v>1</v>
      </c>
      <c r="O134" s="299">
        <v>14</v>
      </c>
      <c r="P134" s="299">
        <v>8</v>
      </c>
      <c r="Q134" s="299">
        <v>8</v>
      </c>
      <c r="R134" s="299">
        <v>6</v>
      </c>
      <c r="S134" s="299">
        <v>0</v>
      </c>
      <c r="T134" s="299">
        <v>8</v>
      </c>
      <c r="U134" s="299">
        <v>10</v>
      </c>
      <c r="V134" s="299">
        <v>7</v>
      </c>
      <c r="W134" s="299">
        <v>8</v>
      </c>
      <c r="X134" s="299">
        <v>3</v>
      </c>
      <c r="Y134" s="302">
        <f t="shared" si="23"/>
        <v>10.5</v>
      </c>
      <c r="Z134" s="302">
        <f t="shared" si="24"/>
        <v>29.166666666666668</v>
      </c>
      <c r="AA134">
        <f t="shared" si="25"/>
        <v>11.25</v>
      </c>
      <c r="AB134" s="302">
        <f t="shared" si="26"/>
        <v>31.25</v>
      </c>
      <c r="AC134">
        <f t="shared" si="27"/>
        <v>8.75</v>
      </c>
      <c r="AD134" s="302">
        <f t="shared" si="28"/>
        <v>24.305555555555554</v>
      </c>
      <c r="AE134" s="302">
        <f t="shared" si="29"/>
        <v>4.5</v>
      </c>
      <c r="AF134" s="302">
        <f t="shared" si="30"/>
        <v>12.5</v>
      </c>
      <c r="AG134" s="302">
        <f t="shared" si="31"/>
        <v>1</v>
      </c>
      <c r="AH134" s="302">
        <f t="shared" si="32"/>
        <v>2.7777777777777777</v>
      </c>
    </row>
    <row r="135" spans="1:34">
      <c r="A135">
        <v>1888</v>
      </c>
      <c r="B135" s="100" t="s">
        <v>1076</v>
      </c>
      <c r="C135" s="299">
        <v>5</v>
      </c>
      <c r="D135" s="299">
        <v>0</v>
      </c>
      <c r="E135" s="299">
        <v>1</v>
      </c>
      <c r="F135">
        <v>2</v>
      </c>
      <c r="G135" s="299">
        <v>2</v>
      </c>
      <c r="H135" s="299">
        <v>0</v>
      </c>
      <c r="I135" s="299">
        <v>0</v>
      </c>
      <c r="J135" s="299">
        <v>0</v>
      </c>
      <c r="K135" s="299">
        <v>1</v>
      </c>
      <c r="L135" s="299">
        <v>3</v>
      </c>
      <c r="M135" s="299">
        <v>1</v>
      </c>
      <c r="N135" s="299">
        <v>0</v>
      </c>
      <c r="O135" s="299">
        <v>1</v>
      </c>
      <c r="P135" s="298">
        <v>2</v>
      </c>
      <c r="Q135" s="299">
        <v>2</v>
      </c>
      <c r="R135" s="299">
        <v>0</v>
      </c>
      <c r="S135" s="299">
        <v>0</v>
      </c>
      <c r="T135" s="299">
        <v>0</v>
      </c>
      <c r="U135" s="299">
        <v>1</v>
      </c>
      <c r="V135" s="298">
        <v>2</v>
      </c>
      <c r="W135" s="299">
        <v>2</v>
      </c>
      <c r="X135" s="299">
        <v>0</v>
      </c>
      <c r="Y135" s="302">
        <f t="shared" si="23"/>
        <v>0.5</v>
      </c>
      <c r="Z135" s="302">
        <f t="shared" si="24"/>
        <v>10</v>
      </c>
      <c r="AA135">
        <f t="shared" si="25"/>
        <v>1.5</v>
      </c>
      <c r="AB135" s="302">
        <f t="shared" si="26"/>
        <v>30</v>
      </c>
      <c r="AC135">
        <f t="shared" si="27"/>
        <v>2.25</v>
      </c>
      <c r="AD135" s="302">
        <f t="shared" si="28"/>
        <v>45</v>
      </c>
      <c r="AE135" s="302">
        <f t="shared" si="29"/>
        <v>0.75</v>
      </c>
      <c r="AF135" s="302">
        <f t="shared" si="30"/>
        <v>15</v>
      </c>
      <c r="AG135" s="302">
        <f t="shared" si="31"/>
        <v>0</v>
      </c>
      <c r="AH135" s="302">
        <f t="shared" si="32"/>
        <v>0</v>
      </c>
    </row>
    <row r="136" spans="1:34">
      <c r="A136">
        <v>1888</v>
      </c>
      <c r="B136" s="100" t="s">
        <v>973</v>
      </c>
      <c r="C136">
        <v>83</v>
      </c>
      <c r="D136" s="299">
        <v>24</v>
      </c>
      <c r="E136">
        <v>38</v>
      </c>
      <c r="F136">
        <v>31</v>
      </c>
      <c r="G136">
        <v>9</v>
      </c>
      <c r="H136" s="299">
        <v>5</v>
      </c>
      <c r="I136" s="299">
        <v>0</v>
      </c>
      <c r="J136">
        <v>25</v>
      </c>
      <c r="K136">
        <v>21</v>
      </c>
      <c r="L136">
        <v>26</v>
      </c>
      <c r="M136">
        <v>8</v>
      </c>
      <c r="N136">
        <v>3</v>
      </c>
      <c r="O136">
        <v>37</v>
      </c>
      <c r="P136">
        <v>23</v>
      </c>
      <c r="Q136">
        <v>15</v>
      </c>
      <c r="R136">
        <v>6</v>
      </c>
      <c r="S136" s="299">
        <v>2</v>
      </c>
      <c r="T136">
        <v>16</v>
      </c>
      <c r="U136">
        <v>20</v>
      </c>
      <c r="V136">
        <v>31</v>
      </c>
      <c r="W136">
        <v>10</v>
      </c>
      <c r="X136">
        <v>6</v>
      </c>
      <c r="Y136" s="302">
        <f t="shared" si="23"/>
        <v>29</v>
      </c>
      <c r="Z136" s="302">
        <f t="shared" si="24"/>
        <v>34.939759036144579</v>
      </c>
      <c r="AA136">
        <f t="shared" si="25"/>
        <v>23.75</v>
      </c>
      <c r="AB136" s="302">
        <f t="shared" si="26"/>
        <v>28.614457831325304</v>
      </c>
      <c r="AC136">
        <f t="shared" si="27"/>
        <v>20.25</v>
      </c>
      <c r="AD136" s="302">
        <f t="shared" si="28"/>
        <v>24.397590361445783</v>
      </c>
      <c r="AE136" s="302">
        <f t="shared" si="29"/>
        <v>7.25</v>
      </c>
      <c r="AF136" s="302">
        <f t="shared" si="30"/>
        <v>8.7349397590361448</v>
      </c>
      <c r="AG136" s="302">
        <f t="shared" si="31"/>
        <v>2.75</v>
      </c>
      <c r="AH136" s="302">
        <f t="shared" si="32"/>
        <v>3.3132530120481931</v>
      </c>
    </row>
    <row r="137" spans="1:34">
      <c r="A137">
        <v>1888</v>
      </c>
      <c r="B137" s="100" t="s">
        <v>990</v>
      </c>
      <c r="C137">
        <v>42</v>
      </c>
      <c r="D137" s="299">
        <v>7</v>
      </c>
      <c r="E137">
        <v>6</v>
      </c>
      <c r="F137">
        <v>18</v>
      </c>
      <c r="G137">
        <v>15</v>
      </c>
      <c r="H137" s="299">
        <v>2</v>
      </c>
      <c r="I137" s="299">
        <v>1</v>
      </c>
      <c r="J137">
        <v>3</v>
      </c>
      <c r="K137">
        <v>10</v>
      </c>
      <c r="L137">
        <v>23</v>
      </c>
      <c r="M137" s="298">
        <v>4</v>
      </c>
      <c r="N137" s="299">
        <v>2</v>
      </c>
      <c r="O137">
        <v>8</v>
      </c>
      <c r="P137">
        <v>17</v>
      </c>
      <c r="Q137">
        <v>12</v>
      </c>
      <c r="R137">
        <v>5</v>
      </c>
      <c r="S137" s="299">
        <v>0</v>
      </c>
      <c r="T137" s="299">
        <v>3</v>
      </c>
      <c r="U137" s="299">
        <v>4</v>
      </c>
      <c r="V137">
        <v>13</v>
      </c>
      <c r="W137">
        <v>17</v>
      </c>
      <c r="X137">
        <v>5</v>
      </c>
      <c r="Y137" s="302">
        <f t="shared" si="23"/>
        <v>5</v>
      </c>
      <c r="Z137" s="302">
        <f t="shared" si="24"/>
        <v>11.904761904761903</v>
      </c>
      <c r="AA137">
        <f t="shared" si="25"/>
        <v>12.25</v>
      </c>
      <c r="AB137" s="302">
        <f t="shared" si="26"/>
        <v>29.166666666666668</v>
      </c>
      <c r="AC137">
        <f t="shared" si="27"/>
        <v>15.75</v>
      </c>
      <c r="AD137" s="302">
        <f t="shared" si="28"/>
        <v>37.5</v>
      </c>
      <c r="AE137" s="302">
        <f t="shared" si="29"/>
        <v>7</v>
      </c>
      <c r="AF137" s="302">
        <f t="shared" si="30"/>
        <v>16.666666666666664</v>
      </c>
      <c r="AG137" s="302">
        <f t="shared" si="31"/>
        <v>2</v>
      </c>
      <c r="AH137" s="302">
        <f t="shared" si="32"/>
        <v>4.7619047619047619</v>
      </c>
    </row>
    <row r="138" spans="1:34" s="61" customFormat="1">
      <c r="A138" s="61">
        <v>1888</v>
      </c>
      <c r="B138" s="239" t="s">
        <v>1118</v>
      </c>
      <c r="C138" s="61">
        <v>1731</v>
      </c>
      <c r="D138" s="61">
        <v>237</v>
      </c>
      <c r="E138" s="61">
        <v>494</v>
      </c>
      <c r="F138" s="61">
        <v>743</v>
      </c>
      <c r="G138" s="61">
        <v>376</v>
      </c>
      <c r="H138" s="61">
        <v>100</v>
      </c>
      <c r="I138" s="61">
        <v>18</v>
      </c>
      <c r="J138" s="61">
        <v>276</v>
      </c>
      <c r="K138" s="61">
        <v>532</v>
      </c>
      <c r="L138" s="61">
        <v>647</v>
      </c>
      <c r="M138" s="61">
        <v>205</v>
      </c>
      <c r="N138" s="61">
        <v>71</v>
      </c>
      <c r="O138" s="61">
        <v>341</v>
      </c>
      <c r="P138" s="61">
        <v>547</v>
      </c>
      <c r="Q138" s="61">
        <v>594</v>
      </c>
      <c r="R138" s="61">
        <v>229</v>
      </c>
      <c r="S138" s="61">
        <v>20</v>
      </c>
      <c r="T138" s="61">
        <v>185</v>
      </c>
      <c r="U138" s="61">
        <v>531</v>
      </c>
      <c r="V138" s="61">
        <v>619</v>
      </c>
      <c r="W138" s="61">
        <v>294</v>
      </c>
      <c r="X138" s="61">
        <v>102</v>
      </c>
      <c r="Y138" s="304">
        <f t="shared" si="23"/>
        <v>324</v>
      </c>
      <c r="Z138" s="304">
        <f t="shared" si="24"/>
        <v>18.717504332755635</v>
      </c>
      <c r="AA138" s="61">
        <f t="shared" si="25"/>
        <v>588.25</v>
      </c>
      <c r="AB138" s="304">
        <f t="shared" si="26"/>
        <v>33.983246678220681</v>
      </c>
      <c r="AC138" s="61">
        <f t="shared" si="27"/>
        <v>559</v>
      </c>
      <c r="AD138" s="304">
        <f t="shared" si="28"/>
        <v>32.293471981513576</v>
      </c>
      <c r="AE138" s="304">
        <f t="shared" si="29"/>
        <v>207</v>
      </c>
      <c r="AF138" s="304">
        <f t="shared" si="30"/>
        <v>11.95840554592721</v>
      </c>
      <c r="AG138" s="304">
        <f t="shared" si="31"/>
        <v>52.75</v>
      </c>
      <c r="AH138" s="304">
        <f t="shared" si="32"/>
        <v>3.0473714615829</v>
      </c>
    </row>
    <row r="139" spans="1:34">
      <c r="A139">
        <v>1888</v>
      </c>
      <c r="B139" s="128" t="s">
        <v>841</v>
      </c>
      <c r="C139">
        <v>158</v>
      </c>
      <c r="D139" s="299">
        <v>34</v>
      </c>
      <c r="E139" s="298">
        <v>45</v>
      </c>
      <c r="F139">
        <v>61</v>
      </c>
      <c r="G139">
        <v>38</v>
      </c>
      <c r="H139">
        <v>9</v>
      </c>
      <c r="I139">
        <v>5</v>
      </c>
      <c r="J139" s="298">
        <v>22</v>
      </c>
      <c r="K139">
        <v>56</v>
      </c>
      <c r="L139">
        <v>50</v>
      </c>
      <c r="M139">
        <v>21</v>
      </c>
      <c r="N139">
        <v>9</v>
      </c>
      <c r="O139">
        <v>33</v>
      </c>
      <c r="P139" s="299">
        <v>46</v>
      </c>
      <c r="Q139">
        <v>59</v>
      </c>
      <c r="R139">
        <v>18</v>
      </c>
      <c r="S139">
        <v>2</v>
      </c>
      <c r="T139">
        <v>19</v>
      </c>
      <c r="U139">
        <v>52</v>
      </c>
      <c r="V139">
        <v>51</v>
      </c>
      <c r="W139">
        <v>27</v>
      </c>
      <c r="X139">
        <v>9</v>
      </c>
      <c r="Y139" s="302">
        <f t="shared" ref="Y139:Y170" si="33">AVERAGE(T139,O139,J139,E139)</f>
        <v>29.75</v>
      </c>
      <c r="Z139" s="302">
        <f t="shared" ref="Z139:Z170" si="34">Y139/C139*100</f>
        <v>18.829113924050635</v>
      </c>
      <c r="AA139">
        <f t="shared" si="25"/>
        <v>53.75</v>
      </c>
      <c r="AB139" s="302">
        <f t="shared" si="26"/>
        <v>34.018987341772153</v>
      </c>
      <c r="AC139">
        <f t="shared" si="27"/>
        <v>49.5</v>
      </c>
      <c r="AD139" s="302">
        <f t="shared" si="28"/>
        <v>31.329113924050635</v>
      </c>
      <c r="AE139" s="302">
        <f t="shared" si="29"/>
        <v>18.75</v>
      </c>
      <c r="AF139" s="302">
        <f t="shared" si="30"/>
        <v>11.867088607594937</v>
      </c>
      <c r="AG139" s="302">
        <f t="shared" si="31"/>
        <v>6.25</v>
      </c>
      <c r="AH139" s="302">
        <f t="shared" si="32"/>
        <v>3.9556962025316458</v>
      </c>
    </row>
    <row r="140" spans="1:34">
      <c r="A140">
        <v>1888</v>
      </c>
      <c r="B140" s="100" t="s">
        <v>847</v>
      </c>
      <c r="C140">
        <v>173</v>
      </c>
      <c r="D140" s="299">
        <v>23</v>
      </c>
      <c r="E140" s="298">
        <v>31</v>
      </c>
      <c r="F140">
        <v>77</v>
      </c>
      <c r="G140">
        <v>51</v>
      </c>
      <c r="H140">
        <v>8</v>
      </c>
      <c r="I140" s="299">
        <v>6</v>
      </c>
      <c r="J140">
        <v>17</v>
      </c>
      <c r="K140" s="298">
        <v>46</v>
      </c>
      <c r="L140">
        <v>76</v>
      </c>
      <c r="M140">
        <v>23</v>
      </c>
      <c r="N140">
        <v>11</v>
      </c>
      <c r="O140">
        <v>24</v>
      </c>
      <c r="P140" s="298">
        <v>53</v>
      </c>
      <c r="Q140">
        <v>68</v>
      </c>
      <c r="R140">
        <v>26</v>
      </c>
      <c r="S140" s="299">
        <v>2</v>
      </c>
      <c r="T140">
        <v>16</v>
      </c>
      <c r="U140">
        <v>52</v>
      </c>
      <c r="V140">
        <v>59</v>
      </c>
      <c r="W140">
        <v>36</v>
      </c>
      <c r="X140">
        <v>10</v>
      </c>
      <c r="Y140" s="302">
        <f t="shared" si="33"/>
        <v>22</v>
      </c>
      <c r="Z140" s="302">
        <f t="shared" si="34"/>
        <v>12.716763005780345</v>
      </c>
      <c r="AA140">
        <f t="shared" si="25"/>
        <v>57</v>
      </c>
      <c r="AB140" s="302">
        <f t="shared" si="26"/>
        <v>32.947976878612714</v>
      </c>
      <c r="AC140">
        <f t="shared" si="27"/>
        <v>63.5</v>
      </c>
      <c r="AD140" s="302">
        <f t="shared" si="28"/>
        <v>36.705202312138731</v>
      </c>
      <c r="AE140" s="302">
        <f t="shared" si="29"/>
        <v>23.25</v>
      </c>
      <c r="AF140" s="302">
        <f t="shared" si="30"/>
        <v>13.439306358381502</v>
      </c>
      <c r="AG140" s="302">
        <f t="shared" si="31"/>
        <v>7.25</v>
      </c>
      <c r="AH140" s="302">
        <f t="shared" si="32"/>
        <v>4.1907514450867049</v>
      </c>
    </row>
    <row r="141" spans="1:34">
      <c r="A141">
        <v>1888</v>
      </c>
      <c r="B141" s="100" t="s">
        <v>850</v>
      </c>
      <c r="C141">
        <v>170</v>
      </c>
      <c r="D141" s="299">
        <v>18</v>
      </c>
      <c r="E141">
        <v>47</v>
      </c>
      <c r="F141">
        <v>71</v>
      </c>
      <c r="G141">
        <v>35</v>
      </c>
      <c r="H141">
        <v>17</v>
      </c>
      <c r="I141" s="299">
        <v>0</v>
      </c>
      <c r="J141">
        <v>30</v>
      </c>
      <c r="K141" s="298">
        <v>43</v>
      </c>
      <c r="L141">
        <v>62</v>
      </c>
      <c r="M141">
        <v>28</v>
      </c>
      <c r="N141">
        <v>7</v>
      </c>
      <c r="O141">
        <v>39</v>
      </c>
      <c r="P141">
        <v>44</v>
      </c>
      <c r="Q141">
        <v>59</v>
      </c>
      <c r="R141">
        <v>26</v>
      </c>
      <c r="S141">
        <v>2</v>
      </c>
      <c r="T141">
        <v>23</v>
      </c>
      <c r="U141">
        <v>45</v>
      </c>
      <c r="V141">
        <v>56</v>
      </c>
      <c r="W141">
        <v>35</v>
      </c>
      <c r="X141">
        <v>11</v>
      </c>
      <c r="Y141" s="302">
        <f t="shared" si="33"/>
        <v>34.75</v>
      </c>
      <c r="Z141" s="302">
        <f t="shared" si="34"/>
        <v>20.441176470588236</v>
      </c>
      <c r="AA141">
        <f t="shared" si="25"/>
        <v>50.75</v>
      </c>
      <c r="AB141" s="302">
        <f t="shared" si="26"/>
        <v>29.852941176470587</v>
      </c>
      <c r="AC141">
        <f t="shared" si="27"/>
        <v>53</v>
      </c>
      <c r="AD141" s="302">
        <f t="shared" si="28"/>
        <v>31.176470588235293</v>
      </c>
      <c r="AE141" s="302">
        <f t="shared" si="29"/>
        <v>26.5</v>
      </c>
      <c r="AF141" s="302">
        <f t="shared" si="30"/>
        <v>15.588235294117647</v>
      </c>
      <c r="AG141" s="302">
        <f t="shared" si="31"/>
        <v>5</v>
      </c>
      <c r="AH141" s="302">
        <f t="shared" si="32"/>
        <v>2.9411764705882351</v>
      </c>
    </row>
    <row r="142" spans="1:34">
      <c r="A142">
        <v>1888</v>
      </c>
      <c r="B142" s="100" t="s">
        <v>852</v>
      </c>
      <c r="C142">
        <v>172</v>
      </c>
      <c r="D142" s="299">
        <v>20</v>
      </c>
      <c r="E142">
        <v>44</v>
      </c>
      <c r="F142">
        <v>88</v>
      </c>
      <c r="G142">
        <v>31</v>
      </c>
      <c r="H142">
        <v>9</v>
      </c>
      <c r="I142" s="299">
        <v>0</v>
      </c>
      <c r="J142">
        <v>17</v>
      </c>
      <c r="K142">
        <v>66</v>
      </c>
      <c r="L142">
        <v>64</v>
      </c>
      <c r="M142">
        <v>21</v>
      </c>
      <c r="N142">
        <v>4</v>
      </c>
      <c r="O142">
        <v>20</v>
      </c>
      <c r="P142">
        <v>58</v>
      </c>
      <c r="Q142">
        <v>73</v>
      </c>
      <c r="R142">
        <v>20</v>
      </c>
      <c r="S142" s="299">
        <v>1</v>
      </c>
      <c r="T142">
        <v>12</v>
      </c>
      <c r="U142">
        <v>53</v>
      </c>
      <c r="V142">
        <v>74</v>
      </c>
      <c r="W142">
        <v>27</v>
      </c>
      <c r="X142">
        <v>6</v>
      </c>
      <c r="Y142" s="302">
        <f t="shared" si="33"/>
        <v>23.25</v>
      </c>
      <c r="Z142" s="302">
        <f t="shared" si="34"/>
        <v>13.517441860465116</v>
      </c>
      <c r="AA142">
        <f t="shared" si="25"/>
        <v>66.25</v>
      </c>
      <c r="AB142" s="302">
        <f t="shared" si="26"/>
        <v>38.517441860465119</v>
      </c>
      <c r="AC142">
        <f t="shared" si="27"/>
        <v>60.5</v>
      </c>
      <c r="AD142" s="302">
        <f t="shared" si="28"/>
        <v>35.174418604651166</v>
      </c>
      <c r="AE142" s="302">
        <f t="shared" si="29"/>
        <v>19.25</v>
      </c>
      <c r="AF142" s="302">
        <f t="shared" si="30"/>
        <v>11.19186046511628</v>
      </c>
      <c r="AG142" s="302">
        <f t="shared" si="31"/>
        <v>2.75</v>
      </c>
      <c r="AH142" s="302">
        <f t="shared" si="32"/>
        <v>1.5988372093023258</v>
      </c>
    </row>
    <row r="143" spans="1:34">
      <c r="A143">
        <v>1888</v>
      </c>
      <c r="B143" s="100" t="s">
        <v>869</v>
      </c>
      <c r="C143">
        <v>191</v>
      </c>
      <c r="D143" s="298">
        <v>26</v>
      </c>
      <c r="E143">
        <v>68</v>
      </c>
      <c r="F143" s="298">
        <v>73</v>
      </c>
      <c r="G143">
        <v>42</v>
      </c>
      <c r="H143">
        <v>8</v>
      </c>
      <c r="I143" s="299">
        <v>0</v>
      </c>
      <c r="J143">
        <v>33</v>
      </c>
      <c r="K143">
        <v>65</v>
      </c>
      <c r="L143">
        <v>67</v>
      </c>
      <c r="M143">
        <v>21</v>
      </c>
      <c r="N143">
        <v>5</v>
      </c>
      <c r="O143">
        <v>50</v>
      </c>
      <c r="P143">
        <v>62</v>
      </c>
      <c r="Q143">
        <v>58</v>
      </c>
      <c r="R143">
        <v>19</v>
      </c>
      <c r="S143">
        <v>2</v>
      </c>
      <c r="T143">
        <v>18</v>
      </c>
      <c r="U143">
        <v>63</v>
      </c>
      <c r="V143" s="298">
        <v>75</v>
      </c>
      <c r="W143">
        <v>25</v>
      </c>
      <c r="X143">
        <v>10</v>
      </c>
      <c r="Y143" s="302">
        <f t="shared" si="33"/>
        <v>42.25</v>
      </c>
      <c r="Z143" s="302">
        <f t="shared" si="34"/>
        <v>22.120418848167539</v>
      </c>
      <c r="AA143">
        <f t="shared" si="25"/>
        <v>65.75</v>
      </c>
      <c r="AB143" s="302">
        <f t="shared" si="26"/>
        <v>34.424083769633505</v>
      </c>
      <c r="AC143">
        <f t="shared" si="27"/>
        <v>60.5</v>
      </c>
      <c r="AD143" s="302">
        <f t="shared" si="28"/>
        <v>31.675392670157066</v>
      </c>
      <c r="AE143" s="302">
        <f t="shared" si="29"/>
        <v>18.25</v>
      </c>
      <c r="AF143" s="302">
        <f t="shared" si="30"/>
        <v>9.5549738219895293</v>
      </c>
      <c r="AG143" s="302">
        <f t="shared" si="31"/>
        <v>4.25</v>
      </c>
      <c r="AH143" s="302">
        <f t="shared" si="32"/>
        <v>2.2251308900523559</v>
      </c>
    </row>
    <row r="144" spans="1:34">
      <c r="A144">
        <v>1888</v>
      </c>
      <c r="B144" s="100" t="s">
        <v>871</v>
      </c>
      <c r="C144">
        <v>118</v>
      </c>
      <c r="D144" s="299">
        <v>12</v>
      </c>
      <c r="E144">
        <v>29</v>
      </c>
      <c r="F144">
        <v>55</v>
      </c>
      <c r="G144">
        <v>26</v>
      </c>
      <c r="H144">
        <v>7</v>
      </c>
      <c r="I144" s="299">
        <v>1</v>
      </c>
      <c r="J144">
        <v>13</v>
      </c>
      <c r="K144">
        <v>34</v>
      </c>
      <c r="L144">
        <v>55</v>
      </c>
      <c r="M144">
        <v>11</v>
      </c>
      <c r="N144">
        <v>5</v>
      </c>
      <c r="O144">
        <v>17</v>
      </c>
      <c r="P144">
        <v>29</v>
      </c>
      <c r="Q144">
        <v>45</v>
      </c>
      <c r="R144">
        <v>25</v>
      </c>
      <c r="S144" s="299">
        <v>2</v>
      </c>
      <c r="T144">
        <v>10</v>
      </c>
      <c r="U144">
        <v>30</v>
      </c>
      <c r="V144">
        <v>48</v>
      </c>
      <c r="W144">
        <v>20</v>
      </c>
      <c r="X144" s="299">
        <v>10</v>
      </c>
      <c r="Y144" s="302">
        <f t="shared" si="33"/>
        <v>17.25</v>
      </c>
      <c r="Z144" s="302">
        <f t="shared" si="34"/>
        <v>14.618644067796611</v>
      </c>
      <c r="AA144">
        <f t="shared" si="25"/>
        <v>37</v>
      </c>
      <c r="AB144" s="302">
        <f t="shared" si="26"/>
        <v>31.35593220338983</v>
      </c>
      <c r="AC144">
        <f t="shared" si="27"/>
        <v>43.5</v>
      </c>
      <c r="AD144" s="302">
        <f t="shared" si="28"/>
        <v>36.864406779661017</v>
      </c>
      <c r="AE144" s="302">
        <f t="shared" si="29"/>
        <v>15.75</v>
      </c>
      <c r="AF144" s="302">
        <f t="shared" si="30"/>
        <v>13.347457627118645</v>
      </c>
      <c r="AG144" s="302">
        <f t="shared" si="31"/>
        <v>4.5</v>
      </c>
      <c r="AH144" s="302">
        <f t="shared" si="32"/>
        <v>3.8135593220338984</v>
      </c>
    </row>
    <row r="145" spans="1:34">
      <c r="A145">
        <v>1888</v>
      </c>
      <c r="B145" s="128" t="s">
        <v>873</v>
      </c>
      <c r="C145">
        <v>164</v>
      </c>
      <c r="D145" s="299">
        <v>31</v>
      </c>
      <c r="E145">
        <v>58</v>
      </c>
      <c r="F145">
        <v>57</v>
      </c>
      <c r="G145">
        <v>40</v>
      </c>
      <c r="H145">
        <v>8</v>
      </c>
      <c r="I145">
        <v>1</v>
      </c>
      <c r="J145">
        <v>47</v>
      </c>
      <c r="K145">
        <v>40</v>
      </c>
      <c r="L145">
        <v>54</v>
      </c>
      <c r="M145">
        <v>15</v>
      </c>
      <c r="N145">
        <v>8</v>
      </c>
      <c r="O145">
        <v>46</v>
      </c>
      <c r="P145">
        <v>52</v>
      </c>
      <c r="Q145">
        <v>46</v>
      </c>
      <c r="R145">
        <v>20</v>
      </c>
      <c r="S145" s="299">
        <v>0</v>
      </c>
      <c r="T145">
        <v>29</v>
      </c>
      <c r="U145">
        <v>57</v>
      </c>
      <c r="V145">
        <v>50</v>
      </c>
      <c r="W145">
        <v>22</v>
      </c>
      <c r="X145">
        <v>6</v>
      </c>
      <c r="Y145" s="302">
        <f t="shared" si="33"/>
        <v>45</v>
      </c>
      <c r="Z145" s="302">
        <f t="shared" si="34"/>
        <v>27.439024390243905</v>
      </c>
      <c r="AA145">
        <f t="shared" si="25"/>
        <v>51.5</v>
      </c>
      <c r="AB145" s="302">
        <f t="shared" si="26"/>
        <v>31.402439024390244</v>
      </c>
      <c r="AC145">
        <f t="shared" si="27"/>
        <v>47.5</v>
      </c>
      <c r="AD145" s="302">
        <f t="shared" si="28"/>
        <v>28.963414634146339</v>
      </c>
      <c r="AE145" s="302">
        <f t="shared" si="29"/>
        <v>16.25</v>
      </c>
      <c r="AF145" s="302">
        <f t="shared" si="30"/>
        <v>9.9085365853658534</v>
      </c>
      <c r="AG145" s="302">
        <f t="shared" si="31"/>
        <v>3.75</v>
      </c>
      <c r="AH145" s="302">
        <f t="shared" si="32"/>
        <v>2.2865853658536586</v>
      </c>
    </row>
    <row r="146" spans="1:34">
      <c r="A146">
        <v>1888</v>
      </c>
      <c r="B146" s="128" t="s">
        <v>879</v>
      </c>
      <c r="C146">
        <v>106</v>
      </c>
      <c r="D146" s="299">
        <v>17</v>
      </c>
      <c r="E146" s="299">
        <v>23</v>
      </c>
      <c r="F146">
        <v>51</v>
      </c>
      <c r="G146">
        <v>17</v>
      </c>
      <c r="H146">
        <v>13</v>
      </c>
      <c r="I146" s="298">
        <v>2</v>
      </c>
      <c r="J146">
        <v>7</v>
      </c>
      <c r="K146">
        <v>32</v>
      </c>
      <c r="L146">
        <v>45</v>
      </c>
      <c r="M146">
        <v>12</v>
      </c>
      <c r="N146">
        <v>10</v>
      </c>
      <c r="O146">
        <v>16</v>
      </c>
      <c r="P146">
        <v>32</v>
      </c>
      <c r="Q146">
        <v>36</v>
      </c>
      <c r="R146">
        <v>19</v>
      </c>
      <c r="S146" s="299">
        <v>3</v>
      </c>
      <c r="T146">
        <v>3</v>
      </c>
      <c r="U146">
        <v>31</v>
      </c>
      <c r="V146">
        <v>30</v>
      </c>
      <c r="W146">
        <v>28</v>
      </c>
      <c r="X146">
        <v>14</v>
      </c>
      <c r="Y146" s="302">
        <f t="shared" si="33"/>
        <v>12.25</v>
      </c>
      <c r="Z146" s="302">
        <f t="shared" si="34"/>
        <v>11.556603773584905</v>
      </c>
      <c r="AA146">
        <f t="shared" si="25"/>
        <v>36.5</v>
      </c>
      <c r="AB146" s="302">
        <f t="shared" si="26"/>
        <v>34.433962264150942</v>
      </c>
      <c r="AC146">
        <f t="shared" si="27"/>
        <v>32</v>
      </c>
      <c r="AD146" s="302">
        <f t="shared" si="28"/>
        <v>30.188679245283019</v>
      </c>
      <c r="AE146" s="302">
        <f t="shared" si="29"/>
        <v>18</v>
      </c>
      <c r="AF146" s="302">
        <f t="shared" si="30"/>
        <v>16.981132075471699</v>
      </c>
      <c r="AG146" s="302">
        <f t="shared" si="31"/>
        <v>7.25</v>
      </c>
      <c r="AH146" s="302">
        <f t="shared" si="32"/>
        <v>6.8396226415094334</v>
      </c>
    </row>
    <row r="147" spans="1:34">
      <c r="A147">
        <v>1888</v>
      </c>
      <c r="B147" s="100" t="s">
        <v>886</v>
      </c>
      <c r="C147">
        <v>95</v>
      </c>
      <c r="D147" s="299">
        <v>9</v>
      </c>
      <c r="E147">
        <v>23</v>
      </c>
      <c r="F147">
        <v>49</v>
      </c>
      <c r="G147">
        <v>20</v>
      </c>
      <c r="H147">
        <v>3</v>
      </c>
      <c r="I147" s="299">
        <v>0</v>
      </c>
      <c r="J147">
        <v>18</v>
      </c>
      <c r="K147">
        <v>33</v>
      </c>
      <c r="L147">
        <v>37</v>
      </c>
      <c r="M147">
        <v>7</v>
      </c>
      <c r="N147" s="299">
        <v>0</v>
      </c>
      <c r="O147">
        <v>18</v>
      </c>
      <c r="P147">
        <v>36</v>
      </c>
      <c r="Q147">
        <v>28</v>
      </c>
      <c r="R147">
        <v>13</v>
      </c>
      <c r="S147" s="299">
        <v>0</v>
      </c>
      <c r="T147">
        <v>8</v>
      </c>
      <c r="U147">
        <v>47</v>
      </c>
      <c r="V147">
        <v>23</v>
      </c>
      <c r="W147">
        <v>16</v>
      </c>
      <c r="X147">
        <v>1</v>
      </c>
      <c r="Y147" s="302">
        <f t="shared" si="33"/>
        <v>16.75</v>
      </c>
      <c r="Z147" s="302">
        <f t="shared" si="34"/>
        <v>17.631578947368421</v>
      </c>
      <c r="AA147">
        <f t="shared" si="25"/>
        <v>41.25</v>
      </c>
      <c r="AB147" s="302">
        <f t="shared" si="26"/>
        <v>43.421052631578952</v>
      </c>
      <c r="AC147">
        <f t="shared" si="27"/>
        <v>27</v>
      </c>
      <c r="AD147" s="302">
        <f t="shared" si="28"/>
        <v>28.421052631578945</v>
      </c>
      <c r="AE147" s="302">
        <f t="shared" si="29"/>
        <v>9.75</v>
      </c>
      <c r="AF147" s="302">
        <f t="shared" si="30"/>
        <v>10.263157894736842</v>
      </c>
      <c r="AG147" s="302">
        <f t="shared" si="31"/>
        <v>0.25</v>
      </c>
      <c r="AH147" s="302">
        <f t="shared" si="32"/>
        <v>0.26315789473684209</v>
      </c>
    </row>
    <row r="148" spans="1:34">
      <c r="A148">
        <v>1888</v>
      </c>
      <c r="B148" s="100" t="s">
        <v>910</v>
      </c>
      <c r="C148">
        <v>257</v>
      </c>
      <c r="D148" s="299">
        <v>27</v>
      </c>
      <c r="E148">
        <v>95</v>
      </c>
      <c r="F148">
        <v>100</v>
      </c>
      <c r="G148">
        <v>50</v>
      </c>
      <c r="H148">
        <v>10</v>
      </c>
      <c r="I148">
        <v>2</v>
      </c>
      <c r="J148">
        <v>57</v>
      </c>
      <c r="K148">
        <v>75</v>
      </c>
      <c r="L148">
        <v>85</v>
      </c>
      <c r="M148">
        <v>31</v>
      </c>
      <c r="N148">
        <v>9</v>
      </c>
      <c r="O148">
        <v>60</v>
      </c>
      <c r="P148">
        <v>90</v>
      </c>
      <c r="Q148">
        <v>77</v>
      </c>
      <c r="R148">
        <v>26</v>
      </c>
      <c r="S148" s="298">
        <v>4</v>
      </c>
      <c r="T148">
        <v>36</v>
      </c>
      <c r="U148">
        <v>72</v>
      </c>
      <c r="V148">
        <v>97</v>
      </c>
      <c r="W148">
        <v>38</v>
      </c>
      <c r="X148">
        <v>14</v>
      </c>
      <c r="Y148" s="302">
        <f t="shared" si="33"/>
        <v>62</v>
      </c>
      <c r="Z148" s="302">
        <f t="shared" si="34"/>
        <v>24.124513618677042</v>
      </c>
      <c r="AA148">
        <f t="shared" si="25"/>
        <v>84.25</v>
      </c>
      <c r="AB148" s="302">
        <f t="shared" si="26"/>
        <v>32.782101167315176</v>
      </c>
      <c r="AC148">
        <f t="shared" si="27"/>
        <v>77.25</v>
      </c>
      <c r="AD148" s="302">
        <f t="shared" si="28"/>
        <v>30.058365758754864</v>
      </c>
      <c r="AE148" s="302">
        <f t="shared" si="29"/>
        <v>26.25</v>
      </c>
      <c r="AF148" s="302">
        <f t="shared" si="30"/>
        <v>10.214007782101167</v>
      </c>
      <c r="AG148" s="302">
        <f t="shared" si="31"/>
        <v>7.25</v>
      </c>
      <c r="AH148" s="302">
        <f t="shared" si="32"/>
        <v>2.8210116731517512</v>
      </c>
    </row>
    <row r="149" spans="1:34">
      <c r="A149">
        <v>1888</v>
      </c>
      <c r="B149" s="100" t="s">
        <v>912</v>
      </c>
      <c r="C149">
        <v>127</v>
      </c>
      <c r="D149" s="299">
        <v>20</v>
      </c>
      <c r="E149">
        <v>31</v>
      </c>
      <c r="F149">
        <v>61</v>
      </c>
      <c r="G149">
        <v>26</v>
      </c>
      <c r="H149">
        <v>8</v>
      </c>
      <c r="I149" s="299">
        <v>1</v>
      </c>
      <c r="J149">
        <v>15</v>
      </c>
      <c r="K149">
        <v>42</v>
      </c>
      <c r="L149">
        <v>52</v>
      </c>
      <c r="M149">
        <v>15</v>
      </c>
      <c r="N149" s="299">
        <v>3</v>
      </c>
      <c r="O149">
        <v>18</v>
      </c>
      <c r="P149">
        <v>45</v>
      </c>
      <c r="Q149">
        <v>45</v>
      </c>
      <c r="R149">
        <v>17</v>
      </c>
      <c r="S149" s="299">
        <v>2</v>
      </c>
      <c r="T149">
        <v>11</v>
      </c>
      <c r="U149">
        <v>29</v>
      </c>
      <c r="V149">
        <v>56</v>
      </c>
      <c r="W149">
        <v>20</v>
      </c>
      <c r="X149" s="298">
        <v>11</v>
      </c>
      <c r="Y149" s="302">
        <f t="shared" si="33"/>
        <v>18.75</v>
      </c>
      <c r="Z149" s="302">
        <f t="shared" si="34"/>
        <v>14.763779527559054</v>
      </c>
      <c r="AA149">
        <f t="shared" si="25"/>
        <v>44.25</v>
      </c>
      <c r="AB149" s="302">
        <f t="shared" si="26"/>
        <v>34.84251968503937</v>
      </c>
      <c r="AC149">
        <f t="shared" si="27"/>
        <v>44.75</v>
      </c>
      <c r="AD149" s="302">
        <f t="shared" si="28"/>
        <v>35.236220472440941</v>
      </c>
      <c r="AE149" s="302">
        <f t="shared" si="29"/>
        <v>15</v>
      </c>
      <c r="AF149" s="302">
        <f t="shared" si="30"/>
        <v>11.811023622047244</v>
      </c>
      <c r="AG149" s="302">
        <f t="shared" si="31"/>
        <v>4.25</v>
      </c>
      <c r="AH149" s="302">
        <f t="shared" si="32"/>
        <v>3.3464566929133861</v>
      </c>
    </row>
    <row r="150" spans="1:34" s="61" customFormat="1">
      <c r="A150" s="61">
        <v>1888</v>
      </c>
      <c r="B150" s="239" t="s">
        <v>1119</v>
      </c>
      <c r="C150" s="61">
        <v>805</v>
      </c>
      <c r="D150" s="61">
        <v>170</v>
      </c>
      <c r="E150" s="61">
        <v>404</v>
      </c>
      <c r="F150" s="61">
        <v>301</v>
      </c>
      <c r="G150" s="61">
        <v>90</v>
      </c>
      <c r="H150" s="61">
        <v>10</v>
      </c>
      <c r="I150" s="61">
        <v>0</v>
      </c>
      <c r="J150" s="61">
        <v>240</v>
      </c>
      <c r="K150" s="61">
        <v>307</v>
      </c>
      <c r="L150" s="61">
        <v>233</v>
      </c>
      <c r="M150" s="61">
        <v>22</v>
      </c>
      <c r="N150" s="61">
        <v>3</v>
      </c>
      <c r="O150" s="61">
        <v>327</v>
      </c>
      <c r="P150" s="61">
        <v>278</v>
      </c>
      <c r="Q150" s="61">
        <v>176</v>
      </c>
      <c r="R150" s="61">
        <v>22</v>
      </c>
      <c r="S150" s="61">
        <v>2</v>
      </c>
      <c r="T150" s="61">
        <v>170</v>
      </c>
      <c r="U150" s="61">
        <v>287</v>
      </c>
      <c r="V150" s="61">
        <v>253</v>
      </c>
      <c r="W150" s="61">
        <v>82</v>
      </c>
      <c r="X150" s="61">
        <v>13</v>
      </c>
      <c r="Y150" s="304">
        <f t="shared" si="33"/>
        <v>285.25</v>
      </c>
      <c r="Z150" s="304">
        <f t="shared" si="34"/>
        <v>35.434782608695656</v>
      </c>
      <c r="AA150" s="61">
        <f t="shared" si="25"/>
        <v>293.25</v>
      </c>
      <c r="AB150" s="304">
        <f t="shared" si="26"/>
        <v>36.428571428571423</v>
      </c>
      <c r="AC150" s="61">
        <f t="shared" si="27"/>
        <v>188</v>
      </c>
      <c r="AD150" s="304">
        <f t="shared" si="28"/>
        <v>23.354037267080745</v>
      </c>
      <c r="AE150" s="304">
        <f t="shared" si="29"/>
        <v>34</v>
      </c>
      <c r="AF150" s="304">
        <f t="shared" si="30"/>
        <v>4.2236024844720497</v>
      </c>
      <c r="AG150" s="304">
        <f t="shared" si="31"/>
        <v>4.5</v>
      </c>
      <c r="AH150" s="304">
        <f t="shared" si="32"/>
        <v>0.55900621118012428</v>
      </c>
    </row>
    <row r="151" spans="1:34">
      <c r="A151">
        <v>1888</v>
      </c>
      <c r="B151" s="100" t="s">
        <v>845</v>
      </c>
      <c r="C151">
        <v>99</v>
      </c>
      <c r="D151" s="299">
        <v>27</v>
      </c>
      <c r="E151">
        <v>50</v>
      </c>
      <c r="F151">
        <v>32</v>
      </c>
      <c r="G151">
        <v>16</v>
      </c>
      <c r="H151" s="299">
        <v>1</v>
      </c>
      <c r="I151" s="299">
        <v>0</v>
      </c>
      <c r="J151">
        <v>32</v>
      </c>
      <c r="K151">
        <v>28</v>
      </c>
      <c r="L151">
        <v>35</v>
      </c>
      <c r="M151">
        <v>4</v>
      </c>
      <c r="N151" s="299">
        <v>0</v>
      </c>
      <c r="O151">
        <v>38</v>
      </c>
      <c r="P151">
        <v>36</v>
      </c>
      <c r="Q151">
        <v>20</v>
      </c>
      <c r="R151">
        <v>5</v>
      </c>
      <c r="S151" s="299">
        <v>0</v>
      </c>
      <c r="T151">
        <v>20</v>
      </c>
      <c r="U151">
        <v>30</v>
      </c>
      <c r="V151">
        <v>35</v>
      </c>
      <c r="W151">
        <v>12</v>
      </c>
      <c r="X151">
        <v>2</v>
      </c>
      <c r="Y151" s="302">
        <f t="shared" si="33"/>
        <v>35</v>
      </c>
      <c r="Z151" s="302">
        <f t="shared" si="34"/>
        <v>35.353535353535356</v>
      </c>
      <c r="AA151">
        <f t="shared" si="25"/>
        <v>31.5</v>
      </c>
      <c r="AB151" s="302">
        <f t="shared" si="26"/>
        <v>31.818181818181817</v>
      </c>
      <c r="AC151">
        <f t="shared" si="27"/>
        <v>26.5</v>
      </c>
      <c r="AD151" s="302">
        <f t="shared" si="28"/>
        <v>26.767676767676768</v>
      </c>
      <c r="AE151" s="302">
        <f t="shared" si="29"/>
        <v>5.5</v>
      </c>
      <c r="AF151" s="302">
        <f t="shared" si="30"/>
        <v>5.5555555555555554</v>
      </c>
      <c r="AG151" s="302">
        <f t="shared" si="31"/>
        <v>0.5</v>
      </c>
      <c r="AH151" s="302">
        <f t="shared" si="32"/>
        <v>0.50505050505050508</v>
      </c>
    </row>
    <row r="152" spans="1:34">
      <c r="A152">
        <v>1888</v>
      </c>
      <c r="B152" s="100" t="s">
        <v>849</v>
      </c>
      <c r="C152">
        <v>104</v>
      </c>
      <c r="D152" s="299">
        <v>19</v>
      </c>
      <c r="E152">
        <v>49</v>
      </c>
      <c r="F152">
        <v>39</v>
      </c>
      <c r="G152" s="298">
        <v>14</v>
      </c>
      <c r="H152" s="299">
        <v>2</v>
      </c>
      <c r="I152" s="299">
        <v>0</v>
      </c>
      <c r="J152">
        <v>30</v>
      </c>
      <c r="K152">
        <v>36</v>
      </c>
      <c r="L152">
        <v>33</v>
      </c>
      <c r="M152">
        <v>4</v>
      </c>
      <c r="N152" s="298">
        <v>1</v>
      </c>
      <c r="O152">
        <v>49</v>
      </c>
      <c r="P152" s="298">
        <v>32</v>
      </c>
      <c r="Q152">
        <v>21</v>
      </c>
      <c r="R152">
        <v>2</v>
      </c>
      <c r="S152" s="299">
        <v>0</v>
      </c>
      <c r="T152" s="298">
        <v>29</v>
      </c>
      <c r="U152">
        <v>27</v>
      </c>
      <c r="V152">
        <v>34</v>
      </c>
      <c r="W152">
        <v>13</v>
      </c>
      <c r="X152" s="298">
        <v>1</v>
      </c>
      <c r="Y152" s="302">
        <f t="shared" si="33"/>
        <v>39.25</v>
      </c>
      <c r="Z152" s="302">
        <f t="shared" si="34"/>
        <v>37.740384615384613</v>
      </c>
      <c r="AA152">
        <f t="shared" si="25"/>
        <v>33.5</v>
      </c>
      <c r="AB152" s="302">
        <f t="shared" si="26"/>
        <v>32.211538461538467</v>
      </c>
      <c r="AC152">
        <f t="shared" si="27"/>
        <v>25.5</v>
      </c>
      <c r="AD152" s="302">
        <f t="shared" si="28"/>
        <v>24.519230769230766</v>
      </c>
      <c r="AE152" s="302">
        <f t="shared" si="29"/>
        <v>5.25</v>
      </c>
      <c r="AF152" s="302">
        <f t="shared" si="30"/>
        <v>5.0480769230769234</v>
      </c>
      <c r="AG152" s="302">
        <f t="shared" si="31"/>
        <v>0.5</v>
      </c>
      <c r="AH152" s="302">
        <f t="shared" si="32"/>
        <v>0.48076923076923078</v>
      </c>
    </row>
    <row r="153" spans="1:34">
      <c r="A153">
        <v>1888</v>
      </c>
      <c r="B153" s="100" t="s">
        <v>982</v>
      </c>
      <c r="C153" s="298">
        <v>28</v>
      </c>
      <c r="D153" s="299">
        <v>9</v>
      </c>
      <c r="E153">
        <v>14</v>
      </c>
      <c r="F153">
        <v>10</v>
      </c>
      <c r="G153" s="299">
        <v>4</v>
      </c>
      <c r="H153" s="299">
        <v>0</v>
      </c>
      <c r="I153" s="299">
        <v>0</v>
      </c>
      <c r="J153">
        <v>10</v>
      </c>
      <c r="K153" s="298">
        <v>11</v>
      </c>
      <c r="L153" s="299">
        <v>7</v>
      </c>
      <c r="M153" s="299">
        <v>0</v>
      </c>
      <c r="N153" s="299">
        <v>0</v>
      </c>
      <c r="O153" s="298">
        <v>14</v>
      </c>
      <c r="P153">
        <v>7</v>
      </c>
      <c r="Q153" s="299">
        <v>7</v>
      </c>
      <c r="R153" s="299">
        <v>0</v>
      </c>
      <c r="S153" s="299">
        <v>0</v>
      </c>
      <c r="T153">
        <v>9</v>
      </c>
      <c r="U153">
        <v>11</v>
      </c>
      <c r="V153">
        <v>5</v>
      </c>
      <c r="W153">
        <v>3</v>
      </c>
      <c r="X153" s="299">
        <v>0</v>
      </c>
      <c r="Y153" s="302">
        <f t="shared" si="33"/>
        <v>11.75</v>
      </c>
      <c r="Z153" s="302">
        <f t="shared" si="34"/>
        <v>41.964285714285715</v>
      </c>
      <c r="AA153">
        <f t="shared" si="25"/>
        <v>9.75</v>
      </c>
      <c r="AB153" s="302">
        <f t="shared" si="26"/>
        <v>34.821428571428569</v>
      </c>
      <c r="AC153">
        <f t="shared" si="27"/>
        <v>5.75</v>
      </c>
      <c r="AD153" s="302">
        <f t="shared" si="28"/>
        <v>20.535714285714285</v>
      </c>
      <c r="AE153" s="302">
        <f t="shared" si="29"/>
        <v>0.75</v>
      </c>
      <c r="AF153" s="302">
        <f t="shared" si="30"/>
        <v>2.6785714285714284</v>
      </c>
      <c r="AG153" s="302">
        <f t="shared" si="31"/>
        <v>0</v>
      </c>
      <c r="AH153" s="302">
        <f t="shared" si="32"/>
        <v>0</v>
      </c>
    </row>
    <row r="154" spans="1:34">
      <c r="A154">
        <v>1888</v>
      </c>
      <c r="B154" s="100" t="s">
        <v>859</v>
      </c>
      <c r="C154">
        <v>120</v>
      </c>
      <c r="D154" s="299">
        <v>34</v>
      </c>
      <c r="E154">
        <v>70</v>
      </c>
      <c r="F154">
        <v>45</v>
      </c>
      <c r="G154">
        <v>5</v>
      </c>
      <c r="H154" s="299">
        <v>0</v>
      </c>
      <c r="I154" s="299">
        <v>0</v>
      </c>
      <c r="J154">
        <v>45</v>
      </c>
      <c r="K154">
        <v>47</v>
      </c>
      <c r="L154">
        <v>28</v>
      </c>
      <c r="M154" s="299">
        <v>0</v>
      </c>
      <c r="N154" s="299">
        <v>0</v>
      </c>
      <c r="O154">
        <v>49</v>
      </c>
      <c r="P154">
        <v>42</v>
      </c>
      <c r="Q154">
        <v>29</v>
      </c>
      <c r="R154" s="299">
        <v>0</v>
      </c>
      <c r="S154" s="299">
        <v>0</v>
      </c>
      <c r="T154">
        <v>35</v>
      </c>
      <c r="U154">
        <v>38</v>
      </c>
      <c r="V154">
        <v>37</v>
      </c>
      <c r="W154">
        <v>10</v>
      </c>
      <c r="X154" s="299">
        <v>0</v>
      </c>
      <c r="Y154" s="302">
        <f t="shared" si="33"/>
        <v>49.75</v>
      </c>
      <c r="Z154" s="302">
        <f t="shared" si="34"/>
        <v>41.458333333333336</v>
      </c>
      <c r="AA154">
        <f t="shared" si="25"/>
        <v>43</v>
      </c>
      <c r="AB154" s="302">
        <f t="shared" si="26"/>
        <v>35.833333333333336</v>
      </c>
      <c r="AC154">
        <f t="shared" si="27"/>
        <v>24.75</v>
      </c>
      <c r="AD154" s="302">
        <f t="shared" si="28"/>
        <v>20.625</v>
      </c>
      <c r="AE154" s="302">
        <f t="shared" si="29"/>
        <v>2.5</v>
      </c>
      <c r="AF154" s="302">
        <f t="shared" si="30"/>
        <v>2.083333333333333</v>
      </c>
      <c r="AG154" s="302">
        <f t="shared" si="31"/>
        <v>0</v>
      </c>
      <c r="AH154" s="302">
        <f t="shared" si="32"/>
        <v>0</v>
      </c>
    </row>
    <row r="155" spans="1:34">
      <c r="A155">
        <v>1888</v>
      </c>
      <c r="B155" s="100" t="s">
        <v>868</v>
      </c>
      <c r="C155">
        <v>120</v>
      </c>
      <c r="D155" s="299">
        <v>25</v>
      </c>
      <c r="E155">
        <v>56</v>
      </c>
      <c r="F155">
        <v>49</v>
      </c>
      <c r="G155">
        <v>13</v>
      </c>
      <c r="H155">
        <v>2</v>
      </c>
      <c r="I155" s="299">
        <v>0</v>
      </c>
      <c r="J155">
        <v>33</v>
      </c>
      <c r="K155">
        <v>43</v>
      </c>
      <c r="L155">
        <v>41</v>
      </c>
      <c r="M155">
        <v>2</v>
      </c>
      <c r="N155" s="299">
        <v>1</v>
      </c>
      <c r="O155">
        <v>50</v>
      </c>
      <c r="P155">
        <v>46</v>
      </c>
      <c r="Q155">
        <v>21</v>
      </c>
      <c r="R155">
        <v>3</v>
      </c>
      <c r="S155" s="299">
        <v>0</v>
      </c>
      <c r="T155">
        <v>18</v>
      </c>
      <c r="U155">
        <v>50</v>
      </c>
      <c r="V155">
        <v>41</v>
      </c>
      <c r="W155">
        <v>10</v>
      </c>
      <c r="X155">
        <v>1</v>
      </c>
      <c r="Y155" s="302">
        <f t="shared" si="33"/>
        <v>39.25</v>
      </c>
      <c r="Z155" s="302">
        <f t="shared" si="34"/>
        <v>32.708333333333336</v>
      </c>
      <c r="AA155">
        <f t="shared" si="25"/>
        <v>47</v>
      </c>
      <c r="AB155" s="302">
        <f t="shared" si="26"/>
        <v>39.166666666666664</v>
      </c>
      <c r="AC155">
        <f t="shared" si="27"/>
        <v>29</v>
      </c>
      <c r="AD155" s="302">
        <f t="shared" si="28"/>
        <v>24.166666666666668</v>
      </c>
      <c r="AE155" s="302">
        <f t="shared" si="29"/>
        <v>4.25</v>
      </c>
      <c r="AF155" s="302">
        <f t="shared" si="30"/>
        <v>3.5416666666666665</v>
      </c>
      <c r="AG155" s="302">
        <f t="shared" si="31"/>
        <v>0.5</v>
      </c>
      <c r="AH155" s="302">
        <f t="shared" si="32"/>
        <v>0.41666666666666669</v>
      </c>
    </row>
    <row r="156" spans="1:34">
      <c r="A156">
        <v>1888</v>
      </c>
      <c r="B156" s="100" t="s">
        <v>878</v>
      </c>
      <c r="C156">
        <v>117</v>
      </c>
      <c r="D156" s="299">
        <v>11</v>
      </c>
      <c r="E156">
        <v>49</v>
      </c>
      <c r="F156">
        <v>48</v>
      </c>
      <c r="G156">
        <v>16</v>
      </c>
      <c r="H156">
        <v>4</v>
      </c>
      <c r="I156" s="299">
        <v>0</v>
      </c>
      <c r="J156">
        <v>21</v>
      </c>
      <c r="K156">
        <v>48</v>
      </c>
      <c r="L156">
        <v>40</v>
      </c>
      <c r="M156">
        <v>7</v>
      </c>
      <c r="N156" s="299">
        <v>1</v>
      </c>
      <c r="O156">
        <v>40</v>
      </c>
      <c r="P156">
        <v>31</v>
      </c>
      <c r="Q156">
        <v>38</v>
      </c>
      <c r="R156">
        <v>6</v>
      </c>
      <c r="S156" s="299">
        <v>2</v>
      </c>
      <c r="T156">
        <v>15</v>
      </c>
      <c r="U156">
        <v>37</v>
      </c>
      <c r="V156">
        <v>42</v>
      </c>
      <c r="W156">
        <v>17</v>
      </c>
      <c r="X156">
        <v>6</v>
      </c>
      <c r="Y156" s="302">
        <f t="shared" si="33"/>
        <v>31.25</v>
      </c>
      <c r="Z156" s="302">
        <f t="shared" si="34"/>
        <v>26.70940170940171</v>
      </c>
      <c r="AA156">
        <f t="shared" si="25"/>
        <v>41</v>
      </c>
      <c r="AB156" s="302">
        <f t="shared" si="26"/>
        <v>35.042735042735039</v>
      </c>
      <c r="AC156">
        <f t="shared" si="27"/>
        <v>34</v>
      </c>
      <c r="AD156" s="302">
        <f t="shared" si="28"/>
        <v>29.059829059829063</v>
      </c>
      <c r="AE156" s="302">
        <f t="shared" si="29"/>
        <v>8.5</v>
      </c>
      <c r="AF156" s="302">
        <f t="shared" si="30"/>
        <v>7.2649572649572658</v>
      </c>
      <c r="AG156" s="302">
        <f t="shared" si="31"/>
        <v>2.25</v>
      </c>
      <c r="AH156" s="302">
        <f t="shared" si="32"/>
        <v>1.9230769230769231</v>
      </c>
    </row>
    <row r="157" spans="1:34">
      <c r="A157">
        <v>1888</v>
      </c>
      <c r="B157" s="100" t="s">
        <v>897</v>
      </c>
      <c r="C157">
        <v>90</v>
      </c>
      <c r="D157" s="299">
        <v>22</v>
      </c>
      <c r="E157">
        <v>52</v>
      </c>
      <c r="F157">
        <v>30</v>
      </c>
      <c r="G157">
        <v>7</v>
      </c>
      <c r="H157">
        <v>1</v>
      </c>
      <c r="I157" s="299">
        <v>0</v>
      </c>
      <c r="J157">
        <v>30</v>
      </c>
      <c r="K157">
        <v>39</v>
      </c>
      <c r="L157" s="299">
        <v>18</v>
      </c>
      <c r="M157" s="299">
        <v>3</v>
      </c>
      <c r="N157" s="299">
        <v>0</v>
      </c>
      <c r="O157">
        <v>36</v>
      </c>
      <c r="P157">
        <v>35</v>
      </c>
      <c r="Q157">
        <v>17</v>
      </c>
      <c r="R157">
        <v>2</v>
      </c>
      <c r="S157" s="299">
        <v>0</v>
      </c>
      <c r="T157">
        <v>22</v>
      </c>
      <c r="U157">
        <v>39</v>
      </c>
      <c r="V157">
        <v>23</v>
      </c>
      <c r="W157">
        <v>4</v>
      </c>
      <c r="X157" s="298">
        <v>2</v>
      </c>
      <c r="Y157" s="302">
        <f t="shared" si="33"/>
        <v>35</v>
      </c>
      <c r="Z157" s="302">
        <f t="shared" si="34"/>
        <v>38.888888888888893</v>
      </c>
      <c r="AA157">
        <f t="shared" si="25"/>
        <v>35.75</v>
      </c>
      <c r="AB157" s="302">
        <f t="shared" si="26"/>
        <v>39.722222222222221</v>
      </c>
      <c r="AC157">
        <f t="shared" si="27"/>
        <v>16.25</v>
      </c>
      <c r="AD157" s="302">
        <f t="shared" si="28"/>
        <v>18.055555555555554</v>
      </c>
      <c r="AE157" s="302">
        <f t="shared" si="29"/>
        <v>2.5</v>
      </c>
      <c r="AF157" s="302">
        <f t="shared" si="30"/>
        <v>2.7777777777777777</v>
      </c>
      <c r="AG157" s="302">
        <f t="shared" si="31"/>
        <v>0.5</v>
      </c>
      <c r="AH157" s="302">
        <f t="shared" si="32"/>
        <v>0.55555555555555558</v>
      </c>
    </row>
    <row r="158" spans="1:34">
      <c r="A158">
        <v>1888</v>
      </c>
      <c r="B158" s="100" t="s">
        <v>906</v>
      </c>
      <c r="C158" s="299">
        <v>127</v>
      </c>
      <c r="D158" s="299">
        <v>23</v>
      </c>
      <c r="E158">
        <v>64</v>
      </c>
      <c r="F158">
        <v>48</v>
      </c>
      <c r="G158">
        <v>15</v>
      </c>
      <c r="H158" s="299">
        <v>0</v>
      </c>
      <c r="I158" s="299">
        <v>0</v>
      </c>
      <c r="J158">
        <v>39</v>
      </c>
      <c r="K158">
        <v>55</v>
      </c>
      <c r="L158" s="298">
        <v>31</v>
      </c>
      <c r="M158" s="298">
        <v>2</v>
      </c>
      <c r="N158" s="299">
        <v>0</v>
      </c>
      <c r="O158">
        <v>51</v>
      </c>
      <c r="P158" s="298">
        <v>49</v>
      </c>
      <c r="Q158" s="298">
        <v>23</v>
      </c>
      <c r="R158" s="298">
        <v>4</v>
      </c>
      <c r="S158" s="299">
        <v>0</v>
      </c>
      <c r="T158">
        <v>22</v>
      </c>
      <c r="U158">
        <v>55</v>
      </c>
      <c r="V158" s="298">
        <v>36</v>
      </c>
      <c r="W158" s="298">
        <v>13</v>
      </c>
      <c r="X158" s="299">
        <v>1</v>
      </c>
      <c r="Y158" s="302">
        <f t="shared" si="33"/>
        <v>44</v>
      </c>
      <c r="Z158" s="302">
        <f t="shared" si="34"/>
        <v>34.645669291338585</v>
      </c>
      <c r="AA158">
        <f t="shared" si="25"/>
        <v>51.75</v>
      </c>
      <c r="AB158" s="302">
        <f t="shared" si="26"/>
        <v>40.748031496062993</v>
      </c>
      <c r="AC158">
        <f t="shared" si="27"/>
        <v>26.25</v>
      </c>
      <c r="AD158" s="302">
        <f t="shared" si="28"/>
        <v>20.669291338582678</v>
      </c>
      <c r="AE158" s="302">
        <f t="shared" si="29"/>
        <v>4.75</v>
      </c>
      <c r="AF158" s="302">
        <f t="shared" si="30"/>
        <v>3.7401574803149611</v>
      </c>
      <c r="AG158" s="302">
        <f t="shared" si="31"/>
        <v>0.25</v>
      </c>
      <c r="AH158" s="302">
        <f t="shared" si="32"/>
        <v>0.19685039370078738</v>
      </c>
    </row>
    <row r="159" spans="1:34" s="61" customFormat="1">
      <c r="A159" s="61">
        <v>1888</v>
      </c>
      <c r="B159" s="239" t="s">
        <v>1120</v>
      </c>
      <c r="C159" s="61">
        <v>723</v>
      </c>
      <c r="D159" s="61">
        <v>121</v>
      </c>
      <c r="E159" s="61">
        <v>211</v>
      </c>
      <c r="F159" s="61">
        <v>175</v>
      </c>
      <c r="G159" s="61">
        <v>223</v>
      </c>
      <c r="H159" s="61">
        <v>84</v>
      </c>
      <c r="I159" s="61">
        <v>30</v>
      </c>
      <c r="J159" s="61">
        <v>117</v>
      </c>
      <c r="K159" s="61">
        <v>138</v>
      </c>
      <c r="L159" s="61">
        <v>322</v>
      </c>
      <c r="M159" s="61">
        <v>102</v>
      </c>
      <c r="N159" s="61">
        <v>44</v>
      </c>
      <c r="O159" s="61">
        <v>110</v>
      </c>
      <c r="P159" s="61">
        <v>130</v>
      </c>
      <c r="Q159" s="61">
        <v>270</v>
      </c>
      <c r="R159" s="61">
        <v>192</v>
      </c>
      <c r="S159" s="61">
        <v>21</v>
      </c>
      <c r="T159" s="61">
        <v>29</v>
      </c>
      <c r="U159" s="61">
        <v>78</v>
      </c>
      <c r="V159" s="61">
        <v>258</v>
      </c>
      <c r="W159" s="61">
        <v>258</v>
      </c>
      <c r="X159" s="61">
        <v>100</v>
      </c>
      <c r="Y159" s="304">
        <f t="shared" si="33"/>
        <v>116.75</v>
      </c>
      <c r="Z159" s="304">
        <f t="shared" si="34"/>
        <v>16.147994467496542</v>
      </c>
      <c r="AA159" s="61">
        <f t="shared" si="25"/>
        <v>130.25</v>
      </c>
      <c r="AB159" s="304">
        <f t="shared" si="26"/>
        <v>18.01521438450899</v>
      </c>
      <c r="AC159" s="61">
        <f t="shared" si="27"/>
        <v>268.25</v>
      </c>
      <c r="AD159" s="304">
        <f t="shared" si="28"/>
        <v>37.102351313969571</v>
      </c>
      <c r="AE159" s="304">
        <f t="shared" si="29"/>
        <v>159</v>
      </c>
      <c r="AF159" s="304">
        <f t="shared" si="30"/>
        <v>21.991701244813278</v>
      </c>
      <c r="AG159" s="304">
        <f t="shared" si="31"/>
        <v>48.75</v>
      </c>
      <c r="AH159" s="306">
        <f t="shared" si="32"/>
        <v>6.7427385892116183</v>
      </c>
    </row>
    <row r="160" spans="1:34">
      <c r="A160">
        <v>1888</v>
      </c>
      <c r="B160" s="100" t="s">
        <v>913</v>
      </c>
      <c r="C160">
        <v>83</v>
      </c>
      <c r="D160" s="299">
        <v>8</v>
      </c>
      <c r="E160">
        <v>18</v>
      </c>
      <c r="F160">
        <v>11</v>
      </c>
      <c r="G160">
        <v>23</v>
      </c>
      <c r="H160">
        <v>24</v>
      </c>
      <c r="I160">
        <v>7</v>
      </c>
      <c r="J160">
        <v>9</v>
      </c>
      <c r="K160">
        <v>14</v>
      </c>
      <c r="L160">
        <v>30</v>
      </c>
      <c r="M160">
        <v>23</v>
      </c>
      <c r="N160">
        <v>7</v>
      </c>
      <c r="O160">
        <v>8</v>
      </c>
      <c r="P160">
        <v>10</v>
      </c>
      <c r="Q160">
        <v>25</v>
      </c>
      <c r="R160">
        <v>37</v>
      </c>
      <c r="S160" s="299">
        <v>3</v>
      </c>
      <c r="T160">
        <v>5</v>
      </c>
      <c r="U160">
        <v>6</v>
      </c>
      <c r="V160">
        <v>28</v>
      </c>
      <c r="W160">
        <v>29</v>
      </c>
      <c r="X160">
        <v>15</v>
      </c>
      <c r="Y160" s="302">
        <f t="shared" si="33"/>
        <v>10</v>
      </c>
      <c r="Z160" s="302">
        <f t="shared" si="34"/>
        <v>12.048192771084338</v>
      </c>
      <c r="AA160">
        <f t="shared" si="25"/>
        <v>10.25</v>
      </c>
      <c r="AB160" s="302">
        <f t="shared" si="26"/>
        <v>12.349397590361445</v>
      </c>
      <c r="AC160">
        <f t="shared" si="27"/>
        <v>26.5</v>
      </c>
      <c r="AD160" s="302">
        <f t="shared" si="28"/>
        <v>31.92771084337349</v>
      </c>
      <c r="AE160" s="302">
        <f t="shared" si="29"/>
        <v>28.25</v>
      </c>
      <c r="AF160" s="302">
        <f t="shared" si="30"/>
        <v>34.036144578313255</v>
      </c>
      <c r="AG160" s="302">
        <f t="shared" si="31"/>
        <v>8</v>
      </c>
      <c r="AH160" s="302">
        <f t="shared" si="32"/>
        <v>9.6385542168674707</v>
      </c>
    </row>
    <row r="161" spans="1:34">
      <c r="A161">
        <v>1888</v>
      </c>
      <c r="B161" s="100" t="s">
        <v>914</v>
      </c>
      <c r="C161" s="298">
        <v>24</v>
      </c>
      <c r="D161" s="299">
        <v>7</v>
      </c>
      <c r="E161">
        <v>9</v>
      </c>
      <c r="F161" s="298">
        <v>9</v>
      </c>
      <c r="G161" s="299">
        <v>6</v>
      </c>
      <c r="H161" s="299">
        <v>0</v>
      </c>
      <c r="I161" s="299">
        <v>0</v>
      </c>
      <c r="J161">
        <v>3</v>
      </c>
      <c r="K161">
        <v>6</v>
      </c>
      <c r="L161">
        <v>13</v>
      </c>
      <c r="M161" s="299">
        <v>2</v>
      </c>
      <c r="N161" s="299">
        <v>0</v>
      </c>
      <c r="O161" s="299">
        <v>6</v>
      </c>
      <c r="P161">
        <v>5</v>
      </c>
      <c r="Q161" s="298">
        <v>13</v>
      </c>
      <c r="R161" s="299">
        <v>0</v>
      </c>
      <c r="S161" s="299">
        <v>0</v>
      </c>
      <c r="T161" s="299">
        <v>1</v>
      </c>
      <c r="U161" s="299">
        <v>5</v>
      </c>
      <c r="V161">
        <v>8</v>
      </c>
      <c r="W161" s="299">
        <v>9</v>
      </c>
      <c r="X161" s="299">
        <v>1</v>
      </c>
      <c r="Y161" s="302">
        <f t="shared" si="33"/>
        <v>4.75</v>
      </c>
      <c r="Z161" s="302">
        <f t="shared" si="34"/>
        <v>19.791666666666664</v>
      </c>
      <c r="AA161">
        <f t="shared" si="25"/>
        <v>6.25</v>
      </c>
      <c r="AB161" s="302">
        <f t="shared" si="26"/>
        <v>26.041666666666668</v>
      </c>
      <c r="AC161">
        <f t="shared" si="27"/>
        <v>10</v>
      </c>
      <c r="AD161" s="302">
        <f t="shared" si="28"/>
        <v>41.666666666666671</v>
      </c>
      <c r="AE161" s="302">
        <f t="shared" si="29"/>
        <v>2.75</v>
      </c>
      <c r="AF161" s="302">
        <f t="shared" si="30"/>
        <v>11.458333333333332</v>
      </c>
      <c r="AG161" s="302">
        <f t="shared" si="31"/>
        <v>0.25</v>
      </c>
      <c r="AH161" s="302">
        <f t="shared" si="32"/>
        <v>1.0416666666666665</v>
      </c>
    </row>
    <row r="162" spans="1:34">
      <c r="A162">
        <v>1888</v>
      </c>
      <c r="B162" s="100" t="s">
        <v>915</v>
      </c>
      <c r="C162" s="299">
        <v>60</v>
      </c>
      <c r="D162" s="299">
        <v>23</v>
      </c>
      <c r="E162">
        <v>27</v>
      </c>
      <c r="F162">
        <v>15</v>
      </c>
      <c r="G162">
        <v>13</v>
      </c>
      <c r="H162" s="299">
        <v>4</v>
      </c>
      <c r="I162" s="299">
        <v>1</v>
      </c>
      <c r="J162">
        <v>10</v>
      </c>
      <c r="K162">
        <v>15</v>
      </c>
      <c r="L162">
        <v>27</v>
      </c>
      <c r="M162">
        <v>7</v>
      </c>
      <c r="N162">
        <v>1</v>
      </c>
      <c r="O162">
        <v>12</v>
      </c>
      <c r="P162">
        <v>25</v>
      </c>
      <c r="Q162">
        <v>18</v>
      </c>
      <c r="R162">
        <v>5</v>
      </c>
      <c r="S162" s="299">
        <v>0</v>
      </c>
      <c r="T162" s="299">
        <v>8</v>
      </c>
      <c r="U162">
        <v>13</v>
      </c>
      <c r="V162">
        <v>27</v>
      </c>
      <c r="W162">
        <v>10</v>
      </c>
      <c r="X162" s="299">
        <v>2</v>
      </c>
      <c r="Y162" s="302">
        <f t="shared" si="33"/>
        <v>14.25</v>
      </c>
      <c r="Z162" s="302">
        <f t="shared" si="34"/>
        <v>23.75</v>
      </c>
      <c r="AA162">
        <f t="shared" si="25"/>
        <v>17</v>
      </c>
      <c r="AB162" s="302">
        <f t="shared" si="26"/>
        <v>28.333333333333332</v>
      </c>
      <c r="AC162">
        <f t="shared" si="27"/>
        <v>21.25</v>
      </c>
      <c r="AD162" s="302">
        <f t="shared" si="28"/>
        <v>35.416666666666671</v>
      </c>
      <c r="AE162" s="302">
        <f t="shared" si="29"/>
        <v>6.5</v>
      </c>
      <c r="AF162" s="302">
        <f t="shared" si="30"/>
        <v>10.833333333333334</v>
      </c>
      <c r="AG162" s="302">
        <f t="shared" si="31"/>
        <v>1</v>
      </c>
      <c r="AH162" s="302">
        <f t="shared" si="32"/>
        <v>1.6666666666666667</v>
      </c>
    </row>
    <row r="163" spans="1:34">
      <c r="A163">
        <v>1888</v>
      </c>
      <c r="B163" s="100" t="s">
        <v>916</v>
      </c>
      <c r="C163">
        <v>127</v>
      </c>
      <c r="D163" s="299">
        <v>18</v>
      </c>
      <c r="E163">
        <v>41</v>
      </c>
      <c r="F163">
        <v>35</v>
      </c>
      <c r="G163">
        <v>36</v>
      </c>
      <c r="H163">
        <v>8</v>
      </c>
      <c r="I163" s="299">
        <v>7</v>
      </c>
      <c r="J163">
        <v>29</v>
      </c>
      <c r="K163">
        <v>25</v>
      </c>
      <c r="L163">
        <v>51</v>
      </c>
      <c r="M163">
        <v>13</v>
      </c>
      <c r="N163">
        <v>9</v>
      </c>
      <c r="O163">
        <v>22</v>
      </c>
      <c r="P163">
        <v>17</v>
      </c>
      <c r="Q163">
        <v>48</v>
      </c>
      <c r="R163">
        <v>35</v>
      </c>
      <c r="S163">
        <v>5</v>
      </c>
      <c r="T163">
        <v>6</v>
      </c>
      <c r="U163">
        <v>12</v>
      </c>
      <c r="V163">
        <v>50</v>
      </c>
      <c r="W163">
        <v>42</v>
      </c>
      <c r="X163">
        <v>17</v>
      </c>
      <c r="Y163" s="302">
        <f t="shared" si="33"/>
        <v>24.5</v>
      </c>
      <c r="Z163" s="302">
        <f t="shared" si="34"/>
        <v>19.291338582677163</v>
      </c>
      <c r="AA163">
        <f t="shared" si="25"/>
        <v>22.25</v>
      </c>
      <c r="AB163" s="302">
        <f t="shared" si="26"/>
        <v>17.519685039370078</v>
      </c>
      <c r="AC163">
        <f t="shared" si="27"/>
        <v>46.25</v>
      </c>
      <c r="AD163" s="302">
        <f t="shared" si="28"/>
        <v>36.417322834645674</v>
      </c>
      <c r="AE163" s="302">
        <f t="shared" si="29"/>
        <v>24.5</v>
      </c>
      <c r="AF163" s="302">
        <f t="shared" si="30"/>
        <v>19.291338582677163</v>
      </c>
      <c r="AG163" s="302">
        <f t="shared" si="31"/>
        <v>9.5</v>
      </c>
      <c r="AH163" s="302">
        <f t="shared" si="32"/>
        <v>7.4803149606299222</v>
      </c>
    </row>
    <row r="164" spans="1:34">
      <c r="A164">
        <v>1888</v>
      </c>
      <c r="B164" s="100" t="s">
        <v>917</v>
      </c>
      <c r="C164">
        <v>247</v>
      </c>
      <c r="D164" s="298">
        <v>41</v>
      </c>
      <c r="E164">
        <v>67</v>
      </c>
      <c r="F164">
        <v>63</v>
      </c>
      <c r="G164">
        <v>80</v>
      </c>
      <c r="H164">
        <v>27</v>
      </c>
      <c r="I164">
        <v>10</v>
      </c>
      <c r="J164">
        <v>39</v>
      </c>
      <c r="K164">
        <v>45</v>
      </c>
      <c r="L164">
        <v>115</v>
      </c>
      <c r="M164">
        <v>32</v>
      </c>
      <c r="N164">
        <v>16</v>
      </c>
      <c r="O164" s="299">
        <v>37</v>
      </c>
      <c r="P164" s="299">
        <v>33</v>
      </c>
      <c r="Q164">
        <v>104</v>
      </c>
      <c r="R164">
        <v>64</v>
      </c>
      <c r="S164" s="299">
        <v>9</v>
      </c>
      <c r="T164">
        <v>5</v>
      </c>
      <c r="U164">
        <v>21</v>
      </c>
      <c r="V164">
        <v>90</v>
      </c>
      <c r="W164">
        <v>95</v>
      </c>
      <c r="X164">
        <v>36</v>
      </c>
      <c r="Y164" s="302">
        <f t="shared" si="33"/>
        <v>37</v>
      </c>
      <c r="Z164" s="302">
        <f t="shared" si="34"/>
        <v>14.979757085020243</v>
      </c>
      <c r="AA164">
        <f t="shared" si="25"/>
        <v>40.5</v>
      </c>
      <c r="AB164" s="302">
        <f t="shared" si="26"/>
        <v>16.396761133603238</v>
      </c>
      <c r="AC164">
        <f t="shared" si="27"/>
        <v>97.25</v>
      </c>
      <c r="AD164" s="302">
        <f t="shared" si="28"/>
        <v>39.372469635627532</v>
      </c>
      <c r="AE164" s="302">
        <f t="shared" si="29"/>
        <v>54.5</v>
      </c>
      <c r="AF164" s="302">
        <f t="shared" si="30"/>
        <v>22.064777327935222</v>
      </c>
      <c r="AG164" s="302">
        <f t="shared" si="31"/>
        <v>17.75</v>
      </c>
      <c r="AH164" s="302">
        <f t="shared" si="32"/>
        <v>7.1862348178137649</v>
      </c>
    </row>
    <row r="165" spans="1:34">
      <c r="A165">
        <v>1888</v>
      </c>
      <c r="B165" s="100" t="s">
        <v>918</v>
      </c>
      <c r="C165" s="298">
        <v>139</v>
      </c>
      <c r="D165" s="299">
        <v>18</v>
      </c>
      <c r="E165">
        <v>39</v>
      </c>
      <c r="F165">
        <v>22</v>
      </c>
      <c r="G165">
        <v>55</v>
      </c>
      <c r="H165">
        <v>18</v>
      </c>
      <c r="I165">
        <v>5</v>
      </c>
      <c r="J165">
        <v>18</v>
      </c>
      <c r="K165">
        <v>25</v>
      </c>
      <c r="L165">
        <v>66</v>
      </c>
      <c r="M165">
        <v>19</v>
      </c>
      <c r="N165">
        <v>11</v>
      </c>
      <c r="O165">
        <v>19</v>
      </c>
      <c r="P165">
        <v>26</v>
      </c>
      <c r="Q165">
        <v>46</v>
      </c>
      <c r="R165">
        <v>44</v>
      </c>
      <c r="S165">
        <v>4</v>
      </c>
      <c r="T165">
        <v>3</v>
      </c>
      <c r="U165">
        <v>12</v>
      </c>
      <c r="V165">
        <v>35</v>
      </c>
      <c r="W165">
        <v>62</v>
      </c>
      <c r="X165">
        <v>27</v>
      </c>
      <c r="Y165" s="302">
        <f t="shared" si="33"/>
        <v>19.75</v>
      </c>
      <c r="Z165" s="302">
        <f t="shared" si="34"/>
        <v>14.208633093525179</v>
      </c>
      <c r="AA165">
        <f t="shared" si="25"/>
        <v>21.25</v>
      </c>
      <c r="AB165" s="302">
        <f t="shared" si="26"/>
        <v>15.287769784172662</v>
      </c>
      <c r="AC165">
        <f t="shared" si="27"/>
        <v>50.5</v>
      </c>
      <c r="AD165" s="302">
        <f t="shared" si="28"/>
        <v>36.330935251798564</v>
      </c>
      <c r="AE165" s="302">
        <f t="shared" si="29"/>
        <v>35.75</v>
      </c>
      <c r="AF165" s="302">
        <f t="shared" si="30"/>
        <v>25.719424460431657</v>
      </c>
      <c r="AG165" s="302">
        <f t="shared" si="31"/>
        <v>11.75</v>
      </c>
      <c r="AH165" s="302">
        <f t="shared" si="32"/>
        <v>8.4532374100719423</v>
      </c>
    </row>
    <row r="166" spans="1:34">
      <c r="A166">
        <v>1888</v>
      </c>
      <c r="B166" s="100" t="s">
        <v>919</v>
      </c>
      <c r="C166">
        <v>21</v>
      </c>
      <c r="D166" s="299">
        <v>2</v>
      </c>
      <c r="E166" s="299">
        <v>3</v>
      </c>
      <c r="F166">
        <v>10</v>
      </c>
      <c r="G166" s="299">
        <v>5</v>
      </c>
      <c r="H166" s="299">
        <v>3</v>
      </c>
      <c r="I166" s="299">
        <v>0</v>
      </c>
      <c r="J166" s="299">
        <v>3</v>
      </c>
      <c r="K166" s="299">
        <v>2</v>
      </c>
      <c r="L166">
        <v>12</v>
      </c>
      <c r="M166" s="299">
        <v>4</v>
      </c>
      <c r="N166" s="299">
        <v>0</v>
      </c>
      <c r="O166" s="299">
        <v>2</v>
      </c>
      <c r="P166">
        <v>7</v>
      </c>
      <c r="Q166">
        <v>8</v>
      </c>
      <c r="R166" s="299">
        <v>4</v>
      </c>
      <c r="S166" s="299">
        <v>0</v>
      </c>
      <c r="T166" s="299">
        <v>1</v>
      </c>
      <c r="U166" s="298">
        <v>4</v>
      </c>
      <c r="V166">
        <v>10</v>
      </c>
      <c r="W166">
        <v>6</v>
      </c>
      <c r="X166" s="299">
        <v>0</v>
      </c>
      <c r="Y166" s="302">
        <f t="shared" si="33"/>
        <v>2.25</v>
      </c>
      <c r="Z166" s="302">
        <f t="shared" si="34"/>
        <v>10.714285714285714</v>
      </c>
      <c r="AA166">
        <f t="shared" si="25"/>
        <v>5.75</v>
      </c>
      <c r="AB166" s="302">
        <f t="shared" si="26"/>
        <v>27.380952380952383</v>
      </c>
      <c r="AC166">
        <f t="shared" si="27"/>
        <v>8.75</v>
      </c>
      <c r="AD166" s="302">
        <f t="shared" si="28"/>
        <v>41.666666666666671</v>
      </c>
      <c r="AE166" s="302">
        <f t="shared" si="29"/>
        <v>4.25</v>
      </c>
      <c r="AF166" s="302">
        <f t="shared" si="30"/>
        <v>20.238095238095237</v>
      </c>
      <c r="AG166" s="302">
        <f t="shared" si="31"/>
        <v>0</v>
      </c>
      <c r="AH166" s="302">
        <f t="shared" si="32"/>
        <v>0</v>
      </c>
    </row>
    <row r="167" spans="1:34">
      <c r="A167">
        <v>1888</v>
      </c>
      <c r="B167" s="100" t="s">
        <v>920</v>
      </c>
      <c r="C167">
        <v>22</v>
      </c>
      <c r="D167" s="298">
        <v>4</v>
      </c>
      <c r="E167">
        <v>7</v>
      </c>
      <c r="F167">
        <v>10</v>
      </c>
      <c r="G167" s="299">
        <v>5</v>
      </c>
      <c r="H167" s="299">
        <v>0</v>
      </c>
      <c r="I167" s="299">
        <v>0</v>
      </c>
      <c r="J167">
        <v>6</v>
      </c>
      <c r="K167" s="298">
        <v>6</v>
      </c>
      <c r="L167" s="298">
        <v>8</v>
      </c>
      <c r="M167" s="299">
        <v>2</v>
      </c>
      <c r="N167" s="299">
        <v>0</v>
      </c>
      <c r="O167" s="299">
        <v>4</v>
      </c>
      <c r="P167">
        <v>7</v>
      </c>
      <c r="Q167" s="298">
        <v>8</v>
      </c>
      <c r="R167" s="299">
        <v>3</v>
      </c>
      <c r="S167" s="299">
        <v>0</v>
      </c>
      <c r="T167" s="299">
        <v>0</v>
      </c>
      <c r="U167" s="299">
        <v>5</v>
      </c>
      <c r="V167">
        <v>10</v>
      </c>
      <c r="W167">
        <v>5</v>
      </c>
      <c r="X167" s="298">
        <v>2</v>
      </c>
      <c r="Y167" s="302">
        <f t="shared" si="33"/>
        <v>4.25</v>
      </c>
      <c r="Z167" s="302">
        <f t="shared" si="34"/>
        <v>19.318181818181817</v>
      </c>
      <c r="AA167">
        <f t="shared" si="25"/>
        <v>7</v>
      </c>
      <c r="AB167" s="302">
        <f t="shared" si="26"/>
        <v>31.818181818181817</v>
      </c>
      <c r="AC167">
        <f t="shared" si="27"/>
        <v>7.75</v>
      </c>
      <c r="AD167" s="302">
        <f t="shared" si="28"/>
        <v>35.227272727272727</v>
      </c>
      <c r="AE167" s="302">
        <f t="shared" si="29"/>
        <v>2.5</v>
      </c>
      <c r="AF167" s="302">
        <f t="shared" si="30"/>
        <v>11.363636363636363</v>
      </c>
      <c r="AG167" s="302">
        <f t="shared" si="31"/>
        <v>0.5</v>
      </c>
      <c r="AH167" s="302">
        <f t="shared" si="32"/>
        <v>2.2727272727272729</v>
      </c>
    </row>
    <row r="168" spans="1:34" s="61" customFormat="1">
      <c r="A168" s="61">
        <v>1888</v>
      </c>
      <c r="B168" s="239" t="s">
        <v>1121</v>
      </c>
      <c r="C168" s="61">
        <v>2038</v>
      </c>
      <c r="D168" s="61">
        <v>253</v>
      </c>
      <c r="E168" s="61">
        <v>764</v>
      </c>
      <c r="F168" s="61">
        <v>645</v>
      </c>
      <c r="G168" s="61">
        <v>449</v>
      </c>
      <c r="H168" s="61">
        <v>159</v>
      </c>
      <c r="I168" s="61">
        <v>21</v>
      </c>
      <c r="J168" s="61">
        <v>462</v>
      </c>
      <c r="K168" s="61">
        <v>623</v>
      </c>
      <c r="L168" s="61">
        <v>636</v>
      </c>
      <c r="M168" s="61">
        <v>282</v>
      </c>
      <c r="N168" s="61">
        <v>35</v>
      </c>
      <c r="O168" s="61">
        <v>494</v>
      </c>
      <c r="P168" s="61">
        <v>622</v>
      </c>
      <c r="Q168" s="61">
        <v>667</v>
      </c>
      <c r="R168" s="61">
        <v>249</v>
      </c>
      <c r="S168" s="61">
        <v>6</v>
      </c>
      <c r="T168" s="61">
        <v>423</v>
      </c>
      <c r="U168" s="61">
        <v>579</v>
      </c>
      <c r="V168" s="61">
        <v>744</v>
      </c>
      <c r="W168" s="61">
        <v>250</v>
      </c>
      <c r="X168" s="61">
        <v>42</v>
      </c>
      <c r="Y168" s="304">
        <f t="shared" si="33"/>
        <v>535.75</v>
      </c>
      <c r="Z168" s="304">
        <f t="shared" si="34"/>
        <v>26.288027477919528</v>
      </c>
      <c r="AA168" s="61">
        <f t="shared" si="25"/>
        <v>617.25</v>
      </c>
      <c r="AB168" s="304">
        <f t="shared" si="26"/>
        <v>30.28704612365064</v>
      </c>
      <c r="AC168" s="61">
        <f t="shared" si="27"/>
        <v>624</v>
      </c>
      <c r="AD168" s="304">
        <f t="shared" si="28"/>
        <v>30.618253189401372</v>
      </c>
      <c r="AE168" s="304">
        <f t="shared" si="29"/>
        <v>235</v>
      </c>
      <c r="AF168" s="304">
        <f t="shared" si="30"/>
        <v>11.530912659470069</v>
      </c>
      <c r="AG168" s="304">
        <f t="shared" si="31"/>
        <v>26</v>
      </c>
      <c r="AH168" s="304">
        <f t="shared" si="32"/>
        <v>1.2757605495583906</v>
      </c>
    </row>
    <row r="169" spans="1:34">
      <c r="A169">
        <v>1888</v>
      </c>
      <c r="B169" s="100" t="s">
        <v>921</v>
      </c>
      <c r="C169">
        <v>164</v>
      </c>
      <c r="D169" s="298">
        <v>24</v>
      </c>
      <c r="E169">
        <v>57</v>
      </c>
      <c r="F169">
        <v>44</v>
      </c>
      <c r="G169">
        <v>44</v>
      </c>
      <c r="H169">
        <v>15</v>
      </c>
      <c r="I169">
        <v>4</v>
      </c>
      <c r="J169">
        <v>37</v>
      </c>
      <c r="K169">
        <v>49</v>
      </c>
      <c r="L169">
        <v>40</v>
      </c>
      <c r="M169">
        <v>32</v>
      </c>
      <c r="N169">
        <v>6</v>
      </c>
      <c r="O169">
        <v>40</v>
      </c>
      <c r="P169">
        <v>42</v>
      </c>
      <c r="Q169">
        <v>57</v>
      </c>
      <c r="R169" s="298">
        <v>25</v>
      </c>
      <c r="S169" s="299">
        <v>0</v>
      </c>
      <c r="T169">
        <v>30</v>
      </c>
      <c r="U169">
        <v>34</v>
      </c>
      <c r="V169">
        <v>71</v>
      </c>
      <c r="W169">
        <v>21</v>
      </c>
      <c r="X169">
        <v>8</v>
      </c>
      <c r="Y169" s="302">
        <f t="shared" si="33"/>
        <v>41</v>
      </c>
      <c r="Z169" s="302">
        <f t="shared" si="34"/>
        <v>25</v>
      </c>
      <c r="AA169">
        <f t="shared" si="25"/>
        <v>42.25</v>
      </c>
      <c r="AB169" s="302">
        <f t="shared" si="26"/>
        <v>25.762195121951219</v>
      </c>
      <c r="AC169">
        <f t="shared" si="27"/>
        <v>53</v>
      </c>
      <c r="AD169" s="302">
        <f t="shared" si="28"/>
        <v>32.31707317073171</v>
      </c>
      <c r="AE169" s="302">
        <f t="shared" si="29"/>
        <v>23.25</v>
      </c>
      <c r="AF169" s="302">
        <f t="shared" si="30"/>
        <v>14.176829268292682</v>
      </c>
      <c r="AG169" s="302">
        <f t="shared" si="31"/>
        <v>4.5</v>
      </c>
      <c r="AH169" s="302">
        <f t="shared" si="32"/>
        <v>2.7439024390243905</v>
      </c>
    </row>
    <row r="170" spans="1:34">
      <c r="A170">
        <v>1888</v>
      </c>
      <c r="B170" s="100" t="s">
        <v>922</v>
      </c>
      <c r="C170">
        <v>92</v>
      </c>
      <c r="D170" s="298">
        <v>5</v>
      </c>
      <c r="E170">
        <v>17</v>
      </c>
      <c r="F170">
        <v>33</v>
      </c>
      <c r="G170">
        <v>31</v>
      </c>
      <c r="H170">
        <v>10</v>
      </c>
      <c r="I170" s="299">
        <v>1</v>
      </c>
      <c r="J170">
        <v>9</v>
      </c>
      <c r="K170">
        <v>32</v>
      </c>
      <c r="L170">
        <v>40</v>
      </c>
      <c r="M170">
        <v>10</v>
      </c>
      <c r="N170" s="299">
        <v>1</v>
      </c>
      <c r="O170">
        <v>10</v>
      </c>
      <c r="P170">
        <v>29</v>
      </c>
      <c r="Q170">
        <v>39</v>
      </c>
      <c r="R170">
        <v>14</v>
      </c>
      <c r="S170" s="299">
        <v>0</v>
      </c>
      <c r="T170">
        <v>6</v>
      </c>
      <c r="U170">
        <v>25</v>
      </c>
      <c r="V170">
        <v>40</v>
      </c>
      <c r="W170">
        <v>16</v>
      </c>
      <c r="X170">
        <v>5</v>
      </c>
      <c r="Y170" s="302">
        <f t="shared" si="33"/>
        <v>10.5</v>
      </c>
      <c r="Z170" s="302">
        <f t="shared" si="34"/>
        <v>11.413043478260869</v>
      </c>
      <c r="AA170">
        <f t="shared" si="25"/>
        <v>29.75</v>
      </c>
      <c r="AB170" s="302">
        <f t="shared" si="26"/>
        <v>32.336956521739133</v>
      </c>
      <c r="AC170">
        <f t="shared" si="27"/>
        <v>37.5</v>
      </c>
      <c r="AD170" s="302">
        <f t="shared" si="28"/>
        <v>40.760869565217391</v>
      </c>
      <c r="AE170" s="302">
        <f t="shared" si="29"/>
        <v>12.5</v>
      </c>
      <c r="AF170" s="302">
        <f t="shared" si="30"/>
        <v>13.586956521739129</v>
      </c>
      <c r="AG170" s="302">
        <f t="shared" si="31"/>
        <v>1.75</v>
      </c>
      <c r="AH170" s="302">
        <f t="shared" si="32"/>
        <v>1.9021739130434785</v>
      </c>
    </row>
    <row r="171" spans="1:34">
      <c r="A171">
        <v>1888</v>
      </c>
      <c r="B171" s="100" t="s">
        <v>923</v>
      </c>
      <c r="C171">
        <v>45</v>
      </c>
      <c r="D171" s="299">
        <v>6</v>
      </c>
      <c r="E171">
        <v>21</v>
      </c>
      <c r="F171">
        <v>12</v>
      </c>
      <c r="G171">
        <v>7</v>
      </c>
      <c r="H171">
        <v>5</v>
      </c>
      <c r="I171" s="299">
        <v>0</v>
      </c>
      <c r="J171">
        <v>7</v>
      </c>
      <c r="K171">
        <v>16</v>
      </c>
      <c r="L171">
        <v>15</v>
      </c>
      <c r="M171">
        <v>6</v>
      </c>
      <c r="N171" s="299">
        <v>1</v>
      </c>
      <c r="O171">
        <v>13</v>
      </c>
      <c r="P171">
        <v>14</v>
      </c>
      <c r="Q171">
        <v>12</v>
      </c>
      <c r="R171">
        <v>6</v>
      </c>
      <c r="S171" s="299">
        <v>0</v>
      </c>
      <c r="T171">
        <v>12</v>
      </c>
      <c r="U171">
        <v>14</v>
      </c>
      <c r="V171">
        <v>10</v>
      </c>
      <c r="W171">
        <v>8</v>
      </c>
      <c r="X171" s="299">
        <v>1</v>
      </c>
      <c r="Y171" s="302">
        <f t="shared" ref="Y171:Y202" si="35">AVERAGE(T171,O171,J171,E171)</f>
        <v>13.25</v>
      </c>
      <c r="Z171" s="302">
        <f t="shared" ref="Z171:Z202" si="36">Y171/C171*100</f>
        <v>29.444444444444446</v>
      </c>
      <c r="AA171">
        <f t="shared" si="25"/>
        <v>14</v>
      </c>
      <c r="AB171" s="302">
        <f t="shared" si="26"/>
        <v>31.111111111111111</v>
      </c>
      <c r="AC171">
        <f t="shared" si="27"/>
        <v>11</v>
      </c>
      <c r="AD171" s="302">
        <f t="shared" si="28"/>
        <v>24.444444444444443</v>
      </c>
      <c r="AE171" s="302">
        <f t="shared" si="29"/>
        <v>6.25</v>
      </c>
      <c r="AF171" s="302">
        <f t="shared" si="30"/>
        <v>13.888888888888889</v>
      </c>
      <c r="AG171" s="302">
        <f t="shared" si="31"/>
        <v>0.5</v>
      </c>
      <c r="AH171" s="302">
        <f t="shared" si="32"/>
        <v>1.1111111111111112</v>
      </c>
    </row>
    <row r="172" spans="1:34">
      <c r="A172">
        <v>1888</v>
      </c>
      <c r="B172" s="100" t="s">
        <v>931</v>
      </c>
      <c r="C172">
        <v>107</v>
      </c>
      <c r="D172" s="298">
        <v>5</v>
      </c>
      <c r="E172">
        <v>34</v>
      </c>
      <c r="F172">
        <v>40</v>
      </c>
      <c r="G172">
        <v>25</v>
      </c>
      <c r="H172">
        <v>7</v>
      </c>
      <c r="I172" s="299">
        <v>1</v>
      </c>
      <c r="J172">
        <v>28</v>
      </c>
      <c r="K172">
        <v>35</v>
      </c>
      <c r="L172">
        <v>31</v>
      </c>
      <c r="M172">
        <v>11</v>
      </c>
      <c r="N172">
        <v>2</v>
      </c>
      <c r="O172">
        <v>29</v>
      </c>
      <c r="P172">
        <v>29</v>
      </c>
      <c r="Q172">
        <v>37</v>
      </c>
      <c r="R172">
        <v>11</v>
      </c>
      <c r="S172" s="299">
        <v>1</v>
      </c>
      <c r="T172">
        <v>24</v>
      </c>
      <c r="U172">
        <v>21</v>
      </c>
      <c r="V172">
        <v>50</v>
      </c>
      <c r="W172">
        <v>9</v>
      </c>
      <c r="X172">
        <v>3</v>
      </c>
      <c r="Y172" s="302">
        <f t="shared" si="35"/>
        <v>28.75</v>
      </c>
      <c r="Z172" s="302">
        <f t="shared" si="36"/>
        <v>26.869158878504674</v>
      </c>
      <c r="AA172">
        <f t="shared" si="25"/>
        <v>31.25</v>
      </c>
      <c r="AB172" s="302">
        <f t="shared" si="26"/>
        <v>29.205607476635514</v>
      </c>
      <c r="AC172">
        <f t="shared" si="27"/>
        <v>35.75</v>
      </c>
      <c r="AD172" s="302">
        <f t="shared" si="28"/>
        <v>33.411214953271028</v>
      </c>
      <c r="AE172" s="302">
        <f t="shared" si="29"/>
        <v>9.5</v>
      </c>
      <c r="AF172" s="302">
        <f t="shared" si="30"/>
        <v>8.8785046728971952</v>
      </c>
      <c r="AG172" s="302">
        <f t="shared" si="31"/>
        <v>1.75</v>
      </c>
      <c r="AH172" s="302">
        <f t="shared" si="32"/>
        <v>1.6355140186915886</v>
      </c>
    </row>
    <row r="173" spans="1:34">
      <c r="A173">
        <v>1888</v>
      </c>
      <c r="B173" s="100" t="s">
        <v>924</v>
      </c>
      <c r="C173">
        <v>90</v>
      </c>
      <c r="D173" s="299">
        <v>3</v>
      </c>
      <c r="E173">
        <v>34</v>
      </c>
      <c r="F173">
        <v>32</v>
      </c>
      <c r="G173">
        <v>18</v>
      </c>
      <c r="H173">
        <v>3</v>
      </c>
      <c r="I173" s="299">
        <v>3</v>
      </c>
      <c r="J173">
        <v>16</v>
      </c>
      <c r="K173">
        <v>34</v>
      </c>
      <c r="L173">
        <v>30</v>
      </c>
      <c r="M173">
        <v>9</v>
      </c>
      <c r="N173" s="299">
        <v>1</v>
      </c>
      <c r="O173">
        <v>21</v>
      </c>
      <c r="P173">
        <v>27</v>
      </c>
      <c r="Q173">
        <v>30</v>
      </c>
      <c r="R173">
        <v>12</v>
      </c>
      <c r="S173" s="299">
        <v>0</v>
      </c>
      <c r="T173">
        <v>21</v>
      </c>
      <c r="U173">
        <v>28</v>
      </c>
      <c r="V173">
        <v>32</v>
      </c>
      <c r="W173">
        <v>9</v>
      </c>
      <c r="X173" s="299">
        <v>0</v>
      </c>
      <c r="Y173" s="302">
        <f t="shared" si="35"/>
        <v>23</v>
      </c>
      <c r="Z173" s="302">
        <f t="shared" si="36"/>
        <v>25.555555555555554</v>
      </c>
      <c r="AA173">
        <f t="shared" si="25"/>
        <v>30.25</v>
      </c>
      <c r="AB173" s="302">
        <f t="shared" si="26"/>
        <v>33.611111111111114</v>
      </c>
      <c r="AC173">
        <f t="shared" si="27"/>
        <v>27.5</v>
      </c>
      <c r="AD173" s="302">
        <f t="shared" si="28"/>
        <v>30.555555555555557</v>
      </c>
      <c r="AE173" s="302">
        <f t="shared" si="29"/>
        <v>8.25</v>
      </c>
      <c r="AF173" s="302">
        <f t="shared" si="30"/>
        <v>9.1666666666666661</v>
      </c>
      <c r="AG173" s="302">
        <f t="shared" si="31"/>
        <v>1</v>
      </c>
      <c r="AH173" s="302">
        <f t="shared" si="32"/>
        <v>1.1111111111111112</v>
      </c>
    </row>
    <row r="174" spans="1:34">
      <c r="A174">
        <v>1888</v>
      </c>
      <c r="B174" s="100" t="s">
        <v>934</v>
      </c>
      <c r="C174">
        <v>101</v>
      </c>
      <c r="D174" s="299">
        <v>9</v>
      </c>
      <c r="E174">
        <v>49</v>
      </c>
      <c r="F174">
        <v>28</v>
      </c>
      <c r="G174">
        <v>16</v>
      </c>
      <c r="H174">
        <v>5</v>
      </c>
      <c r="I174" s="299">
        <v>3</v>
      </c>
      <c r="J174">
        <v>20</v>
      </c>
      <c r="K174">
        <v>35</v>
      </c>
      <c r="L174">
        <v>30</v>
      </c>
      <c r="M174">
        <v>15</v>
      </c>
      <c r="N174">
        <v>1</v>
      </c>
      <c r="O174">
        <v>25</v>
      </c>
      <c r="P174">
        <v>28</v>
      </c>
      <c r="Q174">
        <v>30</v>
      </c>
      <c r="R174">
        <v>17</v>
      </c>
      <c r="S174">
        <v>1</v>
      </c>
      <c r="T174">
        <v>22</v>
      </c>
      <c r="U174">
        <v>34</v>
      </c>
      <c r="V174">
        <v>35</v>
      </c>
      <c r="W174">
        <v>6</v>
      </c>
      <c r="X174" s="298">
        <v>4</v>
      </c>
      <c r="Y174" s="302">
        <f t="shared" si="35"/>
        <v>29</v>
      </c>
      <c r="Z174" s="302">
        <f t="shared" si="36"/>
        <v>28.71287128712871</v>
      </c>
      <c r="AA174">
        <f t="shared" si="25"/>
        <v>31.25</v>
      </c>
      <c r="AB174" s="302">
        <f t="shared" si="26"/>
        <v>30.940594059405939</v>
      </c>
      <c r="AC174">
        <f t="shared" si="27"/>
        <v>27.75</v>
      </c>
      <c r="AD174" s="302">
        <f t="shared" si="28"/>
        <v>27.475247524752476</v>
      </c>
      <c r="AE174" s="302">
        <f t="shared" si="29"/>
        <v>10.75</v>
      </c>
      <c r="AF174" s="302">
        <f t="shared" si="30"/>
        <v>10.643564356435643</v>
      </c>
      <c r="AG174" s="302">
        <f t="shared" si="31"/>
        <v>2.25</v>
      </c>
      <c r="AH174" s="302">
        <f t="shared" si="32"/>
        <v>2.2277227722772275</v>
      </c>
    </row>
    <row r="175" spans="1:34">
      <c r="A175">
        <v>1888</v>
      </c>
      <c r="B175" s="100" t="s">
        <v>943</v>
      </c>
      <c r="C175">
        <v>281</v>
      </c>
      <c r="D175" s="298">
        <v>86</v>
      </c>
      <c r="E175">
        <v>131</v>
      </c>
      <c r="F175">
        <v>78</v>
      </c>
      <c r="G175">
        <v>47</v>
      </c>
      <c r="H175">
        <v>25</v>
      </c>
      <c r="I175" s="299">
        <v>0</v>
      </c>
      <c r="J175">
        <v>93</v>
      </c>
      <c r="K175">
        <v>61</v>
      </c>
      <c r="L175">
        <v>77</v>
      </c>
      <c r="M175">
        <v>46</v>
      </c>
      <c r="N175">
        <v>4</v>
      </c>
      <c r="O175">
        <v>80</v>
      </c>
      <c r="P175">
        <v>94</v>
      </c>
      <c r="Q175">
        <v>80</v>
      </c>
      <c r="R175">
        <v>27</v>
      </c>
      <c r="S175" s="299">
        <v>0</v>
      </c>
      <c r="T175">
        <v>66</v>
      </c>
      <c r="U175">
        <v>77</v>
      </c>
      <c r="V175">
        <v>94</v>
      </c>
      <c r="W175">
        <v>38</v>
      </c>
      <c r="X175">
        <v>6</v>
      </c>
      <c r="Y175" s="302">
        <f t="shared" si="35"/>
        <v>92.5</v>
      </c>
      <c r="Z175" s="302">
        <f t="shared" si="36"/>
        <v>32.918149466192169</v>
      </c>
      <c r="AA175">
        <f t="shared" si="25"/>
        <v>77.5</v>
      </c>
      <c r="AB175" s="302">
        <f t="shared" si="26"/>
        <v>27.580071174377224</v>
      </c>
      <c r="AC175">
        <f t="shared" si="27"/>
        <v>74.5</v>
      </c>
      <c r="AD175" s="302">
        <f t="shared" si="28"/>
        <v>26.512455516014231</v>
      </c>
      <c r="AE175" s="302">
        <f t="shared" si="29"/>
        <v>34</v>
      </c>
      <c r="AF175" s="302">
        <f t="shared" si="30"/>
        <v>12.099644128113878</v>
      </c>
      <c r="AG175" s="302">
        <f t="shared" si="31"/>
        <v>2.5</v>
      </c>
      <c r="AH175" s="302">
        <f t="shared" si="32"/>
        <v>0.88967971530249124</v>
      </c>
    </row>
    <row r="176" spans="1:34">
      <c r="A176">
        <v>1888</v>
      </c>
      <c r="B176" s="100" t="s">
        <v>941</v>
      </c>
      <c r="C176">
        <v>58</v>
      </c>
      <c r="D176" s="298">
        <v>11</v>
      </c>
      <c r="E176">
        <v>22</v>
      </c>
      <c r="F176">
        <v>20</v>
      </c>
      <c r="G176">
        <v>12</v>
      </c>
      <c r="H176" s="299">
        <v>4</v>
      </c>
      <c r="I176" s="299">
        <v>0</v>
      </c>
      <c r="J176">
        <v>19</v>
      </c>
      <c r="K176">
        <v>23</v>
      </c>
      <c r="L176">
        <v>12</v>
      </c>
      <c r="M176">
        <v>4</v>
      </c>
      <c r="N176" s="299">
        <v>0</v>
      </c>
      <c r="O176">
        <v>23</v>
      </c>
      <c r="P176">
        <v>16</v>
      </c>
      <c r="Q176">
        <v>15</v>
      </c>
      <c r="R176">
        <v>4</v>
      </c>
      <c r="S176" s="299">
        <v>0</v>
      </c>
      <c r="T176">
        <v>14</v>
      </c>
      <c r="U176">
        <v>19</v>
      </c>
      <c r="V176">
        <v>21</v>
      </c>
      <c r="W176">
        <v>4</v>
      </c>
      <c r="X176" s="299">
        <v>0</v>
      </c>
      <c r="Y176" s="302">
        <f t="shared" si="35"/>
        <v>19.5</v>
      </c>
      <c r="Z176" s="302">
        <f t="shared" si="36"/>
        <v>33.620689655172413</v>
      </c>
      <c r="AA176">
        <f t="shared" si="25"/>
        <v>19.5</v>
      </c>
      <c r="AB176" s="302">
        <f t="shared" si="26"/>
        <v>33.620689655172413</v>
      </c>
      <c r="AC176">
        <f t="shared" si="27"/>
        <v>15</v>
      </c>
      <c r="AD176" s="302">
        <f t="shared" si="28"/>
        <v>25.862068965517242</v>
      </c>
      <c r="AE176" s="302">
        <f t="shared" si="29"/>
        <v>4</v>
      </c>
      <c r="AF176" s="302">
        <f t="shared" si="30"/>
        <v>6.8965517241379306</v>
      </c>
      <c r="AG176" s="302">
        <f t="shared" si="31"/>
        <v>0</v>
      </c>
      <c r="AH176" s="302">
        <f t="shared" si="32"/>
        <v>0</v>
      </c>
    </row>
    <row r="177" spans="1:34">
      <c r="A177">
        <v>1888</v>
      </c>
      <c r="B177" s="100" t="s">
        <v>944</v>
      </c>
      <c r="C177">
        <v>97</v>
      </c>
      <c r="D177" s="298">
        <v>9</v>
      </c>
      <c r="E177">
        <v>26</v>
      </c>
      <c r="F177">
        <v>20</v>
      </c>
      <c r="G177">
        <v>30</v>
      </c>
      <c r="H177">
        <v>21</v>
      </c>
      <c r="I177" s="299">
        <v>0</v>
      </c>
      <c r="J177">
        <v>21</v>
      </c>
      <c r="K177">
        <v>20</v>
      </c>
      <c r="L177">
        <v>22</v>
      </c>
      <c r="M177">
        <v>32</v>
      </c>
      <c r="N177" s="299">
        <v>2</v>
      </c>
      <c r="O177">
        <v>22</v>
      </c>
      <c r="P177">
        <v>22</v>
      </c>
      <c r="Q177">
        <v>38</v>
      </c>
      <c r="R177">
        <v>15</v>
      </c>
      <c r="S177" s="299">
        <v>0</v>
      </c>
      <c r="T177">
        <v>14</v>
      </c>
      <c r="U177">
        <v>18</v>
      </c>
      <c r="V177">
        <v>39</v>
      </c>
      <c r="W177">
        <v>24</v>
      </c>
      <c r="X177">
        <v>2</v>
      </c>
      <c r="Y177" s="302">
        <f t="shared" si="35"/>
        <v>20.75</v>
      </c>
      <c r="Z177" s="302">
        <f t="shared" si="36"/>
        <v>21.391752577319586</v>
      </c>
      <c r="AA177">
        <f t="shared" si="25"/>
        <v>20</v>
      </c>
      <c r="AB177" s="302">
        <f t="shared" si="26"/>
        <v>20.618556701030926</v>
      </c>
      <c r="AC177">
        <f t="shared" si="27"/>
        <v>32.25</v>
      </c>
      <c r="AD177" s="302">
        <f t="shared" si="28"/>
        <v>33.24742268041237</v>
      </c>
      <c r="AE177" s="302">
        <f t="shared" si="29"/>
        <v>23</v>
      </c>
      <c r="AF177" s="302">
        <f t="shared" si="30"/>
        <v>23.711340206185564</v>
      </c>
      <c r="AG177" s="302">
        <f t="shared" si="31"/>
        <v>1</v>
      </c>
      <c r="AH177" s="302">
        <f t="shared" si="32"/>
        <v>1.0309278350515463</v>
      </c>
    </row>
    <row r="178" spans="1:34">
      <c r="A178">
        <v>1888</v>
      </c>
      <c r="B178" s="128" t="s">
        <v>947</v>
      </c>
      <c r="C178">
        <v>129</v>
      </c>
      <c r="D178" s="299">
        <v>13</v>
      </c>
      <c r="E178">
        <v>47</v>
      </c>
      <c r="F178">
        <v>43</v>
      </c>
      <c r="G178">
        <v>30</v>
      </c>
      <c r="H178">
        <v>7</v>
      </c>
      <c r="I178" s="299">
        <v>2</v>
      </c>
      <c r="J178">
        <v>28</v>
      </c>
      <c r="K178">
        <v>45</v>
      </c>
      <c r="L178">
        <v>43</v>
      </c>
      <c r="M178">
        <v>10</v>
      </c>
      <c r="N178">
        <v>3</v>
      </c>
      <c r="O178">
        <v>34</v>
      </c>
      <c r="P178">
        <v>38</v>
      </c>
      <c r="Q178">
        <v>38</v>
      </c>
      <c r="R178">
        <v>19</v>
      </c>
      <c r="S178" s="299">
        <v>0</v>
      </c>
      <c r="T178">
        <v>23</v>
      </c>
      <c r="U178">
        <v>34</v>
      </c>
      <c r="V178">
        <v>52</v>
      </c>
      <c r="W178">
        <v>13</v>
      </c>
      <c r="X178">
        <v>7</v>
      </c>
      <c r="Y178" s="302">
        <f t="shared" si="35"/>
        <v>33</v>
      </c>
      <c r="Z178" s="302">
        <f t="shared" si="36"/>
        <v>25.581395348837212</v>
      </c>
      <c r="AA178">
        <f t="shared" si="25"/>
        <v>40</v>
      </c>
      <c r="AB178" s="302">
        <f t="shared" si="26"/>
        <v>31.007751937984494</v>
      </c>
      <c r="AC178">
        <f t="shared" si="27"/>
        <v>40.75</v>
      </c>
      <c r="AD178" s="302">
        <f t="shared" si="28"/>
        <v>31.589147286821706</v>
      </c>
      <c r="AE178" s="302">
        <f t="shared" si="29"/>
        <v>12.25</v>
      </c>
      <c r="AF178" s="302">
        <f t="shared" si="30"/>
        <v>9.4961240310077528</v>
      </c>
      <c r="AG178" s="302">
        <f t="shared" si="31"/>
        <v>3</v>
      </c>
      <c r="AH178" s="302">
        <f t="shared" si="32"/>
        <v>2.3255813953488373</v>
      </c>
    </row>
    <row r="179" spans="1:34">
      <c r="A179">
        <v>1888</v>
      </c>
      <c r="B179" s="128" t="s">
        <v>948</v>
      </c>
      <c r="C179">
        <v>100</v>
      </c>
      <c r="D179" s="299">
        <v>1</v>
      </c>
      <c r="E179">
        <v>34</v>
      </c>
      <c r="F179">
        <v>46</v>
      </c>
      <c r="G179">
        <v>15</v>
      </c>
      <c r="H179">
        <v>5</v>
      </c>
      <c r="I179" s="299">
        <v>0</v>
      </c>
      <c r="J179">
        <v>16</v>
      </c>
      <c r="K179">
        <v>38</v>
      </c>
      <c r="L179">
        <v>37</v>
      </c>
      <c r="M179">
        <v>8</v>
      </c>
      <c r="N179" s="299">
        <v>1</v>
      </c>
      <c r="O179">
        <v>21</v>
      </c>
      <c r="P179">
        <v>42</v>
      </c>
      <c r="Q179">
        <v>30</v>
      </c>
      <c r="R179">
        <v>7</v>
      </c>
      <c r="S179" s="299">
        <v>0</v>
      </c>
      <c r="T179">
        <v>22</v>
      </c>
      <c r="U179">
        <v>30</v>
      </c>
      <c r="V179">
        <v>38</v>
      </c>
      <c r="W179">
        <v>10</v>
      </c>
      <c r="X179" s="299">
        <v>0</v>
      </c>
      <c r="Y179" s="302">
        <f t="shared" si="35"/>
        <v>23.25</v>
      </c>
      <c r="Z179" s="302">
        <f t="shared" si="36"/>
        <v>23.25</v>
      </c>
      <c r="AA179">
        <f t="shared" si="25"/>
        <v>39</v>
      </c>
      <c r="AB179" s="302">
        <f t="shared" si="26"/>
        <v>39</v>
      </c>
      <c r="AC179">
        <f t="shared" si="27"/>
        <v>30</v>
      </c>
      <c r="AD179" s="302">
        <f t="shared" si="28"/>
        <v>30</v>
      </c>
      <c r="AE179" s="302">
        <f t="shared" si="29"/>
        <v>7.5</v>
      </c>
      <c r="AF179" s="302">
        <f t="shared" si="30"/>
        <v>7.5</v>
      </c>
      <c r="AG179" s="302">
        <f t="shared" si="31"/>
        <v>0.25</v>
      </c>
      <c r="AH179" s="302">
        <f t="shared" si="32"/>
        <v>0.25</v>
      </c>
    </row>
    <row r="180" spans="1:34">
      <c r="A180">
        <v>1888</v>
      </c>
      <c r="B180" s="100" t="s">
        <v>951</v>
      </c>
      <c r="C180">
        <v>90</v>
      </c>
      <c r="D180" s="298">
        <v>9</v>
      </c>
      <c r="E180">
        <v>29</v>
      </c>
      <c r="F180">
        <v>28</v>
      </c>
      <c r="G180">
        <v>26</v>
      </c>
      <c r="H180">
        <v>6</v>
      </c>
      <c r="I180" s="299">
        <v>1</v>
      </c>
      <c r="J180">
        <v>14</v>
      </c>
      <c r="K180">
        <v>29</v>
      </c>
      <c r="L180">
        <v>32</v>
      </c>
      <c r="M180">
        <v>12</v>
      </c>
      <c r="N180" s="299">
        <v>3</v>
      </c>
      <c r="O180">
        <v>17</v>
      </c>
      <c r="P180">
        <v>24</v>
      </c>
      <c r="Q180">
        <v>33</v>
      </c>
      <c r="R180">
        <v>15</v>
      </c>
      <c r="S180" s="299">
        <v>1</v>
      </c>
      <c r="T180">
        <v>19</v>
      </c>
      <c r="U180">
        <v>27</v>
      </c>
      <c r="V180">
        <v>31</v>
      </c>
      <c r="W180">
        <v>12</v>
      </c>
      <c r="X180" s="299">
        <v>1</v>
      </c>
      <c r="Y180" s="302">
        <f t="shared" si="35"/>
        <v>19.75</v>
      </c>
      <c r="Z180" s="302">
        <f t="shared" si="36"/>
        <v>21.944444444444443</v>
      </c>
      <c r="AA180">
        <f t="shared" si="25"/>
        <v>27</v>
      </c>
      <c r="AB180" s="302">
        <f t="shared" si="26"/>
        <v>30</v>
      </c>
      <c r="AC180">
        <f t="shared" si="27"/>
        <v>30.5</v>
      </c>
      <c r="AD180" s="302">
        <f t="shared" si="28"/>
        <v>33.888888888888893</v>
      </c>
      <c r="AE180" s="302">
        <f t="shared" si="29"/>
        <v>11.25</v>
      </c>
      <c r="AF180" s="302">
        <f t="shared" si="30"/>
        <v>12.5</v>
      </c>
      <c r="AG180" s="302">
        <f t="shared" si="31"/>
        <v>1.5</v>
      </c>
      <c r="AH180" s="302">
        <f t="shared" si="32"/>
        <v>1.6666666666666667</v>
      </c>
    </row>
    <row r="181" spans="1:34">
      <c r="A181">
        <v>1888</v>
      </c>
      <c r="B181" s="100" t="s">
        <v>927</v>
      </c>
      <c r="C181">
        <v>119</v>
      </c>
      <c r="D181" s="299">
        <v>7</v>
      </c>
      <c r="E181">
        <v>38</v>
      </c>
      <c r="F181">
        <v>43</v>
      </c>
      <c r="G181">
        <v>33</v>
      </c>
      <c r="H181">
        <v>5</v>
      </c>
      <c r="I181" s="299">
        <v>0</v>
      </c>
      <c r="J181">
        <v>27</v>
      </c>
      <c r="K181">
        <v>34</v>
      </c>
      <c r="L181">
        <v>45</v>
      </c>
      <c r="M181">
        <v>10</v>
      </c>
      <c r="N181" s="299">
        <v>3</v>
      </c>
      <c r="O181">
        <v>31</v>
      </c>
      <c r="P181">
        <v>33</v>
      </c>
      <c r="Q181">
        <v>41</v>
      </c>
      <c r="R181">
        <v>13</v>
      </c>
      <c r="S181" s="299">
        <v>1</v>
      </c>
      <c r="T181">
        <v>25</v>
      </c>
      <c r="U181">
        <v>36</v>
      </c>
      <c r="V181">
        <v>44</v>
      </c>
      <c r="W181">
        <v>13</v>
      </c>
      <c r="X181">
        <v>1</v>
      </c>
      <c r="Y181" s="302">
        <f t="shared" si="35"/>
        <v>30.25</v>
      </c>
      <c r="Z181" s="302">
        <f t="shared" si="36"/>
        <v>25.420168067226889</v>
      </c>
      <c r="AA181">
        <f t="shared" si="25"/>
        <v>36.5</v>
      </c>
      <c r="AB181" s="302">
        <f t="shared" si="26"/>
        <v>30.672268907563026</v>
      </c>
      <c r="AC181">
        <f t="shared" si="27"/>
        <v>40.75</v>
      </c>
      <c r="AD181" s="302">
        <f t="shared" si="28"/>
        <v>34.243697478991599</v>
      </c>
      <c r="AE181" s="302">
        <f t="shared" si="29"/>
        <v>10.25</v>
      </c>
      <c r="AF181" s="302">
        <f t="shared" si="30"/>
        <v>8.6134453781512601</v>
      </c>
      <c r="AG181" s="302">
        <f t="shared" si="31"/>
        <v>1.25</v>
      </c>
      <c r="AH181" s="302">
        <f t="shared" si="32"/>
        <v>1.0504201680672269</v>
      </c>
    </row>
    <row r="182" spans="1:34">
      <c r="A182">
        <v>1888</v>
      </c>
      <c r="B182" s="100" t="s">
        <v>983</v>
      </c>
      <c r="C182">
        <v>74</v>
      </c>
      <c r="D182" s="299">
        <v>1</v>
      </c>
      <c r="E182">
        <v>27</v>
      </c>
      <c r="F182">
        <v>25</v>
      </c>
      <c r="G182">
        <v>18</v>
      </c>
      <c r="H182">
        <v>4</v>
      </c>
      <c r="I182" s="299">
        <v>0</v>
      </c>
      <c r="J182">
        <v>9</v>
      </c>
      <c r="K182">
        <v>32</v>
      </c>
      <c r="L182">
        <v>26</v>
      </c>
      <c r="M182">
        <v>6</v>
      </c>
      <c r="N182" s="298">
        <v>1</v>
      </c>
      <c r="O182">
        <v>17</v>
      </c>
      <c r="P182">
        <v>21</v>
      </c>
      <c r="Q182" s="298">
        <v>33</v>
      </c>
      <c r="R182" s="298">
        <v>3</v>
      </c>
      <c r="S182" s="299">
        <v>0</v>
      </c>
      <c r="T182">
        <v>16</v>
      </c>
      <c r="U182">
        <v>26</v>
      </c>
      <c r="V182">
        <v>22</v>
      </c>
      <c r="W182">
        <v>10</v>
      </c>
      <c r="X182" s="299">
        <v>0</v>
      </c>
      <c r="Y182" s="302">
        <f t="shared" si="35"/>
        <v>17.25</v>
      </c>
      <c r="Z182" s="302">
        <f t="shared" si="36"/>
        <v>23.310810810810811</v>
      </c>
      <c r="AA182">
        <f t="shared" si="25"/>
        <v>26</v>
      </c>
      <c r="AB182" s="302">
        <f t="shared" si="26"/>
        <v>35.135135135135137</v>
      </c>
      <c r="AC182">
        <f t="shared" si="27"/>
        <v>24.75</v>
      </c>
      <c r="AD182" s="302">
        <f t="shared" si="28"/>
        <v>33.445945945945951</v>
      </c>
      <c r="AE182" s="302">
        <f t="shared" si="29"/>
        <v>5.75</v>
      </c>
      <c r="AF182" s="302">
        <f t="shared" si="30"/>
        <v>7.7702702702702702</v>
      </c>
      <c r="AG182" s="302">
        <f t="shared" si="31"/>
        <v>0.25</v>
      </c>
      <c r="AH182" s="302">
        <f t="shared" si="32"/>
        <v>0.33783783783783783</v>
      </c>
    </row>
    <row r="183" spans="1:34">
      <c r="A183">
        <v>1888</v>
      </c>
      <c r="B183" s="100" t="s">
        <v>952</v>
      </c>
      <c r="C183">
        <v>89</v>
      </c>
      <c r="D183" s="298">
        <v>10</v>
      </c>
      <c r="E183">
        <v>33</v>
      </c>
      <c r="F183">
        <v>34</v>
      </c>
      <c r="G183">
        <v>19</v>
      </c>
      <c r="H183">
        <v>3</v>
      </c>
      <c r="I183" s="299">
        <v>0</v>
      </c>
      <c r="J183">
        <v>22</v>
      </c>
      <c r="K183">
        <v>20</v>
      </c>
      <c r="L183">
        <v>36</v>
      </c>
      <c r="M183">
        <v>11</v>
      </c>
      <c r="N183" s="299">
        <v>0</v>
      </c>
      <c r="O183">
        <v>23</v>
      </c>
      <c r="P183">
        <v>28</v>
      </c>
      <c r="Q183">
        <v>29</v>
      </c>
      <c r="R183">
        <v>9</v>
      </c>
      <c r="S183" s="299">
        <v>0</v>
      </c>
      <c r="T183">
        <v>21</v>
      </c>
      <c r="U183">
        <v>30</v>
      </c>
      <c r="V183">
        <v>26</v>
      </c>
      <c r="W183">
        <v>12</v>
      </c>
      <c r="X183" s="299">
        <v>0</v>
      </c>
      <c r="Y183" s="302">
        <f t="shared" si="35"/>
        <v>24.75</v>
      </c>
      <c r="Z183" s="302">
        <f t="shared" si="36"/>
        <v>27.808988764044944</v>
      </c>
      <c r="AA183">
        <f t="shared" si="25"/>
        <v>28</v>
      </c>
      <c r="AB183" s="302">
        <f t="shared" si="26"/>
        <v>31.460674157303369</v>
      </c>
      <c r="AC183">
        <f t="shared" si="27"/>
        <v>27.5</v>
      </c>
      <c r="AD183" s="302">
        <f t="shared" si="28"/>
        <v>30.898876404494381</v>
      </c>
      <c r="AE183" s="302">
        <f t="shared" si="29"/>
        <v>8.75</v>
      </c>
      <c r="AF183" s="302">
        <f t="shared" si="30"/>
        <v>9.8314606741573041</v>
      </c>
      <c r="AG183" s="302">
        <f t="shared" si="31"/>
        <v>0</v>
      </c>
      <c r="AH183" s="302">
        <f t="shared" si="32"/>
        <v>0</v>
      </c>
    </row>
    <row r="184" spans="1:34">
      <c r="A184">
        <v>1888</v>
      </c>
      <c r="B184" s="100" t="s">
        <v>961</v>
      </c>
      <c r="C184" s="298">
        <v>41</v>
      </c>
      <c r="D184" s="299">
        <v>2</v>
      </c>
      <c r="E184" s="298">
        <v>9</v>
      </c>
      <c r="F184" s="298">
        <v>11</v>
      </c>
      <c r="G184" s="298">
        <v>11</v>
      </c>
      <c r="H184" s="298">
        <v>9</v>
      </c>
      <c r="I184" s="299">
        <v>1</v>
      </c>
      <c r="J184" s="298">
        <v>3</v>
      </c>
      <c r="K184" s="299">
        <v>12</v>
      </c>
      <c r="L184" s="298">
        <v>13</v>
      </c>
      <c r="M184" s="298">
        <v>11</v>
      </c>
      <c r="N184" s="298">
        <v>2</v>
      </c>
      <c r="O184" s="298">
        <v>4</v>
      </c>
      <c r="P184" s="298">
        <v>13</v>
      </c>
      <c r="Q184" s="298">
        <v>13</v>
      </c>
      <c r="R184" s="298">
        <v>9</v>
      </c>
      <c r="S184" s="299">
        <v>2</v>
      </c>
      <c r="T184" s="298">
        <v>1</v>
      </c>
      <c r="U184" s="298">
        <v>12</v>
      </c>
      <c r="V184" s="298">
        <v>19</v>
      </c>
      <c r="W184" s="298">
        <v>9</v>
      </c>
      <c r="X184" s="299">
        <v>0</v>
      </c>
      <c r="Y184" s="302">
        <f t="shared" si="35"/>
        <v>4.25</v>
      </c>
      <c r="Z184" s="302">
        <f t="shared" si="36"/>
        <v>10.365853658536585</v>
      </c>
      <c r="AA184">
        <f t="shared" si="25"/>
        <v>12</v>
      </c>
      <c r="AB184" s="302">
        <f t="shared" si="26"/>
        <v>29.268292682926827</v>
      </c>
      <c r="AC184">
        <f t="shared" si="27"/>
        <v>14</v>
      </c>
      <c r="AD184" s="302">
        <f t="shared" si="28"/>
        <v>34.146341463414636</v>
      </c>
      <c r="AE184" s="302">
        <f t="shared" si="29"/>
        <v>9.5</v>
      </c>
      <c r="AF184" s="302">
        <f t="shared" si="30"/>
        <v>23.170731707317074</v>
      </c>
      <c r="AG184" s="302">
        <f t="shared" si="31"/>
        <v>1.25</v>
      </c>
      <c r="AH184" s="302">
        <f t="shared" si="32"/>
        <v>3.0487804878048781</v>
      </c>
    </row>
    <row r="185" spans="1:34">
      <c r="A185">
        <v>1888</v>
      </c>
      <c r="B185" s="100" t="s">
        <v>954</v>
      </c>
      <c r="C185" s="298">
        <v>54</v>
      </c>
      <c r="D185" s="299">
        <v>5</v>
      </c>
      <c r="E185" s="298">
        <v>23</v>
      </c>
      <c r="F185" s="298">
        <v>15</v>
      </c>
      <c r="G185" s="298">
        <v>13</v>
      </c>
      <c r="H185" s="298">
        <v>2</v>
      </c>
      <c r="I185" s="299">
        <v>1</v>
      </c>
      <c r="J185" s="298">
        <v>12</v>
      </c>
      <c r="K185" s="298">
        <v>24</v>
      </c>
      <c r="L185" s="298">
        <v>14</v>
      </c>
      <c r="M185" s="298">
        <v>3</v>
      </c>
      <c r="N185" s="299">
        <v>1</v>
      </c>
      <c r="O185" s="298">
        <v>10</v>
      </c>
      <c r="P185" s="298">
        <v>17</v>
      </c>
      <c r="Q185" s="298">
        <v>22</v>
      </c>
      <c r="R185" s="298">
        <v>5</v>
      </c>
      <c r="S185" s="299">
        <v>0</v>
      </c>
      <c r="T185" s="298">
        <v>10</v>
      </c>
      <c r="U185" s="298">
        <v>14</v>
      </c>
      <c r="V185" s="298">
        <v>27</v>
      </c>
      <c r="W185" s="298">
        <v>2</v>
      </c>
      <c r="X185" s="298">
        <v>1</v>
      </c>
      <c r="Y185" s="302">
        <f t="shared" si="35"/>
        <v>13.75</v>
      </c>
      <c r="Z185" s="302">
        <f t="shared" si="36"/>
        <v>25.462962962962965</v>
      </c>
      <c r="AA185">
        <f t="shared" si="25"/>
        <v>17.5</v>
      </c>
      <c r="AB185" s="302">
        <f t="shared" si="26"/>
        <v>32.407407407407405</v>
      </c>
      <c r="AC185">
        <f t="shared" si="27"/>
        <v>19</v>
      </c>
      <c r="AD185" s="302">
        <f t="shared" si="28"/>
        <v>35.185185185185183</v>
      </c>
      <c r="AE185" s="302">
        <f t="shared" si="29"/>
        <v>3</v>
      </c>
      <c r="AF185" s="302">
        <f t="shared" si="30"/>
        <v>5.5555555555555554</v>
      </c>
      <c r="AG185" s="302">
        <f t="shared" si="31"/>
        <v>0.75</v>
      </c>
      <c r="AH185" s="302">
        <f t="shared" si="32"/>
        <v>1.3888888888888888</v>
      </c>
    </row>
    <row r="186" spans="1:34">
      <c r="A186">
        <v>1888</v>
      </c>
      <c r="B186" s="100" t="s">
        <v>958</v>
      </c>
      <c r="C186">
        <v>161</v>
      </c>
      <c r="D186" s="298">
        <v>33</v>
      </c>
      <c r="E186">
        <v>71</v>
      </c>
      <c r="F186">
        <v>37</v>
      </c>
      <c r="G186">
        <v>33</v>
      </c>
      <c r="H186">
        <v>18</v>
      </c>
      <c r="I186" s="299">
        <v>2</v>
      </c>
      <c r="J186">
        <v>51</v>
      </c>
      <c r="K186">
        <v>43</v>
      </c>
      <c r="L186">
        <v>33</v>
      </c>
      <c r="M186">
        <v>32</v>
      </c>
      <c r="N186" s="298">
        <v>2</v>
      </c>
      <c r="O186">
        <v>46</v>
      </c>
      <c r="P186">
        <v>52</v>
      </c>
      <c r="Q186">
        <v>39</v>
      </c>
      <c r="R186">
        <v>24</v>
      </c>
      <c r="S186" s="299">
        <v>0</v>
      </c>
      <c r="T186" s="299">
        <v>42</v>
      </c>
      <c r="U186">
        <v>45</v>
      </c>
      <c r="V186">
        <v>48</v>
      </c>
      <c r="W186">
        <v>25</v>
      </c>
      <c r="X186" s="298">
        <v>1</v>
      </c>
      <c r="Y186" s="302">
        <f t="shared" si="35"/>
        <v>52.5</v>
      </c>
      <c r="Z186" s="302">
        <f t="shared" si="36"/>
        <v>32.608695652173914</v>
      </c>
      <c r="AA186">
        <f t="shared" si="25"/>
        <v>44.25</v>
      </c>
      <c r="AB186" s="302">
        <f t="shared" si="26"/>
        <v>27.48447204968944</v>
      </c>
      <c r="AC186">
        <f t="shared" si="27"/>
        <v>38.25</v>
      </c>
      <c r="AD186" s="302">
        <f t="shared" si="28"/>
        <v>23.757763975155282</v>
      </c>
      <c r="AE186" s="302">
        <f t="shared" si="29"/>
        <v>24.75</v>
      </c>
      <c r="AF186" s="302">
        <f t="shared" si="30"/>
        <v>15.372670807453417</v>
      </c>
      <c r="AG186" s="302">
        <f t="shared" si="31"/>
        <v>1.25</v>
      </c>
      <c r="AH186" s="302">
        <f t="shared" si="32"/>
        <v>0.77639751552795033</v>
      </c>
    </row>
    <row r="187" spans="1:34">
      <c r="A187">
        <v>1888</v>
      </c>
      <c r="B187" s="128" t="s">
        <v>928</v>
      </c>
      <c r="C187">
        <v>146</v>
      </c>
      <c r="D187" s="298">
        <v>14</v>
      </c>
      <c r="E187">
        <v>62</v>
      </c>
      <c r="F187">
        <v>56</v>
      </c>
      <c r="G187">
        <v>21</v>
      </c>
      <c r="H187">
        <v>5</v>
      </c>
      <c r="I187" s="299">
        <v>2</v>
      </c>
      <c r="J187">
        <v>30</v>
      </c>
      <c r="K187">
        <v>41</v>
      </c>
      <c r="L187">
        <v>60</v>
      </c>
      <c r="M187">
        <v>14</v>
      </c>
      <c r="N187">
        <v>1</v>
      </c>
      <c r="O187">
        <v>28</v>
      </c>
      <c r="P187">
        <v>53</v>
      </c>
      <c r="Q187">
        <v>51</v>
      </c>
      <c r="R187">
        <v>14</v>
      </c>
      <c r="S187" s="299">
        <v>0</v>
      </c>
      <c r="T187">
        <v>35</v>
      </c>
      <c r="U187">
        <v>55</v>
      </c>
      <c r="V187">
        <v>45</v>
      </c>
      <c r="W187">
        <v>9</v>
      </c>
      <c r="X187" s="299">
        <v>2</v>
      </c>
      <c r="Y187" s="302">
        <f t="shared" si="35"/>
        <v>38.75</v>
      </c>
      <c r="Z187" s="302">
        <f t="shared" si="36"/>
        <v>26.541095890410958</v>
      </c>
      <c r="AA187">
        <f t="shared" si="25"/>
        <v>51.25</v>
      </c>
      <c r="AB187" s="302">
        <f t="shared" si="26"/>
        <v>35.102739726027401</v>
      </c>
      <c r="AC187">
        <f t="shared" si="27"/>
        <v>44.25</v>
      </c>
      <c r="AD187" s="302">
        <f t="shared" si="28"/>
        <v>30.30821917808219</v>
      </c>
      <c r="AE187" s="302">
        <f t="shared" si="29"/>
        <v>10.5</v>
      </c>
      <c r="AF187" s="302">
        <f t="shared" si="30"/>
        <v>7.1917808219178081</v>
      </c>
      <c r="AG187" s="302">
        <f t="shared" si="31"/>
        <v>1.25</v>
      </c>
      <c r="AH187" s="302">
        <f t="shared" si="32"/>
        <v>0.85616438356164382</v>
      </c>
    </row>
    <row r="188" spans="1:34" s="61" customFormat="1">
      <c r="A188" s="61">
        <v>1888</v>
      </c>
      <c r="B188" s="248" t="s">
        <v>1122</v>
      </c>
      <c r="C188" s="61">
        <v>804</v>
      </c>
      <c r="D188" s="61">
        <v>43</v>
      </c>
      <c r="E188" s="61">
        <v>74</v>
      </c>
      <c r="F188" s="61">
        <v>143</v>
      </c>
      <c r="G188" s="61">
        <v>316</v>
      </c>
      <c r="H188" s="61">
        <v>242</v>
      </c>
      <c r="I188" s="61">
        <v>29</v>
      </c>
      <c r="J188" s="61">
        <v>77</v>
      </c>
      <c r="K188" s="61">
        <v>103</v>
      </c>
      <c r="L188" s="61">
        <v>313</v>
      </c>
      <c r="M188" s="61">
        <v>265</v>
      </c>
      <c r="N188" s="61">
        <v>46</v>
      </c>
      <c r="O188" s="61">
        <v>83</v>
      </c>
      <c r="P188" s="61">
        <v>182</v>
      </c>
      <c r="Q188" s="61">
        <v>308</v>
      </c>
      <c r="R188" s="61">
        <v>220</v>
      </c>
      <c r="S188" s="61">
        <v>11</v>
      </c>
      <c r="T188" s="61">
        <v>63</v>
      </c>
      <c r="U188" s="61">
        <v>146</v>
      </c>
      <c r="V188" s="61">
        <v>333</v>
      </c>
      <c r="W188" s="61">
        <v>235</v>
      </c>
      <c r="X188" s="61">
        <v>27</v>
      </c>
      <c r="Y188" s="304">
        <f t="shared" si="35"/>
        <v>74.25</v>
      </c>
      <c r="Z188" s="304">
        <f t="shared" si="36"/>
        <v>9.2350746268656714</v>
      </c>
      <c r="AA188" s="61">
        <f t="shared" si="25"/>
        <v>143.5</v>
      </c>
      <c r="AB188" s="304">
        <f t="shared" si="26"/>
        <v>17.848258706467661</v>
      </c>
      <c r="AC188" s="61">
        <f t="shared" si="27"/>
        <v>317.5</v>
      </c>
      <c r="AD188" s="304">
        <f t="shared" si="28"/>
        <v>39.490049751243781</v>
      </c>
      <c r="AE188" s="304">
        <f t="shared" si="29"/>
        <v>240.5</v>
      </c>
      <c r="AF188" s="306">
        <f t="shared" si="30"/>
        <v>29.912935323383081</v>
      </c>
      <c r="AG188" s="304">
        <f t="shared" si="31"/>
        <v>28.25</v>
      </c>
      <c r="AH188" s="304">
        <f t="shared" si="32"/>
        <v>3.5136815920398008</v>
      </c>
    </row>
    <row r="189" spans="1:34">
      <c r="A189">
        <v>1888</v>
      </c>
      <c r="B189" s="100" t="s">
        <v>851</v>
      </c>
      <c r="C189">
        <v>40</v>
      </c>
      <c r="D189" s="299">
        <v>1</v>
      </c>
      <c r="E189">
        <v>5</v>
      </c>
      <c r="F189">
        <v>3</v>
      </c>
      <c r="G189" s="299">
        <v>13</v>
      </c>
      <c r="H189" s="299">
        <v>14</v>
      </c>
      <c r="I189" s="299">
        <v>5</v>
      </c>
      <c r="J189">
        <v>3</v>
      </c>
      <c r="K189" s="299">
        <v>5</v>
      </c>
      <c r="L189">
        <v>15</v>
      </c>
      <c r="M189">
        <v>13</v>
      </c>
      <c r="N189">
        <v>4</v>
      </c>
      <c r="O189" s="298">
        <v>3</v>
      </c>
      <c r="P189">
        <v>10</v>
      </c>
      <c r="Q189">
        <v>7</v>
      </c>
      <c r="R189">
        <v>14</v>
      </c>
      <c r="S189" s="299">
        <v>6</v>
      </c>
      <c r="T189" s="299">
        <v>4</v>
      </c>
      <c r="U189" s="299">
        <v>9</v>
      </c>
      <c r="V189">
        <v>10</v>
      </c>
      <c r="W189">
        <v>14</v>
      </c>
      <c r="X189" s="299">
        <v>3</v>
      </c>
      <c r="Y189" s="302">
        <f t="shared" si="35"/>
        <v>3.75</v>
      </c>
      <c r="Z189" s="302">
        <f t="shared" si="36"/>
        <v>9.375</v>
      </c>
      <c r="AA189">
        <f t="shared" si="25"/>
        <v>6.75</v>
      </c>
      <c r="AB189" s="302">
        <f t="shared" si="26"/>
        <v>16.875</v>
      </c>
      <c r="AC189">
        <f t="shared" si="27"/>
        <v>11.25</v>
      </c>
      <c r="AD189" s="302">
        <f t="shared" si="28"/>
        <v>28.125</v>
      </c>
      <c r="AE189" s="302">
        <f t="shared" si="29"/>
        <v>13.75</v>
      </c>
      <c r="AF189" s="302">
        <f t="shared" si="30"/>
        <v>34.375</v>
      </c>
      <c r="AG189" s="302">
        <f t="shared" si="31"/>
        <v>4.5</v>
      </c>
      <c r="AH189" s="302">
        <f t="shared" si="32"/>
        <v>11.25</v>
      </c>
    </row>
    <row r="190" spans="1:34">
      <c r="A190">
        <v>1888</v>
      </c>
      <c r="B190" s="100" t="s">
        <v>930</v>
      </c>
      <c r="C190" s="298">
        <v>55</v>
      </c>
      <c r="D190" s="299">
        <v>0</v>
      </c>
      <c r="E190" s="298">
        <v>2</v>
      </c>
      <c r="F190">
        <v>9</v>
      </c>
      <c r="G190" s="298">
        <v>22</v>
      </c>
      <c r="H190" s="298">
        <v>21</v>
      </c>
      <c r="I190" s="298">
        <v>1</v>
      </c>
      <c r="J190" s="298">
        <v>3</v>
      </c>
      <c r="K190" s="299">
        <v>5</v>
      </c>
      <c r="L190" s="298">
        <v>25</v>
      </c>
      <c r="M190" s="298">
        <v>15</v>
      </c>
      <c r="N190" s="298">
        <v>7</v>
      </c>
      <c r="O190" s="298">
        <v>5</v>
      </c>
      <c r="P190">
        <v>10</v>
      </c>
      <c r="Q190" s="298">
        <v>17</v>
      </c>
      <c r="R190" s="298">
        <v>23</v>
      </c>
      <c r="S190" s="299">
        <v>0</v>
      </c>
      <c r="T190" s="299">
        <v>3</v>
      </c>
      <c r="U190" s="298">
        <v>11</v>
      </c>
      <c r="V190" s="298">
        <v>21</v>
      </c>
      <c r="W190" s="298">
        <v>15</v>
      </c>
      <c r="X190" s="299">
        <v>5</v>
      </c>
      <c r="Y190" s="302">
        <f t="shared" si="35"/>
        <v>3.25</v>
      </c>
      <c r="Z190" s="302">
        <f t="shared" si="36"/>
        <v>5.9090909090909092</v>
      </c>
      <c r="AA190">
        <f t="shared" si="25"/>
        <v>8.75</v>
      </c>
      <c r="AB190" s="302">
        <f t="shared" si="26"/>
        <v>15.909090909090908</v>
      </c>
      <c r="AC190">
        <f t="shared" si="27"/>
        <v>21.25</v>
      </c>
      <c r="AD190" s="302">
        <f t="shared" si="28"/>
        <v>38.636363636363633</v>
      </c>
      <c r="AE190" s="302">
        <f t="shared" si="29"/>
        <v>18.5</v>
      </c>
      <c r="AF190" s="302">
        <f t="shared" si="30"/>
        <v>33.636363636363633</v>
      </c>
      <c r="AG190" s="302">
        <f t="shared" si="31"/>
        <v>3.25</v>
      </c>
      <c r="AH190" s="302">
        <f t="shared" si="32"/>
        <v>5.9090909090909092</v>
      </c>
    </row>
    <row r="191" spans="1:34">
      <c r="A191">
        <v>1888</v>
      </c>
      <c r="B191" s="100" t="s">
        <v>925</v>
      </c>
      <c r="C191">
        <v>83</v>
      </c>
      <c r="D191" s="299">
        <v>7</v>
      </c>
      <c r="E191" s="299">
        <v>8</v>
      </c>
      <c r="F191">
        <v>22</v>
      </c>
      <c r="G191">
        <v>37</v>
      </c>
      <c r="H191">
        <v>16</v>
      </c>
      <c r="I191" s="299">
        <v>0</v>
      </c>
      <c r="J191" s="299">
        <v>10</v>
      </c>
      <c r="K191">
        <v>14</v>
      </c>
      <c r="L191">
        <v>36</v>
      </c>
      <c r="M191">
        <v>21</v>
      </c>
      <c r="N191" s="299">
        <v>2</v>
      </c>
      <c r="O191" s="298">
        <v>12</v>
      </c>
      <c r="P191">
        <v>19</v>
      </c>
      <c r="Q191">
        <v>30</v>
      </c>
      <c r="R191">
        <v>22</v>
      </c>
      <c r="S191" s="299">
        <v>0</v>
      </c>
      <c r="T191" s="299">
        <v>8</v>
      </c>
      <c r="U191" s="299">
        <v>13</v>
      </c>
      <c r="V191">
        <v>40</v>
      </c>
      <c r="W191">
        <v>20</v>
      </c>
      <c r="X191" s="299">
        <v>2</v>
      </c>
      <c r="Y191" s="302">
        <f t="shared" si="35"/>
        <v>9.5</v>
      </c>
      <c r="Z191" s="302">
        <f t="shared" si="36"/>
        <v>11.445783132530121</v>
      </c>
      <c r="AA191">
        <f t="shared" si="25"/>
        <v>17</v>
      </c>
      <c r="AB191" s="302">
        <f t="shared" si="26"/>
        <v>20.481927710843372</v>
      </c>
      <c r="AC191">
        <f t="shared" si="27"/>
        <v>35.75</v>
      </c>
      <c r="AD191" s="302">
        <f t="shared" si="28"/>
        <v>43.07228915662651</v>
      </c>
      <c r="AE191" s="302">
        <f t="shared" si="29"/>
        <v>19.75</v>
      </c>
      <c r="AF191" s="302">
        <f t="shared" si="30"/>
        <v>23.795180722891565</v>
      </c>
      <c r="AG191" s="302">
        <f t="shared" si="31"/>
        <v>1</v>
      </c>
      <c r="AH191" s="302">
        <f t="shared" si="32"/>
        <v>1.2048192771084338</v>
      </c>
    </row>
    <row r="192" spans="1:34">
      <c r="A192">
        <v>1888</v>
      </c>
      <c r="B192" s="100" t="s">
        <v>861</v>
      </c>
      <c r="C192">
        <v>27</v>
      </c>
      <c r="D192" s="299">
        <v>0</v>
      </c>
      <c r="E192">
        <v>2</v>
      </c>
      <c r="F192">
        <v>8</v>
      </c>
      <c r="G192" s="299">
        <v>9</v>
      </c>
      <c r="H192" s="299">
        <v>7</v>
      </c>
      <c r="I192" s="299">
        <v>1</v>
      </c>
      <c r="J192" s="299">
        <v>2</v>
      </c>
      <c r="K192">
        <v>6</v>
      </c>
      <c r="L192">
        <v>10</v>
      </c>
      <c r="M192">
        <v>8</v>
      </c>
      <c r="N192" s="299">
        <v>1</v>
      </c>
      <c r="O192" s="298">
        <v>4</v>
      </c>
      <c r="P192">
        <v>6</v>
      </c>
      <c r="Q192">
        <v>12</v>
      </c>
      <c r="R192" s="299">
        <v>5</v>
      </c>
      <c r="S192" s="299">
        <v>0</v>
      </c>
      <c r="T192" s="298">
        <v>4</v>
      </c>
      <c r="U192" s="298">
        <v>6</v>
      </c>
      <c r="V192">
        <v>8</v>
      </c>
      <c r="W192">
        <v>9</v>
      </c>
      <c r="X192" s="299">
        <v>0</v>
      </c>
      <c r="Y192" s="302">
        <f t="shared" si="35"/>
        <v>3</v>
      </c>
      <c r="Z192" s="302">
        <f t="shared" si="36"/>
        <v>11.111111111111111</v>
      </c>
      <c r="AA192">
        <f t="shared" si="25"/>
        <v>6.5</v>
      </c>
      <c r="AB192" s="302">
        <f t="shared" si="26"/>
        <v>24.074074074074073</v>
      </c>
      <c r="AC192">
        <f t="shared" si="27"/>
        <v>9.75</v>
      </c>
      <c r="AD192" s="302">
        <f t="shared" si="28"/>
        <v>36.111111111111107</v>
      </c>
      <c r="AE192" s="302">
        <f t="shared" si="29"/>
        <v>7.25</v>
      </c>
      <c r="AF192" s="302">
        <f t="shared" si="30"/>
        <v>26.851851851851855</v>
      </c>
      <c r="AG192" s="302">
        <f t="shared" si="31"/>
        <v>0.5</v>
      </c>
      <c r="AH192" s="302">
        <f t="shared" si="32"/>
        <v>1.8518518518518516</v>
      </c>
    </row>
    <row r="193" spans="1:34">
      <c r="A193">
        <v>1888</v>
      </c>
      <c r="B193" s="100" t="s">
        <v>926</v>
      </c>
      <c r="C193">
        <v>60</v>
      </c>
      <c r="D193" s="299">
        <v>2</v>
      </c>
      <c r="E193" s="299">
        <v>2</v>
      </c>
      <c r="F193">
        <v>12</v>
      </c>
      <c r="G193">
        <v>26</v>
      </c>
      <c r="H193">
        <v>16</v>
      </c>
      <c r="I193" s="298">
        <v>4</v>
      </c>
      <c r="J193" s="298">
        <v>2</v>
      </c>
      <c r="K193">
        <v>10</v>
      </c>
      <c r="L193">
        <v>26</v>
      </c>
      <c r="M193">
        <v>17</v>
      </c>
      <c r="N193">
        <v>5</v>
      </c>
      <c r="O193" s="298">
        <v>1</v>
      </c>
      <c r="P193">
        <v>17</v>
      </c>
      <c r="Q193">
        <v>27</v>
      </c>
      <c r="R193">
        <v>15</v>
      </c>
      <c r="S193" s="299">
        <v>0</v>
      </c>
      <c r="T193" s="298">
        <v>4</v>
      </c>
      <c r="U193" s="299">
        <v>4</v>
      </c>
      <c r="V193">
        <v>30</v>
      </c>
      <c r="W193">
        <v>20</v>
      </c>
      <c r="X193" s="298">
        <v>2</v>
      </c>
      <c r="Y193" s="302">
        <f t="shared" si="35"/>
        <v>2.25</v>
      </c>
      <c r="Z193" s="302">
        <f t="shared" si="36"/>
        <v>3.75</v>
      </c>
      <c r="AA193">
        <f t="shared" si="25"/>
        <v>10.75</v>
      </c>
      <c r="AB193" s="302">
        <f t="shared" si="26"/>
        <v>17.916666666666668</v>
      </c>
      <c r="AC193">
        <f t="shared" si="27"/>
        <v>27.25</v>
      </c>
      <c r="AD193" s="302">
        <f t="shared" si="28"/>
        <v>45.416666666666664</v>
      </c>
      <c r="AE193" s="302">
        <f t="shared" si="29"/>
        <v>17</v>
      </c>
      <c r="AF193" s="302">
        <f t="shared" si="30"/>
        <v>28.333333333333332</v>
      </c>
      <c r="AG193" s="302">
        <f t="shared" si="31"/>
        <v>2.75</v>
      </c>
      <c r="AH193" s="302">
        <f t="shared" si="32"/>
        <v>4.583333333333333</v>
      </c>
    </row>
    <row r="194" spans="1:34">
      <c r="A194">
        <v>1888</v>
      </c>
      <c r="B194" s="128" t="s">
        <v>984</v>
      </c>
      <c r="C194">
        <v>43</v>
      </c>
      <c r="D194" s="299">
        <v>1</v>
      </c>
      <c r="E194">
        <v>1</v>
      </c>
      <c r="F194">
        <v>7</v>
      </c>
      <c r="G194">
        <v>11</v>
      </c>
      <c r="H194">
        <v>20</v>
      </c>
      <c r="I194" s="298">
        <v>4</v>
      </c>
      <c r="J194" s="298">
        <v>2</v>
      </c>
      <c r="K194">
        <v>7</v>
      </c>
      <c r="L194">
        <v>11</v>
      </c>
      <c r="M194">
        <v>22</v>
      </c>
      <c r="N194">
        <v>1</v>
      </c>
      <c r="O194" s="298">
        <v>3</v>
      </c>
      <c r="P194">
        <v>6</v>
      </c>
      <c r="Q194">
        <v>20</v>
      </c>
      <c r="R194">
        <v>14</v>
      </c>
      <c r="S194" s="299">
        <v>0</v>
      </c>
      <c r="T194" s="298">
        <v>2</v>
      </c>
      <c r="U194" s="299">
        <v>6</v>
      </c>
      <c r="V194" s="299">
        <v>16</v>
      </c>
      <c r="W194" s="299">
        <v>19</v>
      </c>
      <c r="X194" s="299">
        <v>0</v>
      </c>
      <c r="Y194" s="302">
        <f t="shared" si="35"/>
        <v>2</v>
      </c>
      <c r="Z194" s="302">
        <f t="shared" si="36"/>
        <v>4.6511627906976747</v>
      </c>
      <c r="AA194">
        <f t="shared" si="25"/>
        <v>6.5</v>
      </c>
      <c r="AB194" s="302">
        <f t="shared" si="26"/>
        <v>15.11627906976744</v>
      </c>
      <c r="AC194">
        <f t="shared" si="27"/>
        <v>14.5</v>
      </c>
      <c r="AD194" s="302">
        <f t="shared" si="28"/>
        <v>33.720930232558139</v>
      </c>
      <c r="AE194" s="302">
        <f t="shared" si="29"/>
        <v>18.75</v>
      </c>
      <c r="AF194" s="303">
        <f t="shared" si="30"/>
        <v>43.604651162790695</v>
      </c>
      <c r="AG194" s="302">
        <f t="shared" si="31"/>
        <v>1.25</v>
      </c>
      <c r="AH194" s="302">
        <f t="shared" si="32"/>
        <v>2.9069767441860463</v>
      </c>
    </row>
    <row r="195" spans="1:34">
      <c r="A195">
        <v>1888</v>
      </c>
      <c r="B195" s="100" t="s">
        <v>945</v>
      </c>
      <c r="C195" s="299">
        <v>92</v>
      </c>
      <c r="D195" s="299">
        <v>6</v>
      </c>
      <c r="E195">
        <v>13</v>
      </c>
      <c r="F195">
        <v>15</v>
      </c>
      <c r="G195">
        <v>35</v>
      </c>
      <c r="H195">
        <v>26</v>
      </c>
      <c r="I195" s="298">
        <v>3</v>
      </c>
      <c r="J195" s="298">
        <v>15</v>
      </c>
      <c r="K195" s="299">
        <v>7</v>
      </c>
      <c r="L195">
        <v>33</v>
      </c>
      <c r="M195">
        <v>29</v>
      </c>
      <c r="N195">
        <v>8</v>
      </c>
      <c r="O195">
        <v>14</v>
      </c>
      <c r="P195">
        <v>20</v>
      </c>
      <c r="Q195">
        <v>34</v>
      </c>
      <c r="R195">
        <v>23</v>
      </c>
      <c r="S195">
        <v>1</v>
      </c>
      <c r="T195" s="299">
        <v>9</v>
      </c>
      <c r="U195">
        <v>20</v>
      </c>
      <c r="V195">
        <v>40</v>
      </c>
      <c r="W195">
        <v>18</v>
      </c>
      <c r="X195">
        <v>5</v>
      </c>
      <c r="Y195" s="302">
        <f t="shared" si="35"/>
        <v>12.75</v>
      </c>
      <c r="Z195" s="302">
        <f t="shared" si="36"/>
        <v>13.858695652173914</v>
      </c>
      <c r="AA195">
        <f t="shared" si="25"/>
        <v>15.5</v>
      </c>
      <c r="AB195" s="302">
        <f t="shared" si="26"/>
        <v>16.847826086956523</v>
      </c>
      <c r="AC195">
        <f t="shared" si="27"/>
        <v>35.5</v>
      </c>
      <c r="AD195" s="302">
        <f t="shared" si="28"/>
        <v>38.586956521739133</v>
      </c>
      <c r="AE195" s="302">
        <f t="shared" si="29"/>
        <v>24</v>
      </c>
      <c r="AF195" s="302">
        <f t="shared" si="30"/>
        <v>26.086956521739129</v>
      </c>
      <c r="AG195" s="302">
        <f t="shared" si="31"/>
        <v>4.25</v>
      </c>
      <c r="AH195" s="302">
        <f t="shared" si="32"/>
        <v>4.6195652173913038</v>
      </c>
    </row>
    <row r="196" spans="1:34">
      <c r="A196">
        <v>1888</v>
      </c>
      <c r="B196" s="128" t="s">
        <v>946</v>
      </c>
      <c r="C196">
        <v>92</v>
      </c>
      <c r="D196" s="299">
        <v>4</v>
      </c>
      <c r="E196" s="298">
        <v>7</v>
      </c>
      <c r="F196" s="298">
        <v>21</v>
      </c>
      <c r="G196" s="298">
        <v>28</v>
      </c>
      <c r="H196" s="298">
        <v>31</v>
      </c>
      <c r="I196" s="299">
        <v>5</v>
      </c>
      <c r="J196" s="298">
        <v>9</v>
      </c>
      <c r="K196" s="298">
        <v>8</v>
      </c>
      <c r="L196" s="298">
        <v>26</v>
      </c>
      <c r="M196" s="298">
        <v>41</v>
      </c>
      <c r="N196">
        <v>8</v>
      </c>
      <c r="O196" s="298">
        <v>13</v>
      </c>
      <c r="P196" s="298">
        <v>17</v>
      </c>
      <c r="Q196" s="298">
        <v>26</v>
      </c>
      <c r="R196" s="298">
        <v>34</v>
      </c>
      <c r="S196" s="299">
        <v>2</v>
      </c>
      <c r="T196" s="298">
        <v>4</v>
      </c>
      <c r="U196" s="298">
        <v>19</v>
      </c>
      <c r="V196" s="298">
        <v>32</v>
      </c>
      <c r="W196" s="298">
        <v>32</v>
      </c>
      <c r="X196">
        <v>5</v>
      </c>
      <c r="Y196" s="302">
        <f t="shared" si="35"/>
        <v>8.25</v>
      </c>
      <c r="Z196" s="302">
        <f t="shared" si="36"/>
        <v>8.9673913043478262</v>
      </c>
      <c r="AA196">
        <f t="shared" si="25"/>
        <v>16.25</v>
      </c>
      <c r="AB196" s="302">
        <f t="shared" si="26"/>
        <v>17.663043478260871</v>
      </c>
      <c r="AC196">
        <f t="shared" si="27"/>
        <v>28</v>
      </c>
      <c r="AD196" s="302">
        <f t="shared" si="28"/>
        <v>30.434782608695656</v>
      </c>
      <c r="AE196" s="302">
        <f t="shared" si="29"/>
        <v>34.5</v>
      </c>
      <c r="AF196" s="302">
        <f t="shared" si="30"/>
        <v>37.5</v>
      </c>
      <c r="AG196" s="302">
        <f t="shared" si="31"/>
        <v>5</v>
      </c>
      <c r="AH196" s="302">
        <f t="shared" si="32"/>
        <v>5.4347826086956523</v>
      </c>
    </row>
    <row r="197" spans="1:34">
      <c r="A197">
        <v>1888</v>
      </c>
      <c r="B197" s="100" t="s">
        <v>989</v>
      </c>
      <c r="C197">
        <v>42</v>
      </c>
      <c r="D197" s="299">
        <v>3</v>
      </c>
      <c r="E197" s="298">
        <v>5</v>
      </c>
      <c r="F197">
        <v>5</v>
      </c>
      <c r="G197">
        <v>15</v>
      </c>
      <c r="H197">
        <v>17</v>
      </c>
      <c r="I197" s="299">
        <v>0</v>
      </c>
      <c r="J197" s="299">
        <v>4</v>
      </c>
      <c r="K197">
        <v>4</v>
      </c>
      <c r="L197">
        <v>16</v>
      </c>
      <c r="M197">
        <v>17</v>
      </c>
      <c r="N197">
        <v>1</v>
      </c>
      <c r="O197" s="299">
        <v>4</v>
      </c>
      <c r="P197">
        <v>9</v>
      </c>
      <c r="Q197">
        <v>16</v>
      </c>
      <c r="R197">
        <v>12</v>
      </c>
      <c r="S197" s="299">
        <v>1</v>
      </c>
      <c r="T197" s="299">
        <v>4</v>
      </c>
      <c r="U197" s="299">
        <v>9</v>
      </c>
      <c r="V197" s="298">
        <v>13</v>
      </c>
      <c r="W197" s="298">
        <v>15</v>
      </c>
      <c r="X197" s="299">
        <v>1</v>
      </c>
      <c r="Y197" s="302">
        <f t="shared" si="35"/>
        <v>4.25</v>
      </c>
      <c r="Z197" s="302">
        <f t="shared" si="36"/>
        <v>10.119047619047619</v>
      </c>
      <c r="AA197">
        <f t="shared" ref="AA197:AA260" si="37">AVERAGE(U197,P197,K197,F197)</f>
        <v>6.75</v>
      </c>
      <c r="AB197" s="302">
        <f t="shared" ref="AB197:AB260" si="38">AA197/C197*100</f>
        <v>16.071428571428573</v>
      </c>
      <c r="AC197">
        <f t="shared" ref="AC197:AC260" si="39">AVERAGE(V197,Q197,L197,G197)</f>
        <v>15</v>
      </c>
      <c r="AD197" s="302">
        <f t="shared" ref="AD197:AD260" si="40">AC197/C197*100</f>
        <v>35.714285714285715</v>
      </c>
      <c r="AE197" s="302">
        <f t="shared" ref="AE197:AE260" si="41">AVERAGE(W197,R197,M197,H197)</f>
        <v>15.25</v>
      </c>
      <c r="AF197" s="302">
        <f t="shared" ref="AF197:AF260" si="42">AE197/C197*100</f>
        <v>36.30952380952381</v>
      </c>
      <c r="AG197" s="302">
        <f t="shared" ref="AG197:AG260" si="43">AVERAGE(X197,S197,N197,I197)</f>
        <v>0.75</v>
      </c>
      <c r="AH197" s="302">
        <f t="shared" ref="AH197:AH260" si="44">AG197/C197*100</f>
        <v>1.7857142857142856</v>
      </c>
    </row>
    <row r="198" spans="1:34">
      <c r="A198">
        <v>1888</v>
      </c>
      <c r="B198" s="100" t="s">
        <v>955</v>
      </c>
      <c r="C198">
        <v>55</v>
      </c>
      <c r="D198" s="299">
        <v>7</v>
      </c>
      <c r="E198">
        <v>12</v>
      </c>
      <c r="F198" s="298">
        <v>10</v>
      </c>
      <c r="G198">
        <v>23</v>
      </c>
      <c r="H198">
        <v>10</v>
      </c>
      <c r="I198" s="299">
        <v>0</v>
      </c>
      <c r="J198" s="298">
        <v>10</v>
      </c>
      <c r="K198">
        <v>13</v>
      </c>
      <c r="L198">
        <v>22</v>
      </c>
      <c r="M198">
        <v>8</v>
      </c>
      <c r="N198">
        <v>2</v>
      </c>
      <c r="O198" s="298">
        <v>8</v>
      </c>
      <c r="P198" s="298">
        <v>16</v>
      </c>
      <c r="Q198">
        <v>22</v>
      </c>
      <c r="R198">
        <v>9</v>
      </c>
      <c r="S198" s="299">
        <v>0</v>
      </c>
      <c r="T198" s="298">
        <v>10</v>
      </c>
      <c r="U198" s="299">
        <v>17</v>
      </c>
      <c r="V198" s="298">
        <v>19</v>
      </c>
      <c r="W198" s="298">
        <v>9</v>
      </c>
      <c r="X198" s="299">
        <v>0</v>
      </c>
      <c r="Y198" s="302">
        <f t="shared" si="35"/>
        <v>10</v>
      </c>
      <c r="Z198" s="302">
        <f t="shared" si="36"/>
        <v>18.181818181818183</v>
      </c>
      <c r="AA198">
        <f t="shared" si="37"/>
        <v>14</v>
      </c>
      <c r="AB198" s="302">
        <f t="shared" si="38"/>
        <v>25.454545454545453</v>
      </c>
      <c r="AC198">
        <f t="shared" si="39"/>
        <v>21.5</v>
      </c>
      <c r="AD198" s="302">
        <f t="shared" si="40"/>
        <v>39.090909090909093</v>
      </c>
      <c r="AE198" s="302">
        <f t="shared" si="41"/>
        <v>9</v>
      </c>
      <c r="AF198" s="302">
        <f t="shared" si="42"/>
        <v>16.363636363636363</v>
      </c>
      <c r="AG198" s="302">
        <f t="shared" si="43"/>
        <v>0.5</v>
      </c>
      <c r="AH198" s="302">
        <f t="shared" si="44"/>
        <v>0.90909090909090906</v>
      </c>
    </row>
    <row r="199" spans="1:34">
      <c r="A199">
        <v>1888</v>
      </c>
      <c r="B199" s="100" t="s">
        <v>956</v>
      </c>
      <c r="C199">
        <v>92</v>
      </c>
      <c r="D199" s="299">
        <v>2</v>
      </c>
      <c r="E199" s="298">
        <v>4</v>
      </c>
      <c r="F199">
        <v>15</v>
      </c>
      <c r="G199">
        <v>43</v>
      </c>
      <c r="H199">
        <v>26</v>
      </c>
      <c r="I199" s="298">
        <v>4</v>
      </c>
      <c r="J199" s="298">
        <v>3</v>
      </c>
      <c r="K199">
        <v>12</v>
      </c>
      <c r="L199">
        <v>44</v>
      </c>
      <c r="M199">
        <v>28</v>
      </c>
      <c r="N199">
        <v>5</v>
      </c>
      <c r="O199" s="298">
        <v>6</v>
      </c>
      <c r="P199">
        <v>21</v>
      </c>
      <c r="Q199">
        <v>42</v>
      </c>
      <c r="R199">
        <v>22</v>
      </c>
      <c r="S199">
        <v>1</v>
      </c>
      <c r="T199">
        <v>2</v>
      </c>
      <c r="U199">
        <v>16</v>
      </c>
      <c r="V199">
        <v>46</v>
      </c>
      <c r="W199">
        <v>26</v>
      </c>
      <c r="X199">
        <v>2</v>
      </c>
      <c r="Y199" s="302">
        <f t="shared" si="35"/>
        <v>3.75</v>
      </c>
      <c r="Z199" s="302">
        <f t="shared" si="36"/>
        <v>4.0760869565217392</v>
      </c>
      <c r="AA199">
        <f t="shared" si="37"/>
        <v>16</v>
      </c>
      <c r="AB199" s="302">
        <f t="shared" si="38"/>
        <v>17.391304347826086</v>
      </c>
      <c r="AC199">
        <f t="shared" si="39"/>
        <v>43.75</v>
      </c>
      <c r="AD199" s="303">
        <f t="shared" si="40"/>
        <v>47.554347826086953</v>
      </c>
      <c r="AE199" s="302">
        <f t="shared" si="41"/>
        <v>25.5</v>
      </c>
      <c r="AF199" s="302">
        <f t="shared" si="42"/>
        <v>27.717391304347828</v>
      </c>
      <c r="AG199" s="302">
        <f t="shared" si="43"/>
        <v>3</v>
      </c>
      <c r="AH199" s="302">
        <f t="shared" si="44"/>
        <v>3.2608695652173911</v>
      </c>
    </row>
    <row r="200" spans="1:34">
      <c r="A200">
        <v>1888</v>
      </c>
      <c r="B200" s="100" t="s">
        <v>957</v>
      </c>
      <c r="C200">
        <v>70</v>
      </c>
      <c r="D200" s="299">
        <v>8</v>
      </c>
      <c r="E200">
        <v>11</v>
      </c>
      <c r="F200">
        <v>9</v>
      </c>
      <c r="G200">
        <v>34</v>
      </c>
      <c r="H200">
        <v>16</v>
      </c>
      <c r="I200" s="299">
        <v>0</v>
      </c>
      <c r="J200">
        <v>12</v>
      </c>
      <c r="K200">
        <v>6</v>
      </c>
      <c r="L200">
        <v>28</v>
      </c>
      <c r="M200">
        <v>24</v>
      </c>
      <c r="N200" s="299">
        <v>0</v>
      </c>
      <c r="O200">
        <v>8</v>
      </c>
      <c r="P200">
        <v>21</v>
      </c>
      <c r="Q200">
        <v>28</v>
      </c>
      <c r="R200">
        <v>13</v>
      </c>
      <c r="S200" s="299">
        <v>0</v>
      </c>
      <c r="T200">
        <v>7</v>
      </c>
      <c r="U200">
        <v>9</v>
      </c>
      <c r="V200">
        <v>30</v>
      </c>
      <c r="W200">
        <v>23</v>
      </c>
      <c r="X200">
        <v>1</v>
      </c>
      <c r="Y200" s="302">
        <f t="shared" si="35"/>
        <v>9.5</v>
      </c>
      <c r="Z200" s="302">
        <f t="shared" si="36"/>
        <v>13.571428571428571</v>
      </c>
      <c r="AA200">
        <f t="shared" si="37"/>
        <v>11.25</v>
      </c>
      <c r="AB200" s="302">
        <f t="shared" si="38"/>
        <v>16.071428571428573</v>
      </c>
      <c r="AC200">
        <f t="shared" si="39"/>
        <v>30</v>
      </c>
      <c r="AD200" s="302">
        <f t="shared" si="40"/>
        <v>42.857142857142854</v>
      </c>
      <c r="AE200" s="302">
        <f t="shared" si="41"/>
        <v>19</v>
      </c>
      <c r="AF200" s="302">
        <f t="shared" si="42"/>
        <v>27.142857142857142</v>
      </c>
      <c r="AG200" s="302">
        <f t="shared" si="43"/>
        <v>0.25</v>
      </c>
      <c r="AH200" s="302">
        <f t="shared" si="44"/>
        <v>0.35714285714285715</v>
      </c>
    </row>
    <row r="201" spans="1:34">
      <c r="A201">
        <v>1888</v>
      </c>
      <c r="B201" s="100" t="s">
        <v>904</v>
      </c>
      <c r="C201">
        <v>53</v>
      </c>
      <c r="D201" s="299">
        <v>2</v>
      </c>
      <c r="E201" s="299">
        <v>2</v>
      </c>
      <c r="F201">
        <v>7</v>
      </c>
      <c r="G201">
        <v>20</v>
      </c>
      <c r="H201">
        <v>22</v>
      </c>
      <c r="I201" s="299">
        <v>2</v>
      </c>
      <c r="J201" s="299">
        <v>2</v>
      </c>
      <c r="K201" s="299">
        <v>6</v>
      </c>
      <c r="L201">
        <v>21</v>
      </c>
      <c r="M201">
        <v>22</v>
      </c>
      <c r="N201">
        <v>2</v>
      </c>
      <c r="O201" s="298">
        <v>2</v>
      </c>
      <c r="P201">
        <v>10</v>
      </c>
      <c r="Q201">
        <v>27</v>
      </c>
      <c r="R201">
        <v>14</v>
      </c>
      <c r="S201" s="299">
        <v>0</v>
      </c>
      <c r="T201" s="298">
        <v>2</v>
      </c>
      <c r="U201" s="299">
        <v>7</v>
      </c>
      <c r="V201" s="298">
        <v>28</v>
      </c>
      <c r="W201" s="298">
        <v>15</v>
      </c>
      <c r="X201" s="298">
        <v>1</v>
      </c>
      <c r="Y201" s="302">
        <f t="shared" si="35"/>
        <v>2</v>
      </c>
      <c r="Z201" s="302">
        <f t="shared" si="36"/>
        <v>3.7735849056603774</v>
      </c>
      <c r="AA201">
        <f t="shared" si="37"/>
        <v>7.5</v>
      </c>
      <c r="AB201" s="302">
        <f t="shared" si="38"/>
        <v>14.150943396226415</v>
      </c>
      <c r="AC201">
        <f t="shared" si="39"/>
        <v>24</v>
      </c>
      <c r="AD201" s="302">
        <f t="shared" si="40"/>
        <v>45.283018867924532</v>
      </c>
      <c r="AE201" s="302">
        <f t="shared" si="41"/>
        <v>18.25</v>
      </c>
      <c r="AF201" s="302">
        <f t="shared" si="42"/>
        <v>34.433962264150942</v>
      </c>
      <c r="AG201" s="302">
        <f t="shared" si="43"/>
        <v>1.25</v>
      </c>
      <c r="AH201" s="302">
        <f t="shared" si="44"/>
        <v>2.358490566037736</v>
      </c>
    </row>
    <row r="202" spans="1:34" s="61" customFormat="1">
      <c r="A202" s="61">
        <v>1888</v>
      </c>
      <c r="B202" s="239" t="s">
        <v>1123</v>
      </c>
      <c r="C202" s="61">
        <v>898</v>
      </c>
      <c r="D202" s="61">
        <v>130</v>
      </c>
      <c r="E202" s="61">
        <v>414</v>
      </c>
      <c r="F202" s="61">
        <v>277</v>
      </c>
      <c r="G202" s="61">
        <v>154</v>
      </c>
      <c r="H202" s="61">
        <v>49</v>
      </c>
      <c r="I202" s="61">
        <v>4</v>
      </c>
      <c r="J202" s="61">
        <v>310</v>
      </c>
      <c r="K202" s="61">
        <v>272</v>
      </c>
      <c r="L202" s="61">
        <v>224</v>
      </c>
      <c r="M202" s="61">
        <v>82</v>
      </c>
      <c r="N202" s="61">
        <v>10</v>
      </c>
      <c r="O202" s="61">
        <v>268</v>
      </c>
      <c r="P202" s="61">
        <v>267</v>
      </c>
      <c r="Q202" s="61">
        <v>254</v>
      </c>
      <c r="R202" s="61">
        <v>106</v>
      </c>
      <c r="S202" s="61">
        <v>3</v>
      </c>
      <c r="T202" s="61">
        <v>167</v>
      </c>
      <c r="U202" s="61">
        <v>189</v>
      </c>
      <c r="V202" s="61">
        <v>313</v>
      </c>
      <c r="W202" s="61">
        <v>215</v>
      </c>
      <c r="X202" s="61">
        <v>14</v>
      </c>
      <c r="Y202" s="304">
        <f t="shared" si="35"/>
        <v>289.75</v>
      </c>
      <c r="Z202" s="304">
        <f t="shared" si="36"/>
        <v>32.266146993318486</v>
      </c>
      <c r="AA202" s="61">
        <f t="shared" si="37"/>
        <v>251.25</v>
      </c>
      <c r="AB202" s="304">
        <f t="shared" si="38"/>
        <v>27.978841870824056</v>
      </c>
      <c r="AC202" s="61">
        <f t="shared" si="39"/>
        <v>236.25</v>
      </c>
      <c r="AD202" s="304">
        <f t="shared" si="40"/>
        <v>26.308463251670378</v>
      </c>
      <c r="AE202" s="304">
        <f t="shared" si="41"/>
        <v>113</v>
      </c>
      <c r="AF202" s="304">
        <f t="shared" si="42"/>
        <v>12.583518930957686</v>
      </c>
      <c r="AG202" s="304">
        <f t="shared" si="43"/>
        <v>7.75</v>
      </c>
      <c r="AH202" s="304">
        <f t="shared" si="44"/>
        <v>0.86302895322939865</v>
      </c>
    </row>
    <row r="203" spans="1:34">
      <c r="A203">
        <v>1888</v>
      </c>
      <c r="B203" s="100" t="s">
        <v>929</v>
      </c>
      <c r="C203">
        <v>124</v>
      </c>
      <c r="D203" s="298">
        <v>13</v>
      </c>
      <c r="E203">
        <v>51</v>
      </c>
      <c r="F203">
        <v>47</v>
      </c>
      <c r="G203">
        <v>18</v>
      </c>
      <c r="H203">
        <v>7</v>
      </c>
      <c r="I203" s="299">
        <v>1</v>
      </c>
      <c r="J203">
        <v>38</v>
      </c>
      <c r="K203">
        <v>41</v>
      </c>
      <c r="L203">
        <v>34</v>
      </c>
      <c r="M203">
        <v>9</v>
      </c>
      <c r="N203" s="299">
        <v>2</v>
      </c>
      <c r="O203">
        <v>34</v>
      </c>
      <c r="P203">
        <v>37</v>
      </c>
      <c r="Q203">
        <v>38</v>
      </c>
      <c r="R203">
        <v>14</v>
      </c>
      <c r="S203" s="299">
        <v>1</v>
      </c>
      <c r="T203">
        <v>24</v>
      </c>
      <c r="U203">
        <v>24</v>
      </c>
      <c r="V203">
        <v>43</v>
      </c>
      <c r="W203">
        <v>29</v>
      </c>
      <c r="X203">
        <v>4</v>
      </c>
      <c r="Y203" s="302">
        <f t="shared" ref="Y203:Y212" si="45">AVERAGE(T203,O203,J203,E203)</f>
        <v>36.75</v>
      </c>
      <c r="Z203" s="302">
        <f t="shared" ref="Z203:Z212" si="46">Y203/C203*100</f>
        <v>29.637096774193552</v>
      </c>
      <c r="AA203">
        <f t="shared" si="37"/>
        <v>37.25</v>
      </c>
      <c r="AB203" s="302">
        <f t="shared" si="38"/>
        <v>30.040322580645164</v>
      </c>
      <c r="AC203">
        <f t="shared" si="39"/>
        <v>33.25</v>
      </c>
      <c r="AD203" s="302">
        <f t="shared" si="40"/>
        <v>26.814516129032256</v>
      </c>
      <c r="AE203" s="302">
        <f t="shared" si="41"/>
        <v>14.75</v>
      </c>
      <c r="AF203" s="302">
        <f t="shared" si="42"/>
        <v>11.895161290322582</v>
      </c>
      <c r="AG203" s="302">
        <f t="shared" si="43"/>
        <v>2</v>
      </c>
      <c r="AH203" s="302">
        <f t="shared" si="44"/>
        <v>1.6129032258064515</v>
      </c>
    </row>
    <row r="204" spans="1:34">
      <c r="A204">
        <v>1888</v>
      </c>
      <c r="B204" s="128" t="s">
        <v>936</v>
      </c>
      <c r="C204">
        <v>202</v>
      </c>
      <c r="D204" s="298">
        <v>23</v>
      </c>
      <c r="E204">
        <v>105</v>
      </c>
      <c r="F204">
        <v>59</v>
      </c>
      <c r="G204">
        <v>30</v>
      </c>
      <c r="H204">
        <v>7</v>
      </c>
      <c r="I204">
        <v>1</v>
      </c>
      <c r="J204">
        <v>68</v>
      </c>
      <c r="K204">
        <v>75</v>
      </c>
      <c r="L204">
        <v>44</v>
      </c>
      <c r="M204">
        <v>12</v>
      </c>
      <c r="N204">
        <v>3</v>
      </c>
      <c r="O204">
        <v>77</v>
      </c>
      <c r="P204">
        <v>58</v>
      </c>
      <c r="Q204">
        <v>47</v>
      </c>
      <c r="R204">
        <v>20</v>
      </c>
      <c r="S204" s="299">
        <v>0</v>
      </c>
      <c r="T204">
        <v>34</v>
      </c>
      <c r="U204">
        <v>42</v>
      </c>
      <c r="V204">
        <v>75</v>
      </c>
      <c r="W204">
        <v>48</v>
      </c>
      <c r="X204">
        <v>3</v>
      </c>
      <c r="Y204" s="302">
        <f t="shared" si="45"/>
        <v>71</v>
      </c>
      <c r="Z204" s="302">
        <f t="shared" si="46"/>
        <v>35.148514851485146</v>
      </c>
      <c r="AA204">
        <f t="shared" si="37"/>
        <v>58.5</v>
      </c>
      <c r="AB204" s="302">
        <f t="shared" si="38"/>
        <v>28.960396039603957</v>
      </c>
      <c r="AC204">
        <f t="shared" si="39"/>
        <v>49</v>
      </c>
      <c r="AD204" s="302">
        <f t="shared" si="40"/>
        <v>24.257425742574256</v>
      </c>
      <c r="AE204" s="302">
        <f t="shared" si="41"/>
        <v>21.75</v>
      </c>
      <c r="AF204" s="302">
        <f t="shared" si="42"/>
        <v>10.767326732673267</v>
      </c>
      <c r="AG204" s="302">
        <f t="shared" si="43"/>
        <v>1.75</v>
      </c>
      <c r="AH204" s="302">
        <f t="shared" si="44"/>
        <v>0.86633663366336644</v>
      </c>
    </row>
    <row r="205" spans="1:34">
      <c r="A205">
        <v>1888</v>
      </c>
      <c r="B205" s="100" t="s">
        <v>960</v>
      </c>
      <c r="C205">
        <v>163</v>
      </c>
      <c r="D205" s="298">
        <v>20</v>
      </c>
      <c r="E205">
        <v>64</v>
      </c>
      <c r="F205">
        <v>53</v>
      </c>
      <c r="G205">
        <v>32</v>
      </c>
      <c r="H205">
        <v>14</v>
      </c>
      <c r="I205" s="299">
        <v>0</v>
      </c>
      <c r="J205">
        <v>45</v>
      </c>
      <c r="K205">
        <v>47</v>
      </c>
      <c r="L205">
        <v>49</v>
      </c>
      <c r="M205">
        <v>21</v>
      </c>
      <c r="N205" s="299">
        <v>1</v>
      </c>
      <c r="O205">
        <v>45</v>
      </c>
      <c r="P205">
        <v>45</v>
      </c>
      <c r="Q205">
        <v>51</v>
      </c>
      <c r="R205">
        <v>22</v>
      </c>
      <c r="S205" s="299">
        <v>0</v>
      </c>
      <c r="T205">
        <v>24</v>
      </c>
      <c r="U205">
        <v>27</v>
      </c>
      <c r="V205">
        <v>63</v>
      </c>
      <c r="W205">
        <v>47</v>
      </c>
      <c r="X205" s="299">
        <v>2</v>
      </c>
      <c r="Y205" s="302">
        <f t="shared" si="45"/>
        <v>44.5</v>
      </c>
      <c r="Z205" s="302">
        <f t="shared" si="46"/>
        <v>27.300613496932513</v>
      </c>
      <c r="AA205">
        <f t="shared" si="37"/>
        <v>43</v>
      </c>
      <c r="AB205" s="302">
        <f t="shared" si="38"/>
        <v>26.380368098159508</v>
      </c>
      <c r="AC205">
        <f t="shared" si="39"/>
        <v>48.75</v>
      </c>
      <c r="AD205" s="302">
        <f t="shared" si="40"/>
        <v>29.907975460122699</v>
      </c>
      <c r="AE205" s="302">
        <f t="shared" si="41"/>
        <v>26</v>
      </c>
      <c r="AF205" s="302">
        <f t="shared" si="42"/>
        <v>15.950920245398773</v>
      </c>
      <c r="AG205" s="302">
        <f t="shared" si="43"/>
        <v>0.75</v>
      </c>
      <c r="AH205" s="302">
        <f t="shared" si="44"/>
        <v>0.46012269938650308</v>
      </c>
    </row>
    <row r="206" spans="1:34">
      <c r="A206">
        <v>1888</v>
      </c>
      <c r="B206" s="100" t="s">
        <v>950</v>
      </c>
      <c r="C206">
        <v>169</v>
      </c>
      <c r="D206" s="298">
        <v>50</v>
      </c>
      <c r="E206">
        <v>97</v>
      </c>
      <c r="F206">
        <v>44</v>
      </c>
      <c r="G206">
        <v>22</v>
      </c>
      <c r="H206">
        <v>6</v>
      </c>
      <c r="I206" s="299">
        <v>0</v>
      </c>
      <c r="J206">
        <v>76</v>
      </c>
      <c r="K206">
        <v>39</v>
      </c>
      <c r="L206">
        <v>39</v>
      </c>
      <c r="M206">
        <v>14</v>
      </c>
      <c r="N206" s="299">
        <v>1</v>
      </c>
      <c r="O206">
        <v>49</v>
      </c>
      <c r="P206">
        <v>59</v>
      </c>
      <c r="Q206">
        <v>42</v>
      </c>
      <c r="R206">
        <v>18</v>
      </c>
      <c r="S206" s="299">
        <v>1</v>
      </c>
      <c r="T206">
        <v>38</v>
      </c>
      <c r="U206">
        <v>50</v>
      </c>
      <c r="V206">
        <v>48</v>
      </c>
      <c r="W206">
        <v>32</v>
      </c>
      <c r="X206">
        <v>1</v>
      </c>
      <c r="Y206" s="302">
        <f t="shared" si="45"/>
        <v>65</v>
      </c>
      <c r="Z206" s="302">
        <f t="shared" si="46"/>
        <v>38.461538461538467</v>
      </c>
      <c r="AA206">
        <f t="shared" si="37"/>
        <v>48</v>
      </c>
      <c r="AB206" s="302">
        <f t="shared" si="38"/>
        <v>28.402366863905325</v>
      </c>
      <c r="AC206">
        <f t="shared" si="39"/>
        <v>37.75</v>
      </c>
      <c r="AD206" s="302">
        <f t="shared" si="40"/>
        <v>22.337278106508876</v>
      </c>
      <c r="AE206" s="302">
        <f t="shared" si="41"/>
        <v>17.5</v>
      </c>
      <c r="AF206" s="302">
        <f t="shared" si="42"/>
        <v>10.355029585798817</v>
      </c>
      <c r="AG206" s="302">
        <f t="shared" si="43"/>
        <v>0.75</v>
      </c>
      <c r="AH206" s="302">
        <f t="shared" si="44"/>
        <v>0.4437869822485207</v>
      </c>
    </row>
    <row r="207" spans="1:34">
      <c r="A207">
        <v>1888</v>
      </c>
      <c r="B207" s="100" t="s">
        <v>962</v>
      </c>
      <c r="C207">
        <v>75</v>
      </c>
      <c r="D207" s="298">
        <v>8</v>
      </c>
      <c r="E207">
        <v>32</v>
      </c>
      <c r="F207">
        <v>24</v>
      </c>
      <c r="G207">
        <v>10</v>
      </c>
      <c r="H207">
        <v>8</v>
      </c>
      <c r="I207" s="298">
        <v>1</v>
      </c>
      <c r="J207">
        <v>22</v>
      </c>
      <c r="K207">
        <v>25</v>
      </c>
      <c r="L207">
        <v>14</v>
      </c>
      <c r="M207">
        <v>13</v>
      </c>
      <c r="N207">
        <v>1</v>
      </c>
      <c r="O207">
        <v>16</v>
      </c>
      <c r="P207">
        <v>21</v>
      </c>
      <c r="Q207">
        <v>25</v>
      </c>
      <c r="R207">
        <v>12</v>
      </c>
      <c r="S207" s="299">
        <v>1</v>
      </c>
      <c r="T207" s="298">
        <v>13</v>
      </c>
      <c r="U207">
        <v>16</v>
      </c>
      <c r="V207">
        <v>25</v>
      </c>
      <c r="W207">
        <v>19</v>
      </c>
      <c r="X207">
        <v>2</v>
      </c>
      <c r="Y207" s="302">
        <f t="shared" si="45"/>
        <v>20.75</v>
      </c>
      <c r="Z207" s="302">
        <f t="shared" si="46"/>
        <v>27.666666666666668</v>
      </c>
      <c r="AA207">
        <f t="shared" si="37"/>
        <v>21.5</v>
      </c>
      <c r="AB207" s="302">
        <f t="shared" si="38"/>
        <v>28.666666666666668</v>
      </c>
      <c r="AC207">
        <f t="shared" si="39"/>
        <v>18.5</v>
      </c>
      <c r="AD207" s="302">
        <f t="shared" si="40"/>
        <v>24.666666666666668</v>
      </c>
      <c r="AE207" s="302">
        <f t="shared" si="41"/>
        <v>13</v>
      </c>
      <c r="AF207" s="302">
        <f t="shared" si="42"/>
        <v>17.333333333333336</v>
      </c>
      <c r="AG207" s="302">
        <f t="shared" si="43"/>
        <v>1.25</v>
      </c>
      <c r="AH207" s="302">
        <f t="shared" si="44"/>
        <v>1.6666666666666667</v>
      </c>
    </row>
    <row r="208" spans="1:34">
      <c r="A208">
        <v>1888</v>
      </c>
      <c r="B208" s="100" t="s">
        <v>963</v>
      </c>
      <c r="C208">
        <v>165</v>
      </c>
      <c r="D208" s="298">
        <v>16</v>
      </c>
      <c r="E208">
        <v>65</v>
      </c>
      <c r="F208">
        <v>50</v>
      </c>
      <c r="G208">
        <v>42</v>
      </c>
      <c r="H208">
        <v>7</v>
      </c>
      <c r="I208" s="299">
        <v>1</v>
      </c>
      <c r="J208">
        <v>61</v>
      </c>
      <c r="K208">
        <v>45</v>
      </c>
      <c r="L208">
        <v>44</v>
      </c>
      <c r="M208">
        <v>13</v>
      </c>
      <c r="N208" s="299">
        <v>2</v>
      </c>
      <c r="O208">
        <v>47</v>
      </c>
      <c r="P208">
        <v>47</v>
      </c>
      <c r="Q208">
        <v>51</v>
      </c>
      <c r="R208">
        <v>20</v>
      </c>
      <c r="S208" s="299">
        <v>0</v>
      </c>
      <c r="T208">
        <v>34</v>
      </c>
      <c r="U208">
        <v>30</v>
      </c>
      <c r="V208">
        <v>59</v>
      </c>
      <c r="W208">
        <v>40</v>
      </c>
      <c r="X208" s="299">
        <v>2</v>
      </c>
      <c r="Y208" s="302">
        <f t="shared" si="45"/>
        <v>51.75</v>
      </c>
      <c r="Z208" s="302">
        <f t="shared" si="46"/>
        <v>31.363636363636367</v>
      </c>
      <c r="AA208">
        <f t="shared" si="37"/>
        <v>43</v>
      </c>
      <c r="AB208" s="302">
        <f t="shared" si="38"/>
        <v>26.060606060606062</v>
      </c>
      <c r="AC208">
        <f t="shared" si="39"/>
        <v>49</v>
      </c>
      <c r="AD208" s="302">
        <f t="shared" si="40"/>
        <v>29.696969696969699</v>
      </c>
      <c r="AE208" s="302">
        <f t="shared" si="41"/>
        <v>20</v>
      </c>
      <c r="AF208" s="302">
        <f t="shared" si="42"/>
        <v>12.121212121212121</v>
      </c>
      <c r="AG208" s="302">
        <f t="shared" si="43"/>
        <v>1.25</v>
      </c>
      <c r="AH208" s="302">
        <f t="shared" si="44"/>
        <v>0.75757575757575757</v>
      </c>
    </row>
    <row r="209" spans="1:34" s="61" customFormat="1">
      <c r="A209" s="61">
        <v>1888</v>
      </c>
      <c r="B209" s="239" t="s">
        <v>1124</v>
      </c>
      <c r="C209" s="61">
        <v>440</v>
      </c>
      <c r="D209" s="61">
        <v>201</v>
      </c>
      <c r="E209" s="61">
        <v>254</v>
      </c>
      <c r="F209" s="61">
        <v>117</v>
      </c>
      <c r="G209" s="61">
        <v>52</v>
      </c>
      <c r="H209" s="61">
        <v>15</v>
      </c>
      <c r="I209" s="61">
        <v>2</v>
      </c>
      <c r="J209" s="61">
        <v>131</v>
      </c>
      <c r="K209" s="61">
        <v>164</v>
      </c>
      <c r="L209" s="61">
        <v>106</v>
      </c>
      <c r="M209" s="61">
        <v>31</v>
      </c>
      <c r="N209" s="61">
        <v>8</v>
      </c>
      <c r="O209" s="61">
        <v>117</v>
      </c>
      <c r="P209" s="61">
        <v>151</v>
      </c>
      <c r="Q209" s="61">
        <v>134</v>
      </c>
      <c r="R209" s="61">
        <v>38</v>
      </c>
      <c r="S209" s="61">
        <v>0</v>
      </c>
      <c r="T209" s="61">
        <v>136</v>
      </c>
      <c r="U209" s="61">
        <v>118</v>
      </c>
      <c r="V209" s="61">
        <v>114</v>
      </c>
      <c r="W209" s="61">
        <v>64</v>
      </c>
      <c r="X209" s="61">
        <v>8</v>
      </c>
      <c r="Y209" s="304">
        <f t="shared" si="45"/>
        <v>159.5</v>
      </c>
      <c r="Z209" s="304">
        <f t="shared" si="46"/>
        <v>36.25</v>
      </c>
      <c r="AA209" s="61">
        <f t="shared" si="37"/>
        <v>137.5</v>
      </c>
      <c r="AB209" s="304">
        <f t="shared" si="38"/>
        <v>31.25</v>
      </c>
      <c r="AC209" s="61">
        <f t="shared" si="39"/>
        <v>101.5</v>
      </c>
      <c r="AD209" s="304">
        <f t="shared" si="40"/>
        <v>23.068181818181817</v>
      </c>
      <c r="AE209" s="304">
        <f t="shared" si="41"/>
        <v>37</v>
      </c>
      <c r="AF209" s="304">
        <f t="shared" si="42"/>
        <v>8.4090909090909083</v>
      </c>
      <c r="AG209" s="304">
        <f t="shared" si="43"/>
        <v>4.5</v>
      </c>
      <c r="AH209" s="304">
        <f t="shared" si="44"/>
        <v>1.0227272727272727</v>
      </c>
    </row>
    <row r="210" spans="1:34">
      <c r="A210">
        <v>1888</v>
      </c>
      <c r="B210" s="242" t="s">
        <v>1125</v>
      </c>
      <c r="C210">
        <v>268</v>
      </c>
      <c r="D210" s="299">
        <v>141</v>
      </c>
      <c r="E210" s="299">
        <v>186</v>
      </c>
      <c r="F210" s="298">
        <v>52</v>
      </c>
      <c r="G210" s="299">
        <v>27</v>
      </c>
      <c r="H210" s="299">
        <v>2</v>
      </c>
      <c r="I210" s="299">
        <v>1</v>
      </c>
      <c r="J210" s="299">
        <v>106</v>
      </c>
      <c r="K210" s="299">
        <v>94</v>
      </c>
      <c r="L210" s="298">
        <v>58</v>
      </c>
      <c r="M210" s="298">
        <v>8</v>
      </c>
      <c r="N210" s="298">
        <v>2</v>
      </c>
      <c r="O210" s="298">
        <v>83</v>
      </c>
      <c r="P210" s="298">
        <v>96</v>
      </c>
      <c r="Q210" s="299">
        <v>74</v>
      </c>
      <c r="R210" s="298">
        <v>15</v>
      </c>
      <c r="S210" s="299">
        <v>0</v>
      </c>
      <c r="T210" s="298">
        <v>104</v>
      </c>
      <c r="U210">
        <v>70</v>
      </c>
      <c r="V210" s="298">
        <v>61</v>
      </c>
      <c r="W210">
        <v>30</v>
      </c>
      <c r="X210" s="299">
        <v>3</v>
      </c>
      <c r="Y210" s="302">
        <f t="shared" si="45"/>
        <v>119.75</v>
      </c>
      <c r="Z210" s="302">
        <f t="shared" si="46"/>
        <v>44.682835820895519</v>
      </c>
      <c r="AA210">
        <f t="shared" si="37"/>
        <v>78</v>
      </c>
      <c r="AB210" s="302">
        <f t="shared" si="38"/>
        <v>29.1044776119403</v>
      </c>
      <c r="AC210">
        <f t="shared" si="39"/>
        <v>55</v>
      </c>
      <c r="AD210" s="302">
        <f t="shared" si="40"/>
        <v>20.522388059701495</v>
      </c>
      <c r="AE210" s="302">
        <f t="shared" si="41"/>
        <v>13.75</v>
      </c>
      <c r="AF210" s="302">
        <f t="shared" si="42"/>
        <v>5.1305970149253737</v>
      </c>
      <c r="AG210" s="302">
        <f t="shared" si="43"/>
        <v>1.5</v>
      </c>
      <c r="AH210" s="302">
        <f t="shared" si="44"/>
        <v>0.55970149253731338</v>
      </c>
    </row>
    <row r="211" spans="1:34">
      <c r="A211">
        <v>1888</v>
      </c>
      <c r="B211" s="242" t="s">
        <v>1126</v>
      </c>
      <c r="C211">
        <v>38</v>
      </c>
      <c r="D211" s="299">
        <v>10</v>
      </c>
      <c r="E211">
        <v>9</v>
      </c>
      <c r="F211">
        <v>17</v>
      </c>
      <c r="G211" s="298">
        <v>8</v>
      </c>
      <c r="H211" s="298">
        <v>4</v>
      </c>
      <c r="I211" s="299">
        <v>0</v>
      </c>
      <c r="J211" s="299">
        <v>2</v>
      </c>
      <c r="K211" s="298">
        <v>12</v>
      </c>
      <c r="L211" s="298">
        <v>15</v>
      </c>
      <c r="M211">
        <v>7</v>
      </c>
      <c r="N211" s="299">
        <v>2</v>
      </c>
      <c r="O211" s="299">
        <v>7</v>
      </c>
      <c r="P211" s="298">
        <v>8</v>
      </c>
      <c r="Q211">
        <v>17</v>
      </c>
      <c r="R211" s="298">
        <v>6</v>
      </c>
      <c r="S211" s="299">
        <v>0</v>
      </c>
      <c r="T211" s="299">
        <v>5</v>
      </c>
      <c r="U211" s="299">
        <v>8</v>
      </c>
      <c r="V211" s="298">
        <v>17</v>
      </c>
      <c r="W211" s="299">
        <v>5</v>
      </c>
      <c r="X211" s="299">
        <v>3</v>
      </c>
      <c r="Y211" s="302">
        <f t="shared" si="45"/>
        <v>5.75</v>
      </c>
      <c r="Z211" s="302">
        <f t="shared" si="46"/>
        <v>15.131578947368421</v>
      </c>
      <c r="AA211">
        <f t="shared" si="37"/>
        <v>11.25</v>
      </c>
      <c r="AB211" s="302">
        <f t="shared" si="38"/>
        <v>29.605263157894733</v>
      </c>
      <c r="AC211">
        <f t="shared" si="39"/>
        <v>14.25</v>
      </c>
      <c r="AD211" s="302">
        <f t="shared" si="40"/>
        <v>37.5</v>
      </c>
      <c r="AE211" s="302">
        <f t="shared" si="41"/>
        <v>5.5</v>
      </c>
      <c r="AF211" s="302">
        <f t="shared" si="42"/>
        <v>14.473684210526317</v>
      </c>
      <c r="AG211" s="302">
        <f t="shared" si="43"/>
        <v>1.25</v>
      </c>
      <c r="AH211" s="302">
        <f t="shared" si="44"/>
        <v>3.2894736842105261</v>
      </c>
    </row>
    <row r="212" spans="1:34">
      <c r="A212">
        <v>1888</v>
      </c>
      <c r="B212" s="242" t="s">
        <v>1127</v>
      </c>
      <c r="C212" s="298">
        <v>134</v>
      </c>
      <c r="D212" s="299">
        <v>50</v>
      </c>
      <c r="E212">
        <v>59</v>
      </c>
      <c r="F212">
        <v>48</v>
      </c>
      <c r="G212">
        <v>17</v>
      </c>
      <c r="H212">
        <v>9</v>
      </c>
      <c r="I212" s="299">
        <v>1</v>
      </c>
      <c r="J212" s="299">
        <v>23</v>
      </c>
      <c r="K212">
        <v>58</v>
      </c>
      <c r="L212">
        <v>33</v>
      </c>
      <c r="M212">
        <v>16</v>
      </c>
      <c r="N212" s="298">
        <v>4</v>
      </c>
      <c r="O212">
        <v>27</v>
      </c>
      <c r="P212">
        <v>47</v>
      </c>
      <c r="Q212">
        <v>43</v>
      </c>
      <c r="R212">
        <v>17</v>
      </c>
      <c r="S212" s="299">
        <v>0</v>
      </c>
      <c r="T212" s="298">
        <v>27</v>
      </c>
      <c r="U212">
        <v>40</v>
      </c>
      <c r="V212">
        <v>36</v>
      </c>
      <c r="W212">
        <v>29</v>
      </c>
      <c r="X212">
        <v>2</v>
      </c>
      <c r="Y212" s="302">
        <f t="shared" si="45"/>
        <v>34</v>
      </c>
      <c r="Z212" s="302">
        <f t="shared" si="46"/>
        <v>25.373134328358208</v>
      </c>
      <c r="AA212">
        <f t="shared" si="37"/>
        <v>48.25</v>
      </c>
      <c r="AB212" s="302">
        <f t="shared" si="38"/>
        <v>36.007462686567166</v>
      </c>
      <c r="AC212">
        <f t="shared" si="39"/>
        <v>32.25</v>
      </c>
      <c r="AD212" s="302">
        <f t="shared" si="40"/>
        <v>24.067164179104477</v>
      </c>
      <c r="AE212" s="302">
        <f t="shared" si="41"/>
        <v>17.75</v>
      </c>
      <c r="AF212" s="302">
        <f t="shared" si="42"/>
        <v>13.246268656716417</v>
      </c>
      <c r="AG212" s="302">
        <f t="shared" si="43"/>
        <v>1.75</v>
      </c>
      <c r="AH212" s="302">
        <f t="shared" si="44"/>
        <v>1.3059701492537312</v>
      </c>
    </row>
    <row r="213" spans="1:34">
      <c r="A213">
        <v>1888</v>
      </c>
      <c r="B213" s="260" t="s">
        <v>1130</v>
      </c>
      <c r="Y213" s="302"/>
      <c r="Z213" s="302"/>
      <c r="AB213" s="302"/>
      <c r="AD213" s="302"/>
      <c r="AF213" s="302"/>
      <c r="AG213" s="302"/>
      <c r="AH213" s="302"/>
    </row>
    <row r="214" spans="1:34">
      <c r="Y214" s="302"/>
      <c r="Z214" s="302"/>
      <c r="AB214" s="302"/>
      <c r="AD214" s="302"/>
      <c r="AF214" s="302"/>
      <c r="AG214" s="302"/>
      <c r="AH214" s="302"/>
    </row>
    <row r="215" spans="1:34" s="61" customFormat="1">
      <c r="A215" s="61">
        <v>1900</v>
      </c>
      <c r="B215" s="61" t="s">
        <v>1052</v>
      </c>
      <c r="C215" s="61">
        <v>2991</v>
      </c>
      <c r="D215" s="61">
        <v>1458</v>
      </c>
      <c r="E215" s="61">
        <v>1769</v>
      </c>
      <c r="F215" s="61">
        <v>912</v>
      </c>
      <c r="G215" s="61">
        <v>280</v>
      </c>
      <c r="H215" s="61">
        <v>28</v>
      </c>
      <c r="I215" s="61">
        <v>2</v>
      </c>
      <c r="J215" s="61">
        <v>1134</v>
      </c>
      <c r="K215" s="61">
        <v>956</v>
      </c>
      <c r="L215" s="61">
        <v>760</v>
      </c>
      <c r="M215" s="61">
        <v>122</v>
      </c>
      <c r="N215" s="61">
        <v>19</v>
      </c>
      <c r="O215" s="61">
        <v>1247</v>
      </c>
      <c r="P215" s="61">
        <v>853</v>
      </c>
      <c r="Q215" s="61">
        <v>664</v>
      </c>
      <c r="R215" s="61">
        <v>223</v>
      </c>
      <c r="S215" s="61">
        <v>4</v>
      </c>
      <c r="T215" s="61">
        <v>723</v>
      </c>
      <c r="U215" s="61">
        <v>822</v>
      </c>
      <c r="V215" s="61">
        <v>991</v>
      </c>
      <c r="W215" s="61">
        <v>435</v>
      </c>
      <c r="X215" s="61">
        <v>20</v>
      </c>
      <c r="Y215" s="304">
        <f>AVERAGE(T215,O215,J215,E215)</f>
        <v>1218.25</v>
      </c>
      <c r="Z215" s="304">
        <f>Y215/C215*100</f>
        <v>40.730524908057511</v>
      </c>
      <c r="AA215" s="61">
        <f t="shared" si="37"/>
        <v>885.75</v>
      </c>
      <c r="AB215" s="304">
        <f t="shared" si="38"/>
        <v>29.613841524573719</v>
      </c>
      <c r="AC215" s="61">
        <f t="shared" si="39"/>
        <v>673.75</v>
      </c>
      <c r="AD215" s="304">
        <f t="shared" si="40"/>
        <v>22.525911066532935</v>
      </c>
      <c r="AE215" s="304">
        <f t="shared" si="41"/>
        <v>202</v>
      </c>
      <c r="AF215" s="304">
        <f t="shared" si="42"/>
        <v>6.7535941156803743</v>
      </c>
      <c r="AG215" s="304">
        <f t="shared" si="43"/>
        <v>11.25</v>
      </c>
      <c r="AH215" s="304">
        <f t="shared" si="44"/>
        <v>0.37612838515546637</v>
      </c>
    </row>
    <row r="216" spans="1:34">
      <c r="A216">
        <v>1900</v>
      </c>
      <c r="B216" s="100" t="s">
        <v>842</v>
      </c>
      <c r="C216" s="42">
        <v>131</v>
      </c>
      <c r="D216" s="42">
        <v>51</v>
      </c>
      <c r="E216" s="42">
        <v>69</v>
      </c>
      <c r="F216" s="42">
        <v>50</v>
      </c>
      <c r="G216" s="42">
        <v>10</v>
      </c>
      <c r="H216" s="298">
        <v>1</v>
      </c>
      <c r="I216" s="298">
        <v>1</v>
      </c>
      <c r="J216" s="42">
        <v>39</v>
      </c>
      <c r="K216" s="42">
        <v>43</v>
      </c>
      <c r="L216" s="298">
        <v>45</v>
      </c>
      <c r="M216" s="42">
        <v>2</v>
      </c>
      <c r="N216" s="298">
        <v>2</v>
      </c>
      <c r="O216" s="42">
        <v>45</v>
      </c>
      <c r="P216" s="42">
        <v>52</v>
      </c>
      <c r="Q216" s="298">
        <v>27</v>
      </c>
      <c r="R216" s="42">
        <v>7</v>
      </c>
      <c r="S216" s="298">
        <v>0</v>
      </c>
      <c r="T216" s="42">
        <v>25</v>
      </c>
      <c r="U216" s="42">
        <v>43</v>
      </c>
      <c r="V216" s="42">
        <v>41</v>
      </c>
      <c r="W216" s="298">
        <v>21</v>
      </c>
      <c r="X216" s="298">
        <v>1</v>
      </c>
      <c r="Y216" s="302">
        <f>AVERAGE(T216,O216,J216,E216)</f>
        <v>44.5</v>
      </c>
      <c r="Z216" s="302">
        <f>Y216/C216*100</f>
        <v>33.969465648854964</v>
      </c>
      <c r="AA216">
        <f t="shared" si="37"/>
        <v>47</v>
      </c>
      <c r="AB216" s="302">
        <f t="shared" si="38"/>
        <v>35.877862595419849</v>
      </c>
      <c r="AC216">
        <f t="shared" si="39"/>
        <v>30.75</v>
      </c>
      <c r="AD216" s="302">
        <f t="shared" si="40"/>
        <v>23.473282442748094</v>
      </c>
      <c r="AE216" s="302">
        <f t="shared" si="41"/>
        <v>7.75</v>
      </c>
      <c r="AF216" s="302">
        <f t="shared" si="42"/>
        <v>5.9160305343511448</v>
      </c>
      <c r="AG216" s="302">
        <f t="shared" si="43"/>
        <v>1</v>
      </c>
      <c r="AH216" s="302">
        <f t="shared" si="44"/>
        <v>0.76335877862595414</v>
      </c>
    </row>
    <row r="217" spans="1:34">
      <c r="A217">
        <v>1900</v>
      </c>
      <c r="B217" s="100" t="s">
        <v>843</v>
      </c>
      <c r="C217" s="42">
        <v>156</v>
      </c>
      <c r="D217" s="298">
        <v>59</v>
      </c>
      <c r="E217" s="42">
        <v>87</v>
      </c>
      <c r="F217" s="42">
        <v>58</v>
      </c>
      <c r="G217" s="42">
        <v>10</v>
      </c>
      <c r="H217" s="298">
        <v>1</v>
      </c>
      <c r="I217" s="298">
        <v>0</v>
      </c>
      <c r="J217" s="42">
        <v>64</v>
      </c>
      <c r="K217" s="42">
        <v>57</v>
      </c>
      <c r="L217" s="42">
        <v>34</v>
      </c>
      <c r="M217" s="42">
        <v>1</v>
      </c>
      <c r="N217" s="298">
        <v>0</v>
      </c>
      <c r="O217" s="42">
        <v>64</v>
      </c>
      <c r="P217" s="42">
        <v>46</v>
      </c>
      <c r="Q217" s="42">
        <v>34</v>
      </c>
      <c r="R217" s="298">
        <v>12</v>
      </c>
      <c r="S217" s="298">
        <v>0</v>
      </c>
      <c r="T217" s="42">
        <v>38</v>
      </c>
      <c r="U217" s="42">
        <v>43</v>
      </c>
      <c r="V217" s="42">
        <v>50</v>
      </c>
      <c r="W217" s="42">
        <v>24</v>
      </c>
      <c r="X217" s="298">
        <v>1</v>
      </c>
      <c r="Y217" s="302">
        <f>AVERAGE(T217,O217,J217,E217)</f>
        <v>63.25</v>
      </c>
      <c r="Z217" s="302">
        <f>Y217/C217*100</f>
        <v>40.544871794871796</v>
      </c>
      <c r="AA217">
        <f t="shared" si="37"/>
        <v>51</v>
      </c>
      <c r="AB217" s="302">
        <f t="shared" si="38"/>
        <v>32.692307692307693</v>
      </c>
      <c r="AC217">
        <f t="shared" si="39"/>
        <v>32</v>
      </c>
      <c r="AD217" s="302">
        <f t="shared" si="40"/>
        <v>20.512820512820511</v>
      </c>
      <c r="AE217" s="302">
        <f t="shared" si="41"/>
        <v>9.5</v>
      </c>
      <c r="AF217" s="302">
        <f t="shared" si="42"/>
        <v>6.0897435897435894</v>
      </c>
      <c r="AG217" s="302">
        <f t="shared" si="43"/>
        <v>0.25</v>
      </c>
      <c r="AH217" s="302">
        <f t="shared" si="44"/>
        <v>0.16025641025641024</v>
      </c>
    </row>
    <row r="218" spans="1:34">
      <c r="A218">
        <v>1900</v>
      </c>
      <c r="B218" s="100" t="s">
        <v>854</v>
      </c>
      <c r="C218" s="42">
        <v>204</v>
      </c>
      <c r="D218" s="42">
        <v>93</v>
      </c>
      <c r="E218" s="42">
        <v>123</v>
      </c>
      <c r="F218" s="42">
        <v>52</v>
      </c>
      <c r="G218" s="42">
        <v>26</v>
      </c>
      <c r="H218" s="298">
        <v>3</v>
      </c>
      <c r="I218" s="298"/>
      <c r="J218" s="42">
        <v>64</v>
      </c>
      <c r="K218" s="42">
        <v>69</v>
      </c>
      <c r="L218" s="42">
        <v>49</v>
      </c>
      <c r="M218" s="42">
        <v>21</v>
      </c>
      <c r="N218" s="42">
        <v>1</v>
      </c>
      <c r="O218" s="42">
        <v>88</v>
      </c>
      <c r="P218" s="42">
        <v>56</v>
      </c>
      <c r="Q218" s="42">
        <v>38</v>
      </c>
      <c r="R218" s="42">
        <v>22</v>
      </c>
      <c r="S218" s="298">
        <v>0</v>
      </c>
      <c r="T218" s="42">
        <v>51</v>
      </c>
      <c r="U218" s="42">
        <v>72</v>
      </c>
      <c r="V218" s="42">
        <v>53</v>
      </c>
      <c r="W218" s="42">
        <v>27</v>
      </c>
      <c r="X218">
        <v>1</v>
      </c>
      <c r="Y218" s="302">
        <f>AVERAGE(T218,O218,J218,E218)</f>
        <v>81.5</v>
      </c>
      <c r="Z218" s="302">
        <f>Y218/C218*100</f>
        <v>39.950980392156865</v>
      </c>
      <c r="AA218">
        <f t="shared" si="37"/>
        <v>62.25</v>
      </c>
      <c r="AB218" s="302">
        <f t="shared" si="38"/>
        <v>30.514705882352942</v>
      </c>
      <c r="AC218">
        <f t="shared" si="39"/>
        <v>41.5</v>
      </c>
      <c r="AD218" s="302">
        <f t="shared" si="40"/>
        <v>20.343137254901961</v>
      </c>
      <c r="AE218" s="302">
        <f t="shared" si="41"/>
        <v>18.25</v>
      </c>
      <c r="AF218" s="302">
        <f t="shared" si="42"/>
        <v>8.9460784313725483</v>
      </c>
      <c r="AG218" s="302">
        <f t="shared" si="43"/>
        <v>0.66666666666666663</v>
      </c>
      <c r="AH218" s="302">
        <f t="shared" si="44"/>
        <v>0.32679738562091498</v>
      </c>
    </row>
    <row r="219" spans="1:34">
      <c r="A219">
        <v>1900</v>
      </c>
      <c r="B219" s="100" t="s">
        <v>855</v>
      </c>
      <c r="C219" s="42">
        <v>135</v>
      </c>
      <c r="D219" s="42">
        <v>52</v>
      </c>
      <c r="E219" s="42">
        <v>52</v>
      </c>
      <c r="F219" s="42">
        <v>62</v>
      </c>
      <c r="G219" s="42">
        <v>21</v>
      </c>
      <c r="H219" s="298">
        <v>0</v>
      </c>
      <c r="I219" s="298">
        <v>0</v>
      </c>
      <c r="J219" s="42">
        <v>25</v>
      </c>
      <c r="K219" s="42">
        <v>51</v>
      </c>
      <c r="L219" s="42">
        <v>51</v>
      </c>
      <c r="M219" s="42">
        <v>5</v>
      </c>
      <c r="N219" s="298">
        <v>3</v>
      </c>
      <c r="O219" s="42">
        <v>40</v>
      </c>
      <c r="P219" s="42">
        <v>31</v>
      </c>
      <c r="Q219" s="42">
        <v>48</v>
      </c>
      <c r="R219" s="42">
        <v>16</v>
      </c>
      <c r="S219" s="298">
        <v>0</v>
      </c>
      <c r="T219" s="42">
        <v>11</v>
      </c>
      <c r="U219" s="42">
        <v>39</v>
      </c>
      <c r="V219" s="42">
        <v>61</v>
      </c>
      <c r="W219" s="42">
        <v>21</v>
      </c>
      <c r="X219">
        <v>3</v>
      </c>
      <c r="Y219" s="302">
        <f>AVERAGE(T219,O219,J219,E219)</f>
        <v>32</v>
      </c>
      <c r="Z219" s="302">
        <f>Y219/C219*100</f>
        <v>23.703703703703706</v>
      </c>
      <c r="AA219">
        <f t="shared" si="37"/>
        <v>45.75</v>
      </c>
      <c r="AB219" s="302">
        <f t="shared" si="38"/>
        <v>33.888888888888893</v>
      </c>
      <c r="AC219">
        <f t="shared" si="39"/>
        <v>45.25</v>
      </c>
      <c r="AD219" s="302">
        <f t="shared" si="40"/>
        <v>33.518518518518519</v>
      </c>
      <c r="AE219" s="302">
        <f t="shared" si="41"/>
        <v>10.5</v>
      </c>
      <c r="AF219" s="302">
        <f t="shared" si="42"/>
        <v>7.7777777777777777</v>
      </c>
      <c r="AG219" s="302">
        <f t="shared" si="43"/>
        <v>1.5</v>
      </c>
      <c r="AH219" s="302">
        <f t="shared" si="44"/>
        <v>1.1111111111111112</v>
      </c>
    </row>
    <row r="220" spans="1:34">
      <c r="A220">
        <v>1900</v>
      </c>
      <c r="B220" s="100" t="s">
        <v>856</v>
      </c>
      <c r="Y220" s="302"/>
      <c r="Z220" s="302"/>
      <c r="AB220" s="302"/>
      <c r="AD220" s="302"/>
      <c r="AF220" s="302"/>
      <c r="AG220" s="302"/>
      <c r="AH220" s="302"/>
    </row>
    <row r="221" spans="1:34">
      <c r="A221">
        <v>1900</v>
      </c>
      <c r="B221" s="100" t="s">
        <v>865</v>
      </c>
      <c r="C221" s="42">
        <v>305</v>
      </c>
      <c r="D221" s="42">
        <v>110</v>
      </c>
      <c r="E221" s="42">
        <v>151</v>
      </c>
      <c r="F221" s="42">
        <v>106</v>
      </c>
      <c r="G221" s="42">
        <v>43</v>
      </c>
      <c r="H221" s="42">
        <v>5</v>
      </c>
      <c r="I221" s="298">
        <v>0</v>
      </c>
      <c r="J221" s="42">
        <v>83</v>
      </c>
      <c r="K221" s="42">
        <v>94</v>
      </c>
      <c r="L221" s="42">
        <v>102</v>
      </c>
      <c r="M221" s="42">
        <v>23</v>
      </c>
      <c r="N221" s="42">
        <v>3</v>
      </c>
      <c r="O221" s="42">
        <v>102</v>
      </c>
      <c r="P221" s="42">
        <v>90</v>
      </c>
      <c r="Q221" s="42">
        <v>86</v>
      </c>
      <c r="R221" s="42">
        <v>27</v>
      </c>
      <c r="S221" s="298">
        <v>0</v>
      </c>
      <c r="T221" s="42">
        <v>49</v>
      </c>
      <c r="U221" s="42">
        <v>81</v>
      </c>
      <c r="V221" s="42">
        <v>102</v>
      </c>
      <c r="W221" s="42">
        <v>68</v>
      </c>
      <c r="X221">
        <v>5</v>
      </c>
      <c r="Y221" s="302">
        <f t="shared" ref="Y221:Y252" si="47">AVERAGE(T221,O221,J221,E221)</f>
        <v>96.25</v>
      </c>
      <c r="Z221" s="302">
        <f t="shared" ref="Z221:Z252" si="48">Y221/C221*100</f>
        <v>31.557377049180328</v>
      </c>
      <c r="AA221">
        <f t="shared" si="37"/>
        <v>92.75</v>
      </c>
      <c r="AB221" s="302">
        <f t="shared" si="38"/>
        <v>30.409836065573771</v>
      </c>
      <c r="AC221">
        <f t="shared" si="39"/>
        <v>83.25</v>
      </c>
      <c r="AD221" s="302">
        <f t="shared" si="40"/>
        <v>27.295081967213115</v>
      </c>
      <c r="AE221" s="302">
        <f t="shared" si="41"/>
        <v>30.75</v>
      </c>
      <c r="AF221" s="302">
        <f t="shared" si="42"/>
        <v>10.081967213114753</v>
      </c>
      <c r="AG221" s="302">
        <f t="shared" si="43"/>
        <v>2</v>
      </c>
      <c r="AH221" s="302">
        <f t="shared" si="44"/>
        <v>0.65573770491803274</v>
      </c>
    </row>
    <row r="222" spans="1:34">
      <c r="A222">
        <v>1900</v>
      </c>
      <c r="B222" s="100" t="s">
        <v>867</v>
      </c>
      <c r="C222" s="42">
        <v>286</v>
      </c>
      <c r="D222" s="42">
        <v>128</v>
      </c>
      <c r="E222" s="42">
        <v>158</v>
      </c>
      <c r="F222" s="42">
        <v>94</v>
      </c>
      <c r="G222" s="42">
        <v>32</v>
      </c>
      <c r="H222" s="298">
        <v>2</v>
      </c>
      <c r="I222" s="298">
        <v>0</v>
      </c>
      <c r="J222" s="42">
        <v>98</v>
      </c>
      <c r="K222" s="42">
        <v>88</v>
      </c>
      <c r="L222" s="42">
        <v>88</v>
      </c>
      <c r="M222" s="42">
        <v>10</v>
      </c>
      <c r="N222" s="42">
        <v>2</v>
      </c>
      <c r="O222" s="42">
        <v>97</v>
      </c>
      <c r="P222" s="42">
        <v>82</v>
      </c>
      <c r="Q222" s="42">
        <v>80</v>
      </c>
      <c r="R222" s="42">
        <v>27</v>
      </c>
      <c r="S222" s="298">
        <v>0</v>
      </c>
      <c r="T222" s="42">
        <v>59</v>
      </c>
      <c r="U222" s="42">
        <v>61</v>
      </c>
      <c r="V222" s="42">
        <v>107</v>
      </c>
      <c r="W222" s="42">
        <v>58</v>
      </c>
      <c r="X222">
        <v>1</v>
      </c>
      <c r="Y222" s="302">
        <f t="shared" si="47"/>
        <v>103</v>
      </c>
      <c r="Z222" s="302">
        <f t="shared" si="48"/>
        <v>36.013986013986013</v>
      </c>
      <c r="AA222">
        <f t="shared" si="37"/>
        <v>81.25</v>
      </c>
      <c r="AB222" s="302">
        <f t="shared" si="38"/>
        <v>28.40909090909091</v>
      </c>
      <c r="AC222">
        <f t="shared" si="39"/>
        <v>76.75</v>
      </c>
      <c r="AD222" s="302">
        <f t="shared" si="40"/>
        <v>26.835664335664333</v>
      </c>
      <c r="AE222" s="302">
        <f t="shared" si="41"/>
        <v>24.25</v>
      </c>
      <c r="AF222" s="302">
        <f t="shared" si="42"/>
        <v>8.4790209790209801</v>
      </c>
      <c r="AG222" s="302">
        <f t="shared" si="43"/>
        <v>0.75</v>
      </c>
      <c r="AH222" s="302">
        <f t="shared" si="44"/>
        <v>0.26223776223776224</v>
      </c>
    </row>
    <row r="223" spans="1:34">
      <c r="A223">
        <v>1900</v>
      </c>
      <c r="B223" s="100" t="s">
        <v>876</v>
      </c>
      <c r="C223" s="42">
        <v>175</v>
      </c>
      <c r="D223" s="42">
        <v>82</v>
      </c>
      <c r="E223" s="42">
        <v>108</v>
      </c>
      <c r="F223" s="42">
        <v>50</v>
      </c>
      <c r="G223" s="42">
        <v>14</v>
      </c>
      <c r="H223" s="298">
        <v>2</v>
      </c>
      <c r="I223" s="298">
        <v>1</v>
      </c>
      <c r="J223" s="42">
        <v>77</v>
      </c>
      <c r="K223" s="42">
        <v>58</v>
      </c>
      <c r="L223" s="42">
        <v>32</v>
      </c>
      <c r="M223" s="298">
        <v>6</v>
      </c>
      <c r="N223" s="42">
        <v>2</v>
      </c>
      <c r="O223" s="42">
        <v>73</v>
      </c>
      <c r="P223" s="42">
        <v>43</v>
      </c>
      <c r="Q223" s="42">
        <v>43</v>
      </c>
      <c r="R223" s="42">
        <v>14</v>
      </c>
      <c r="S223" s="298">
        <v>2</v>
      </c>
      <c r="T223" s="42">
        <v>46</v>
      </c>
      <c r="U223" s="42">
        <v>36</v>
      </c>
      <c r="V223" s="42">
        <v>59</v>
      </c>
      <c r="W223" s="42">
        <v>32</v>
      </c>
      <c r="X223" s="298">
        <v>2</v>
      </c>
      <c r="Y223" s="302">
        <f t="shared" si="47"/>
        <v>76</v>
      </c>
      <c r="Z223" s="302">
        <f t="shared" si="48"/>
        <v>43.428571428571431</v>
      </c>
      <c r="AA223">
        <f t="shared" si="37"/>
        <v>46.75</v>
      </c>
      <c r="AB223" s="302">
        <f t="shared" si="38"/>
        <v>26.714285714285712</v>
      </c>
      <c r="AC223">
        <f t="shared" si="39"/>
        <v>37</v>
      </c>
      <c r="AD223" s="302">
        <f t="shared" si="40"/>
        <v>21.142857142857142</v>
      </c>
      <c r="AE223" s="302">
        <f t="shared" si="41"/>
        <v>13.5</v>
      </c>
      <c r="AF223" s="302">
        <f t="shared" si="42"/>
        <v>7.7142857142857135</v>
      </c>
      <c r="AG223" s="302">
        <f t="shared" si="43"/>
        <v>1.75</v>
      </c>
      <c r="AH223" s="302">
        <f t="shared" si="44"/>
        <v>1</v>
      </c>
    </row>
    <row r="224" spans="1:34">
      <c r="A224">
        <v>1900</v>
      </c>
      <c r="B224" s="100" t="s">
        <v>884</v>
      </c>
      <c r="C224" s="42">
        <v>149</v>
      </c>
      <c r="D224" s="42">
        <v>48</v>
      </c>
      <c r="E224" s="42">
        <v>80</v>
      </c>
      <c r="F224" s="42">
        <v>54</v>
      </c>
      <c r="G224" s="42">
        <v>14</v>
      </c>
      <c r="H224" s="298">
        <v>1</v>
      </c>
      <c r="I224" s="298">
        <v>0</v>
      </c>
      <c r="J224" s="42">
        <v>54</v>
      </c>
      <c r="K224" s="42">
        <v>40</v>
      </c>
      <c r="L224" s="42">
        <v>49</v>
      </c>
      <c r="M224" s="42">
        <v>5</v>
      </c>
      <c r="N224" s="298">
        <v>1</v>
      </c>
      <c r="O224" s="42">
        <v>71</v>
      </c>
      <c r="P224" s="42">
        <v>36</v>
      </c>
      <c r="Q224" s="42">
        <v>36</v>
      </c>
      <c r="R224" s="298">
        <v>6</v>
      </c>
      <c r="S224" s="298">
        <v>0</v>
      </c>
      <c r="T224" s="42">
        <v>33</v>
      </c>
      <c r="U224" s="42">
        <v>38</v>
      </c>
      <c r="V224" s="42">
        <v>56</v>
      </c>
      <c r="W224" s="42">
        <v>20</v>
      </c>
      <c r="X224" s="299">
        <v>2</v>
      </c>
      <c r="Y224" s="302">
        <f t="shared" si="47"/>
        <v>59.5</v>
      </c>
      <c r="Z224" s="302">
        <f t="shared" si="48"/>
        <v>39.932885906040269</v>
      </c>
      <c r="AA224">
        <f t="shared" si="37"/>
        <v>42</v>
      </c>
      <c r="AB224" s="302">
        <f t="shared" si="38"/>
        <v>28.187919463087248</v>
      </c>
      <c r="AC224">
        <f t="shared" si="39"/>
        <v>38.75</v>
      </c>
      <c r="AD224" s="302">
        <f t="shared" si="40"/>
        <v>26.006711409395972</v>
      </c>
      <c r="AE224" s="302">
        <f t="shared" si="41"/>
        <v>8</v>
      </c>
      <c r="AF224" s="302">
        <f t="shared" si="42"/>
        <v>5.3691275167785237</v>
      </c>
      <c r="AG224" s="302">
        <f t="shared" si="43"/>
        <v>0.75</v>
      </c>
      <c r="AH224" s="302">
        <f t="shared" si="44"/>
        <v>0.50335570469798652</v>
      </c>
    </row>
    <row r="225" spans="1:34">
      <c r="A225">
        <v>1900</v>
      </c>
      <c r="B225" s="100" t="s">
        <v>903</v>
      </c>
      <c r="C225" s="42">
        <v>188</v>
      </c>
      <c r="D225" s="298">
        <v>87</v>
      </c>
      <c r="E225" s="42">
        <v>107</v>
      </c>
      <c r="F225" s="42">
        <v>60</v>
      </c>
      <c r="G225" s="42">
        <v>16</v>
      </c>
      <c r="H225" s="298">
        <v>5</v>
      </c>
      <c r="I225" s="298">
        <v>0</v>
      </c>
      <c r="J225" s="42">
        <v>57</v>
      </c>
      <c r="K225" s="42">
        <v>66</v>
      </c>
      <c r="L225" s="42">
        <v>53</v>
      </c>
      <c r="M225" s="42">
        <v>10</v>
      </c>
      <c r="N225" s="42">
        <v>2</v>
      </c>
      <c r="O225" s="42">
        <v>77</v>
      </c>
      <c r="P225" s="42">
        <v>65</v>
      </c>
      <c r="Q225" s="42">
        <v>36</v>
      </c>
      <c r="R225" s="298">
        <v>9</v>
      </c>
      <c r="S225" s="298">
        <v>1</v>
      </c>
      <c r="T225" s="42">
        <v>35</v>
      </c>
      <c r="U225" s="42">
        <v>56</v>
      </c>
      <c r="V225" s="42">
        <v>66</v>
      </c>
      <c r="W225" s="42">
        <v>30</v>
      </c>
      <c r="X225">
        <v>1</v>
      </c>
      <c r="Y225" s="302">
        <f t="shared" si="47"/>
        <v>69</v>
      </c>
      <c r="Z225" s="302">
        <f t="shared" si="48"/>
        <v>36.702127659574465</v>
      </c>
      <c r="AA225">
        <f t="shared" si="37"/>
        <v>61.75</v>
      </c>
      <c r="AB225" s="302">
        <f t="shared" si="38"/>
        <v>32.845744680851062</v>
      </c>
      <c r="AC225">
        <f t="shared" si="39"/>
        <v>42.75</v>
      </c>
      <c r="AD225" s="302">
        <f t="shared" si="40"/>
        <v>22.73936170212766</v>
      </c>
      <c r="AE225" s="302">
        <f t="shared" si="41"/>
        <v>13.5</v>
      </c>
      <c r="AF225" s="302">
        <f t="shared" si="42"/>
        <v>7.1808510638297882</v>
      </c>
      <c r="AG225" s="302">
        <f t="shared" si="43"/>
        <v>1</v>
      </c>
      <c r="AH225" s="302">
        <f t="shared" si="44"/>
        <v>0.53191489361702127</v>
      </c>
    </row>
    <row r="226" spans="1:34">
      <c r="A226">
        <v>1900</v>
      </c>
      <c r="B226" s="100" t="s">
        <v>909</v>
      </c>
      <c r="C226" s="42">
        <v>400</v>
      </c>
      <c r="D226" s="42">
        <v>205</v>
      </c>
      <c r="E226" s="42">
        <v>231</v>
      </c>
      <c r="F226" s="42">
        <v>133</v>
      </c>
      <c r="G226" s="42">
        <v>32</v>
      </c>
      <c r="H226" s="42">
        <v>4</v>
      </c>
      <c r="I226" s="298">
        <v>0</v>
      </c>
      <c r="J226" s="42">
        <v>150</v>
      </c>
      <c r="K226" s="42">
        <v>140</v>
      </c>
      <c r="L226" s="42">
        <v>102</v>
      </c>
      <c r="M226" s="42">
        <v>7</v>
      </c>
      <c r="N226" s="298">
        <v>1</v>
      </c>
      <c r="O226" s="42">
        <v>166</v>
      </c>
      <c r="P226" s="42">
        <v>119</v>
      </c>
      <c r="Q226" s="42">
        <v>86</v>
      </c>
      <c r="R226" s="42">
        <v>29</v>
      </c>
      <c r="S226" s="298">
        <v>0</v>
      </c>
      <c r="T226" s="42">
        <v>109</v>
      </c>
      <c r="U226" s="42">
        <v>105</v>
      </c>
      <c r="V226" s="42">
        <v>142</v>
      </c>
      <c r="W226" s="42">
        <v>44</v>
      </c>
      <c r="X226" s="298">
        <v>0</v>
      </c>
      <c r="Y226" s="302">
        <f t="shared" si="47"/>
        <v>164</v>
      </c>
      <c r="Z226" s="302">
        <f t="shared" si="48"/>
        <v>41</v>
      </c>
      <c r="AA226">
        <f t="shared" si="37"/>
        <v>124.25</v>
      </c>
      <c r="AB226" s="302">
        <f t="shared" si="38"/>
        <v>31.0625</v>
      </c>
      <c r="AC226">
        <f t="shared" si="39"/>
        <v>90.5</v>
      </c>
      <c r="AD226" s="302">
        <f t="shared" si="40"/>
        <v>22.625</v>
      </c>
      <c r="AE226" s="302">
        <f t="shared" si="41"/>
        <v>21</v>
      </c>
      <c r="AF226" s="302">
        <f t="shared" si="42"/>
        <v>5.25</v>
      </c>
      <c r="AG226" s="302">
        <f t="shared" si="43"/>
        <v>0.25</v>
      </c>
      <c r="AH226" s="302">
        <f t="shared" si="44"/>
        <v>6.25E-2</v>
      </c>
    </row>
    <row r="227" spans="1:34">
      <c r="A227">
        <v>1900</v>
      </c>
      <c r="B227" s="100" t="s">
        <v>911</v>
      </c>
      <c r="C227" s="42">
        <v>862</v>
      </c>
      <c r="D227" s="42">
        <v>543</v>
      </c>
      <c r="E227" s="42">
        <v>603</v>
      </c>
      <c r="F227" s="42">
        <v>193</v>
      </c>
      <c r="G227" s="42">
        <v>62</v>
      </c>
      <c r="H227" s="42">
        <v>4</v>
      </c>
      <c r="I227" s="298">
        <v>0</v>
      </c>
      <c r="J227" s="42">
        <v>423</v>
      </c>
      <c r="K227" s="42">
        <v>250</v>
      </c>
      <c r="L227" s="42">
        <v>155</v>
      </c>
      <c r="M227" s="42">
        <v>32</v>
      </c>
      <c r="N227" s="42">
        <v>2</v>
      </c>
      <c r="O227" s="42">
        <v>424</v>
      </c>
      <c r="P227" s="42">
        <v>233</v>
      </c>
      <c r="Q227" s="42">
        <v>150</v>
      </c>
      <c r="R227" s="42">
        <v>54</v>
      </c>
      <c r="S227" s="298">
        <v>1</v>
      </c>
      <c r="T227" s="42">
        <v>267</v>
      </c>
      <c r="U227" s="42">
        <v>248</v>
      </c>
      <c r="V227" s="42">
        <v>254</v>
      </c>
      <c r="W227" s="42">
        <v>90</v>
      </c>
      <c r="X227" s="298">
        <v>3</v>
      </c>
      <c r="Y227" s="302">
        <f t="shared" si="47"/>
        <v>429.25</v>
      </c>
      <c r="Z227" s="302">
        <f t="shared" si="48"/>
        <v>49.796983758700698</v>
      </c>
      <c r="AA227">
        <f t="shared" si="37"/>
        <v>231</v>
      </c>
      <c r="AB227" s="302">
        <f t="shared" si="38"/>
        <v>26.798143851508122</v>
      </c>
      <c r="AC227">
        <f t="shared" si="39"/>
        <v>155.25</v>
      </c>
      <c r="AD227" s="302">
        <f t="shared" si="40"/>
        <v>18.010440835266824</v>
      </c>
      <c r="AE227" s="302">
        <f t="shared" si="41"/>
        <v>45</v>
      </c>
      <c r="AF227" s="302">
        <f t="shared" si="42"/>
        <v>5.2204176334106727</v>
      </c>
      <c r="AG227" s="302">
        <f t="shared" si="43"/>
        <v>1.5</v>
      </c>
      <c r="AH227" s="302">
        <f t="shared" si="44"/>
        <v>0.17401392111368907</v>
      </c>
    </row>
    <row r="228" spans="1:34" s="61" customFormat="1">
      <c r="A228" s="61">
        <v>1900</v>
      </c>
      <c r="B228" s="239" t="s">
        <v>1053</v>
      </c>
      <c r="C228" s="61">
        <v>5535</v>
      </c>
      <c r="D228" s="61">
        <v>804</v>
      </c>
      <c r="E228" s="61">
        <v>2766</v>
      </c>
      <c r="F228" s="61">
        <v>1816</v>
      </c>
      <c r="G228" s="61">
        <v>857</v>
      </c>
      <c r="H228" s="61">
        <v>85</v>
      </c>
      <c r="I228" s="61">
        <v>12</v>
      </c>
      <c r="J228" s="61">
        <v>1528</v>
      </c>
      <c r="K228" s="61">
        <v>1816</v>
      </c>
      <c r="L228" s="61">
        <v>1850</v>
      </c>
      <c r="M228" s="61">
        <v>308</v>
      </c>
      <c r="N228" s="61">
        <v>33</v>
      </c>
      <c r="O228" s="61">
        <v>1902</v>
      </c>
      <c r="P228" s="61">
        <v>1690</v>
      </c>
      <c r="Q228" s="61">
        <v>1381</v>
      </c>
      <c r="R228" s="61">
        <v>549</v>
      </c>
      <c r="S228" s="61">
        <v>13</v>
      </c>
      <c r="T228" s="61">
        <v>1099</v>
      </c>
      <c r="U228" s="61">
        <v>1529</v>
      </c>
      <c r="V228" s="61">
        <v>1967</v>
      </c>
      <c r="W228" s="61">
        <v>810</v>
      </c>
      <c r="X228" s="61">
        <v>130</v>
      </c>
      <c r="Y228" s="304">
        <f t="shared" si="47"/>
        <v>1823.75</v>
      </c>
      <c r="Z228" s="304">
        <f t="shared" si="48"/>
        <v>32.949412827461607</v>
      </c>
      <c r="AA228" s="61">
        <f t="shared" si="37"/>
        <v>1712.75</v>
      </c>
      <c r="AB228" s="304">
        <f t="shared" si="38"/>
        <v>30.943992773261066</v>
      </c>
      <c r="AC228" s="61">
        <f t="shared" si="39"/>
        <v>1513.75</v>
      </c>
      <c r="AD228" s="304">
        <f t="shared" si="40"/>
        <v>27.348690153568199</v>
      </c>
      <c r="AE228" s="304">
        <f t="shared" si="41"/>
        <v>438</v>
      </c>
      <c r="AF228" s="304">
        <f t="shared" si="42"/>
        <v>7.9132791327913274</v>
      </c>
      <c r="AG228" s="304">
        <f t="shared" si="43"/>
        <v>47</v>
      </c>
      <c r="AH228" s="304">
        <f t="shared" si="44"/>
        <v>0.84914182475158084</v>
      </c>
    </row>
    <row r="229" spans="1:34">
      <c r="A229">
        <v>1900</v>
      </c>
      <c r="B229" s="100" t="s">
        <v>823</v>
      </c>
      <c r="C229" s="42">
        <v>206</v>
      </c>
      <c r="D229" s="298">
        <v>28</v>
      </c>
      <c r="E229" s="42">
        <v>121</v>
      </c>
      <c r="F229" s="42">
        <v>61</v>
      </c>
      <c r="G229" s="42">
        <v>23</v>
      </c>
      <c r="H229" s="42">
        <v>1</v>
      </c>
      <c r="I229" s="298">
        <v>0</v>
      </c>
      <c r="J229" s="42">
        <v>53</v>
      </c>
      <c r="K229" s="42">
        <v>78</v>
      </c>
      <c r="L229" s="42">
        <v>68</v>
      </c>
      <c r="M229" s="42">
        <v>7</v>
      </c>
      <c r="N229" s="298">
        <v>0</v>
      </c>
      <c r="O229" s="42">
        <v>85</v>
      </c>
      <c r="P229" s="42">
        <v>50</v>
      </c>
      <c r="Q229" s="42">
        <v>60</v>
      </c>
      <c r="R229" s="298">
        <v>11</v>
      </c>
      <c r="S229" s="298">
        <v>0</v>
      </c>
      <c r="T229" s="42">
        <v>36</v>
      </c>
      <c r="U229" s="42">
        <v>64</v>
      </c>
      <c r="V229" s="42">
        <v>85</v>
      </c>
      <c r="W229" s="42">
        <v>18</v>
      </c>
      <c r="X229" s="298">
        <v>3</v>
      </c>
      <c r="Y229" s="302">
        <f t="shared" si="47"/>
        <v>73.75</v>
      </c>
      <c r="Z229" s="302">
        <f t="shared" si="48"/>
        <v>35.800970873786412</v>
      </c>
      <c r="AA229">
        <f t="shared" si="37"/>
        <v>63.25</v>
      </c>
      <c r="AB229" s="302">
        <f t="shared" si="38"/>
        <v>30.703883495145629</v>
      </c>
      <c r="AC229">
        <f t="shared" si="39"/>
        <v>59</v>
      </c>
      <c r="AD229" s="302">
        <f t="shared" si="40"/>
        <v>28.640776699029125</v>
      </c>
      <c r="AE229" s="302">
        <f t="shared" si="41"/>
        <v>9.25</v>
      </c>
      <c r="AF229" s="302">
        <f t="shared" si="42"/>
        <v>4.4902912621359228</v>
      </c>
      <c r="AG229" s="302">
        <f t="shared" si="43"/>
        <v>0.75</v>
      </c>
      <c r="AH229" s="302">
        <f t="shared" si="44"/>
        <v>0.36407766990291263</v>
      </c>
    </row>
    <row r="230" spans="1:34">
      <c r="A230">
        <v>1900</v>
      </c>
      <c r="B230" s="100" t="s">
        <v>824</v>
      </c>
      <c r="C230" s="42">
        <v>284</v>
      </c>
      <c r="D230" s="298">
        <v>25</v>
      </c>
      <c r="E230" s="42">
        <v>163</v>
      </c>
      <c r="F230" s="42">
        <v>78</v>
      </c>
      <c r="G230" s="42">
        <v>40</v>
      </c>
      <c r="H230" s="42">
        <v>2</v>
      </c>
      <c r="I230" s="298">
        <v>1</v>
      </c>
      <c r="J230" s="42">
        <v>77</v>
      </c>
      <c r="K230" s="42">
        <v>98</v>
      </c>
      <c r="L230" s="42">
        <v>87</v>
      </c>
      <c r="M230" s="42">
        <v>21</v>
      </c>
      <c r="N230" s="42">
        <v>1</v>
      </c>
      <c r="O230" s="42">
        <v>107</v>
      </c>
      <c r="P230" s="42">
        <v>83</v>
      </c>
      <c r="Q230" s="42">
        <v>66</v>
      </c>
      <c r="R230" s="42">
        <v>28</v>
      </c>
      <c r="S230" s="298">
        <v>0</v>
      </c>
      <c r="T230" s="42">
        <v>54</v>
      </c>
      <c r="U230" s="42">
        <v>85</v>
      </c>
      <c r="V230" s="42">
        <v>101</v>
      </c>
      <c r="W230" s="42">
        <v>36</v>
      </c>
      <c r="X230" s="42">
        <v>8</v>
      </c>
      <c r="Y230" s="302">
        <f t="shared" si="47"/>
        <v>100.25</v>
      </c>
      <c r="Z230" s="302">
        <f t="shared" si="48"/>
        <v>35.299295774647888</v>
      </c>
      <c r="AA230">
        <f t="shared" si="37"/>
        <v>86</v>
      </c>
      <c r="AB230" s="302">
        <f t="shared" si="38"/>
        <v>30.281690140845068</v>
      </c>
      <c r="AC230">
        <f t="shared" si="39"/>
        <v>73.5</v>
      </c>
      <c r="AD230" s="302">
        <f t="shared" si="40"/>
        <v>25.880281690140844</v>
      </c>
      <c r="AE230" s="302">
        <f t="shared" si="41"/>
        <v>21.75</v>
      </c>
      <c r="AF230" s="302">
        <f t="shared" si="42"/>
        <v>7.658450704225352</v>
      </c>
      <c r="AG230" s="302">
        <f t="shared" si="43"/>
        <v>2.5</v>
      </c>
      <c r="AH230" s="302">
        <f t="shared" si="44"/>
        <v>0.88028169014084512</v>
      </c>
    </row>
    <row r="231" spans="1:34">
      <c r="A231">
        <v>1900</v>
      </c>
      <c r="B231" s="100" t="s">
        <v>825</v>
      </c>
      <c r="C231" s="42">
        <v>638</v>
      </c>
      <c r="D231" s="42">
        <v>187</v>
      </c>
      <c r="E231" s="42">
        <v>441</v>
      </c>
      <c r="F231" s="42">
        <v>151</v>
      </c>
      <c r="G231" s="42">
        <v>45</v>
      </c>
      <c r="H231" s="42">
        <v>1</v>
      </c>
      <c r="I231" s="298">
        <v>0</v>
      </c>
      <c r="J231" s="42">
        <v>304</v>
      </c>
      <c r="K231" s="42">
        <v>202</v>
      </c>
      <c r="L231" s="42">
        <v>118</v>
      </c>
      <c r="M231" s="42">
        <v>13</v>
      </c>
      <c r="N231" s="298">
        <v>1</v>
      </c>
      <c r="O231" s="42">
        <v>322</v>
      </c>
      <c r="P231" s="42">
        <v>204</v>
      </c>
      <c r="Q231" s="42">
        <v>86</v>
      </c>
      <c r="R231" s="42">
        <v>26</v>
      </c>
      <c r="S231" s="298">
        <v>0</v>
      </c>
      <c r="T231" s="42">
        <v>229</v>
      </c>
      <c r="U231" s="42">
        <v>198</v>
      </c>
      <c r="V231" s="42">
        <v>169</v>
      </c>
      <c r="W231" s="42">
        <v>38</v>
      </c>
      <c r="X231" s="298">
        <v>4</v>
      </c>
      <c r="Y231" s="302">
        <f t="shared" si="47"/>
        <v>324</v>
      </c>
      <c r="Z231" s="302">
        <f t="shared" si="48"/>
        <v>50.78369905956113</v>
      </c>
      <c r="AA231">
        <f t="shared" si="37"/>
        <v>188.75</v>
      </c>
      <c r="AB231" s="302">
        <f t="shared" si="38"/>
        <v>29.584639498432601</v>
      </c>
      <c r="AC231">
        <f t="shared" si="39"/>
        <v>104.5</v>
      </c>
      <c r="AD231" s="302">
        <f t="shared" si="40"/>
        <v>16.379310344827587</v>
      </c>
      <c r="AE231" s="302">
        <f t="shared" si="41"/>
        <v>19.5</v>
      </c>
      <c r="AF231" s="302">
        <f t="shared" si="42"/>
        <v>3.0564263322884013</v>
      </c>
      <c r="AG231" s="302">
        <f t="shared" si="43"/>
        <v>1.25</v>
      </c>
      <c r="AH231" s="302">
        <f t="shared" si="44"/>
        <v>0.1959247648902821</v>
      </c>
    </row>
    <row r="232" spans="1:34">
      <c r="A232">
        <v>1900</v>
      </c>
      <c r="B232" s="100" t="s">
        <v>826</v>
      </c>
      <c r="C232" s="42">
        <v>178</v>
      </c>
      <c r="D232" s="298">
        <v>46</v>
      </c>
      <c r="E232" s="42">
        <v>108</v>
      </c>
      <c r="F232" s="42">
        <v>51</v>
      </c>
      <c r="G232" s="42">
        <v>16</v>
      </c>
      <c r="H232" s="42">
        <v>1</v>
      </c>
      <c r="I232" s="298">
        <v>2</v>
      </c>
      <c r="J232" s="42">
        <v>77</v>
      </c>
      <c r="K232" s="42">
        <v>55</v>
      </c>
      <c r="L232" s="42">
        <v>38</v>
      </c>
      <c r="M232" s="42">
        <v>5</v>
      </c>
      <c r="N232" s="42">
        <v>3</v>
      </c>
      <c r="O232" s="42">
        <v>84</v>
      </c>
      <c r="P232" s="42">
        <v>56</v>
      </c>
      <c r="Q232" s="42">
        <v>28</v>
      </c>
      <c r="R232" s="42">
        <v>10</v>
      </c>
      <c r="S232" s="298">
        <v>0</v>
      </c>
      <c r="T232" s="42">
        <v>64</v>
      </c>
      <c r="U232" s="42">
        <v>46</v>
      </c>
      <c r="V232" s="42">
        <v>54</v>
      </c>
      <c r="W232" s="42">
        <v>11</v>
      </c>
      <c r="X232" s="42">
        <v>3</v>
      </c>
      <c r="Y232" s="302">
        <f t="shared" si="47"/>
        <v>83.25</v>
      </c>
      <c r="Z232" s="302">
        <f t="shared" si="48"/>
        <v>46.769662921348313</v>
      </c>
      <c r="AA232">
        <f t="shared" si="37"/>
        <v>52</v>
      </c>
      <c r="AB232" s="302">
        <f t="shared" si="38"/>
        <v>29.213483146067414</v>
      </c>
      <c r="AC232">
        <f t="shared" si="39"/>
        <v>34</v>
      </c>
      <c r="AD232" s="302">
        <f t="shared" si="40"/>
        <v>19.101123595505616</v>
      </c>
      <c r="AE232" s="302">
        <f t="shared" si="41"/>
        <v>6.75</v>
      </c>
      <c r="AF232" s="302">
        <f t="shared" si="42"/>
        <v>3.7921348314606744</v>
      </c>
      <c r="AG232" s="302">
        <f t="shared" si="43"/>
        <v>2</v>
      </c>
      <c r="AH232" s="302">
        <f t="shared" si="44"/>
        <v>1.1235955056179776</v>
      </c>
    </row>
    <row r="233" spans="1:34">
      <c r="A233">
        <v>1900</v>
      </c>
      <c r="B233" s="100" t="s">
        <v>827</v>
      </c>
      <c r="C233" s="42">
        <v>126</v>
      </c>
      <c r="D233" s="298">
        <v>15</v>
      </c>
      <c r="E233" s="42">
        <v>74</v>
      </c>
      <c r="F233" s="42">
        <v>44</v>
      </c>
      <c r="G233" s="42">
        <v>7</v>
      </c>
      <c r="H233" s="42">
        <v>1</v>
      </c>
      <c r="I233" s="298">
        <v>0</v>
      </c>
      <c r="J233" s="42">
        <v>47</v>
      </c>
      <c r="K233" s="42">
        <v>43</v>
      </c>
      <c r="L233" s="42">
        <v>33</v>
      </c>
      <c r="M233" s="42">
        <v>2</v>
      </c>
      <c r="N233" s="42">
        <v>1</v>
      </c>
      <c r="O233" s="42">
        <v>55</v>
      </c>
      <c r="P233" s="42">
        <v>40</v>
      </c>
      <c r="Q233" s="42">
        <v>28</v>
      </c>
      <c r="R233" s="42">
        <v>3</v>
      </c>
      <c r="S233" s="298">
        <v>0</v>
      </c>
      <c r="T233" s="42">
        <v>35</v>
      </c>
      <c r="U233" s="42">
        <v>40</v>
      </c>
      <c r="V233" s="42">
        <v>42</v>
      </c>
      <c r="W233" s="42">
        <v>9</v>
      </c>
      <c r="X233" s="298">
        <v>0</v>
      </c>
      <c r="Y233" s="302">
        <f t="shared" si="47"/>
        <v>52.75</v>
      </c>
      <c r="Z233" s="302">
        <f t="shared" si="48"/>
        <v>41.865079365079367</v>
      </c>
      <c r="AA233">
        <f t="shared" si="37"/>
        <v>41.75</v>
      </c>
      <c r="AB233" s="302">
        <f t="shared" si="38"/>
        <v>33.134920634920633</v>
      </c>
      <c r="AC233">
        <f t="shared" si="39"/>
        <v>27.5</v>
      </c>
      <c r="AD233" s="302">
        <f t="shared" si="40"/>
        <v>21.825396825396826</v>
      </c>
      <c r="AE233" s="302">
        <f t="shared" si="41"/>
        <v>3.75</v>
      </c>
      <c r="AF233" s="302">
        <f t="shared" si="42"/>
        <v>2.9761904761904758</v>
      </c>
      <c r="AG233" s="302">
        <f t="shared" si="43"/>
        <v>0.25</v>
      </c>
      <c r="AH233" s="302">
        <f t="shared" si="44"/>
        <v>0.1984126984126984</v>
      </c>
    </row>
    <row r="234" spans="1:34">
      <c r="A234">
        <v>1900</v>
      </c>
      <c r="B234" s="100" t="s">
        <v>828</v>
      </c>
      <c r="C234" s="42">
        <v>310</v>
      </c>
      <c r="D234" s="42">
        <v>44</v>
      </c>
      <c r="E234" s="42">
        <v>166</v>
      </c>
      <c r="F234" s="42">
        <v>105</v>
      </c>
      <c r="G234" s="42">
        <v>36</v>
      </c>
      <c r="H234" s="42">
        <v>3</v>
      </c>
      <c r="I234" s="298">
        <v>0</v>
      </c>
      <c r="J234" s="42">
        <v>97</v>
      </c>
      <c r="K234" s="42">
        <v>90</v>
      </c>
      <c r="L234" s="42">
        <v>112</v>
      </c>
      <c r="M234" s="42">
        <v>9</v>
      </c>
      <c r="N234" s="42">
        <v>2</v>
      </c>
      <c r="O234" s="42">
        <v>93</v>
      </c>
      <c r="P234" s="42">
        <v>103</v>
      </c>
      <c r="Q234" s="42">
        <v>89</v>
      </c>
      <c r="R234" s="42">
        <v>25</v>
      </c>
      <c r="S234" s="298">
        <v>0</v>
      </c>
      <c r="T234" s="42">
        <v>62</v>
      </c>
      <c r="U234" s="42">
        <v>93</v>
      </c>
      <c r="V234" s="42">
        <v>107</v>
      </c>
      <c r="W234" s="42">
        <v>44</v>
      </c>
      <c r="X234" s="42">
        <v>4</v>
      </c>
      <c r="Y234" s="302">
        <f t="shared" si="47"/>
        <v>104.5</v>
      </c>
      <c r="Z234" s="302">
        <f t="shared" si="48"/>
        <v>33.70967741935484</v>
      </c>
      <c r="AA234">
        <f t="shared" si="37"/>
        <v>97.75</v>
      </c>
      <c r="AB234" s="302">
        <f t="shared" si="38"/>
        <v>31.532258064516128</v>
      </c>
      <c r="AC234">
        <f t="shared" si="39"/>
        <v>86</v>
      </c>
      <c r="AD234" s="302">
        <f t="shared" si="40"/>
        <v>27.741935483870968</v>
      </c>
      <c r="AE234" s="302">
        <f t="shared" si="41"/>
        <v>20.25</v>
      </c>
      <c r="AF234" s="302">
        <f t="shared" si="42"/>
        <v>6.532258064516129</v>
      </c>
      <c r="AG234" s="302">
        <f t="shared" si="43"/>
        <v>1.5</v>
      </c>
      <c r="AH234" s="302">
        <f t="shared" si="44"/>
        <v>0.4838709677419355</v>
      </c>
    </row>
    <row r="235" spans="1:34">
      <c r="A235">
        <v>1900</v>
      </c>
      <c r="B235" s="100" t="s">
        <v>932</v>
      </c>
      <c r="C235" s="42">
        <v>270</v>
      </c>
      <c r="D235" s="298">
        <v>38</v>
      </c>
      <c r="E235" s="42">
        <v>91</v>
      </c>
      <c r="F235" s="42">
        <v>108</v>
      </c>
      <c r="G235" s="42">
        <v>64</v>
      </c>
      <c r="H235" s="42">
        <v>6</v>
      </c>
      <c r="I235" s="42">
        <v>1</v>
      </c>
      <c r="J235" s="42">
        <v>53</v>
      </c>
      <c r="K235" s="42">
        <v>79</v>
      </c>
      <c r="L235" s="42">
        <v>115</v>
      </c>
      <c r="M235" s="42">
        <v>21</v>
      </c>
      <c r="N235" s="42">
        <v>2</v>
      </c>
      <c r="O235" s="42">
        <v>62</v>
      </c>
      <c r="P235" s="42">
        <v>65</v>
      </c>
      <c r="Q235" s="42">
        <v>106</v>
      </c>
      <c r="R235" s="42">
        <v>35</v>
      </c>
      <c r="S235" s="298">
        <v>2</v>
      </c>
      <c r="T235" s="42">
        <v>36</v>
      </c>
      <c r="U235" s="42">
        <v>64</v>
      </c>
      <c r="V235" s="42">
        <v>101</v>
      </c>
      <c r="W235" s="42">
        <v>57</v>
      </c>
      <c r="X235" s="42">
        <v>12</v>
      </c>
      <c r="Y235" s="302">
        <f t="shared" si="47"/>
        <v>60.5</v>
      </c>
      <c r="Z235" s="302">
        <f t="shared" si="48"/>
        <v>22.407407407407405</v>
      </c>
      <c r="AA235">
        <f t="shared" si="37"/>
        <v>79</v>
      </c>
      <c r="AB235" s="302">
        <f t="shared" si="38"/>
        <v>29.259259259259256</v>
      </c>
      <c r="AC235">
        <f t="shared" si="39"/>
        <v>96.5</v>
      </c>
      <c r="AD235" s="302">
        <f t="shared" si="40"/>
        <v>35.74074074074074</v>
      </c>
      <c r="AE235" s="302">
        <f t="shared" si="41"/>
        <v>29.75</v>
      </c>
      <c r="AF235" s="302">
        <f t="shared" si="42"/>
        <v>11.018518518518519</v>
      </c>
      <c r="AG235" s="302">
        <f t="shared" si="43"/>
        <v>4.25</v>
      </c>
      <c r="AH235" s="302">
        <f t="shared" si="44"/>
        <v>1.574074074074074</v>
      </c>
    </row>
    <row r="236" spans="1:34">
      <c r="A236">
        <v>1900</v>
      </c>
      <c r="B236" s="100" t="s">
        <v>933</v>
      </c>
      <c r="C236" s="42">
        <v>135</v>
      </c>
      <c r="D236" s="298">
        <v>15</v>
      </c>
      <c r="E236" s="42">
        <v>35</v>
      </c>
      <c r="F236" s="42">
        <v>52</v>
      </c>
      <c r="G236" s="42">
        <v>39</v>
      </c>
      <c r="H236" s="42">
        <v>9</v>
      </c>
      <c r="I236" s="298">
        <v>0</v>
      </c>
      <c r="J236" s="42">
        <v>20</v>
      </c>
      <c r="K236" s="42">
        <v>29</v>
      </c>
      <c r="L236" s="42">
        <v>62</v>
      </c>
      <c r="M236" s="42">
        <v>22</v>
      </c>
      <c r="N236" s="42">
        <v>2</v>
      </c>
      <c r="O236" s="42">
        <v>18</v>
      </c>
      <c r="P236" s="42">
        <v>33</v>
      </c>
      <c r="Q236" s="42">
        <v>46</v>
      </c>
      <c r="R236" s="42">
        <v>36</v>
      </c>
      <c r="S236" s="298">
        <v>2</v>
      </c>
      <c r="T236" s="42">
        <v>14</v>
      </c>
      <c r="U236" s="42">
        <v>21</v>
      </c>
      <c r="V236" s="42">
        <v>39</v>
      </c>
      <c r="W236" s="42">
        <v>49</v>
      </c>
      <c r="X236" s="298">
        <v>12</v>
      </c>
      <c r="Y236" s="302">
        <f t="shared" si="47"/>
        <v>21.75</v>
      </c>
      <c r="Z236" s="302">
        <f t="shared" si="48"/>
        <v>16.111111111111111</v>
      </c>
      <c r="AA236">
        <f t="shared" si="37"/>
        <v>33.75</v>
      </c>
      <c r="AB236" s="302">
        <f t="shared" si="38"/>
        <v>25</v>
      </c>
      <c r="AC236">
        <f t="shared" si="39"/>
        <v>46.5</v>
      </c>
      <c r="AD236" s="302">
        <f t="shared" si="40"/>
        <v>34.444444444444443</v>
      </c>
      <c r="AE236" s="302">
        <f t="shared" si="41"/>
        <v>29</v>
      </c>
      <c r="AF236" s="302">
        <f t="shared" si="42"/>
        <v>21.481481481481481</v>
      </c>
      <c r="AG236" s="302">
        <f t="shared" si="43"/>
        <v>4</v>
      </c>
      <c r="AH236" s="302">
        <f t="shared" si="44"/>
        <v>2.9629629629629632</v>
      </c>
    </row>
    <row r="237" spans="1:34">
      <c r="A237">
        <v>1900</v>
      </c>
      <c r="B237" s="100" t="s">
        <v>829</v>
      </c>
      <c r="C237" s="42">
        <v>72</v>
      </c>
      <c r="D237" s="298">
        <v>7</v>
      </c>
      <c r="E237" s="42">
        <v>31</v>
      </c>
      <c r="F237" s="42">
        <v>28</v>
      </c>
      <c r="G237" s="42">
        <v>12</v>
      </c>
      <c r="H237" s="298">
        <v>0</v>
      </c>
      <c r="I237" s="298">
        <v>1</v>
      </c>
      <c r="J237" s="42">
        <v>12</v>
      </c>
      <c r="K237" s="42">
        <v>26</v>
      </c>
      <c r="L237" s="42">
        <v>29</v>
      </c>
      <c r="M237" s="42">
        <v>4</v>
      </c>
      <c r="N237" s="298">
        <v>1</v>
      </c>
      <c r="O237" s="42">
        <v>21</v>
      </c>
      <c r="P237" s="42">
        <v>22</v>
      </c>
      <c r="Q237" s="42">
        <v>18</v>
      </c>
      <c r="R237" s="42">
        <v>11</v>
      </c>
      <c r="S237" s="298">
        <v>0</v>
      </c>
      <c r="T237" s="42">
        <v>5</v>
      </c>
      <c r="U237" s="42">
        <v>23</v>
      </c>
      <c r="V237" s="42">
        <v>34</v>
      </c>
      <c r="W237" s="42">
        <v>8</v>
      </c>
      <c r="X237" s="42">
        <v>2</v>
      </c>
      <c r="Y237" s="302">
        <f t="shared" si="47"/>
        <v>17.25</v>
      </c>
      <c r="Z237" s="302">
        <f t="shared" si="48"/>
        <v>23.958333333333336</v>
      </c>
      <c r="AA237">
        <f t="shared" si="37"/>
        <v>24.75</v>
      </c>
      <c r="AB237" s="302">
        <f t="shared" si="38"/>
        <v>34.375</v>
      </c>
      <c r="AC237">
        <f t="shared" si="39"/>
        <v>23.25</v>
      </c>
      <c r="AD237" s="302">
        <f t="shared" si="40"/>
        <v>32.291666666666671</v>
      </c>
      <c r="AE237" s="302">
        <f t="shared" si="41"/>
        <v>5.75</v>
      </c>
      <c r="AF237" s="302">
        <f t="shared" si="42"/>
        <v>7.9861111111111107</v>
      </c>
      <c r="AG237" s="302">
        <f t="shared" si="43"/>
        <v>1</v>
      </c>
      <c r="AH237" s="302">
        <f t="shared" si="44"/>
        <v>1.3888888888888888</v>
      </c>
    </row>
    <row r="238" spans="1:34">
      <c r="A238">
        <v>1900</v>
      </c>
      <c r="B238" s="100" t="s">
        <v>959</v>
      </c>
      <c r="C238" s="42">
        <v>110</v>
      </c>
      <c r="D238" s="298">
        <v>8</v>
      </c>
      <c r="E238" s="42">
        <v>30</v>
      </c>
      <c r="F238" s="42">
        <v>38</v>
      </c>
      <c r="G238" s="42">
        <v>36</v>
      </c>
      <c r="H238" s="42">
        <v>5</v>
      </c>
      <c r="I238" s="42">
        <v>1</v>
      </c>
      <c r="J238" s="42">
        <v>14</v>
      </c>
      <c r="K238" s="42">
        <v>25</v>
      </c>
      <c r="L238" s="42">
        <v>57</v>
      </c>
      <c r="M238" s="42">
        <v>13</v>
      </c>
      <c r="N238" s="42">
        <v>1</v>
      </c>
      <c r="O238" s="42">
        <v>17</v>
      </c>
      <c r="P238" s="42">
        <v>27</v>
      </c>
      <c r="Q238" s="42">
        <v>39</v>
      </c>
      <c r="R238" s="42">
        <v>27</v>
      </c>
      <c r="S238" s="298">
        <v>0</v>
      </c>
      <c r="T238" s="42">
        <v>9</v>
      </c>
      <c r="U238" s="42">
        <v>23</v>
      </c>
      <c r="V238" s="42">
        <v>34</v>
      </c>
      <c r="W238" s="42">
        <v>37</v>
      </c>
      <c r="X238" s="42">
        <v>7</v>
      </c>
      <c r="Y238" s="302">
        <f t="shared" si="47"/>
        <v>17.5</v>
      </c>
      <c r="Z238" s="302">
        <f t="shared" si="48"/>
        <v>15.909090909090908</v>
      </c>
      <c r="AA238">
        <f t="shared" si="37"/>
        <v>28.25</v>
      </c>
      <c r="AB238" s="302">
        <f t="shared" si="38"/>
        <v>25.681818181818183</v>
      </c>
      <c r="AC238">
        <f t="shared" si="39"/>
        <v>41.5</v>
      </c>
      <c r="AD238" s="302">
        <f t="shared" si="40"/>
        <v>37.727272727272727</v>
      </c>
      <c r="AE238" s="302">
        <f t="shared" si="41"/>
        <v>20.5</v>
      </c>
      <c r="AF238" s="302">
        <f t="shared" si="42"/>
        <v>18.636363636363637</v>
      </c>
      <c r="AG238" s="302">
        <f t="shared" si="43"/>
        <v>2.25</v>
      </c>
      <c r="AH238" s="302">
        <f t="shared" si="44"/>
        <v>2.0454545454545454</v>
      </c>
    </row>
    <row r="239" spans="1:34">
      <c r="A239">
        <v>1900</v>
      </c>
      <c r="B239" s="100" t="s">
        <v>830</v>
      </c>
      <c r="C239" s="42">
        <v>153</v>
      </c>
      <c r="D239" s="298">
        <v>38</v>
      </c>
      <c r="E239" s="42">
        <v>99</v>
      </c>
      <c r="F239" s="42">
        <v>39</v>
      </c>
      <c r="G239" s="42">
        <v>12</v>
      </c>
      <c r="H239" s="42">
        <v>3</v>
      </c>
      <c r="I239" s="298">
        <v>0</v>
      </c>
      <c r="J239" s="42">
        <v>50</v>
      </c>
      <c r="K239" s="42">
        <v>61</v>
      </c>
      <c r="L239" s="42">
        <v>34</v>
      </c>
      <c r="M239" s="42">
        <v>7</v>
      </c>
      <c r="N239" s="298">
        <v>1</v>
      </c>
      <c r="O239" s="42">
        <v>76</v>
      </c>
      <c r="P239" s="42">
        <v>47</v>
      </c>
      <c r="Q239" s="42">
        <v>16</v>
      </c>
      <c r="R239" s="42">
        <v>13</v>
      </c>
      <c r="S239" s="298">
        <v>1</v>
      </c>
      <c r="T239" s="42">
        <v>42</v>
      </c>
      <c r="U239" s="42">
        <v>48</v>
      </c>
      <c r="V239" s="42">
        <v>48</v>
      </c>
      <c r="W239" s="42">
        <v>11</v>
      </c>
      <c r="X239" s="298">
        <v>4</v>
      </c>
      <c r="Y239" s="302">
        <f t="shared" si="47"/>
        <v>66.75</v>
      </c>
      <c r="Z239" s="302">
        <f t="shared" si="48"/>
        <v>43.627450980392155</v>
      </c>
      <c r="AA239">
        <f t="shared" si="37"/>
        <v>48.75</v>
      </c>
      <c r="AB239" s="302">
        <f t="shared" si="38"/>
        <v>31.862745098039213</v>
      </c>
      <c r="AC239">
        <f t="shared" si="39"/>
        <v>27.5</v>
      </c>
      <c r="AD239" s="302">
        <f t="shared" si="40"/>
        <v>17.973856209150327</v>
      </c>
      <c r="AE239" s="302">
        <f t="shared" si="41"/>
        <v>8.5</v>
      </c>
      <c r="AF239" s="302">
        <f t="shared" si="42"/>
        <v>5.5555555555555554</v>
      </c>
      <c r="AG239" s="302">
        <f t="shared" si="43"/>
        <v>1.5</v>
      </c>
      <c r="AH239" s="302">
        <f t="shared" si="44"/>
        <v>0.98039215686274506</v>
      </c>
    </row>
    <row r="240" spans="1:34">
      <c r="A240">
        <v>1900</v>
      </c>
      <c r="B240" s="100" t="s">
        <v>965</v>
      </c>
      <c r="C240" s="42">
        <v>97</v>
      </c>
      <c r="D240" s="298">
        <v>6</v>
      </c>
      <c r="E240" s="42">
        <v>39</v>
      </c>
      <c r="F240" s="42">
        <v>40</v>
      </c>
      <c r="G240" s="42">
        <v>18</v>
      </c>
      <c r="H240" s="298">
        <v>0</v>
      </c>
      <c r="I240" s="298">
        <v>0</v>
      </c>
      <c r="J240" s="42">
        <v>18</v>
      </c>
      <c r="K240" s="42">
        <v>40</v>
      </c>
      <c r="L240" s="42">
        <v>35</v>
      </c>
      <c r="M240" s="42">
        <v>4</v>
      </c>
      <c r="N240" s="298">
        <v>0</v>
      </c>
      <c r="O240" s="42">
        <v>24</v>
      </c>
      <c r="P240" s="42">
        <v>37</v>
      </c>
      <c r="Q240" s="42">
        <v>24</v>
      </c>
      <c r="R240" s="42">
        <v>12</v>
      </c>
      <c r="S240" s="298">
        <v>0</v>
      </c>
      <c r="T240" s="42">
        <v>13</v>
      </c>
      <c r="U240" s="42">
        <v>23</v>
      </c>
      <c r="V240" s="42">
        <v>48</v>
      </c>
      <c r="W240" s="42">
        <v>13</v>
      </c>
      <c r="X240" s="298">
        <v>0</v>
      </c>
      <c r="Y240" s="302">
        <f t="shared" si="47"/>
        <v>23.5</v>
      </c>
      <c r="Z240" s="302">
        <f t="shared" si="48"/>
        <v>24.226804123711339</v>
      </c>
      <c r="AA240">
        <f t="shared" si="37"/>
        <v>35</v>
      </c>
      <c r="AB240" s="302">
        <f t="shared" si="38"/>
        <v>36.082474226804123</v>
      </c>
      <c r="AC240">
        <f t="shared" si="39"/>
        <v>31.25</v>
      </c>
      <c r="AD240" s="302">
        <f t="shared" si="40"/>
        <v>32.216494845360828</v>
      </c>
      <c r="AE240" s="302">
        <f t="shared" si="41"/>
        <v>7.25</v>
      </c>
      <c r="AF240" s="302">
        <f t="shared" si="42"/>
        <v>7.4742268041237114</v>
      </c>
      <c r="AG240" s="302">
        <f t="shared" si="43"/>
        <v>0</v>
      </c>
      <c r="AH240" s="302">
        <f t="shared" si="44"/>
        <v>0</v>
      </c>
    </row>
    <row r="241" spans="1:34">
      <c r="A241">
        <v>1900</v>
      </c>
      <c r="B241" s="100" t="s">
        <v>831</v>
      </c>
      <c r="C241" s="42">
        <v>205</v>
      </c>
      <c r="D241" s="42">
        <v>19</v>
      </c>
      <c r="E241" s="42">
        <v>98</v>
      </c>
      <c r="F241" s="42">
        <v>79</v>
      </c>
      <c r="G241" s="42">
        <v>28</v>
      </c>
      <c r="H241" s="298">
        <v>0</v>
      </c>
      <c r="I241" s="298">
        <v>0</v>
      </c>
      <c r="J241" s="42">
        <v>55</v>
      </c>
      <c r="K241" s="42">
        <v>67</v>
      </c>
      <c r="L241" s="42">
        <v>76</v>
      </c>
      <c r="M241" s="42">
        <v>7</v>
      </c>
      <c r="N241" s="298">
        <v>0</v>
      </c>
      <c r="O241" s="42">
        <v>65</v>
      </c>
      <c r="P241" s="42">
        <v>85</v>
      </c>
      <c r="Q241" s="42">
        <v>43</v>
      </c>
      <c r="R241" s="42">
        <v>12</v>
      </c>
      <c r="S241" s="298">
        <v>0</v>
      </c>
      <c r="T241" s="42">
        <v>41</v>
      </c>
      <c r="U241" s="42">
        <v>54</v>
      </c>
      <c r="V241" s="42">
        <v>85</v>
      </c>
      <c r="W241" s="42">
        <v>25</v>
      </c>
      <c r="X241" s="298">
        <v>0</v>
      </c>
      <c r="Y241" s="302">
        <f t="shared" si="47"/>
        <v>64.75</v>
      </c>
      <c r="Z241" s="302">
        <f t="shared" si="48"/>
        <v>31.585365853658537</v>
      </c>
      <c r="AA241">
        <f t="shared" si="37"/>
        <v>71.25</v>
      </c>
      <c r="AB241" s="302">
        <f t="shared" si="38"/>
        <v>34.756097560975604</v>
      </c>
      <c r="AC241">
        <f t="shared" si="39"/>
        <v>58</v>
      </c>
      <c r="AD241" s="302">
        <f t="shared" si="40"/>
        <v>28.292682926829265</v>
      </c>
      <c r="AE241" s="302">
        <f t="shared" si="41"/>
        <v>11</v>
      </c>
      <c r="AF241" s="302">
        <f t="shared" si="42"/>
        <v>5.3658536585365857</v>
      </c>
      <c r="AG241" s="302">
        <f t="shared" si="43"/>
        <v>0</v>
      </c>
      <c r="AH241" s="302">
        <f t="shared" si="44"/>
        <v>0</v>
      </c>
    </row>
    <row r="242" spans="1:34">
      <c r="A242">
        <v>1900</v>
      </c>
      <c r="B242" s="100" t="s">
        <v>832</v>
      </c>
      <c r="C242" s="42">
        <v>273</v>
      </c>
      <c r="D242" s="298">
        <v>41</v>
      </c>
      <c r="E242" s="42">
        <v>132</v>
      </c>
      <c r="F242" s="42">
        <v>95</v>
      </c>
      <c r="G242" s="42">
        <v>40</v>
      </c>
      <c r="H242" s="42">
        <v>6</v>
      </c>
      <c r="I242" s="298">
        <v>0</v>
      </c>
      <c r="J242" s="42">
        <v>70</v>
      </c>
      <c r="K242" s="42">
        <v>115</v>
      </c>
      <c r="L242" s="42">
        <v>72</v>
      </c>
      <c r="M242" s="42">
        <v>14</v>
      </c>
      <c r="N242" s="42">
        <v>2</v>
      </c>
      <c r="O242" s="42">
        <v>105</v>
      </c>
      <c r="P242" s="42">
        <v>90</v>
      </c>
      <c r="Q242" s="42">
        <v>55</v>
      </c>
      <c r="R242" s="42">
        <v>23</v>
      </c>
      <c r="S242" s="298">
        <v>0</v>
      </c>
      <c r="T242" s="42">
        <v>50</v>
      </c>
      <c r="U242" s="42">
        <v>88</v>
      </c>
      <c r="V242" s="42">
        <v>91</v>
      </c>
      <c r="W242" s="42">
        <v>39</v>
      </c>
      <c r="X242" s="42">
        <v>5</v>
      </c>
      <c r="Y242" s="302">
        <f t="shared" si="47"/>
        <v>89.25</v>
      </c>
      <c r="Z242" s="302">
        <f t="shared" si="48"/>
        <v>32.692307692307693</v>
      </c>
      <c r="AA242">
        <f t="shared" si="37"/>
        <v>97</v>
      </c>
      <c r="AB242" s="302">
        <f t="shared" si="38"/>
        <v>35.531135531135533</v>
      </c>
      <c r="AC242">
        <f t="shared" si="39"/>
        <v>64.5</v>
      </c>
      <c r="AD242" s="302">
        <f t="shared" si="40"/>
        <v>23.626373626373624</v>
      </c>
      <c r="AE242" s="302">
        <f t="shared" si="41"/>
        <v>20.5</v>
      </c>
      <c r="AF242" s="302">
        <f t="shared" si="42"/>
        <v>7.5091575091575091</v>
      </c>
      <c r="AG242" s="302">
        <f t="shared" si="43"/>
        <v>1.75</v>
      </c>
      <c r="AH242" s="302">
        <f t="shared" si="44"/>
        <v>0.64102564102564097</v>
      </c>
    </row>
    <row r="243" spans="1:34">
      <c r="A243">
        <v>1900</v>
      </c>
      <c r="B243" s="100" t="s">
        <v>870</v>
      </c>
      <c r="C243" s="42">
        <v>50</v>
      </c>
      <c r="D243" s="298">
        <v>16</v>
      </c>
      <c r="E243" s="42">
        <v>23</v>
      </c>
      <c r="F243" s="42">
        <v>16</v>
      </c>
      <c r="G243" s="42">
        <v>10</v>
      </c>
      <c r="H243" s="298">
        <v>1</v>
      </c>
      <c r="I243" s="298">
        <v>0</v>
      </c>
      <c r="J243" s="42">
        <v>12</v>
      </c>
      <c r="K243" s="42">
        <v>18</v>
      </c>
      <c r="L243" s="42">
        <v>17</v>
      </c>
      <c r="M243" s="42">
        <v>3</v>
      </c>
      <c r="N243" s="298">
        <v>0</v>
      </c>
      <c r="O243" s="42">
        <v>14</v>
      </c>
      <c r="P243" s="42">
        <v>13</v>
      </c>
      <c r="Q243" s="42">
        <v>17</v>
      </c>
      <c r="R243" s="42">
        <v>6</v>
      </c>
      <c r="S243" s="298">
        <v>0</v>
      </c>
      <c r="T243" s="42">
        <v>8</v>
      </c>
      <c r="U243" s="42">
        <v>11</v>
      </c>
      <c r="V243" s="42">
        <v>24</v>
      </c>
      <c r="W243" s="42">
        <v>7</v>
      </c>
      <c r="X243" s="298">
        <v>0</v>
      </c>
      <c r="Y243" s="302">
        <f t="shared" si="47"/>
        <v>14.25</v>
      </c>
      <c r="Z243" s="302">
        <f t="shared" si="48"/>
        <v>28.499999999999996</v>
      </c>
      <c r="AA243">
        <f t="shared" si="37"/>
        <v>14.5</v>
      </c>
      <c r="AB243" s="302">
        <f t="shared" si="38"/>
        <v>28.999999999999996</v>
      </c>
      <c r="AC243">
        <f t="shared" si="39"/>
        <v>17</v>
      </c>
      <c r="AD243" s="302">
        <f t="shared" si="40"/>
        <v>34</v>
      </c>
      <c r="AE243" s="302">
        <f t="shared" si="41"/>
        <v>4.25</v>
      </c>
      <c r="AF243" s="302">
        <f t="shared" si="42"/>
        <v>8.5</v>
      </c>
      <c r="AG243" s="302">
        <f t="shared" si="43"/>
        <v>0</v>
      </c>
      <c r="AH243" s="302">
        <f t="shared" si="44"/>
        <v>0</v>
      </c>
    </row>
    <row r="244" spans="1:34">
      <c r="A244">
        <v>1900</v>
      </c>
      <c r="B244" s="100" t="s">
        <v>833</v>
      </c>
      <c r="C244" s="42">
        <v>104</v>
      </c>
      <c r="D244" s="298">
        <v>8</v>
      </c>
      <c r="E244" s="42">
        <v>58</v>
      </c>
      <c r="F244" s="42">
        <v>35</v>
      </c>
      <c r="G244" s="42">
        <v>11</v>
      </c>
      <c r="H244" s="298">
        <v>0</v>
      </c>
      <c r="I244" s="298">
        <v>0</v>
      </c>
      <c r="J244" s="298">
        <v>33</v>
      </c>
      <c r="K244" s="42">
        <v>33</v>
      </c>
      <c r="L244" s="42">
        <v>35</v>
      </c>
      <c r="M244" s="42">
        <v>3</v>
      </c>
      <c r="N244" s="298">
        <v>0</v>
      </c>
      <c r="O244" s="42">
        <v>44</v>
      </c>
      <c r="P244" s="42">
        <v>25</v>
      </c>
      <c r="Q244" s="42">
        <v>32</v>
      </c>
      <c r="R244" s="298">
        <v>3</v>
      </c>
      <c r="S244" s="298">
        <v>0</v>
      </c>
      <c r="T244" s="42">
        <v>29</v>
      </c>
      <c r="U244" s="42">
        <v>31</v>
      </c>
      <c r="V244" s="42">
        <v>33</v>
      </c>
      <c r="W244" s="42">
        <v>11</v>
      </c>
      <c r="X244" s="298">
        <v>0</v>
      </c>
      <c r="Y244" s="302">
        <f t="shared" si="47"/>
        <v>41</v>
      </c>
      <c r="Z244" s="302">
        <f t="shared" si="48"/>
        <v>39.42307692307692</v>
      </c>
      <c r="AA244">
        <f t="shared" si="37"/>
        <v>31</v>
      </c>
      <c r="AB244" s="302">
        <f t="shared" si="38"/>
        <v>29.807692307692307</v>
      </c>
      <c r="AC244">
        <f t="shared" si="39"/>
        <v>27.75</v>
      </c>
      <c r="AD244" s="302">
        <f t="shared" si="40"/>
        <v>26.682692307692307</v>
      </c>
      <c r="AE244" s="302">
        <f t="shared" si="41"/>
        <v>4.25</v>
      </c>
      <c r="AF244" s="302">
        <f t="shared" si="42"/>
        <v>4.0865384615384617</v>
      </c>
      <c r="AG244" s="302">
        <f t="shared" si="43"/>
        <v>0</v>
      </c>
      <c r="AH244" s="302">
        <f t="shared" si="44"/>
        <v>0</v>
      </c>
    </row>
    <row r="245" spans="1:34">
      <c r="A245">
        <v>1900</v>
      </c>
      <c r="B245" s="100" t="s">
        <v>949</v>
      </c>
      <c r="C245" s="42">
        <v>167</v>
      </c>
      <c r="D245" s="298">
        <v>13</v>
      </c>
      <c r="E245" s="42">
        <v>56</v>
      </c>
      <c r="F245" s="42">
        <v>57</v>
      </c>
      <c r="G245" s="42">
        <v>42</v>
      </c>
      <c r="H245" s="42">
        <v>11</v>
      </c>
      <c r="I245" s="42">
        <v>1</v>
      </c>
      <c r="J245" s="42">
        <v>26</v>
      </c>
      <c r="K245" s="42">
        <v>44</v>
      </c>
      <c r="L245" s="42">
        <v>73</v>
      </c>
      <c r="M245" s="42">
        <v>23</v>
      </c>
      <c r="N245" s="42">
        <v>1</v>
      </c>
      <c r="O245" s="42">
        <v>35</v>
      </c>
      <c r="P245" s="42">
        <v>40</v>
      </c>
      <c r="Q245" s="42">
        <v>58</v>
      </c>
      <c r="R245" s="42">
        <v>33</v>
      </c>
      <c r="S245" s="298">
        <v>1</v>
      </c>
      <c r="T245" s="42">
        <v>20</v>
      </c>
      <c r="U245" s="42">
        <v>38</v>
      </c>
      <c r="V245" s="42">
        <v>55</v>
      </c>
      <c r="W245" s="42">
        <v>48</v>
      </c>
      <c r="X245" s="42">
        <v>6</v>
      </c>
      <c r="Y245" s="302">
        <f t="shared" si="47"/>
        <v>34.25</v>
      </c>
      <c r="Z245" s="302">
        <f t="shared" si="48"/>
        <v>20.508982035928145</v>
      </c>
      <c r="AA245">
        <f t="shared" si="37"/>
        <v>44.75</v>
      </c>
      <c r="AB245" s="302">
        <f t="shared" si="38"/>
        <v>26.796407185628741</v>
      </c>
      <c r="AC245">
        <f t="shared" si="39"/>
        <v>57</v>
      </c>
      <c r="AD245" s="302">
        <f t="shared" si="40"/>
        <v>34.131736526946113</v>
      </c>
      <c r="AE245" s="302">
        <f t="shared" si="41"/>
        <v>28.75</v>
      </c>
      <c r="AF245" s="302">
        <f t="shared" si="42"/>
        <v>17.21556886227545</v>
      </c>
      <c r="AG245" s="302">
        <f t="shared" si="43"/>
        <v>2.25</v>
      </c>
      <c r="AH245" s="302">
        <f t="shared" si="44"/>
        <v>1.347305389221557</v>
      </c>
    </row>
    <row r="246" spans="1:34">
      <c r="A246">
        <v>1900</v>
      </c>
      <c r="B246" s="100" t="s">
        <v>939</v>
      </c>
      <c r="C246" s="42">
        <v>54</v>
      </c>
      <c r="D246" s="298">
        <v>13</v>
      </c>
      <c r="E246" s="42">
        <v>24</v>
      </c>
      <c r="F246" s="42">
        <v>18</v>
      </c>
      <c r="G246" s="42">
        <v>12</v>
      </c>
      <c r="H246" s="298">
        <v>0</v>
      </c>
      <c r="I246" s="298">
        <v>0</v>
      </c>
      <c r="J246" s="42">
        <v>20</v>
      </c>
      <c r="K246" s="42">
        <v>15</v>
      </c>
      <c r="L246" s="42">
        <v>15</v>
      </c>
      <c r="M246" s="42">
        <v>3</v>
      </c>
      <c r="N246" s="298">
        <v>1</v>
      </c>
      <c r="O246" s="42">
        <v>15</v>
      </c>
      <c r="P246" s="42">
        <v>17</v>
      </c>
      <c r="Q246" s="42">
        <v>17</v>
      </c>
      <c r="R246" s="42">
        <v>5</v>
      </c>
      <c r="S246" s="298">
        <v>0</v>
      </c>
      <c r="T246" s="42">
        <v>9</v>
      </c>
      <c r="U246" s="42">
        <v>20</v>
      </c>
      <c r="V246" s="42">
        <v>15</v>
      </c>
      <c r="W246" s="42">
        <v>9</v>
      </c>
      <c r="X246" s="298">
        <v>1</v>
      </c>
      <c r="Y246" s="302">
        <f t="shared" si="47"/>
        <v>17</v>
      </c>
      <c r="Z246" s="302">
        <f t="shared" si="48"/>
        <v>31.481481481481481</v>
      </c>
      <c r="AA246">
        <f t="shared" si="37"/>
        <v>17.5</v>
      </c>
      <c r="AB246" s="302">
        <f t="shared" si="38"/>
        <v>32.407407407407405</v>
      </c>
      <c r="AC246">
        <f t="shared" si="39"/>
        <v>14.75</v>
      </c>
      <c r="AD246" s="302">
        <f t="shared" si="40"/>
        <v>27.314814814814813</v>
      </c>
      <c r="AE246" s="302">
        <f t="shared" si="41"/>
        <v>4.25</v>
      </c>
      <c r="AF246" s="302">
        <f t="shared" si="42"/>
        <v>7.8703703703703702</v>
      </c>
      <c r="AG246" s="302">
        <f t="shared" si="43"/>
        <v>0.5</v>
      </c>
      <c r="AH246" s="302">
        <f t="shared" si="44"/>
        <v>0.92592592592592582</v>
      </c>
    </row>
    <row r="247" spans="1:34">
      <c r="A247">
        <v>1900</v>
      </c>
      <c r="B247" s="100" t="s">
        <v>966</v>
      </c>
      <c r="C247" s="42">
        <v>176</v>
      </c>
      <c r="D247" s="298">
        <v>23</v>
      </c>
      <c r="E247" s="42">
        <v>97</v>
      </c>
      <c r="F247" s="42">
        <v>54</v>
      </c>
      <c r="G247" s="42">
        <v>20</v>
      </c>
      <c r="H247" s="42">
        <v>5</v>
      </c>
      <c r="I247" s="298">
        <v>0</v>
      </c>
      <c r="J247" s="42">
        <v>51</v>
      </c>
      <c r="K247" s="42">
        <v>61</v>
      </c>
      <c r="L247" s="42">
        <v>55</v>
      </c>
      <c r="M247" s="42">
        <v>9</v>
      </c>
      <c r="N247" s="298">
        <v>0</v>
      </c>
      <c r="O247" s="42">
        <v>68</v>
      </c>
      <c r="P247" s="42">
        <v>60</v>
      </c>
      <c r="Q247" s="42">
        <v>36</v>
      </c>
      <c r="R247" s="42">
        <v>11</v>
      </c>
      <c r="S247" s="298">
        <v>1</v>
      </c>
      <c r="T247" s="42">
        <v>41</v>
      </c>
      <c r="U247" s="42">
        <v>57</v>
      </c>
      <c r="V247" s="42">
        <v>56</v>
      </c>
      <c r="W247" s="42">
        <v>21</v>
      </c>
      <c r="X247" s="42">
        <v>1</v>
      </c>
      <c r="Y247" s="302">
        <f t="shared" si="47"/>
        <v>64.25</v>
      </c>
      <c r="Z247" s="302">
        <f t="shared" si="48"/>
        <v>36.50568181818182</v>
      </c>
      <c r="AA247">
        <f t="shared" si="37"/>
        <v>58</v>
      </c>
      <c r="AB247" s="302">
        <f t="shared" si="38"/>
        <v>32.954545454545453</v>
      </c>
      <c r="AC247">
        <f t="shared" si="39"/>
        <v>41.75</v>
      </c>
      <c r="AD247" s="302">
        <f t="shared" si="40"/>
        <v>23.72159090909091</v>
      </c>
      <c r="AE247" s="302">
        <f t="shared" si="41"/>
        <v>11.5</v>
      </c>
      <c r="AF247" s="302">
        <f t="shared" si="42"/>
        <v>6.5340909090909092</v>
      </c>
      <c r="AG247" s="302">
        <f t="shared" si="43"/>
        <v>0.5</v>
      </c>
      <c r="AH247" s="302">
        <f t="shared" si="44"/>
        <v>0.28409090909090912</v>
      </c>
    </row>
    <row r="248" spans="1:34">
      <c r="A248">
        <v>1900</v>
      </c>
      <c r="B248" s="242" t="s">
        <v>1054</v>
      </c>
      <c r="C248" s="298">
        <v>60</v>
      </c>
      <c r="D248" s="42">
        <v>5</v>
      </c>
      <c r="E248" s="42">
        <v>23</v>
      </c>
      <c r="F248" s="42">
        <v>28</v>
      </c>
      <c r="G248" s="298">
        <v>8</v>
      </c>
      <c r="H248" s="298">
        <v>1</v>
      </c>
      <c r="I248" s="298">
        <v>0</v>
      </c>
      <c r="J248" s="298">
        <v>10</v>
      </c>
      <c r="K248" s="42">
        <v>25</v>
      </c>
      <c r="L248" s="42">
        <v>22</v>
      </c>
      <c r="M248" s="298">
        <v>3</v>
      </c>
      <c r="N248" s="298">
        <v>0</v>
      </c>
      <c r="O248" s="42">
        <v>23</v>
      </c>
      <c r="P248" s="42">
        <v>11</v>
      </c>
      <c r="Q248" s="42">
        <v>19</v>
      </c>
      <c r="R248" s="298">
        <v>7</v>
      </c>
      <c r="S248" s="298">
        <v>0</v>
      </c>
      <c r="T248" s="42">
        <v>9</v>
      </c>
      <c r="U248" s="42">
        <v>13</v>
      </c>
      <c r="V248" s="42">
        <v>25</v>
      </c>
      <c r="W248" s="42">
        <v>11</v>
      </c>
      <c r="X248">
        <v>2</v>
      </c>
      <c r="Y248" s="302">
        <f t="shared" si="47"/>
        <v>16.25</v>
      </c>
      <c r="Z248" s="302">
        <f t="shared" si="48"/>
        <v>27.083333333333332</v>
      </c>
      <c r="AA248">
        <f t="shared" si="37"/>
        <v>19.25</v>
      </c>
      <c r="AB248" s="302">
        <f t="shared" si="38"/>
        <v>32.083333333333336</v>
      </c>
      <c r="AC248">
        <f t="shared" si="39"/>
        <v>18.5</v>
      </c>
      <c r="AD248" s="302">
        <f t="shared" si="40"/>
        <v>30.833333333333336</v>
      </c>
      <c r="AE248" s="302">
        <f t="shared" si="41"/>
        <v>5.5</v>
      </c>
      <c r="AF248" s="302">
        <f t="shared" si="42"/>
        <v>9.1666666666666661</v>
      </c>
      <c r="AG248" s="302">
        <f t="shared" si="43"/>
        <v>0.5</v>
      </c>
      <c r="AH248" s="302">
        <f t="shared" si="44"/>
        <v>0.83333333333333337</v>
      </c>
    </row>
    <row r="249" spans="1:34">
      <c r="A249">
        <v>1900</v>
      </c>
      <c r="B249" s="100" t="s">
        <v>953</v>
      </c>
      <c r="C249" s="42">
        <v>237</v>
      </c>
      <c r="D249" s="298">
        <v>32</v>
      </c>
      <c r="E249" s="42">
        <v>66</v>
      </c>
      <c r="F249" s="42">
        <v>83</v>
      </c>
      <c r="G249" s="42">
        <v>77</v>
      </c>
      <c r="H249" s="298">
        <v>7</v>
      </c>
      <c r="I249" s="42">
        <v>4</v>
      </c>
      <c r="J249" s="42">
        <v>37</v>
      </c>
      <c r="K249" s="42">
        <v>57</v>
      </c>
      <c r="L249" s="42">
        <v>102</v>
      </c>
      <c r="M249" s="42">
        <v>34</v>
      </c>
      <c r="N249" s="42">
        <v>7</v>
      </c>
      <c r="O249" s="42">
        <v>45</v>
      </c>
      <c r="P249" s="42">
        <v>58</v>
      </c>
      <c r="Q249" s="42">
        <v>79</v>
      </c>
      <c r="R249" s="298">
        <v>54</v>
      </c>
      <c r="S249" s="42">
        <v>1</v>
      </c>
      <c r="T249" s="42">
        <v>18</v>
      </c>
      <c r="U249" s="42">
        <v>39</v>
      </c>
      <c r="V249" s="42">
        <v>79</v>
      </c>
      <c r="W249" s="42">
        <v>83</v>
      </c>
      <c r="X249" s="42">
        <v>18</v>
      </c>
      <c r="Y249" s="302">
        <f t="shared" si="47"/>
        <v>41.5</v>
      </c>
      <c r="Z249" s="302">
        <f t="shared" si="48"/>
        <v>17.510548523206751</v>
      </c>
      <c r="AA249">
        <f t="shared" si="37"/>
        <v>59.25</v>
      </c>
      <c r="AB249" s="302">
        <f t="shared" si="38"/>
        <v>25</v>
      </c>
      <c r="AC249">
        <f t="shared" si="39"/>
        <v>84.25</v>
      </c>
      <c r="AD249" s="302">
        <f t="shared" si="40"/>
        <v>35.548523206751057</v>
      </c>
      <c r="AE249" s="302">
        <f t="shared" si="41"/>
        <v>44.5</v>
      </c>
      <c r="AF249" s="302">
        <f t="shared" si="42"/>
        <v>18.776371308016877</v>
      </c>
      <c r="AG249" s="302">
        <f t="shared" si="43"/>
        <v>7.5</v>
      </c>
      <c r="AH249" s="302">
        <f t="shared" si="44"/>
        <v>3.1645569620253164</v>
      </c>
    </row>
    <row r="250" spans="1:34">
      <c r="A250">
        <v>1900</v>
      </c>
      <c r="B250" s="100" t="s">
        <v>967</v>
      </c>
      <c r="C250" s="42">
        <v>66</v>
      </c>
      <c r="D250" s="298">
        <v>8</v>
      </c>
      <c r="E250" s="42">
        <v>24</v>
      </c>
      <c r="F250" s="42">
        <v>17</v>
      </c>
      <c r="G250" s="42">
        <v>22</v>
      </c>
      <c r="H250" s="298">
        <v>3</v>
      </c>
      <c r="I250" s="298">
        <v>0</v>
      </c>
      <c r="J250" s="42">
        <v>14</v>
      </c>
      <c r="K250" s="42">
        <v>19</v>
      </c>
      <c r="L250" s="42">
        <v>28</v>
      </c>
      <c r="M250" s="42">
        <v>5</v>
      </c>
      <c r="N250" s="298">
        <v>0</v>
      </c>
      <c r="O250" s="42">
        <v>20</v>
      </c>
      <c r="P250" s="42">
        <v>15</v>
      </c>
      <c r="Q250" s="42">
        <v>21</v>
      </c>
      <c r="R250" s="42">
        <v>10</v>
      </c>
      <c r="S250" s="298">
        <v>0</v>
      </c>
      <c r="T250" s="42">
        <v>7</v>
      </c>
      <c r="U250" s="42">
        <v>17</v>
      </c>
      <c r="V250" s="42">
        <v>22</v>
      </c>
      <c r="W250" s="42">
        <v>17</v>
      </c>
      <c r="X250" s="298">
        <v>3</v>
      </c>
      <c r="Y250" s="302">
        <f t="shared" si="47"/>
        <v>16.25</v>
      </c>
      <c r="Z250" s="302">
        <f t="shared" si="48"/>
        <v>24.621212121212121</v>
      </c>
      <c r="AA250">
        <f t="shared" si="37"/>
        <v>17</v>
      </c>
      <c r="AB250" s="302">
        <f t="shared" si="38"/>
        <v>25.757575757575758</v>
      </c>
      <c r="AC250">
        <f t="shared" si="39"/>
        <v>23.25</v>
      </c>
      <c r="AD250" s="302">
        <f t="shared" si="40"/>
        <v>35.227272727272727</v>
      </c>
      <c r="AE250" s="302">
        <f t="shared" si="41"/>
        <v>8.75</v>
      </c>
      <c r="AF250" s="302">
        <f t="shared" si="42"/>
        <v>13.257575757575758</v>
      </c>
      <c r="AG250" s="302">
        <f t="shared" si="43"/>
        <v>0.75</v>
      </c>
      <c r="AH250" s="302">
        <f t="shared" si="44"/>
        <v>1.1363636363636365</v>
      </c>
    </row>
    <row r="251" spans="1:34">
      <c r="A251">
        <v>1900</v>
      </c>
      <c r="B251" s="100" t="s">
        <v>968</v>
      </c>
      <c r="C251" s="42">
        <v>117</v>
      </c>
      <c r="D251" s="298">
        <v>7</v>
      </c>
      <c r="E251" s="42">
        <v>54</v>
      </c>
      <c r="F251" s="42">
        <v>43</v>
      </c>
      <c r="G251" s="42">
        <v>19</v>
      </c>
      <c r="H251" s="42">
        <v>1</v>
      </c>
      <c r="I251" s="42">
        <v>1</v>
      </c>
      <c r="J251" s="298">
        <v>20</v>
      </c>
      <c r="K251" s="42">
        <v>49</v>
      </c>
      <c r="L251" s="42">
        <v>43</v>
      </c>
      <c r="M251" s="42">
        <v>5</v>
      </c>
      <c r="N251" s="298">
        <v>0</v>
      </c>
      <c r="O251" s="42">
        <v>41</v>
      </c>
      <c r="P251" s="42">
        <v>28</v>
      </c>
      <c r="Q251" s="42">
        <v>36</v>
      </c>
      <c r="R251" s="298">
        <v>12</v>
      </c>
      <c r="S251" s="298">
        <v>0</v>
      </c>
      <c r="T251" s="42">
        <v>12</v>
      </c>
      <c r="U251" s="42">
        <v>29</v>
      </c>
      <c r="V251" s="42">
        <v>50</v>
      </c>
      <c r="W251" s="42">
        <v>22</v>
      </c>
      <c r="X251" s="42">
        <v>4</v>
      </c>
      <c r="Y251" s="302">
        <f t="shared" si="47"/>
        <v>31.75</v>
      </c>
      <c r="Z251" s="302">
        <f t="shared" si="48"/>
        <v>27.136752136752136</v>
      </c>
      <c r="AA251">
        <f t="shared" si="37"/>
        <v>37.25</v>
      </c>
      <c r="AB251" s="302">
        <f t="shared" si="38"/>
        <v>31.837606837606835</v>
      </c>
      <c r="AC251">
        <f t="shared" si="39"/>
        <v>37</v>
      </c>
      <c r="AD251" s="302">
        <f t="shared" si="40"/>
        <v>31.623931623931622</v>
      </c>
      <c r="AE251" s="302">
        <f t="shared" si="41"/>
        <v>10</v>
      </c>
      <c r="AF251" s="302">
        <f t="shared" si="42"/>
        <v>8.5470085470085468</v>
      </c>
      <c r="AG251" s="302">
        <f t="shared" si="43"/>
        <v>1.25</v>
      </c>
      <c r="AH251" s="302">
        <f t="shared" si="44"/>
        <v>1.0683760683760684</v>
      </c>
    </row>
    <row r="252" spans="1:34">
      <c r="A252">
        <v>1900</v>
      </c>
      <c r="B252" s="100" t="s">
        <v>836</v>
      </c>
      <c r="C252" s="42">
        <v>206</v>
      </c>
      <c r="D252" s="298">
        <v>12</v>
      </c>
      <c r="E252" s="42">
        <v>116</v>
      </c>
      <c r="F252" s="42">
        <v>67</v>
      </c>
      <c r="G252" s="42">
        <v>22</v>
      </c>
      <c r="H252" s="42">
        <v>1</v>
      </c>
      <c r="I252" s="298">
        <v>0</v>
      </c>
      <c r="J252" s="42">
        <v>60</v>
      </c>
      <c r="K252" s="42">
        <v>73</v>
      </c>
      <c r="L252" s="42">
        <v>62</v>
      </c>
      <c r="M252" s="42">
        <v>10</v>
      </c>
      <c r="N252" s="42">
        <v>1</v>
      </c>
      <c r="O252" s="42">
        <v>72</v>
      </c>
      <c r="P252" s="42">
        <v>70</v>
      </c>
      <c r="Q252" s="42">
        <v>45</v>
      </c>
      <c r="R252" s="42">
        <v>18</v>
      </c>
      <c r="S252" s="298">
        <v>1</v>
      </c>
      <c r="T252" s="42">
        <v>32</v>
      </c>
      <c r="U252" s="42">
        <v>55</v>
      </c>
      <c r="V252" s="42">
        <v>92</v>
      </c>
      <c r="W252" s="42">
        <v>24</v>
      </c>
      <c r="X252" s="42">
        <v>3</v>
      </c>
      <c r="Y252" s="302">
        <f t="shared" si="47"/>
        <v>70</v>
      </c>
      <c r="Z252" s="302">
        <f t="shared" si="48"/>
        <v>33.980582524271846</v>
      </c>
      <c r="AA252">
        <f t="shared" si="37"/>
        <v>66.25</v>
      </c>
      <c r="AB252" s="302">
        <f t="shared" si="38"/>
        <v>32.160194174757287</v>
      </c>
      <c r="AC252">
        <f t="shared" si="39"/>
        <v>55.25</v>
      </c>
      <c r="AD252" s="302">
        <f t="shared" si="40"/>
        <v>26.820388349514563</v>
      </c>
      <c r="AE252" s="302">
        <f t="shared" si="41"/>
        <v>13.25</v>
      </c>
      <c r="AF252" s="302">
        <f t="shared" si="42"/>
        <v>6.4320388349514559</v>
      </c>
      <c r="AG252" s="302">
        <f t="shared" si="43"/>
        <v>1.25</v>
      </c>
      <c r="AH252" s="302">
        <f t="shared" si="44"/>
        <v>0.60679611650485432</v>
      </c>
    </row>
    <row r="253" spans="1:34">
      <c r="A253">
        <v>1900</v>
      </c>
      <c r="B253" s="100" t="s">
        <v>837</v>
      </c>
      <c r="C253" s="42">
        <v>281</v>
      </c>
      <c r="D253" s="298">
        <v>29</v>
      </c>
      <c r="E253" s="42">
        <v>143</v>
      </c>
      <c r="F253" s="42">
        <v>82</v>
      </c>
      <c r="G253" s="42">
        <v>52</v>
      </c>
      <c r="H253" s="42">
        <v>4</v>
      </c>
      <c r="I253" s="298">
        <v>0</v>
      </c>
      <c r="J253" s="42">
        <v>73</v>
      </c>
      <c r="K253" s="42">
        <v>91</v>
      </c>
      <c r="L253" s="42">
        <v>99</v>
      </c>
      <c r="M253" s="42">
        <v>16</v>
      </c>
      <c r="N253" s="42">
        <v>2</v>
      </c>
      <c r="O253" s="42">
        <v>88</v>
      </c>
      <c r="P253" s="42">
        <v>97</v>
      </c>
      <c r="Q253" s="42">
        <v>71</v>
      </c>
      <c r="R253" s="42">
        <v>25</v>
      </c>
      <c r="S253" s="298">
        <v>0</v>
      </c>
      <c r="T253" s="42">
        <v>51</v>
      </c>
      <c r="U253" s="42">
        <v>83</v>
      </c>
      <c r="V253" s="42">
        <v>101</v>
      </c>
      <c r="W253" s="42">
        <v>37</v>
      </c>
      <c r="X253" s="42">
        <v>9</v>
      </c>
      <c r="Y253" s="302">
        <f t="shared" ref="Y253:Y285" si="49">AVERAGE(T253,O253,J253,E253)</f>
        <v>88.75</v>
      </c>
      <c r="Z253" s="302">
        <f t="shared" ref="Z253:Z284" si="50">Y253/C253*100</f>
        <v>31.583629893238435</v>
      </c>
      <c r="AA253">
        <f t="shared" si="37"/>
        <v>88.25</v>
      </c>
      <c r="AB253" s="302">
        <f t="shared" si="38"/>
        <v>31.405693950177938</v>
      </c>
      <c r="AC253">
        <f t="shared" si="39"/>
        <v>80.75</v>
      </c>
      <c r="AD253" s="302">
        <f t="shared" si="40"/>
        <v>28.736654804270461</v>
      </c>
      <c r="AE253" s="302">
        <f t="shared" si="41"/>
        <v>20.5</v>
      </c>
      <c r="AF253" s="302">
        <f t="shared" si="42"/>
        <v>7.2953736654804269</v>
      </c>
      <c r="AG253" s="302">
        <f t="shared" si="43"/>
        <v>2.75</v>
      </c>
      <c r="AH253" s="302">
        <f t="shared" si="44"/>
        <v>0.97864768683274017</v>
      </c>
    </row>
    <row r="254" spans="1:34">
      <c r="A254">
        <v>1900</v>
      </c>
      <c r="B254" s="100" t="s">
        <v>834</v>
      </c>
      <c r="C254" s="42">
        <v>88</v>
      </c>
      <c r="D254" s="298">
        <v>8</v>
      </c>
      <c r="E254" s="42">
        <v>40</v>
      </c>
      <c r="F254" s="42">
        <v>37</v>
      </c>
      <c r="G254" s="42">
        <v>9</v>
      </c>
      <c r="H254" s="298">
        <v>2</v>
      </c>
      <c r="I254" s="298">
        <v>0</v>
      </c>
      <c r="J254" s="42">
        <v>20</v>
      </c>
      <c r="K254" s="42">
        <v>36</v>
      </c>
      <c r="L254" s="42">
        <v>27</v>
      </c>
      <c r="M254" s="42">
        <v>4</v>
      </c>
      <c r="N254" s="298">
        <v>1</v>
      </c>
      <c r="O254" s="42">
        <v>28</v>
      </c>
      <c r="P254" s="42">
        <v>31</v>
      </c>
      <c r="Q254" s="42">
        <v>22</v>
      </c>
      <c r="R254" s="42">
        <v>7</v>
      </c>
      <c r="S254" s="298">
        <v>0</v>
      </c>
      <c r="T254" s="42">
        <v>18</v>
      </c>
      <c r="U254" s="42">
        <v>21</v>
      </c>
      <c r="V254" s="42">
        <v>40</v>
      </c>
      <c r="W254" s="42">
        <v>7</v>
      </c>
      <c r="X254" s="42">
        <v>2</v>
      </c>
      <c r="Y254" s="302">
        <f t="shared" si="49"/>
        <v>26.5</v>
      </c>
      <c r="Z254" s="302">
        <f t="shared" si="50"/>
        <v>30.113636363636363</v>
      </c>
      <c r="AA254">
        <f t="shared" si="37"/>
        <v>31.25</v>
      </c>
      <c r="AB254" s="302">
        <f t="shared" si="38"/>
        <v>35.511363636363633</v>
      </c>
      <c r="AC254">
        <f t="shared" si="39"/>
        <v>24.5</v>
      </c>
      <c r="AD254" s="302">
        <f t="shared" si="40"/>
        <v>27.84090909090909</v>
      </c>
      <c r="AE254" s="302">
        <f t="shared" si="41"/>
        <v>5</v>
      </c>
      <c r="AF254" s="302">
        <f t="shared" si="42"/>
        <v>5.6818181818181817</v>
      </c>
      <c r="AG254" s="302">
        <f t="shared" si="43"/>
        <v>0.75</v>
      </c>
      <c r="AH254" s="302">
        <f t="shared" si="44"/>
        <v>0.85227272727272718</v>
      </c>
    </row>
    <row r="255" spans="1:34">
      <c r="A255">
        <v>1900</v>
      </c>
      <c r="B255" s="100" t="s">
        <v>835</v>
      </c>
      <c r="C255" s="42">
        <v>78</v>
      </c>
      <c r="D255" s="298">
        <v>6</v>
      </c>
      <c r="E255" s="42">
        <v>26</v>
      </c>
      <c r="F255" s="42">
        <v>27</v>
      </c>
      <c r="G255" s="42">
        <v>23</v>
      </c>
      <c r="H255" s="42">
        <v>2</v>
      </c>
      <c r="I255" s="298">
        <v>0</v>
      </c>
      <c r="J255" s="298">
        <v>13</v>
      </c>
      <c r="K255" s="42">
        <v>25</v>
      </c>
      <c r="L255" s="42">
        <v>34</v>
      </c>
      <c r="M255" s="42">
        <v>6</v>
      </c>
      <c r="N255" s="298">
        <v>0</v>
      </c>
      <c r="O255" s="42">
        <v>20</v>
      </c>
      <c r="P255" s="42">
        <v>24</v>
      </c>
      <c r="Q255" s="42">
        <v>21</v>
      </c>
      <c r="R255" s="42">
        <v>13</v>
      </c>
      <c r="S255" s="298">
        <v>0</v>
      </c>
      <c r="T255" s="298">
        <v>10</v>
      </c>
      <c r="U255" s="42">
        <v>19</v>
      </c>
      <c r="V255" s="42">
        <v>31</v>
      </c>
      <c r="W255" s="42">
        <v>16</v>
      </c>
      <c r="X255" s="42">
        <v>2</v>
      </c>
      <c r="Y255" s="302">
        <f t="shared" si="49"/>
        <v>17.25</v>
      </c>
      <c r="Z255" s="302">
        <f t="shared" si="50"/>
        <v>22.115384615384613</v>
      </c>
      <c r="AA255">
        <f t="shared" si="37"/>
        <v>23.75</v>
      </c>
      <c r="AB255" s="302">
        <f t="shared" si="38"/>
        <v>30.448717948717945</v>
      </c>
      <c r="AC255">
        <f t="shared" si="39"/>
        <v>27.25</v>
      </c>
      <c r="AD255" s="302">
        <f t="shared" si="40"/>
        <v>34.935897435897431</v>
      </c>
      <c r="AE255" s="302">
        <f t="shared" si="41"/>
        <v>9.25</v>
      </c>
      <c r="AF255" s="302">
        <f t="shared" si="42"/>
        <v>11.858974358974358</v>
      </c>
      <c r="AG255" s="302">
        <f t="shared" si="43"/>
        <v>0.5</v>
      </c>
      <c r="AH255" s="302">
        <f t="shared" si="44"/>
        <v>0.64102564102564097</v>
      </c>
    </row>
    <row r="256" spans="1:34">
      <c r="A256">
        <v>1900</v>
      </c>
      <c r="B256" s="100" t="s">
        <v>838</v>
      </c>
      <c r="C256" s="42">
        <v>350</v>
      </c>
      <c r="D256" s="42">
        <v>51</v>
      </c>
      <c r="E256" s="42">
        <v>161</v>
      </c>
      <c r="F256" s="42">
        <v>121</v>
      </c>
      <c r="G256" s="42">
        <v>64</v>
      </c>
      <c r="H256" s="42">
        <v>4</v>
      </c>
      <c r="I256" s="298">
        <v>0</v>
      </c>
      <c r="J256" s="42">
        <v>84</v>
      </c>
      <c r="K256" s="42">
        <v>126</v>
      </c>
      <c r="L256" s="42">
        <v>125</v>
      </c>
      <c r="M256" s="42">
        <v>14</v>
      </c>
      <c r="N256" s="42">
        <v>1</v>
      </c>
      <c r="O256" s="42">
        <v>117</v>
      </c>
      <c r="P256" s="42">
        <v>108</v>
      </c>
      <c r="Q256" s="42">
        <v>86</v>
      </c>
      <c r="R256" s="42">
        <v>39</v>
      </c>
      <c r="S256" s="298">
        <v>0</v>
      </c>
      <c r="T256" s="42">
        <v>61</v>
      </c>
      <c r="U256" s="42">
        <v>100</v>
      </c>
      <c r="V256" s="42">
        <v>137</v>
      </c>
      <c r="W256" s="42">
        <v>50</v>
      </c>
      <c r="X256" s="298">
        <v>2</v>
      </c>
      <c r="Y256" s="302">
        <f t="shared" si="49"/>
        <v>105.75</v>
      </c>
      <c r="Z256" s="302">
        <f t="shared" si="50"/>
        <v>30.214285714285715</v>
      </c>
      <c r="AA256">
        <f t="shared" si="37"/>
        <v>113.75</v>
      </c>
      <c r="AB256" s="302">
        <f t="shared" si="38"/>
        <v>32.5</v>
      </c>
      <c r="AC256">
        <f t="shared" si="39"/>
        <v>103</v>
      </c>
      <c r="AD256" s="302">
        <f t="shared" si="40"/>
        <v>29.428571428571427</v>
      </c>
      <c r="AE256" s="302">
        <f t="shared" si="41"/>
        <v>26.75</v>
      </c>
      <c r="AF256" s="302">
        <f t="shared" si="42"/>
        <v>7.6428571428571432</v>
      </c>
      <c r="AG256" s="302">
        <f t="shared" si="43"/>
        <v>0.75</v>
      </c>
      <c r="AH256" s="302">
        <f t="shared" si="44"/>
        <v>0.2142857142857143</v>
      </c>
    </row>
    <row r="257" spans="1:34">
      <c r="A257">
        <v>1900</v>
      </c>
      <c r="B257" s="100" t="s">
        <v>839</v>
      </c>
      <c r="C257" s="42">
        <v>262</v>
      </c>
      <c r="D257" s="298">
        <v>23</v>
      </c>
      <c r="E257" s="42">
        <v>127</v>
      </c>
      <c r="F257" s="42">
        <v>102</v>
      </c>
      <c r="G257" s="42">
        <v>30</v>
      </c>
      <c r="H257" s="42">
        <v>3</v>
      </c>
      <c r="I257" s="298">
        <v>0</v>
      </c>
      <c r="J257" s="42">
        <v>48</v>
      </c>
      <c r="K257" s="42">
        <v>88</v>
      </c>
      <c r="L257" s="42">
        <v>110</v>
      </c>
      <c r="M257" s="42">
        <v>16</v>
      </c>
      <c r="N257" s="298">
        <v>0</v>
      </c>
      <c r="O257" s="42">
        <v>69</v>
      </c>
      <c r="P257" s="42">
        <v>90</v>
      </c>
      <c r="Q257" s="42">
        <v>79</v>
      </c>
      <c r="R257" s="42">
        <v>20</v>
      </c>
      <c r="S257" s="42">
        <v>4</v>
      </c>
      <c r="T257" s="42">
        <v>41</v>
      </c>
      <c r="U257" s="42">
        <v>75</v>
      </c>
      <c r="V257" s="42">
        <v>110</v>
      </c>
      <c r="W257" s="42">
        <v>28</v>
      </c>
      <c r="X257" s="42">
        <v>8</v>
      </c>
      <c r="Y257" s="302">
        <f t="shared" si="49"/>
        <v>71.25</v>
      </c>
      <c r="Z257" s="302">
        <f t="shared" si="50"/>
        <v>27.194656488549619</v>
      </c>
      <c r="AA257">
        <f t="shared" si="37"/>
        <v>88.75</v>
      </c>
      <c r="AB257" s="302">
        <f t="shared" si="38"/>
        <v>33.874045801526719</v>
      </c>
      <c r="AC257">
        <f t="shared" si="39"/>
        <v>82.25</v>
      </c>
      <c r="AD257" s="302">
        <f t="shared" si="40"/>
        <v>31.393129770992367</v>
      </c>
      <c r="AE257" s="302">
        <f t="shared" si="41"/>
        <v>16.75</v>
      </c>
      <c r="AF257" s="302">
        <f t="shared" si="42"/>
        <v>6.393129770992366</v>
      </c>
      <c r="AG257" s="302">
        <f t="shared" si="43"/>
        <v>3</v>
      </c>
      <c r="AH257" s="302">
        <f t="shared" si="44"/>
        <v>1.1450381679389312</v>
      </c>
    </row>
    <row r="258" spans="1:34">
      <c r="A258">
        <v>1900</v>
      </c>
      <c r="B258" s="100" t="s">
        <v>840</v>
      </c>
      <c r="C258" s="42">
        <v>182</v>
      </c>
      <c r="D258" s="42">
        <v>33</v>
      </c>
      <c r="E258" s="42">
        <v>100</v>
      </c>
      <c r="F258" s="42">
        <v>60</v>
      </c>
      <c r="G258" s="42">
        <v>20</v>
      </c>
      <c r="H258" s="42">
        <v>2</v>
      </c>
      <c r="I258" s="298">
        <v>0</v>
      </c>
      <c r="J258" s="42">
        <v>60</v>
      </c>
      <c r="K258" s="42">
        <v>48</v>
      </c>
      <c r="L258" s="42">
        <v>67</v>
      </c>
      <c r="M258" s="42">
        <v>5</v>
      </c>
      <c r="N258" s="298">
        <v>2</v>
      </c>
      <c r="O258" s="42">
        <v>69</v>
      </c>
      <c r="P258" s="42">
        <v>61</v>
      </c>
      <c r="Q258" s="42">
        <v>38</v>
      </c>
      <c r="R258" s="42">
        <v>14</v>
      </c>
      <c r="S258" s="298">
        <v>0</v>
      </c>
      <c r="T258" s="42">
        <v>43</v>
      </c>
      <c r="U258" s="42">
        <v>51</v>
      </c>
      <c r="V258" s="42">
        <v>59</v>
      </c>
      <c r="W258" s="42">
        <v>24</v>
      </c>
      <c r="X258" s="42">
        <v>5</v>
      </c>
      <c r="Y258" s="302">
        <f t="shared" si="49"/>
        <v>68</v>
      </c>
      <c r="Z258" s="302">
        <f t="shared" si="50"/>
        <v>37.362637362637365</v>
      </c>
      <c r="AA258">
        <f t="shared" si="37"/>
        <v>55</v>
      </c>
      <c r="AB258" s="302">
        <f t="shared" si="38"/>
        <v>30.219780219780219</v>
      </c>
      <c r="AC258">
        <f t="shared" si="39"/>
        <v>46</v>
      </c>
      <c r="AD258" s="302">
        <f t="shared" si="40"/>
        <v>25.274725274725274</v>
      </c>
      <c r="AE258" s="302">
        <f t="shared" si="41"/>
        <v>11.25</v>
      </c>
      <c r="AF258" s="302">
        <f t="shared" si="42"/>
        <v>6.1813186813186816</v>
      </c>
      <c r="AG258" s="302">
        <f t="shared" si="43"/>
        <v>1.75</v>
      </c>
      <c r="AH258" s="302">
        <f t="shared" si="44"/>
        <v>0.96153846153846156</v>
      </c>
    </row>
    <row r="259" spans="1:34" s="61" customFormat="1">
      <c r="A259" s="61">
        <v>1900</v>
      </c>
      <c r="B259" s="239" t="s">
        <v>1055</v>
      </c>
      <c r="C259" s="61">
        <v>1216</v>
      </c>
      <c r="D259" s="61">
        <v>357</v>
      </c>
      <c r="E259" s="61">
        <v>647</v>
      </c>
      <c r="F259" s="61">
        <v>389</v>
      </c>
      <c r="G259" s="61">
        <v>146</v>
      </c>
      <c r="H259" s="61">
        <v>33</v>
      </c>
      <c r="I259" s="61">
        <v>1</v>
      </c>
      <c r="J259" s="61">
        <v>389</v>
      </c>
      <c r="K259" s="61">
        <v>394</v>
      </c>
      <c r="L259" s="61">
        <v>341</v>
      </c>
      <c r="M259" s="61">
        <v>82</v>
      </c>
      <c r="N259" s="61">
        <v>10</v>
      </c>
      <c r="O259" s="61">
        <v>388</v>
      </c>
      <c r="P259" s="61">
        <v>359</v>
      </c>
      <c r="Q259" s="61">
        <v>347</v>
      </c>
      <c r="R259" s="61">
        <v>120</v>
      </c>
      <c r="S259" s="61">
        <v>2</v>
      </c>
      <c r="T259" s="61">
        <v>261</v>
      </c>
      <c r="U259" s="61">
        <v>338</v>
      </c>
      <c r="V259" s="61">
        <v>410</v>
      </c>
      <c r="W259" s="61">
        <v>177</v>
      </c>
      <c r="X259" s="61">
        <v>30</v>
      </c>
      <c r="Y259" s="304">
        <f t="shared" si="49"/>
        <v>421.25</v>
      </c>
      <c r="Z259" s="304">
        <f t="shared" si="50"/>
        <v>34.64226973684211</v>
      </c>
      <c r="AA259" s="61">
        <f t="shared" si="37"/>
        <v>370</v>
      </c>
      <c r="AB259" s="304">
        <f t="shared" si="38"/>
        <v>30.427631578947366</v>
      </c>
      <c r="AC259" s="61">
        <f t="shared" si="39"/>
        <v>311</v>
      </c>
      <c r="AD259" s="304">
        <f t="shared" si="40"/>
        <v>25.575657894736842</v>
      </c>
      <c r="AE259" s="304">
        <f t="shared" si="41"/>
        <v>103</v>
      </c>
      <c r="AF259" s="304">
        <f t="shared" si="42"/>
        <v>8.4703947368421062</v>
      </c>
      <c r="AG259" s="304">
        <f t="shared" si="43"/>
        <v>10.75</v>
      </c>
      <c r="AH259" s="304">
        <f t="shared" si="44"/>
        <v>0.88404605263157887</v>
      </c>
    </row>
    <row r="260" spans="1:34">
      <c r="A260">
        <v>1900</v>
      </c>
      <c r="B260" s="100" t="s">
        <v>818</v>
      </c>
      <c r="C260">
        <v>183</v>
      </c>
      <c r="D260" s="298">
        <v>20</v>
      </c>
      <c r="E260">
        <v>68</v>
      </c>
      <c r="F260">
        <v>66</v>
      </c>
      <c r="G260">
        <v>38</v>
      </c>
      <c r="H260">
        <v>10</v>
      </c>
      <c r="I260" s="298">
        <v>1</v>
      </c>
      <c r="J260">
        <v>33</v>
      </c>
      <c r="K260">
        <v>53</v>
      </c>
      <c r="L260">
        <v>67</v>
      </c>
      <c r="M260">
        <v>28</v>
      </c>
      <c r="N260">
        <v>2</v>
      </c>
      <c r="O260">
        <v>43</v>
      </c>
      <c r="P260">
        <v>44</v>
      </c>
      <c r="Q260">
        <v>66</v>
      </c>
      <c r="R260">
        <v>30</v>
      </c>
      <c r="S260" s="298">
        <v>0</v>
      </c>
      <c r="T260">
        <v>29</v>
      </c>
      <c r="U260">
        <v>36</v>
      </c>
      <c r="V260">
        <v>64</v>
      </c>
      <c r="W260">
        <v>45</v>
      </c>
      <c r="X260">
        <v>9</v>
      </c>
      <c r="Y260" s="302">
        <f t="shared" si="49"/>
        <v>43.25</v>
      </c>
      <c r="Z260" s="302">
        <f t="shared" si="50"/>
        <v>23.633879781420767</v>
      </c>
      <c r="AA260">
        <f t="shared" si="37"/>
        <v>49.75</v>
      </c>
      <c r="AB260" s="302">
        <f t="shared" si="38"/>
        <v>27.185792349726778</v>
      </c>
      <c r="AC260">
        <f t="shared" si="39"/>
        <v>58.75</v>
      </c>
      <c r="AD260" s="302">
        <f t="shared" si="40"/>
        <v>32.103825136612024</v>
      </c>
      <c r="AE260" s="302">
        <f t="shared" si="41"/>
        <v>28.25</v>
      </c>
      <c r="AF260" s="302">
        <f t="shared" si="42"/>
        <v>15.437158469945356</v>
      </c>
      <c r="AG260" s="302">
        <f t="shared" si="43"/>
        <v>3</v>
      </c>
      <c r="AH260" s="302">
        <f t="shared" si="44"/>
        <v>1.639344262295082</v>
      </c>
    </row>
    <row r="261" spans="1:34">
      <c r="A261">
        <v>1900</v>
      </c>
      <c r="B261" s="100" t="s">
        <v>819</v>
      </c>
      <c r="C261">
        <v>127</v>
      </c>
      <c r="D261" s="299">
        <v>43</v>
      </c>
      <c r="E261">
        <v>75</v>
      </c>
      <c r="F261">
        <v>36</v>
      </c>
      <c r="G261">
        <v>14</v>
      </c>
      <c r="H261">
        <v>2</v>
      </c>
      <c r="I261" s="298">
        <v>0</v>
      </c>
      <c r="J261">
        <v>50</v>
      </c>
      <c r="K261">
        <v>41</v>
      </c>
      <c r="L261">
        <v>26</v>
      </c>
      <c r="M261">
        <v>10</v>
      </c>
      <c r="N261" s="298">
        <v>0</v>
      </c>
      <c r="O261">
        <v>43</v>
      </c>
      <c r="P261">
        <v>45</v>
      </c>
      <c r="Q261">
        <v>29</v>
      </c>
      <c r="R261" s="298">
        <v>10</v>
      </c>
      <c r="S261" s="298">
        <v>0</v>
      </c>
      <c r="T261">
        <v>29</v>
      </c>
      <c r="U261">
        <v>39</v>
      </c>
      <c r="V261">
        <v>47</v>
      </c>
      <c r="W261">
        <v>9</v>
      </c>
      <c r="X261" s="298">
        <v>3</v>
      </c>
      <c r="Y261" s="302">
        <f t="shared" si="49"/>
        <v>49.25</v>
      </c>
      <c r="Z261" s="302">
        <f t="shared" si="50"/>
        <v>38.779527559055119</v>
      </c>
      <c r="AA261">
        <f t="shared" ref="AA261:AA324" si="51">AVERAGE(U261,P261,K261,F261)</f>
        <v>40.25</v>
      </c>
      <c r="AB261" s="302">
        <f t="shared" ref="AB261:AB324" si="52">AA261/C261*100</f>
        <v>31.69291338582677</v>
      </c>
      <c r="AC261">
        <f t="shared" ref="AC261:AC324" si="53">AVERAGE(V261,Q261,L261,G261)</f>
        <v>29</v>
      </c>
      <c r="AD261" s="302">
        <f t="shared" ref="AD261:AD324" si="54">AC261/C261*100</f>
        <v>22.834645669291341</v>
      </c>
      <c r="AE261" s="302">
        <f t="shared" ref="AE261:AE324" si="55">AVERAGE(W261,R261,M261,H261)</f>
        <v>7.75</v>
      </c>
      <c r="AF261" s="302">
        <f t="shared" ref="AF261:AF324" si="56">AE261/C261*100</f>
        <v>6.1023622047244093</v>
      </c>
      <c r="AG261" s="302">
        <f t="shared" ref="AG261:AG324" si="57">AVERAGE(X261,S261,N261,I261)</f>
        <v>0.75</v>
      </c>
      <c r="AH261" s="302">
        <f t="shared" ref="AH261:AH324" si="58">AG261/C261*100</f>
        <v>0.59055118110236215</v>
      </c>
    </row>
    <row r="262" spans="1:34">
      <c r="A262">
        <v>1900</v>
      </c>
      <c r="B262" s="100" t="s">
        <v>820</v>
      </c>
      <c r="C262">
        <v>376</v>
      </c>
      <c r="D262">
        <v>152</v>
      </c>
      <c r="E262">
        <v>235</v>
      </c>
      <c r="F262">
        <v>106</v>
      </c>
      <c r="G262">
        <v>30</v>
      </c>
      <c r="H262" s="298">
        <v>5</v>
      </c>
      <c r="I262" s="298">
        <v>0</v>
      </c>
      <c r="J262">
        <v>150</v>
      </c>
      <c r="K262">
        <v>126</v>
      </c>
      <c r="L262">
        <v>86</v>
      </c>
      <c r="M262">
        <v>11</v>
      </c>
      <c r="N262">
        <v>3</v>
      </c>
      <c r="O262">
        <v>130</v>
      </c>
      <c r="P262">
        <v>125</v>
      </c>
      <c r="Q262">
        <v>93</v>
      </c>
      <c r="R262" s="298">
        <v>26</v>
      </c>
      <c r="S262" s="298">
        <v>2</v>
      </c>
      <c r="T262">
        <v>101</v>
      </c>
      <c r="U262" s="298">
        <v>118</v>
      </c>
      <c r="V262" s="298">
        <v>114</v>
      </c>
      <c r="W262">
        <v>39</v>
      </c>
      <c r="X262" s="298">
        <v>4</v>
      </c>
      <c r="Y262" s="302">
        <f t="shared" si="49"/>
        <v>154</v>
      </c>
      <c r="Z262" s="302">
        <f t="shared" si="50"/>
        <v>40.957446808510639</v>
      </c>
      <c r="AA262">
        <f t="shared" si="51"/>
        <v>118.75</v>
      </c>
      <c r="AB262" s="302">
        <f t="shared" si="52"/>
        <v>31.582446808510639</v>
      </c>
      <c r="AC262">
        <f t="shared" si="53"/>
        <v>80.75</v>
      </c>
      <c r="AD262" s="302">
        <f t="shared" si="54"/>
        <v>21.476063829787233</v>
      </c>
      <c r="AE262" s="302">
        <f t="shared" si="55"/>
        <v>20.25</v>
      </c>
      <c r="AF262" s="302">
        <f t="shared" si="56"/>
        <v>5.3856382978723403</v>
      </c>
      <c r="AG262" s="302">
        <f t="shared" si="57"/>
        <v>2.25</v>
      </c>
      <c r="AH262" s="302">
        <f t="shared" si="58"/>
        <v>0.59840425531914898</v>
      </c>
    </row>
    <row r="263" spans="1:34">
      <c r="A263">
        <v>1900</v>
      </c>
      <c r="B263" s="100" t="s">
        <v>821</v>
      </c>
      <c r="C263">
        <v>266</v>
      </c>
      <c r="D263">
        <v>75</v>
      </c>
      <c r="E263">
        <v>140</v>
      </c>
      <c r="F263">
        <v>82</v>
      </c>
      <c r="G263">
        <v>36</v>
      </c>
      <c r="H263">
        <v>8</v>
      </c>
      <c r="I263" s="298">
        <v>0</v>
      </c>
      <c r="J263">
        <v>89</v>
      </c>
      <c r="K263">
        <v>82</v>
      </c>
      <c r="L263">
        <v>78</v>
      </c>
      <c r="M263">
        <v>15</v>
      </c>
      <c r="N263">
        <v>2</v>
      </c>
      <c r="O263">
        <v>92</v>
      </c>
      <c r="P263">
        <v>69</v>
      </c>
      <c r="Q263">
        <v>78</v>
      </c>
      <c r="R263">
        <v>27</v>
      </c>
      <c r="S263" s="298">
        <v>0</v>
      </c>
      <c r="T263">
        <v>57</v>
      </c>
      <c r="U263">
        <v>78</v>
      </c>
      <c r="V263">
        <v>89</v>
      </c>
      <c r="W263">
        <v>38</v>
      </c>
      <c r="X263">
        <v>4</v>
      </c>
      <c r="Y263" s="302">
        <f t="shared" si="49"/>
        <v>94.5</v>
      </c>
      <c r="Z263" s="302">
        <f t="shared" si="50"/>
        <v>35.526315789473685</v>
      </c>
      <c r="AA263">
        <f t="shared" si="51"/>
        <v>77.75</v>
      </c>
      <c r="AB263" s="302">
        <f t="shared" si="52"/>
        <v>29.229323308270676</v>
      </c>
      <c r="AC263">
        <f t="shared" si="53"/>
        <v>70.25</v>
      </c>
      <c r="AD263" s="302">
        <f t="shared" si="54"/>
        <v>26.409774436090228</v>
      </c>
      <c r="AE263" s="302">
        <f t="shared" si="55"/>
        <v>22</v>
      </c>
      <c r="AF263" s="302">
        <f t="shared" si="56"/>
        <v>8.2706766917293226</v>
      </c>
      <c r="AG263" s="302">
        <f t="shared" si="57"/>
        <v>1.5</v>
      </c>
      <c r="AH263" s="302">
        <f t="shared" si="58"/>
        <v>0.56390977443609014</v>
      </c>
    </row>
    <row r="264" spans="1:34">
      <c r="A264">
        <v>1900</v>
      </c>
      <c r="B264" s="100" t="s">
        <v>822</v>
      </c>
      <c r="C264">
        <v>264</v>
      </c>
      <c r="D264">
        <v>67</v>
      </c>
      <c r="E264">
        <v>129</v>
      </c>
      <c r="F264">
        <v>99</v>
      </c>
      <c r="G264">
        <v>28</v>
      </c>
      <c r="H264">
        <v>8</v>
      </c>
      <c r="I264" s="298">
        <v>0</v>
      </c>
      <c r="J264">
        <v>67</v>
      </c>
      <c r="K264">
        <v>92</v>
      </c>
      <c r="L264">
        <v>84</v>
      </c>
      <c r="M264">
        <v>18</v>
      </c>
      <c r="N264">
        <v>3</v>
      </c>
      <c r="O264">
        <v>80</v>
      </c>
      <c r="P264">
        <v>76</v>
      </c>
      <c r="Q264">
        <v>81</v>
      </c>
      <c r="R264">
        <v>27</v>
      </c>
      <c r="S264" s="298">
        <v>0</v>
      </c>
      <c r="T264">
        <v>45</v>
      </c>
      <c r="U264" s="298">
        <v>67</v>
      </c>
      <c r="V264" s="298">
        <v>96</v>
      </c>
      <c r="W264">
        <v>46</v>
      </c>
      <c r="X264">
        <v>10</v>
      </c>
      <c r="Y264" s="302">
        <f t="shared" si="49"/>
        <v>80.25</v>
      </c>
      <c r="Z264" s="302">
        <f t="shared" si="50"/>
        <v>30.39772727272727</v>
      </c>
      <c r="AA264">
        <f t="shared" si="51"/>
        <v>83.5</v>
      </c>
      <c r="AB264" s="302">
        <f t="shared" si="52"/>
        <v>31.628787878787879</v>
      </c>
      <c r="AC264">
        <f t="shared" si="53"/>
        <v>72.25</v>
      </c>
      <c r="AD264" s="302">
        <f t="shared" si="54"/>
        <v>27.367424242424242</v>
      </c>
      <c r="AE264" s="302">
        <f t="shared" si="55"/>
        <v>24.75</v>
      </c>
      <c r="AF264" s="302">
        <f t="shared" si="56"/>
        <v>9.375</v>
      </c>
      <c r="AG264" s="302">
        <f t="shared" si="57"/>
        <v>3.25</v>
      </c>
      <c r="AH264" s="302">
        <f t="shared" si="58"/>
        <v>1.231060606060606</v>
      </c>
    </row>
    <row r="265" spans="1:34" s="61" customFormat="1">
      <c r="A265" s="61">
        <v>1900</v>
      </c>
      <c r="B265" s="239" t="s">
        <v>1056</v>
      </c>
      <c r="C265" s="61">
        <v>185</v>
      </c>
      <c r="D265" s="61">
        <v>20</v>
      </c>
      <c r="E265" s="61">
        <v>48</v>
      </c>
      <c r="F265" s="61">
        <v>62</v>
      </c>
      <c r="G265" s="61">
        <v>64</v>
      </c>
      <c r="H265" s="61">
        <v>9</v>
      </c>
      <c r="I265" s="305">
        <v>2</v>
      </c>
      <c r="J265" s="61">
        <v>28</v>
      </c>
      <c r="K265" s="61">
        <v>43</v>
      </c>
      <c r="L265" s="61">
        <v>93</v>
      </c>
      <c r="M265" s="61">
        <v>18</v>
      </c>
      <c r="N265" s="61">
        <v>3</v>
      </c>
      <c r="O265" s="61">
        <v>39</v>
      </c>
      <c r="P265" s="61">
        <v>50</v>
      </c>
      <c r="Q265" s="61">
        <v>73</v>
      </c>
      <c r="R265" s="61">
        <v>23</v>
      </c>
      <c r="S265" s="305">
        <v>0</v>
      </c>
      <c r="T265" s="61">
        <v>24</v>
      </c>
      <c r="U265" s="61">
        <v>43</v>
      </c>
      <c r="V265" s="61">
        <v>80</v>
      </c>
      <c r="W265" s="61">
        <v>38</v>
      </c>
      <c r="X265" s="61">
        <v>0</v>
      </c>
      <c r="Y265" s="304">
        <f t="shared" si="49"/>
        <v>34.75</v>
      </c>
      <c r="Z265" s="304">
        <f t="shared" si="50"/>
        <v>18.783783783783782</v>
      </c>
      <c r="AA265" s="61">
        <f t="shared" si="51"/>
        <v>49.5</v>
      </c>
      <c r="AB265" s="304">
        <f t="shared" si="52"/>
        <v>26.756756756756754</v>
      </c>
      <c r="AC265" s="61">
        <f t="shared" si="53"/>
        <v>77.5</v>
      </c>
      <c r="AD265" s="306">
        <f t="shared" si="54"/>
        <v>41.891891891891895</v>
      </c>
      <c r="AE265" s="304">
        <f t="shared" si="55"/>
        <v>22</v>
      </c>
      <c r="AF265" s="304">
        <f t="shared" si="56"/>
        <v>11.891891891891893</v>
      </c>
      <c r="AG265" s="304">
        <f t="shared" si="57"/>
        <v>1.25</v>
      </c>
      <c r="AH265" s="304">
        <f t="shared" si="58"/>
        <v>0.67567567567567566</v>
      </c>
    </row>
    <row r="266" spans="1:34" s="61" customFormat="1">
      <c r="A266" s="61">
        <v>1900</v>
      </c>
      <c r="B266" s="239" t="s">
        <v>1057</v>
      </c>
      <c r="C266" s="61">
        <v>467</v>
      </c>
      <c r="D266" s="61">
        <v>92</v>
      </c>
      <c r="E266" s="61">
        <v>214</v>
      </c>
      <c r="F266" s="61">
        <v>150</v>
      </c>
      <c r="G266" s="61">
        <v>90</v>
      </c>
      <c r="H266" s="61">
        <v>11</v>
      </c>
      <c r="I266" s="61">
        <v>2</v>
      </c>
      <c r="J266" s="61">
        <v>105</v>
      </c>
      <c r="K266" s="61">
        <v>133</v>
      </c>
      <c r="L266" s="61">
        <v>173</v>
      </c>
      <c r="M266" s="61">
        <v>51</v>
      </c>
      <c r="N266" s="61">
        <v>5</v>
      </c>
      <c r="O266" s="61">
        <v>144</v>
      </c>
      <c r="P266" s="61">
        <v>146</v>
      </c>
      <c r="Q266" s="61">
        <v>120</v>
      </c>
      <c r="R266" s="61">
        <v>56</v>
      </c>
      <c r="S266" s="61">
        <v>1</v>
      </c>
      <c r="T266" s="61">
        <v>105</v>
      </c>
      <c r="U266" s="61">
        <v>115</v>
      </c>
      <c r="V266" s="61">
        <v>164</v>
      </c>
      <c r="W266" s="61">
        <v>73</v>
      </c>
      <c r="X266" s="61">
        <v>10</v>
      </c>
      <c r="Y266" s="304">
        <f t="shared" si="49"/>
        <v>142</v>
      </c>
      <c r="Z266" s="304">
        <f t="shared" si="50"/>
        <v>30.406852248394006</v>
      </c>
      <c r="AA266" s="61">
        <f t="shared" si="51"/>
        <v>136</v>
      </c>
      <c r="AB266" s="304">
        <f t="shared" si="52"/>
        <v>29.122055674518201</v>
      </c>
      <c r="AC266" s="61">
        <f t="shared" si="53"/>
        <v>136.75</v>
      </c>
      <c r="AD266" s="304">
        <f t="shared" si="54"/>
        <v>29.282655246252677</v>
      </c>
      <c r="AE266" s="304">
        <f t="shared" si="55"/>
        <v>47.75</v>
      </c>
      <c r="AF266" s="304">
        <f t="shared" si="56"/>
        <v>10.224839400428266</v>
      </c>
      <c r="AG266" s="304">
        <f t="shared" si="57"/>
        <v>4.5</v>
      </c>
      <c r="AH266" s="304">
        <f t="shared" si="58"/>
        <v>0.9635974304068522</v>
      </c>
    </row>
    <row r="267" spans="1:34">
      <c r="A267">
        <v>1900</v>
      </c>
      <c r="B267" s="100" t="s">
        <v>858</v>
      </c>
      <c r="C267">
        <v>77</v>
      </c>
      <c r="D267">
        <v>31</v>
      </c>
      <c r="E267">
        <v>46</v>
      </c>
      <c r="F267">
        <v>22</v>
      </c>
      <c r="G267">
        <v>9</v>
      </c>
      <c r="H267" s="298">
        <v>0</v>
      </c>
      <c r="I267" s="298">
        <v>0</v>
      </c>
      <c r="J267">
        <v>29</v>
      </c>
      <c r="K267">
        <v>17</v>
      </c>
      <c r="L267">
        <v>26</v>
      </c>
      <c r="M267">
        <v>5</v>
      </c>
      <c r="N267" s="298">
        <v>0</v>
      </c>
      <c r="O267">
        <v>38</v>
      </c>
      <c r="P267">
        <v>26</v>
      </c>
      <c r="Q267">
        <v>11</v>
      </c>
      <c r="R267">
        <v>2</v>
      </c>
      <c r="S267" s="298">
        <v>0</v>
      </c>
      <c r="T267">
        <v>27</v>
      </c>
      <c r="U267">
        <v>18</v>
      </c>
      <c r="V267">
        <v>24</v>
      </c>
      <c r="W267">
        <v>7</v>
      </c>
      <c r="X267">
        <v>1</v>
      </c>
      <c r="Y267" s="302">
        <f t="shared" si="49"/>
        <v>35</v>
      </c>
      <c r="Z267" s="302">
        <f t="shared" si="50"/>
        <v>45.454545454545453</v>
      </c>
      <c r="AA267">
        <f t="shared" si="51"/>
        <v>20.75</v>
      </c>
      <c r="AB267" s="302">
        <f t="shared" si="52"/>
        <v>26.948051948051948</v>
      </c>
      <c r="AC267">
        <f t="shared" si="53"/>
        <v>17.5</v>
      </c>
      <c r="AD267" s="302">
        <f t="shared" si="54"/>
        <v>22.727272727272727</v>
      </c>
      <c r="AE267" s="302">
        <f t="shared" si="55"/>
        <v>3.5</v>
      </c>
      <c r="AF267" s="302">
        <f t="shared" si="56"/>
        <v>4.5454545454545459</v>
      </c>
      <c r="AG267" s="302">
        <f t="shared" si="57"/>
        <v>0.25</v>
      </c>
      <c r="AH267" s="302">
        <f t="shared" si="58"/>
        <v>0.32467532467532467</v>
      </c>
    </row>
    <row r="268" spans="1:34">
      <c r="A268">
        <v>1900</v>
      </c>
      <c r="B268" s="100" t="s">
        <v>980</v>
      </c>
      <c r="C268">
        <v>18</v>
      </c>
      <c r="D268" s="299">
        <v>1</v>
      </c>
      <c r="E268">
        <v>7</v>
      </c>
      <c r="F268">
        <v>6</v>
      </c>
      <c r="G268" s="298">
        <v>5</v>
      </c>
      <c r="H268" s="298">
        <v>0</v>
      </c>
      <c r="I268" s="298">
        <v>0</v>
      </c>
      <c r="J268">
        <v>1</v>
      </c>
      <c r="K268">
        <v>6</v>
      </c>
      <c r="L268">
        <v>10</v>
      </c>
      <c r="M268" s="298">
        <v>1</v>
      </c>
      <c r="N268" s="298">
        <v>0</v>
      </c>
      <c r="O268" s="299">
        <v>3</v>
      </c>
      <c r="P268">
        <v>6</v>
      </c>
      <c r="Q268">
        <v>5</v>
      </c>
      <c r="R268" s="298">
        <v>4</v>
      </c>
      <c r="S268" s="298">
        <v>0</v>
      </c>
      <c r="T268">
        <v>2</v>
      </c>
      <c r="U268" s="298">
        <v>3</v>
      </c>
      <c r="V268">
        <v>8</v>
      </c>
      <c r="W268" s="298">
        <v>5</v>
      </c>
      <c r="X268" s="298">
        <v>0</v>
      </c>
      <c r="Y268" s="302">
        <f t="shared" si="49"/>
        <v>3.25</v>
      </c>
      <c r="Z268" s="302">
        <f t="shared" si="50"/>
        <v>18.055555555555554</v>
      </c>
      <c r="AA268">
        <f t="shared" si="51"/>
        <v>5.25</v>
      </c>
      <c r="AB268" s="302">
        <f t="shared" si="52"/>
        <v>29.166666666666668</v>
      </c>
      <c r="AC268">
        <f t="shared" si="53"/>
        <v>7</v>
      </c>
      <c r="AD268" s="302">
        <f t="shared" si="54"/>
        <v>38.888888888888893</v>
      </c>
      <c r="AE268" s="302">
        <f t="shared" si="55"/>
        <v>2.5</v>
      </c>
      <c r="AF268" s="302">
        <f t="shared" si="56"/>
        <v>13.888888888888889</v>
      </c>
      <c r="AG268" s="302">
        <f t="shared" si="57"/>
        <v>0</v>
      </c>
      <c r="AH268" s="302">
        <f t="shared" si="58"/>
        <v>0</v>
      </c>
    </row>
    <row r="269" spans="1:34">
      <c r="A269">
        <v>1900</v>
      </c>
      <c r="B269" s="100" t="s">
        <v>866</v>
      </c>
      <c r="C269">
        <v>37</v>
      </c>
      <c r="D269" s="299">
        <v>7</v>
      </c>
      <c r="E269">
        <v>18</v>
      </c>
      <c r="F269">
        <v>9</v>
      </c>
      <c r="G269" s="298">
        <v>9</v>
      </c>
      <c r="H269" s="298">
        <v>0</v>
      </c>
      <c r="I269" s="298">
        <v>1</v>
      </c>
      <c r="J269">
        <v>13</v>
      </c>
      <c r="K269">
        <v>5</v>
      </c>
      <c r="L269">
        <v>15</v>
      </c>
      <c r="M269" s="298">
        <v>3</v>
      </c>
      <c r="N269" s="298">
        <v>1</v>
      </c>
      <c r="O269">
        <v>13</v>
      </c>
      <c r="P269">
        <v>11</v>
      </c>
      <c r="Q269">
        <v>6</v>
      </c>
      <c r="R269" s="298">
        <v>6</v>
      </c>
      <c r="S269" s="298">
        <v>1</v>
      </c>
      <c r="T269">
        <v>12</v>
      </c>
      <c r="U269">
        <v>8</v>
      </c>
      <c r="V269">
        <v>12</v>
      </c>
      <c r="W269">
        <v>4</v>
      </c>
      <c r="X269" s="298">
        <v>1</v>
      </c>
      <c r="Y269" s="302">
        <f t="shared" si="49"/>
        <v>14</v>
      </c>
      <c r="Z269" s="302">
        <f t="shared" si="50"/>
        <v>37.837837837837839</v>
      </c>
      <c r="AA269">
        <f t="shared" si="51"/>
        <v>8.25</v>
      </c>
      <c r="AB269" s="302">
        <f t="shared" si="52"/>
        <v>22.297297297297298</v>
      </c>
      <c r="AC269">
        <f t="shared" si="53"/>
        <v>10.5</v>
      </c>
      <c r="AD269" s="302">
        <f t="shared" si="54"/>
        <v>28.378378378378379</v>
      </c>
      <c r="AE269" s="302">
        <f t="shared" si="55"/>
        <v>3.25</v>
      </c>
      <c r="AF269" s="302">
        <f t="shared" si="56"/>
        <v>8.7837837837837842</v>
      </c>
      <c r="AG269" s="302">
        <f t="shared" si="57"/>
        <v>1</v>
      </c>
      <c r="AH269" s="302">
        <f t="shared" si="58"/>
        <v>2.7027027027027026</v>
      </c>
    </row>
    <row r="270" spans="1:34">
      <c r="A270">
        <v>1900</v>
      </c>
      <c r="B270" s="100" t="s">
        <v>981</v>
      </c>
      <c r="C270">
        <v>27</v>
      </c>
      <c r="D270" s="299">
        <v>7</v>
      </c>
      <c r="E270">
        <v>14</v>
      </c>
      <c r="F270">
        <v>10</v>
      </c>
      <c r="G270" s="298">
        <v>2</v>
      </c>
      <c r="H270" s="298">
        <v>1</v>
      </c>
      <c r="I270" s="298">
        <v>0</v>
      </c>
      <c r="J270">
        <v>4</v>
      </c>
      <c r="K270">
        <v>15</v>
      </c>
      <c r="L270">
        <v>7</v>
      </c>
      <c r="M270" s="298">
        <v>1</v>
      </c>
      <c r="N270" s="298">
        <v>0</v>
      </c>
      <c r="O270">
        <v>15</v>
      </c>
      <c r="P270">
        <v>7</v>
      </c>
      <c r="Q270">
        <v>3</v>
      </c>
      <c r="R270" s="298">
        <v>2</v>
      </c>
      <c r="S270" s="298">
        <v>0</v>
      </c>
      <c r="T270">
        <v>7</v>
      </c>
      <c r="U270">
        <v>8</v>
      </c>
      <c r="V270" s="298">
        <v>9</v>
      </c>
      <c r="W270">
        <v>3</v>
      </c>
      <c r="X270" s="298">
        <v>0</v>
      </c>
      <c r="Y270" s="302">
        <f t="shared" si="49"/>
        <v>10</v>
      </c>
      <c r="Z270" s="302">
        <f t="shared" si="50"/>
        <v>37.037037037037038</v>
      </c>
      <c r="AA270">
        <f t="shared" si="51"/>
        <v>10</v>
      </c>
      <c r="AB270" s="302">
        <f t="shared" si="52"/>
        <v>37.037037037037038</v>
      </c>
      <c r="AC270">
        <f t="shared" si="53"/>
        <v>5.25</v>
      </c>
      <c r="AD270" s="302">
        <f t="shared" si="54"/>
        <v>19.444444444444446</v>
      </c>
      <c r="AE270" s="302">
        <f t="shared" si="55"/>
        <v>1.75</v>
      </c>
      <c r="AF270" s="302">
        <f t="shared" si="56"/>
        <v>6.481481481481481</v>
      </c>
      <c r="AG270" s="302">
        <f t="shared" si="57"/>
        <v>0</v>
      </c>
      <c r="AH270" s="302">
        <f t="shared" si="58"/>
        <v>0</v>
      </c>
    </row>
    <row r="271" spans="1:34">
      <c r="A271">
        <v>1900</v>
      </c>
      <c r="B271" s="128" t="s">
        <v>875</v>
      </c>
      <c r="C271">
        <v>94</v>
      </c>
      <c r="D271" s="299">
        <v>9</v>
      </c>
      <c r="E271">
        <v>43</v>
      </c>
      <c r="F271">
        <v>28</v>
      </c>
      <c r="G271">
        <v>19</v>
      </c>
      <c r="H271" s="298">
        <v>4</v>
      </c>
      <c r="I271" s="298">
        <v>0</v>
      </c>
      <c r="J271">
        <v>18</v>
      </c>
      <c r="K271">
        <v>29</v>
      </c>
      <c r="L271">
        <v>39</v>
      </c>
      <c r="M271">
        <v>7</v>
      </c>
      <c r="N271" s="298">
        <v>1</v>
      </c>
      <c r="O271">
        <v>18</v>
      </c>
      <c r="P271">
        <v>29</v>
      </c>
      <c r="Q271">
        <v>33</v>
      </c>
      <c r="R271" s="298">
        <v>14</v>
      </c>
      <c r="S271" s="298">
        <v>0</v>
      </c>
      <c r="T271">
        <v>18</v>
      </c>
      <c r="U271">
        <v>22</v>
      </c>
      <c r="V271">
        <v>31</v>
      </c>
      <c r="W271">
        <v>18</v>
      </c>
      <c r="X271" s="298">
        <v>5</v>
      </c>
      <c r="Y271" s="302">
        <f t="shared" si="49"/>
        <v>24.25</v>
      </c>
      <c r="Z271" s="302">
        <f t="shared" si="50"/>
        <v>25.797872340425531</v>
      </c>
      <c r="AA271">
        <f t="shared" si="51"/>
        <v>27</v>
      </c>
      <c r="AB271" s="302">
        <f t="shared" si="52"/>
        <v>28.723404255319153</v>
      </c>
      <c r="AC271">
        <f t="shared" si="53"/>
        <v>30.5</v>
      </c>
      <c r="AD271" s="302">
        <f t="shared" si="54"/>
        <v>32.446808510638299</v>
      </c>
      <c r="AE271" s="302">
        <f t="shared" si="55"/>
        <v>10.75</v>
      </c>
      <c r="AF271" s="302">
        <f t="shared" si="56"/>
        <v>11.436170212765957</v>
      </c>
      <c r="AG271" s="302">
        <f t="shared" si="57"/>
        <v>1.5</v>
      </c>
      <c r="AH271" s="302">
        <f t="shared" si="58"/>
        <v>1.5957446808510638</v>
      </c>
    </row>
    <row r="272" spans="1:34">
      <c r="A272">
        <v>1900</v>
      </c>
      <c r="B272" s="100" t="s">
        <v>891</v>
      </c>
      <c r="C272">
        <v>214</v>
      </c>
      <c r="D272">
        <v>37</v>
      </c>
      <c r="E272">
        <v>86</v>
      </c>
      <c r="F272">
        <v>75</v>
      </c>
      <c r="G272">
        <v>46</v>
      </c>
      <c r="H272">
        <v>6</v>
      </c>
      <c r="I272">
        <v>1</v>
      </c>
      <c r="J272">
        <v>40</v>
      </c>
      <c r="K272">
        <v>61</v>
      </c>
      <c r="L272">
        <v>76</v>
      </c>
      <c r="M272">
        <v>34</v>
      </c>
      <c r="N272">
        <v>3</v>
      </c>
      <c r="O272">
        <v>57</v>
      </c>
      <c r="P272">
        <v>67</v>
      </c>
      <c r="Q272">
        <v>62</v>
      </c>
      <c r="R272">
        <v>28</v>
      </c>
      <c r="S272" s="298">
        <v>0</v>
      </c>
      <c r="T272">
        <v>39</v>
      </c>
      <c r="U272">
        <v>56</v>
      </c>
      <c r="V272">
        <v>80</v>
      </c>
      <c r="W272">
        <v>36</v>
      </c>
      <c r="X272">
        <v>3</v>
      </c>
      <c r="Y272" s="302">
        <f t="shared" si="49"/>
        <v>55.5</v>
      </c>
      <c r="Z272" s="302">
        <f t="shared" si="50"/>
        <v>25.934579439252335</v>
      </c>
      <c r="AA272">
        <f t="shared" si="51"/>
        <v>64.75</v>
      </c>
      <c r="AB272" s="302">
        <f t="shared" si="52"/>
        <v>30.257009345794394</v>
      </c>
      <c r="AC272">
        <f t="shared" si="53"/>
        <v>66</v>
      </c>
      <c r="AD272" s="302">
        <f t="shared" si="54"/>
        <v>30.841121495327101</v>
      </c>
      <c r="AE272" s="302">
        <f t="shared" si="55"/>
        <v>26</v>
      </c>
      <c r="AF272" s="302">
        <f t="shared" si="56"/>
        <v>12.149532710280374</v>
      </c>
      <c r="AG272" s="302">
        <f t="shared" si="57"/>
        <v>1.75</v>
      </c>
      <c r="AH272" s="302">
        <f t="shared" si="58"/>
        <v>0.81775700934579432</v>
      </c>
    </row>
    <row r="273" spans="1:34" s="61" customFormat="1">
      <c r="A273" s="61">
        <v>1900</v>
      </c>
      <c r="B273" s="239" t="s">
        <v>1058</v>
      </c>
      <c r="C273" s="61">
        <v>120</v>
      </c>
      <c r="D273" s="270">
        <v>7</v>
      </c>
      <c r="E273" s="61">
        <v>77</v>
      </c>
      <c r="F273" s="61">
        <v>35</v>
      </c>
      <c r="G273" s="61">
        <v>8</v>
      </c>
      <c r="H273" s="305">
        <v>0</v>
      </c>
      <c r="I273" s="305">
        <v>0</v>
      </c>
      <c r="J273" s="61">
        <v>41</v>
      </c>
      <c r="K273" s="61">
        <v>45</v>
      </c>
      <c r="L273" s="61">
        <v>30</v>
      </c>
      <c r="M273" s="61">
        <v>4</v>
      </c>
      <c r="N273" s="305">
        <v>0</v>
      </c>
      <c r="O273" s="61">
        <v>74</v>
      </c>
      <c r="P273" s="61">
        <v>30</v>
      </c>
      <c r="Q273" s="61">
        <v>14</v>
      </c>
      <c r="R273" s="61">
        <v>2</v>
      </c>
      <c r="S273" s="305">
        <v>0</v>
      </c>
      <c r="T273" s="61">
        <v>48</v>
      </c>
      <c r="U273" s="61">
        <v>41</v>
      </c>
      <c r="V273" s="61">
        <v>24</v>
      </c>
      <c r="W273" s="61">
        <v>7</v>
      </c>
      <c r="X273" s="305">
        <v>0</v>
      </c>
      <c r="Y273" s="304">
        <f t="shared" si="49"/>
        <v>60</v>
      </c>
      <c r="Z273" s="306">
        <f t="shared" si="50"/>
        <v>50</v>
      </c>
      <c r="AA273" s="61">
        <f t="shared" si="51"/>
        <v>37.75</v>
      </c>
      <c r="AB273" s="304">
        <f t="shared" si="52"/>
        <v>31.458333333333332</v>
      </c>
      <c r="AC273" s="61">
        <f t="shared" si="53"/>
        <v>19</v>
      </c>
      <c r="AD273" s="304">
        <f t="shared" si="54"/>
        <v>15.833333333333332</v>
      </c>
      <c r="AE273" s="304">
        <f t="shared" si="55"/>
        <v>3.25</v>
      </c>
      <c r="AF273" s="304">
        <f t="shared" si="56"/>
        <v>2.7083333333333335</v>
      </c>
      <c r="AG273" s="304">
        <f t="shared" si="57"/>
        <v>0</v>
      </c>
      <c r="AH273" s="304">
        <f t="shared" si="58"/>
        <v>0</v>
      </c>
    </row>
    <row r="274" spans="1:34" s="61" customFormat="1">
      <c r="A274" s="61">
        <v>1900</v>
      </c>
      <c r="B274" s="239" t="s">
        <v>1059</v>
      </c>
      <c r="C274" s="61">
        <v>107</v>
      </c>
      <c r="D274" s="270">
        <v>24</v>
      </c>
      <c r="E274" s="61">
        <v>62</v>
      </c>
      <c r="F274" s="61">
        <v>30</v>
      </c>
      <c r="G274" s="61">
        <v>13</v>
      </c>
      <c r="H274" s="61">
        <v>2</v>
      </c>
      <c r="I274" s="305">
        <v>0</v>
      </c>
      <c r="J274" s="61">
        <v>26</v>
      </c>
      <c r="K274" s="61">
        <v>35</v>
      </c>
      <c r="L274" s="61">
        <v>36</v>
      </c>
      <c r="M274" s="61">
        <v>8</v>
      </c>
      <c r="N274" s="305">
        <v>2</v>
      </c>
      <c r="O274" s="61">
        <v>48</v>
      </c>
      <c r="P274" s="61">
        <v>38</v>
      </c>
      <c r="Q274" s="61">
        <v>17</v>
      </c>
      <c r="R274" s="61">
        <v>4</v>
      </c>
      <c r="S274" s="305">
        <v>0</v>
      </c>
      <c r="T274" s="61">
        <v>34</v>
      </c>
      <c r="U274" s="61">
        <v>30</v>
      </c>
      <c r="V274" s="61">
        <v>33</v>
      </c>
      <c r="W274" s="61">
        <v>8</v>
      </c>
      <c r="X274" s="305">
        <v>2</v>
      </c>
      <c r="Y274" s="304">
        <f t="shared" si="49"/>
        <v>42.5</v>
      </c>
      <c r="Z274" s="304">
        <f t="shared" si="50"/>
        <v>39.719626168224295</v>
      </c>
      <c r="AA274" s="61">
        <f t="shared" si="51"/>
        <v>33.25</v>
      </c>
      <c r="AB274" s="304">
        <f t="shared" si="52"/>
        <v>31.074766355140188</v>
      </c>
      <c r="AC274" s="61">
        <f t="shared" si="53"/>
        <v>24.75</v>
      </c>
      <c r="AD274" s="304">
        <f t="shared" si="54"/>
        <v>23.130841121495326</v>
      </c>
      <c r="AE274" s="304">
        <f t="shared" si="55"/>
        <v>5.5</v>
      </c>
      <c r="AF274" s="304">
        <f t="shared" si="56"/>
        <v>5.1401869158878499</v>
      </c>
      <c r="AG274" s="304">
        <f t="shared" si="57"/>
        <v>1</v>
      </c>
      <c r="AH274" s="304">
        <f t="shared" si="58"/>
        <v>0.93457943925233633</v>
      </c>
    </row>
    <row r="275" spans="1:34" s="61" customFormat="1">
      <c r="A275" s="61">
        <v>1900</v>
      </c>
      <c r="B275" s="239" t="s">
        <v>1060</v>
      </c>
      <c r="C275" s="61">
        <v>298</v>
      </c>
      <c r="D275" s="61">
        <v>95</v>
      </c>
      <c r="E275" s="61">
        <v>149</v>
      </c>
      <c r="F275" s="61">
        <v>117</v>
      </c>
      <c r="G275" s="61">
        <v>27</v>
      </c>
      <c r="H275" s="61">
        <v>5</v>
      </c>
      <c r="I275" s="305">
        <v>0</v>
      </c>
      <c r="J275" s="61">
        <v>95</v>
      </c>
      <c r="K275" s="61">
        <v>124</v>
      </c>
      <c r="L275" s="61">
        <v>66</v>
      </c>
      <c r="M275" s="61">
        <v>11</v>
      </c>
      <c r="N275" s="305">
        <v>2</v>
      </c>
      <c r="O275" s="61">
        <v>119</v>
      </c>
      <c r="P275" s="61">
        <v>101</v>
      </c>
      <c r="Q275" s="61">
        <v>57</v>
      </c>
      <c r="R275" s="61">
        <v>21</v>
      </c>
      <c r="S275" s="270">
        <v>0</v>
      </c>
      <c r="T275" s="61">
        <v>65</v>
      </c>
      <c r="U275" s="61">
        <v>100</v>
      </c>
      <c r="V275" s="61">
        <v>87</v>
      </c>
      <c r="W275" s="61">
        <v>45</v>
      </c>
      <c r="X275" s="61">
        <v>1</v>
      </c>
      <c r="Y275" s="304">
        <f t="shared" si="49"/>
        <v>107</v>
      </c>
      <c r="Z275" s="304">
        <f t="shared" si="50"/>
        <v>35.906040268456373</v>
      </c>
      <c r="AA275" s="61">
        <f t="shared" si="51"/>
        <v>110.5</v>
      </c>
      <c r="AB275" s="304">
        <f t="shared" si="52"/>
        <v>37.080536912751676</v>
      </c>
      <c r="AC275" s="61">
        <f t="shared" si="53"/>
        <v>59.25</v>
      </c>
      <c r="AD275" s="304">
        <f t="shared" si="54"/>
        <v>19.882550335570471</v>
      </c>
      <c r="AE275" s="304">
        <f t="shared" si="55"/>
        <v>20.5</v>
      </c>
      <c r="AF275" s="304">
        <f t="shared" si="56"/>
        <v>6.8791946308724832</v>
      </c>
      <c r="AG275" s="304">
        <f t="shared" si="57"/>
        <v>0.75</v>
      </c>
      <c r="AH275" s="304">
        <f t="shared" si="58"/>
        <v>0.25167785234899326</v>
      </c>
    </row>
    <row r="276" spans="1:34" s="61" customFormat="1">
      <c r="A276" s="61">
        <v>1900</v>
      </c>
      <c r="B276" s="239" t="s">
        <v>1061</v>
      </c>
      <c r="C276" s="61">
        <v>215</v>
      </c>
      <c r="D276" s="61">
        <v>56</v>
      </c>
      <c r="E276" s="61">
        <v>116</v>
      </c>
      <c r="F276" s="61">
        <v>62</v>
      </c>
      <c r="G276" s="61">
        <v>32</v>
      </c>
      <c r="H276" s="61">
        <v>5</v>
      </c>
      <c r="I276" s="305">
        <v>0</v>
      </c>
      <c r="J276" s="61">
        <v>60</v>
      </c>
      <c r="K276" s="61">
        <v>75</v>
      </c>
      <c r="L276" s="61">
        <v>69</v>
      </c>
      <c r="M276" s="61">
        <v>11</v>
      </c>
      <c r="N276" s="61">
        <v>0</v>
      </c>
      <c r="O276" s="61">
        <v>53</v>
      </c>
      <c r="P276" s="61">
        <v>60</v>
      </c>
      <c r="Q276" s="61">
        <v>68</v>
      </c>
      <c r="R276" s="61">
        <v>34</v>
      </c>
      <c r="S276" s="305">
        <v>0</v>
      </c>
      <c r="T276" s="61">
        <v>46</v>
      </c>
      <c r="U276" s="61">
        <v>71</v>
      </c>
      <c r="V276" s="61">
        <v>83</v>
      </c>
      <c r="W276" s="61">
        <v>14</v>
      </c>
      <c r="X276" s="61">
        <v>1</v>
      </c>
      <c r="Y276" s="304">
        <f t="shared" si="49"/>
        <v>68.75</v>
      </c>
      <c r="Z276" s="304">
        <f t="shared" si="50"/>
        <v>31.976744186046513</v>
      </c>
      <c r="AA276" s="61">
        <f t="shared" si="51"/>
        <v>67</v>
      </c>
      <c r="AB276" s="304">
        <f t="shared" si="52"/>
        <v>31.162790697674421</v>
      </c>
      <c r="AC276" s="61">
        <f t="shared" si="53"/>
        <v>63</v>
      </c>
      <c r="AD276" s="304">
        <f t="shared" si="54"/>
        <v>29.302325581395351</v>
      </c>
      <c r="AE276" s="304">
        <f t="shared" si="55"/>
        <v>16</v>
      </c>
      <c r="AF276" s="304">
        <f t="shared" si="56"/>
        <v>7.441860465116279</v>
      </c>
      <c r="AG276" s="304">
        <f t="shared" si="57"/>
        <v>0.25</v>
      </c>
      <c r="AH276" s="304">
        <f t="shared" si="58"/>
        <v>0.11627906976744186</v>
      </c>
    </row>
    <row r="277" spans="1:34" s="61" customFormat="1">
      <c r="A277" s="61">
        <v>1900</v>
      </c>
      <c r="B277" s="239" t="s">
        <v>1062</v>
      </c>
      <c r="C277" s="61">
        <v>1228</v>
      </c>
      <c r="D277" s="61">
        <v>101</v>
      </c>
      <c r="E277" s="61">
        <v>458</v>
      </c>
      <c r="F277" s="61">
        <v>446</v>
      </c>
      <c r="G277" s="61">
        <v>298</v>
      </c>
      <c r="H277" s="61">
        <v>24</v>
      </c>
      <c r="I277" s="61">
        <v>2</v>
      </c>
      <c r="J277" s="61">
        <v>270</v>
      </c>
      <c r="K277" s="61">
        <v>370</v>
      </c>
      <c r="L277" s="61">
        <v>536</v>
      </c>
      <c r="M277" s="61">
        <v>47</v>
      </c>
      <c r="N277" s="61">
        <v>5</v>
      </c>
      <c r="O277" s="61">
        <v>427</v>
      </c>
      <c r="P277" s="61">
        <v>428</v>
      </c>
      <c r="Q277" s="61">
        <v>290</v>
      </c>
      <c r="R277" s="61">
        <v>81</v>
      </c>
      <c r="S277" s="61">
        <v>2</v>
      </c>
      <c r="T277" s="61">
        <v>288</v>
      </c>
      <c r="U277" s="61">
        <v>387</v>
      </c>
      <c r="V277" s="61">
        <v>447</v>
      </c>
      <c r="W277" s="61">
        <v>100</v>
      </c>
      <c r="X277" s="61">
        <v>6</v>
      </c>
      <c r="Y277" s="304">
        <f t="shared" si="49"/>
        <v>360.75</v>
      </c>
      <c r="Z277" s="304">
        <f t="shared" si="50"/>
        <v>29.37703583061889</v>
      </c>
      <c r="AA277" s="61">
        <f t="shared" si="51"/>
        <v>407.75</v>
      </c>
      <c r="AB277" s="304">
        <f t="shared" si="52"/>
        <v>33.204397394136805</v>
      </c>
      <c r="AC277" s="61">
        <f t="shared" si="53"/>
        <v>392.75</v>
      </c>
      <c r="AD277" s="304">
        <f t="shared" si="54"/>
        <v>31.982899022801302</v>
      </c>
      <c r="AE277" s="304">
        <f t="shared" si="55"/>
        <v>63</v>
      </c>
      <c r="AF277" s="304">
        <f t="shared" si="56"/>
        <v>5.1302931596091206</v>
      </c>
      <c r="AG277" s="304">
        <f t="shared" si="57"/>
        <v>3.75</v>
      </c>
      <c r="AH277" s="304">
        <f t="shared" si="58"/>
        <v>0.30537459283387625</v>
      </c>
    </row>
    <row r="278" spans="1:34">
      <c r="A278">
        <v>1900</v>
      </c>
      <c r="B278" s="100" t="s">
        <v>935</v>
      </c>
      <c r="C278">
        <v>160</v>
      </c>
      <c r="D278" s="299">
        <v>16</v>
      </c>
      <c r="E278">
        <v>69</v>
      </c>
      <c r="F278">
        <v>51</v>
      </c>
      <c r="G278">
        <v>37</v>
      </c>
      <c r="H278">
        <v>2</v>
      </c>
      <c r="I278" s="298">
        <v>1</v>
      </c>
      <c r="J278">
        <v>53</v>
      </c>
      <c r="K278">
        <v>45</v>
      </c>
      <c r="L278">
        <v>52</v>
      </c>
      <c r="M278">
        <v>9</v>
      </c>
      <c r="N278" s="299">
        <v>1</v>
      </c>
      <c r="O278">
        <v>64</v>
      </c>
      <c r="P278">
        <v>56</v>
      </c>
      <c r="Q278">
        <v>27</v>
      </c>
      <c r="R278">
        <v>13</v>
      </c>
      <c r="S278">
        <v>0</v>
      </c>
      <c r="T278">
        <v>47</v>
      </c>
      <c r="U278" s="299">
        <v>53</v>
      </c>
      <c r="V278">
        <v>49</v>
      </c>
      <c r="W278">
        <v>11</v>
      </c>
      <c r="X278">
        <v>0</v>
      </c>
      <c r="Y278" s="302">
        <f t="shared" si="49"/>
        <v>58.25</v>
      </c>
      <c r="Z278" s="302">
        <f t="shared" si="50"/>
        <v>36.40625</v>
      </c>
      <c r="AA278">
        <f t="shared" si="51"/>
        <v>51.25</v>
      </c>
      <c r="AB278" s="302">
        <f t="shared" si="52"/>
        <v>32.03125</v>
      </c>
      <c r="AC278">
        <f t="shared" si="53"/>
        <v>41.25</v>
      </c>
      <c r="AD278" s="302">
        <f t="shared" si="54"/>
        <v>25.78125</v>
      </c>
      <c r="AE278" s="302">
        <f t="shared" si="55"/>
        <v>8.75</v>
      </c>
      <c r="AF278" s="302">
        <f t="shared" si="56"/>
        <v>5.46875</v>
      </c>
      <c r="AG278" s="302">
        <f t="shared" si="57"/>
        <v>0.5</v>
      </c>
      <c r="AH278" s="302">
        <f t="shared" si="58"/>
        <v>0.3125</v>
      </c>
    </row>
    <row r="279" spans="1:34">
      <c r="A279">
        <v>1900</v>
      </c>
      <c r="B279" s="128" t="s">
        <v>937</v>
      </c>
      <c r="C279">
        <v>135</v>
      </c>
      <c r="D279" s="299">
        <v>8</v>
      </c>
      <c r="E279">
        <v>41</v>
      </c>
      <c r="F279">
        <v>57</v>
      </c>
      <c r="G279">
        <v>35</v>
      </c>
      <c r="H279">
        <v>2</v>
      </c>
      <c r="I279">
        <v>0</v>
      </c>
      <c r="J279">
        <v>18</v>
      </c>
      <c r="K279">
        <v>43</v>
      </c>
      <c r="L279">
        <v>66</v>
      </c>
      <c r="M279">
        <v>8</v>
      </c>
      <c r="N279">
        <v>0</v>
      </c>
      <c r="O279">
        <v>50</v>
      </c>
      <c r="P279">
        <v>51</v>
      </c>
      <c r="Q279">
        <v>28</v>
      </c>
      <c r="R279">
        <v>6</v>
      </c>
      <c r="S279">
        <v>0</v>
      </c>
      <c r="T279">
        <v>32</v>
      </c>
      <c r="U279">
        <v>41</v>
      </c>
      <c r="V279">
        <v>51</v>
      </c>
      <c r="W279">
        <v>11</v>
      </c>
      <c r="X279">
        <v>0</v>
      </c>
      <c r="Y279" s="302">
        <f t="shared" si="49"/>
        <v>35.25</v>
      </c>
      <c r="Z279" s="302">
        <f t="shared" si="50"/>
        <v>26.111111111111114</v>
      </c>
      <c r="AA279">
        <f t="shared" si="51"/>
        <v>48</v>
      </c>
      <c r="AB279" s="302">
        <f t="shared" si="52"/>
        <v>35.555555555555557</v>
      </c>
      <c r="AC279">
        <f t="shared" si="53"/>
        <v>45</v>
      </c>
      <c r="AD279" s="302">
        <f t="shared" si="54"/>
        <v>33.333333333333329</v>
      </c>
      <c r="AE279" s="302">
        <f t="shared" si="55"/>
        <v>6.75</v>
      </c>
      <c r="AF279" s="302">
        <f t="shared" si="56"/>
        <v>5</v>
      </c>
      <c r="AG279" s="302">
        <f t="shared" si="57"/>
        <v>0</v>
      </c>
      <c r="AH279" s="302">
        <f t="shared" si="58"/>
        <v>0</v>
      </c>
    </row>
    <row r="280" spans="1:34">
      <c r="A280">
        <v>1900</v>
      </c>
      <c r="B280" s="128" t="s">
        <v>938</v>
      </c>
      <c r="C280">
        <v>211</v>
      </c>
      <c r="D280" s="299">
        <v>18</v>
      </c>
      <c r="E280">
        <v>88</v>
      </c>
      <c r="F280">
        <v>77</v>
      </c>
      <c r="G280">
        <v>43</v>
      </c>
      <c r="H280">
        <v>3</v>
      </c>
      <c r="I280">
        <v>0</v>
      </c>
      <c r="J280">
        <v>45</v>
      </c>
      <c r="K280">
        <v>63</v>
      </c>
      <c r="L280">
        <v>97</v>
      </c>
      <c r="M280">
        <v>5</v>
      </c>
      <c r="N280" s="298">
        <v>1</v>
      </c>
      <c r="O280">
        <v>90</v>
      </c>
      <c r="P280">
        <v>67</v>
      </c>
      <c r="Q280">
        <v>44</v>
      </c>
      <c r="R280">
        <v>10</v>
      </c>
      <c r="S280">
        <v>0</v>
      </c>
      <c r="T280">
        <v>64</v>
      </c>
      <c r="U280">
        <v>69</v>
      </c>
      <c r="V280">
        <v>67</v>
      </c>
      <c r="W280">
        <v>10</v>
      </c>
      <c r="X280" s="299">
        <v>1</v>
      </c>
      <c r="Y280" s="302">
        <f t="shared" si="49"/>
        <v>71.75</v>
      </c>
      <c r="Z280" s="302">
        <f t="shared" si="50"/>
        <v>34.004739336492889</v>
      </c>
      <c r="AA280">
        <f t="shared" si="51"/>
        <v>69</v>
      </c>
      <c r="AB280" s="302">
        <f t="shared" si="52"/>
        <v>32.70142180094787</v>
      </c>
      <c r="AC280">
        <f t="shared" si="53"/>
        <v>62.75</v>
      </c>
      <c r="AD280" s="302">
        <f t="shared" si="54"/>
        <v>29.739336492890995</v>
      </c>
      <c r="AE280" s="302">
        <f t="shared" si="55"/>
        <v>7</v>
      </c>
      <c r="AF280" s="302">
        <f t="shared" si="56"/>
        <v>3.3175355450236967</v>
      </c>
      <c r="AG280" s="302">
        <f t="shared" si="57"/>
        <v>0.5</v>
      </c>
      <c r="AH280" s="302">
        <f t="shared" si="58"/>
        <v>0.23696682464454977</v>
      </c>
    </row>
    <row r="281" spans="1:34">
      <c r="A281">
        <v>1900</v>
      </c>
      <c r="B281" s="128" t="s">
        <v>940</v>
      </c>
      <c r="C281">
        <v>284</v>
      </c>
      <c r="D281">
        <v>36</v>
      </c>
      <c r="E281">
        <v>115</v>
      </c>
      <c r="F281">
        <v>99</v>
      </c>
      <c r="G281">
        <v>64</v>
      </c>
      <c r="H281">
        <v>6</v>
      </c>
      <c r="I281">
        <v>0</v>
      </c>
      <c r="J281">
        <v>73</v>
      </c>
      <c r="K281">
        <v>79</v>
      </c>
      <c r="L281">
        <v>118</v>
      </c>
      <c r="M281">
        <v>14</v>
      </c>
      <c r="N281">
        <v>0</v>
      </c>
      <c r="O281">
        <v>102</v>
      </c>
      <c r="P281">
        <v>99</v>
      </c>
      <c r="Q281">
        <v>61</v>
      </c>
      <c r="R281">
        <v>22</v>
      </c>
      <c r="S281">
        <v>0</v>
      </c>
      <c r="T281">
        <v>60</v>
      </c>
      <c r="U281">
        <v>93</v>
      </c>
      <c r="V281">
        <v>102</v>
      </c>
      <c r="W281">
        <v>27</v>
      </c>
      <c r="X281">
        <v>2</v>
      </c>
      <c r="Y281" s="302">
        <f t="shared" si="49"/>
        <v>87.5</v>
      </c>
      <c r="Z281" s="302">
        <f t="shared" si="50"/>
        <v>30.809859154929576</v>
      </c>
      <c r="AA281">
        <f t="shared" si="51"/>
        <v>92.5</v>
      </c>
      <c r="AB281" s="302">
        <f t="shared" si="52"/>
        <v>32.570422535211272</v>
      </c>
      <c r="AC281">
        <f t="shared" si="53"/>
        <v>86.25</v>
      </c>
      <c r="AD281" s="302">
        <f t="shared" si="54"/>
        <v>30.369718309859156</v>
      </c>
      <c r="AE281" s="302">
        <f t="shared" si="55"/>
        <v>17.25</v>
      </c>
      <c r="AF281" s="302">
        <f t="shared" si="56"/>
        <v>6.073943661971831</v>
      </c>
      <c r="AG281" s="302">
        <f t="shared" si="57"/>
        <v>0.5</v>
      </c>
      <c r="AH281" s="302">
        <f t="shared" si="58"/>
        <v>0.17605633802816903</v>
      </c>
    </row>
    <row r="282" spans="1:34">
      <c r="A282">
        <v>1900</v>
      </c>
      <c r="B282" s="100" t="s">
        <v>892</v>
      </c>
      <c r="C282">
        <v>182</v>
      </c>
      <c r="D282" s="299">
        <v>17</v>
      </c>
      <c r="E282">
        <v>69</v>
      </c>
      <c r="F282">
        <v>68</v>
      </c>
      <c r="G282">
        <v>42</v>
      </c>
      <c r="H282">
        <v>2</v>
      </c>
      <c r="I282" s="299">
        <v>1</v>
      </c>
      <c r="J282">
        <v>46</v>
      </c>
      <c r="K282">
        <v>63</v>
      </c>
      <c r="L282">
        <v>68</v>
      </c>
      <c r="M282">
        <v>4</v>
      </c>
      <c r="N282" s="298">
        <v>1</v>
      </c>
      <c r="O282">
        <v>58</v>
      </c>
      <c r="P282">
        <v>67</v>
      </c>
      <c r="Q282">
        <v>46</v>
      </c>
      <c r="R282">
        <v>9</v>
      </c>
      <c r="S282" s="299">
        <v>2</v>
      </c>
      <c r="T282">
        <v>36</v>
      </c>
      <c r="U282">
        <v>61</v>
      </c>
      <c r="V282">
        <v>68</v>
      </c>
      <c r="W282">
        <v>16</v>
      </c>
      <c r="X282" s="299">
        <v>1</v>
      </c>
      <c r="Y282" s="302">
        <f t="shared" si="49"/>
        <v>52.25</v>
      </c>
      <c r="Z282" s="302">
        <f t="shared" si="50"/>
        <v>28.708791208791208</v>
      </c>
      <c r="AA282">
        <f t="shared" si="51"/>
        <v>64.75</v>
      </c>
      <c r="AB282" s="302">
        <f t="shared" si="52"/>
        <v>35.57692307692308</v>
      </c>
      <c r="AC282">
        <f t="shared" si="53"/>
        <v>56</v>
      </c>
      <c r="AD282" s="302">
        <f t="shared" si="54"/>
        <v>30.76923076923077</v>
      </c>
      <c r="AE282" s="302">
        <f t="shared" si="55"/>
        <v>7.75</v>
      </c>
      <c r="AF282" s="302">
        <f t="shared" si="56"/>
        <v>4.2582417582417582</v>
      </c>
      <c r="AG282" s="302">
        <f t="shared" si="57"/>
        <v>1.25</v>
      </c>
      <c r="AH282" s="302">
        <f t="shared" si="58"/>
        <v>0.68681318681318682</v>
      </c>
    </row>
    <row r="283" spans="1:34">
      <c r="A283">
        <v>1900</v>
      </c>
      <c r="B283" s="128" t="s">
        <v>893</v>
      </c>
      <c r="C283">
        <v>183</v>
      </c>
      <c r="D283" s="299">
        <v>5</v>
      </c>
      <c r="E283">
        <v>53</v>
      </c>
      <c r="F283">
        <v>65</v>
      </c>
      <c r="G283">
        <v>59</v>
      </c>
      <c r="H283">
        <v>6</v>
      </c>
      <c r="I283">
        <v>0</v>
      </c>
      <c r="J283">
        <v>21</v>
      </c>
      <c r="K283">
        <v>57</v>
      </c>
      <c r="L283">
        <v>98</v>
      </c>
      <c r="M283">
        <v>6</v>
      </c>
      <c r="N283">
        <v>1</v>
      </c>
      <c r="O283">
        <v>33</v>
      </c>
      <c r="P283">
        <v>68</v>
      </c>
      <c r="Q283">
        <v>68</v>
      </c>
      <c r="R283">
        <v>14</v>
      </c>
      <c r="S283">
        <v>0</v>
      </c>
      <c r="T283">
        <v>32</v>
      </c>
      <c r="U283">
        <v>43</v>
      </c>
      <c r="V283">
        <v>89</v>
      </c>
      <c r="W283">
        <v>18</v>
      </c>
      <c r="X283">
        <v>1</v>
      </c>
      <c r="Y283" s="302">
        <f t="shared" si="49"/>
        <v>34.75</v>
      </c>
      <c r="Z283" s="302">
        <f t="shared" si="50"/>
        <v>18.989071038251364</v>
      </c>
      <c r="AA283">
        <f t="shared" si="51"/>
        <v>58.25</v>
      </c>
      <c r="AB283" s="302">
        <f t="shared" si="52"/>
        <v>31.830601092896178</v>
      </c>
      <c r="AC283">
        <f t="shared" si="53"/>
        <v>78.5</v>
      </c>
      <c r="AD283" s="303">
        <f t="shared" si="54"/>
        <v>42.896174863387976</v>
      </c>
      <c r="AE283" s="302">
        <f t="shared" si="55"/>
        <v>11</v>
      </c>
      <c r="AF283" s="302">
        <f t="shared" si="56"/>
        <v>6.0109289617486334</v>
      </c>
      <c r="AG283" s="302">
        <f t="shared" si="57"/>
        <v>0.5</v>
      </c>
      <c r="AH283" s="302">
        <f t="shared" si="58"/>
        <v>0.27322404371584702</v>
      </c>
    </row>
    <row r="284" spans="1:34">
      <c r="A284">
        <v>1900</v>
      </c>
      <c r="B284" s="128" t="s">
        <v>942</v>
      </c>
      <c r="C284">
        <v>73</v>
      </c>
      <c r="D284" s="299">
        <v>1</v>
      </c>
      <c r="E284">
        <v>23</v>
      </c>
      <c r="F284">
        <v>29</v>
      </c>
      <c r="G284">
        <v>18</v>
      </c>
      <c r="H284" s="299">
        <v>3</v>
      </c>
      <c r="I284">
        <v>0</v>
      </c>
      <c r="J284">
        <v>14</v>
      </c>
      <c r="K284">
        <v>20</v>
      </c>
      <c r="L284">
        <v>37</v>
      </c>
      <c r="M284">
        <v>1</v>
      </c>
      <c r="N284" s="299">
        <v>1</v>
      </c>
      <c r="O284">
        <v>30</v>
      </c>
      <c r="P284">
        <v>20</v>
      </c>
      <c r="Q284">
        <v>16</v>
      </c>
      <c r="R284">
        <v>7</v>
      </c>
      <c r="S284">
        <v>0</v>
      </c>
      <c r="T284">
        <v>17</v>
      </c>
      <c r="U284">
        <v>27</v>
      </c>
      <c r="V284">
        <v>21</v>
      </c>
      <c r="W284">
        <v>7</v>
      </c>
      <c r="X284" s="298">
        <v>1</v>
      </c>
      <c r="Y284" s="302">
        <f t="shared" si="49"/>
        <v>21</v>
      </c>
      <c r="Z284" s="302">
        <f t="shared" si="50"/>
        <v>28.767123287671232</v>
      </c>
      <c r="AA284">
        <f t="shared" si="51"/>
        <v>24</v>
      </c>
      <c r="AB284" s="302">
        <f t="shared" si="52"/>
        <v>32.87671232876712</v>
      </c>
      <c r="AC284">
        <f t="shared" si="53"/>
        <v>23</v>
      </c>
      <c r="AD284" s="302">
        <f t="shared" si="54"/>
        <v>31.506849315068493</v>
      </c>
      <c r="AE284" s="302">
        <f t="shared" si="55"/>
        <v>4.5</v>
      </c>
      <c r="AF284" s="302">
        <f t="shared" si="56"/>
        <v>6.1643835616438354</v>
      </c>
      <c r="AG284" s="302">
        <f t="shared" si="57"/>
        <v>0.5</v>
      </c>
      <c r="AH284" s="302">
        <f t="shared" si="58"/>
        <v>0.68493150684931503</v>
      </c>
    </row>
    <row r="285" spans="1:34" s="61" customFormat="1">
      <c r="A285" s="61">
        <v>1900</v>
      </c>
      <c r="B285" s="248" t="s">
        <v>1063</v>
      </c>
      <c r="C285" s="61">
        <v>900</v>
      </c>
      <c r="D285" s="61">
        <v>240</v>
      </c>
      <c r="E285" s="61">
        <v>460</v>
      </c>
      <c r="F285" s="61">
        <v>283</v>
      </c>
      <c r="G285" s="61">
        <v>141</v>
      </c>
      <c r="H285" s="61">
        <v>14</v>
      </c>
      <c r="I285" s="61">
        <v>2</v>
      </c>
      <c r="J285" s="61">
        <v>289</v>
      </c>
      <c r="K285" s="61">
        <v>284</v>
      </c>
      <c r="L285" s="61">
        <v>284</v>
      </c>
      <c r="M285" s="61">
        <v>38</v>
      </c>
      <c r="N285" s="61">
        <v>5</v>
      </c>
      <c r="O285" s="61">
        <v>328</v>
      </c>
      <c r="P285" s="61">
        <v>276</v>
      </c>
      <c r="Q285" s="61">
        <v>228</v>
      </c>
      <c r="R285" s="61">
        <v>64</v>
      </c>
      <c r="S285" s="61">
        <v>4</v>
      </c>
      <c r="T285" s="61">
        <v>245</v>
      </c>
      <c r="U285" s="61">
        <v>259</v>
      </c>
      <c r="V285" s="61">
        <v>288</v>
      </c>
      <c r="W285" s="61">
        <v>93</v>
      </c>
      <c r="X285" s="61">
        <v>15</v>
      </c>
      <c r="Y285" s="304">
        <f t="shared" si="49"/>
        <v>330.5</v>
      </c>
      <c r="Z285" s="304">
        <f t="shared" ref="Z285" si="59">Y285/C285*100</f>
        <v>36.722222222222221</v>
      </c>
      <c r="AA285" s="61">
        <f t="shared" si="51"/>
        <v>275.5</v>
      </c>
      <c r="AB285" s="304">
        <f t="shared" si="52"/>
        <v>30.611111111111111</v>
      </c>
      <c r="AC285" s="61">
        <f t="shared" si="53"/>
        <v>235.25</v>
      </c>
      <c r="AD285" s="304">
        <f t="shared" si="54"/>
        <v>26.138888888888889</v>
      </c>
      <c r="AE285" s="304">
        <f t="shared" si="55"/>
        <v>52.25</v>
      </c>
      <c r="AF285" s="304">
        <f t="shared" si="56"/>
        <v>5.8055555555555554</v>
      </c>
      <c r="AG285" s="304">
        <f t="shared" si="57"/>
        <v>6.5</v>
      </c>
      <c r="AH285" s="304">
        <f t="shared" si="58"/>
        <v>0.72222222222222221</v>
      </c>
    </row>
    <row r="286" spans="1:34">
      <c r="A286">
        <v>1900</v>
      </c>
      <c r="B286" s="100" t="s">
        <v>860</v>
      </c>
      <c r="Y286" s="302"/>
      <c r="Z286" s="302"/>
      <c r="AB286" s="302"/>
      <c r="AD286" s="302"/>
      <c r="AF286" s="302"/>
      <c r="AG286" s="302"/>
      <c r="AH286" s="302"/>
    </row>
    <row r="287" spans="1:34">
      <c r="A287">
        <v>1900</v>
      </c>
      <c r="B287" s="100" t="s">
        <v>898</v>
      </c>
      <c r="C287">
        <v>143</v>
      </c>
      <c r="D287" s="299">
        <v>25</v>
      </c>
      <c r="E287">
        <v>68</v>
      </c>
      <c r="F287">
        <v>42</v>
      </c>
      <c r="G287">
        <v>30</v>
      </c>
      <c r="H287">
        <v>3</v>
      </c>
      <c r="I287">
        <v>0</v>
      </c>
      <c r="J287">
        <v>35</v>
      </c>
      <c r="K287">
        <v>45</v>
      </c>
      <c r="L287">
        <v>55</v>
      </c>
      <c r="M287">
        <v>8</v>
      </c>
      <c r="N287">
        <v>0</v>
      </c>
      <c r="O287">
        <v>49</v>
      </c>
      <c r="P287">
        <v>42</v>
      </c>
      <c r="Q287">
        <v>39</v>
      </c>
      <c r="R287">
        <v>13</v>
      </c>
      <c r="S287">
        <v>0</v>
      </c>
      <c r="T287">
        <v>33</v>
      </c>
      <c r="U287">
        <v>35</v>
      </c>
      <c r="V287">
        <v>54</v>
      </c>
      <c r="W287">
        <v>17</v>
      </c>
      <c r="X287">
        <v>4</v>
      </c>
      <c r="Y287" s="302">
        <f>AVERAGE(T287,O287,J287,E287)</f>
        <v>46.25</v>
      </c>
      <c r="Z287" s="302">
        <f>Y287/C287*100</f>
        <v>32.342657342657347</v>
      </c>
      <c r="AA287">
        <f t="shared" si="51"/>
        <v>41</v>
      </c>
      <c r="AB287" s="302">
        <f t="shared" si="52"/>
        <v>28.671328671328673</v>
      </c>
      <c r="AC287">
        <f t="shared" si="53"/>
        <v>44.5</v>
      </c>
      <c r="AD287" s="302">
        <f t="shared" si="54"/>
        <v>31.11888111888112</v>
      </c>
      <c r="AE287" s="302">
        <f t="shared" si="55"/>
        <v>10.25</v>
      </c>
      <c r="AF287" s="302">
        <f t="shared" si="56"/>
        <v>7.1678321678321684</v>
      </c>
      <c r="AG287" s="302">
        <f t="shared" si="57"/>
        <v>1</v>
      </c>
      <c r="AH287" s="302">
        <f t="shared" si="58"/>
        <v>0.69930069930069927</v>
      </c>
    </row>
    <row r="288" spans="1:34">
      <c r="A288">
        <v>1900</v>
      </c>
      <c r="B288" s="128" t="s">
        <v>853</v>
      </c>
      <c r="C288">
        <v>202</v>
      </c>
      <c r="D288" s="299">
        <v>55</v>
      </c>
      <c r="E288">
        <v>105</v>
      </c>
      <c r="F288">
        <v>68</v>
      </c>
      <c r="G288">
        <v>28</v>
      </c>
      <c r="H288">
        <v>1</v>
      </c>
      <c r="I288">
        <v>0</v>
      </c>
      <c r="J288">
        <v>71</v>
      </c>
      <c r="K288">
        <v>55</v>
      </c>
      <c r="L288">
        <v>68</v>
      </c>
      <c r="M288">
        <v>8</v>
      </c>
      <c r="N288">
        <v>0</v>
      </c>
      <c r="O288">
        <v>78</v>
      </c>
      <c r="P288">
        <v>60</v>
      </c>
      <c r="Q288">
        <v>55</v>
      </c>
      <c r="R288">
        <v>9</v>
      </c>
      <c r="S288">
        <v>0</v>
      </c>
      <c r="T288">
        <v>57</v>
      </c>
      <c r="U288">
        <v>57</v>
      </c>
      <c r="V288">
        <v>59</v>
      </c>
      <c r="W288">
        <v>26</v>
      </c>
      <c r="X288">
        <v>3</v>
      </c>
      <c r="Y288" s="302">
        <f>AVERAGE(T288,O288,J288,E288)</f>
        <v>77.75</v>
      </c>
      <c r="Z288" s="302">
        <f>Y288/C288*100</f>
        <v>38.490099009900987</v>
      </c>
      <c r="AA288">
        <f t="shared" si="51"/>
        <v>60</v>
      </c>
      <c r="AB288" s="302">
        <f t="shared" si="52"/>
        <v>29.702970297029701</v>
      </c>
      <c r="AC288">
        <f t="shared" si="53"/>
        <v>52.5</v>
      </c>
      <c r="AD288" s="302">
        <f t="shared" si="54"/>
        <v>25.990099009900991</v>
      </c>
      <c r="AE288" s="302">
        <f t="shared" si="55"/>
        <v>11</v>
      </c>
      <c r="AF288" s="302">
        <f t="shared" si="56"/>
        <v>5.4455445544554459</v>
      </c>
      <c r="AG288" s="302">
        <f t="shared" si="57"/>
        <v>0.75</v>
      </c>
      <c r="AH288" s="302">
        <f t="shared" si="58"/>
        <v>0.37128712871287128</v>
      </c>
    </row>
    <row r="289" spans="1:34">
      <c r="A289">
        <v>1900</v>
      </c>
      <c r="B289" s="128" t="s">
        <v>857</v>
      </c>
      <c r="C289">
        <v>133</v>
      </c>
      <c r="D289" s="299">
        <v>32</v>
      </c>
      <c r="E289">
        <v>51</v>
      </c>
      <c r="F289">
        <v>43</v>
      </c>
      <c r="G289">
        <v>31</v>
      </c>
      <c r="H289">
        <v>7</v>
      </c>
      <c r="I289">
        <v>1</v>
      </c>
      <c r="J289">
        <v>29</v>
      </c>
      <c r="K289">
        <v>48</v>
      </c>
      <c r="L289">
        <v>43</v>
      </c>
      <c r="M289">
        <v>11</v>
      </c>
      <c r="N289">
        <v>2</v>
      </c>
      <c r="O289">
        <v>37</v>
      </c>
      <c r="P289">
        <v>40</v>
      </c>
      <c r="Q289">
        <v>36</v>
      </c>
      <c r="R289">
        <v>18</v>
      </c>
      <c r="S289" s="298">
        <v>2</v>
      </c>
      <c r="T289">
        <v>31</v>
      </c>
      <c r="U289">
        <v>39</v>
      </c>
      <c r="V289">
        <v>43</v>
      </c>
      <c r="W289">
        <v>20</v>
      </c>
      <c r="X289">
        <v>0</v>
      </c>
      <c r="Y289" s="302">
        <f>AVERAGE(T289,O289,J289,E289)</f>
        <v>37</v>
      </c>
      <c r="Z289" s="302">
        <f>Y289/C289*100</f>
        <v>27.819548872180448</v>
      </c>
      <c r="AA289">
        <f t="shared" si="51"/>
        <v>42.5</v>
      </c>
      <c r="AB289" s="302">
        <f t="shared" si="52"/>
        <v>31.954887218045116</v>
      </c>
      <c r="AC289">
        <f t="shared" si="53"/>
        <v>38.25</v>
      </c>
      <c r="AD289" s="302">
        <f t="shared" si="54"/>
        <v>28.7593984962406</v>
      </c>
      <c r="AE289" s="302">
        <f t="shared" si="55"/>
        <v>14</v>
      </c>
      <c r="AF289" s="302">
        <f t="shared" si="56"/>
        <v>10.526315789473683</v>
      </c>
      <c r="AG289" s="302">
        <f t="shared" si="57"/>
        <v>1.25</v>
      </c>
      <c r="AH289" s="302">
        <f t="shared" si="58"/>
        <v>0.93984962406015038</v>
      </c>
    </row>
    <row r="290" spans="1:34">
      <c r="A290">
        <v>1900</v>
      </c>
      <c r="B290" s="100" t="s">
        <v>862</v>
      </c>
      <c r="Y290" s="302"/>
      <c r="Z290" s="302"/>
      <c r="AB290" s="302"/>
      <c r="AD290" s="302"/>
      <c r="AF290" s="302"/>
      <c r="AG290" s="302"/>
      <c r="AH290" s="302"/>
    </row>
    <row r="291" spans="1:34">
      <c r="A291">
        <v>1900</v>
      </c>
      <c r="B291" s="100" t="s">
        <v>1064</v>
      </c>
      <c r="Y291" s="302"/>
      <c r="Z291" s="302"/>
      <c r="AB291" s="302"/>
      <c r="AD291" s="302"/>
      <c r="AF291" s="302"/>
      <c r="AG291" s="302"/>
      <c r="AH291" s="302"/>
    </row>
    <row r="292" spans="1:34">
      <c r="A292">
        <v>1900</v>
      </c>
      <c r="B292" s="100" t="s">
        <v>872</v>
      </c>
      <c r="Y292" s="302"/>
      <c r="Z292" s="302"/>
      <c r="AB292" s="302"/>
      <c r="AD292" s="302"/>
      <c r="AF292" s="302"/>
      <c r="AG292" s="302"/>
      <c r="AH292" s="302"/>
    </row>
    <row r="293" spans="1:34">
      <c r="A293">
        <v>1900</v>
      </c>
      <c r="B293" s="100" t="s">
        <v>883</v>
      </c>
      <c r="C293">
        <v>227</v>
      </c>
      <c r="D293" s="299">
        <v>61</v>
      </c>
      <c r="E293">
        <v>124</v>
      </c>
      <c r="F293">
        <v>70</v>
      </c>
      <c r="G293">
        <v>31</v>
      </c>
      <c r="H293">
        <v>1</v>
      </c>
      <c r="I293" s="298">
        <v>1</v>
      </c>
      <c r="J293">
        <v>77</v>
      </c>
      <c r="K293">
        <v>79</v>
      </c>
      <c r="L293">
        <v>62</v>
      </c>
      <c r="M293">
        <v>7</v>
      </c>
      <c r="N293">
        <v>2</v>
      </c>
      <c r="O293">
        <v>91</v>
      </c>
      <c r="P293">
        <v>67</v>
      </c>
      <c r="Q293">
        <v>51</v>
      </c>
      <c r="R293">
        <v>16</v>
      </c>
      <c r="S293" s="299">
        <v>2</v>
      </c>
      <c r="T293">
        <v>61</v>
      </c>
      <c r="U293">
        <v>74</v>
      </c>
      <c r="V293">
        <v>72</v>
      </c>
      <c r="W293">
        <v>17</v>
      </c>
      <c r="X293">
        <v>3</v>
      </c>
      <c r="Y293" s="302">
        <f>AVERAGE(T293,O293,J293,E293)</f>
        <v>88.25</v>
      </c>
      <c r="Z293" s="302">
        <f>Y293/C293*100</f>
        <v>38.87665198237886</v>
      </c>
      <c r="AA293">
        <f t="shared" si="51"/>
        <v>72.5</v>
      </c>
      <c r="AB293" s="302">
        <f t="shared" si="52"/>
        <v>31.938325991189426</v>
      </c>
      <c r="AC293">
        <f t="shared" si="53"/>
        <v>54</v>
      </c>
      <c r="AD293" s="302">
        <f t="shared" si="54"/>
        <v>23.788546255506606</v>
      </c>
      <c r="AE293" s="302">
        <f t="shared" si="55"/>
        <v>10.25</v>
      </c>
      <c r="AF293" s="302">
        <f t="shared" si="56"/>
        <v>4.5154185022026425</v>
      </c>
      <c r="AG293" s="302">
        <f t="shared" si="57"/>
        <v>2</v>
      </c>
      <c r="AH293" s="302">
        <f t="shared" si="58"/>
        <v>0.88105726872246704</v>
      </c>
    </row>
    <row r="294" spans="1:34">
      <c r="A294">
        <v>1900</v>
      </c>
      <c r="B294" s="128" t="s">
        <v>895</v>
      </c>
      <c r="C294">
        <v>195</v>
      </c>
      <c r="D294" s="299">
        <v>67</v>
      </c>
      <c r="E294">
        <v>112</v>
      </c>
      <c r="F294">
        <v>60</v>
      </c>
      <c r="G294">
        <v>21</v>
      </c>
      <c r="H294">
        <v>2</v>
      </c>
      <c r="I294">
        <v>0</v>
      </c>
      <c r="J294">
        <v>77</v>
      </c>
      <c r="K294">
        <v>57</v>
      </c>
      <c r="L294">
        <v>56</v>
      </c>
      <c r="M294">
        <v>4</v>
      </c>
      <c r="N294" s="298">
        <v>1</v>
      </c>
      <c r="O294">
        <v>73</v>
      </c>
      <c r="P294">
        <v>67</v>
      </c>
      <c r="Q294">
        <v>47</v>
      </c>
      <c r="R294">
        <v>8</v>
      </c>
      <c r="S294">
        <v>0</v>
      </c>
      <c r="T294">
        <v>63</v>
      </c>
      <c r="U294">
        <v>54</v>
      </c>
      <c r="V294">
        <v>60</v>
      </c>
      <c r="W294">
        <v>13</v>
      </c>
      <c r="X294">
        <v>5</v>
      </c>
      <c r="Y294" s="302">
        <f>AVERAGE(T294,O294,J294,E294)</f>
        <v>81.25</v>
      </c>
      <c r="Z294" s="302">
        <f>Y294/C294*100</f>
        <v>41.666666666666671</v>
      </c>
      <c r="AA294">
        <f t="shared" si="51"/>
        <v>59.5</v>
      </c>
      <c r="AB294" s="302">
        <f t="shared" si="52"/>
        <v>30.512820512820515</v>
      </c>
      <c r="AC294">
        <f t="shared" si="53"/>
        <v>46</v>
      </c>
      <c r="AD294" s="302">
        <f t="shared" si="54"/>
        <v>23.589743589743588</v>
      </c>
      <c r="AE294" s="302">
        <f t="shared" si="55"/>
        <v>6.75</v>
      </c>
      <c r="AF294" s="302">
        <f t="shared" si="56"/>
        <v>3.4615384615384617</v>
      </c>
      <c r="AG294" s="302">
        <f t="shared" si="57"/>
        <v>1.5</v>
      </c>
      <c r="AH294" s="302">
        <f t="shared" si="58"/>
        <v>0.76923076923076927</v>
      </c>
    </row>
    <row r="295" spans="1:34">
      <c r="A295">
        <v>1900</v>
      </c>
      <c r="B295" s="100" t="s">
        <v>899</v>
      </c>
      <c r="Y295" s="302"/>
      <c r="Z295" s="302"/>
      <c r="AB295" s="302"/>
      <c r="AD295" s="302"/>
      <c r="AF295" s="302"/>
      <c r="AG295" s="302"/>
      <c r="AH295" s="302"/>
    </row>
    <row r="296" spans="1:34" s="61" customFormat="1">
      <c r="A296" s="61">
        <v>1900</v>
      </c>
      <c r="B296" s="239" t="s">
        <v>1065</v>
      </c>
      <c r="C296" s="61">
        <v>512</v>
      </c>
      <c r="D296" s="270">
        <v>202</v>
      </c>
      <c r="E296" s="61">
        <v>354</v>
      </c>
      <c r="F296" s="61">
        <v>119</v>
      </c>
      <c r="G296" s="61">
        <v>38</v>
      </c>
      <c r="H296" s="61">
        <v>1</v>
      </c>
      <c r="I296" s="270">
        <v>0</v>
      </c>
      <c r="J296" s="61">
        <v>273</v>
      </c>
      <c r="K296" s="61">
        <v>158</v>
      </c>
      <c r="L296" s="61">
        <v>71</v>
      </c>
      <c r="M296" s="61">
        <v>8</v>
      </c>
      <c r="N296" s="61">
        <v>2</v>
      </c>
      <c r="O296" s="61">
        <v>233</v>
      </c>
      <c r="P296" s="61">
        <v>158</v>
      </c>
      <c r="Q296" s="61">
        <v>90</v>
      </c>
      <c r="R296" s="61">
        <v>30</v>
      </c>
      <c r="S296" s="61">
        <v>1</v>
      </c>
      <c r="T296" s="61">
        <v>148</v>
      </c>
      <c r="U296" s="61">
        <v>154</v>
      </c>
      <c r="V296" s="61">
        <v>146</v>
      </c>
      <c r="W296" s="61">
        <v>58</v>
      </c>
      <c r="X296" s="61">
        <v>6</v>
      </c>
      <c r="Y296" s="304">
        <f>AVERAGE(T296,O296,J296,E296)</f>
        <v>252</v>
      </c>
      <c r="Z296" s="304">
        <f>Y296/C296*100</f>
        <v>49.21875</v>
      </c>
      <c r="AA296" s="61">
        <f t="shared" si="51"/>
        <v>147.25</v>
      </c>
      <c r="AB296" s="304">
        <f t="shared" si="52"/>
        <v>28.759765625</v>
      </c>
      <c r="AC296" s="61">
        <f t="shared" si="53"/>
        <v>86.25</v>
      </c>
      <c r="AD296" s="304">
        <f t="shared" si="54"/>
        <v>16.845703125</v>
      </c>
      <c r="AE296" s="304">
        <f t="shared" si="55"/>
        <v>24.25</v>
      </c>
      <c r="AF296" s="304">
        <f t="shared" si="56"/>
        <v>4.736328125</v>
      </c>
      <c r="AG296" s="304">
        <f t="shared" si="57"/>
        <v>2.25</v>
      </c>
      <c r="AH296" s="304">
        <f t="shared" si="58"/>
        <v>0.439453125</v>
      </c>
    </row>
    <row r="297" spans="1:34">
      <c r="A297">
        <v>1900</v>
      </c>
      <c r="B297" s="100" t="s">
        <v>848</v>
      </c>
      <c r="Y297" s="302"/>
      <c r="Z297" s="302"/>
      <c r="AB297" s="302"/>
      <c r="AD297" s="302"/>
      <c r="AF297" s="302"/>
      <c r="AG297" s="302"/>
      <c r="AH297" s="302"/>
    </row>
    <row r="298" spans="1:34">
      <c r="A298">
        <v>1900</v>
      </c>
      <c r="B298" s="242" t="s">
        <v>1066</v>
      </c>
      <c r="C298">
        <v>487</v>
      </c>
      <c r="D298" s="299">
        <v>201</v>
      </c>
      <c r="E298">
        <v>345</v>
      </c>
      <c r="F298">
        <v>106</v>
      </c>
      <c r="G298" s="298">
        <v>35</v>
      </c>
      <c r="H298">
        <v>0</v>
      </c>
      <c r="I298">
        <v>0</v>
      </c>
      <c r="J298">
        <v>265</v>
      </c>
      <c r="K298">
        <v>147</v>
      </c>
      <c r="L298">
        <v>67</v>
      </c>
      <c r="M298">
        <v>7</v>
      </c>
      <c r="N298" s="298">
        <v>1</v>
      </c>
      <c r="O298">
        <v>230</v>
      </c>
      <c r="P298">
        <v>144</v>
      </c>
      <c r="Q298">
        <v>85</v>
      </c>
      <c r="R298">
        <v>27</v>
      </c>
      <c r="S298">
        <v>1</v>
      </c>
      <c r="T298">
        <v>143</v>
      </c>
      <c r="U298">
        <v>147</v>
      </c>
      <c r="V298">
        <v>137</v>
      </c>
      <c r="W298">
        <v>55</v>
      </c>
      <c r="X298">
        <v>5</v>
      </c>
      <c r="Y298" s="302">
        <f t="shared" ref="Y298:Y316" si="60">AVERAGE(T298,O298,J298,E298)</f>
        <v>245.75</v>
      </c>
      <c r="Z298" s="302">
        <f t="shared" ref="Z298:Z316" si="61">Y298/C298*100</f>
        <v>50.46201232032854</v>
      </c>
      <c r="AA298">
        <f t="shared" si="51"/>
        <v>136</v>
      </c>
      <c r="AB298" s="302">
        <f t="shared" si="52"/>
        <v>27.92607802874743</v>
      </c>
      <c r="AC298">
        <f t="shared" si="53"/>
        <v>81</v>
      </c>
      <c r="AD298" s="302">
        <f t="shared" si="54"/>
        <v>16.632443531827516</v>
      </c>
      <c r="AE298" s="302">
        <f t="shared" si="55"/>
        <v>22.25</v>
      </c>
      <c r="AF298" s="302">
        <f t="shared" si="56"/>
        <v>4.5687885010266935</v>
      </c>
      <c r="AG298" s="302">
        <f t="shared" si="57"/>
        <v>1.75</v>
      </c>
      <c r="AH298" s="302">
        <f t="shared" si="58"/>
        <v>0.35934291581108829</v>
      </c>
    </row>
    <row r="299" spans="1:34">
      <c r="A299">
        <v>1900</v>
      </c>
      <c r="B299" s="242" t="s">
        <v>1067</v>
      </c>
      <c r="C299">
        <v>25</v>
      </c>
      <c r="D299" s="298">
        <v>1</v>
      </c>
      <c r="E299" s="298">
        <v>9</v>
      </c>
      <c r="F299" s="298">
        <v>13</v>
      </c>
      <c r="G299">
        <v>3</v>
      </c>
      <c r="H299" s="298">
        <v>1</v>
      </c>
      <c r="I299">
        <v>0</v>
      </c>
      <c r="J299">
        <v>8</v>
      </c>
      <c r="K299">
        <v>11</v>
      </c>
      <c r="L299">
        <v>4</v>
      </c>
      <c r="M299">
        <v>1</v>
      </c>
      <c r="N299" s="298">
        <v>1</v>
      </c>
      <c r="O299" s="298">
        <v>3</v>
      </c>
      <c r="P299">
        <v>14</v>
      </c>
      <c r="Q299">
        <v>5</v>
      </c>
      <c r="R299">
        <v>3</v>
      </c>
      <c r="S299">
        <v>0</v>
      </c>
      <c r="T299" s="298">
        <v>5</v>
      </c>
      <c r="U299">
        <v>7</v>
      </c>
      <c r="V299">
        <v>9</v>
      </c>
      <c r="W299">
        <v>3</v>
      </c>
      <c r="X299" s="298">
        <v>1</v>
      </c>
      <c r="Y299" s="302">
        <f t="shared" si="60"/>
        <v>6.25</v>
      </c>
      <c r="Z299" s="302">
        <f t="shared" si="61"/>
        <v>25</v>
      </c>
      <c r="AA299">
        <f t="shared" si="51"/>
        <v>11.25</v>
      </c>
      <c r="AB299" s="303">
        <f t="shared" si="52"/>
        <v>45</v>
      </c>
      <c r="AC299">
        <f t="shared" si="53"/>
        <v>5.25</v>
      </c>
      <c r="AD299" s="302">
        <f t="shared" si="54"/>
        <v>21</v>
      </c>
      <c r="AE299" s="302">
        <f t="shared" si="55"/>
        <v>2</v>
      </c>
      <c r="AF299" s="302">
        <f t="shared" si="56"/>
        <v>8</v>
      </c>
      <c r="AG299" s="302">
        <f t="shared" si="57"/>
        <v>0.5</v>
      </c>
      <c r="AH299" s="302">
        <f t="shared" si="58"/>
        <v>2</v>
      </c>
    </row>
    <row r="300" spans="1:34" s="61" customFormat="1">
      <c r="A300" s="61">
        <v>1900</v>
      </c>
      <c r="B300" s="61" t="s">
        <v>1068</v>
      </c>
      <c r="C300" s="61">
        <v>584</v>
      </c>
      <c r="D300" s="61">
        <v>108</v>
      </c>
      <c r="E300" s="61">
        <v>222</v>
      </c>
      <c r="F300" s="61">
        <v>255</v>
      </c>
      <c r="G300" s="61">
        <v>102</v>
      </c>
      <c r="H300" s="61">
        <v>5</v>
      </c>
      <c r="I300" s="61">
        <v>0</v>
      </c>
      <c r="J300" s="61">
        <v>137</v>
      </c>
      <c r="K300" s="61">
        <v>217</v>
      </c>
      <c r="L300" s="61">
        <v>205</v>
      </c>
      <c r="M300" s="61">
        <v>22</v>
      </c>
      <c r="N300" s="61">
        <v>3</v>
      </c>
      <c r="O300" s="61">
        <v>189</v>
      </c>
      <c r="P300" s="61">
        <v>193</v>
      </c>
      <c r="Q300" s="61">
        <v>152</v>
      </c>
      <c r="R300" s="61">
        <v>50</v>
      </c>
      <c r="S300" s="61">
        <v>0</v>
      </c>
      <c r="T300" s="61">
        <v>107</v>
      </c>
      <c r="U300" s="61">
        <v>203</v>
      </c>
      <c r="V300" s="61">
        <v>231</v>
      </c>
      <c r="W300" s="61">
        <v>39</v>
      </c>
      <c r="X300" s="61">
        <v>4</v>
      </c>
      <c r="Y300" s="304">
        <f t="shared" si="60"/>
        <v>163.75</v>
      </c>
      <c r="Z300" s="304">
        <f t="shared" si="61"/>
        <v>28.039383561643838</v>
      </c>
      <c r="AA300" s="61">
        <f t="shared" si="51"/>
        <v>217</v>
      </c>
      <c r="AB300" s="306">
        <f t="shared" si="52"/>
        <v>37.157534246575338</v>
      </c>
      <c r="AC300" s="61">
        <f t="shared" si="53"/>
        <v>172.5</v>
      </c>
      <c r="AD300" s="304">
        <f t="shared" si="54"/>
        <v>29.537671232876711</v>
      </c>
      <c r="AE300" s="304">
        <f t="shared" si="55"/>
        <v>29</v>
      </c>
      <c r="AF300" s="304">
        <f t="shared" si="56"/>
        <v>4.9657534246575343</v>
      </c>
      <c r="AG300" s="304">
        <f t="shared" si="57"/>
        <v>1.75</v>
      </c>
      <c r="AH300" s="304">
        <f t="shared" si="58"/>
        <v>0.29965753424657532</v>
      </c>
    </row>
    <row r="301" spans="1:34">
      <c r="A301">
        <v>1900</v>
      </c>
      <c r="B301" s="100" t="s">
        <v>846</v>
      </c>
      <c r="C301">
        <v>207</v>
      </c>
      <c r="D301" s="299">
        <v>38</v>
      </c>
      <c r="E301">
        <v>72</v>
      </c>
      <c r="F301">
        <v>93</v>
      </c>
      <c r="G301">
        <v>41</v>
      </c>
      <c r="H301">
        <v>1</v>
      </c>
      <c r="I301">
        <v>0</v>
      </c>
      <c r="J301">
        <v>40</v>
      </c>
      <c r="K301">
        <v>73</v>
      </c>
      <c r="L301">
        <v>85</v>
      </c>
      <c r="M301">
        <v>9</v>
      </c>
      <c r="N301">
        <v>0</v>
      </c>
      <c r="O301">
        <v>57</v>
      </c>
      <c r="P301">
        <v>66</v>
      </c>
      <c r="Q301">
        <v>65</v>
      </c>
      <c r="R301">
        <v>19</v>
      </c>
      <c r="S301">
        <v>0</v>
      </c>
      <c r="T301">
        <v>32</v>
      </c>
      <c r="U301">
        <v>71</v>
      </c>
      <c r="V301">
        <v>84</v>
      </c>
      <c r="W301">
        <v>18</v>
      </c>
      <c r="X301">
        <v>2</v>
      </c>
      <c r="Y301" s="302">
        <f t="shared" si="60"/>
        <v>50.25</v>
      </c>
      <c r="Z301" s="302">
        <f t="shared" si="61"/>
        <v>24.275362318840578</v>
      </c>
      <c r="AA301">
        <f t="shared" si="51"/>
        <v>75.75</v>
      </c>
      <c r="AB301" s="302">
        <f t="shared" si="52"/>
        <v>36.594202898550726</v>
      </c>
      <c r="AC301">
        <f t="shared" si="53"/>
        <v>68.75</v>
      </c>
      <c r="AD301" s="302">
        <f t="shared" si="54"/>
        <v>33.212560386473427</v>
      </c>
      <c r="AE301" s="302">
        <f t="shared" si="55"/>
        <v>11.75</v>
      </c>
      <c r="AF301" s="302">
        <f t="shared" si="56"/>
        <v>5.6763285024154593</v>
      </c>
      <c r="AG301" s="302">
        <f t="shared" si="57"/>
        <v>0.5</v>
      </c>
      <c r="AH301" s="302">
        <f t="shared" si="58"/>
        <v>0.24154589371980675</v>
      </c>
    </row>
    <row r="302" spans="1:34">
      <c r="A302">
        <v>1900</v>
      </c>
      <c r="B302" s="128" t="s">
        <v>874</v>
      </c>
      <c r="C302">
        <v>123</v>
      </c>
      <c r="D302" s="299">
        <v>32</v>
      </c>
      <c r="E302">
        <v>55</v>
      </c>
      <c r="F302">
        <v>45</v>
      </c>
      <c r="G302">
        <v>21</v>
      </c>
      <c r="H302" s="298">
        <v>2</v>
      </c>
      <c r="I302">
        <v>0</v>
      </c>
      <c r="J302">
        <v>41</v>
      </c>
      <c r="K302">
        <v>38</v>
      </c>
      <c r="L302">
        <v>38</v>
      </c>
      <c r="M302">
        <v>5</v>
      </c>
      <c r="N302" s="298">
        <v>1</v>
      </c>
      <c r="O302">
        <v>46</v>
      </c>
      <c r="P302">
        <v>34</v>
      </c>
      <c r="Q302">
        <v>28</v>
      </c>
      <c r="R302">
        <v>15</v>
      </c>
      <c r="S302">
        <v>0</v>
      </c>
      <c r="T302">
        <v>25</v>
      </c>
      <c r="U302">
        <v>44</v>
      </c>
      <c r="V302">
        <v>46</v>
      </c>
      <c r="W302">
        <v>8</v>
      </c>
      <c r="X302">
        <v>0</v>
      </c>
      <c r="Y302" s="302">
        <f t="shared" si="60"/>
        <v>41.75</v>
      </c>
      <c r="Z302" s="302">
        <f t="shared" si="61"/>
        <v>33.943089430894311</v>
      </c>
      <c r="AA302">
        <f t="shared" si="51"/>
        <v>40.25</v>
      </c>
      <c r="AB302" s="302">
        <f t="shared" si="52"/>
        <v>32.723577235772353</v>
      </c>
      <c r="AC302">
        <f t="shared" si="53"/>
        <v>33.25</v>
      </c>
      <c r="AD302" s="302">
        <f t="shared" si="54"/>
        <v>27.032520325203251</v>
      </c>
      <c r="AE302" s="302">
        <f t="shared" si="55"/>
        <v>7.5</v>
      </c>
      <c r="AF302" s="302">
        <f t="shared" si="56"/>
        <v>6.0975609756097562</v>
      </c>
      <c r="AG302" s="302">
        <f t="shared" si="57"/>
        <v>0.25</v>
      </c>
      <c r="AH302" s="302">
        <f t="shared" si="58"/>
        <v>0.20325203252032523</v>
      </c>
    </row>
    <row r="303" spans="1:34">
      <c r="A303">
        <v>1900</v>
      </c>
      <c r="B303" s="100" t="s">
        <v>894</v>
      </c>
      <c r="C303">
        <v>157</v>
      </c>
      <c r="D303" s="299">
        <v>26</v>
      </c>
      <c r="E303">
        <v>61</v>
      </c>
      <c r="F303">
        <v>72</v>
      </c>
      <c r="G303">
        <v>23</v>
      </c>
      <c r="H303">
        <v>1</v>
      </c>
      <c r="I303">
        <v>0</v>
      </c>
      <c r="J303">
        <v>36</v>
      </c>
      <c r="K303">
        <v>68</v>
      </c>
      <c r="L303">
        <v>48</v>
      </c>
      <c r="M303">
        <v>4</v>
      </c>
      <c r="N303" s="298">
        <v>1</v>
      </c>
      <c r="O303">
        <v>54</v>
      </c>
      <c r="P303">
        <v>62</v>
      </c>
      <c r="Q303">
        <v>35</v>
      </c>
      <c r="R303">
        <v>6</v>
      </c>
      <c r="S303">
        <v>0</v>
      </c>
      <c r="T303">
        <v>31</v>
      </c>
      <c r="U303">
        <v>54</v>
      </c>
      <c r="V303">
        <v>64</v>
      </c>
      <c r="W303">
        <v>7</v>
      </c>
      <c r="X303">
        <v>1</v>
      </c>
      <c r="Y303" s="302">
        <f t="shared" si="60"/>
        <v>45.5</v>
      </c>
      <c r="Z303" s="302">
        <f t="shared" si="61"/>
        <v>28.980891719745223</v>
      </c>
      <c r="AA303">
        <f t="shared" si="51"/>
        <v>64</v>
      </c>
      <c r="AB303" s="302">
        <f t="shared" si="52"/>
        <v>40.764331210191088</v>
      </c>
      <c r="AC303">
        <f t="shared" si="53"/>
        <v>42.5</v>
      </c>
      <c r="AD303" s="302">
        <f t="shared" si="54"/>
        <v>27.070063694267514</v>
      </c>
      <c r="AE303" s="302">
        <f t="shared" si="55"/>
        <v>4.5</v>
      </c>
      <c r="AF303" s="302">
        <f t="shared" si="56"/>
        <v>2.8662420382165608</v>
      </c>
      <c r="AG303" s="302">
        <f t="shared" si="57"/>
        <v>0.5</v>
      </c>
      <c r="AH303" s="302">
        <f t="shared" si="58"/>
        <v>0.31847133757961787</v>
      </c>
    </row>
    <row r="304" spans="1:34">
      <c r="A304">
        <v>1900</v>
      </c>
      <c r="B304" s="100" t="s">
        <v>905</v>
      </c>
      <c r="C304">
        <v>97</v>
      </c>
      <c r="D304" s="299">
        <v>12</v>
      </c>
      <c r="E304">
        <v>34</v>
      </c>
      <c r="F304">
        <v>45</v>
      </c>
      <c r="G304">
        <v>17</v>
      </c>
      <c r="H304">
        <v>1</v>
      </c>
      <c r="I304">
        <v>0</v>
      </c>
      <c r="J304">
        <v>20</v>
      </c>
      <c r="K304">
        <v>38</v>
      </c>
      <c r="L304">
        <v>34</v>
      </c>
      <c r="M304">
        <v>4</v>
      </c>
      <c r="N304" s="298">
        <v>1</v>
      </c>
      <c r="O304">
        <v>32</v>
      </c>
      <c r="P304">
        <v>31</v>
      </c>
      <c r="Q304">
        <v>24</v>
      </c>
      <c r="R304">
        <v>10</v>
      </c>
      <c r="S304">
        <v>0</v>
      </c>
      <c r="T304">
        <v>19</v>
      </c>
      <c r="U304">
        <v>34</v>
      </c>
      <c r="V304">
        <v>37</v>
      </c>
      <c r="W304">
        <v>6</v>
      </c>
      <c r="X304">
        <v>1</v>
      </c>
      <c r="Y304" s="302">
        <f t="shared" si="60"/>
        <v>26.25</v>
      </c>
      <c r="Z304" s="302">
        <f t="shared" si="61"/>
        <v>27.061855670103093</v>
      </c>
      <c r="AA304">
        <f t="shared" si="51"/>
        <v>37</v>
      </c>
      <c r="AB304" s="302">
        <f t="shared" si="52"/>
        <v>38.144329896907216</v>
      </c>
      <c r="AC304">
        <f t="shared" si="53"/>
        <v>28</v>
      </c>
      <c r="AD304" s="302">
        <f t="shared" si="54"/>
        <v>28.865979381443296</v>
      </c>
      <c r="AE304" s="302">
        <f t="shared" si="55"/>
        <v>5.25</v>
      </c>
      <c r="AF304" s="302">
        <f t="shared" si="56"/>
        <v>5.4123711340206189</v>
      </c>
      <c r="AG304" s="302">
        <f t="shared" si="57"/>
        <v>0.5</v>
      </c>
      <c r="AH304" s="302">
        <f t="shared" si="58"/>
        <v>0.51546391752577314</v>
      </c>
    </row>
    <row r="305" spans="1:34" s="61" customFormat="1">
      <c r="A305" s="61">
        <v>1900</v>
      </c>
      <c r="B305" s="239" t="s">
        <v>1069</v>
      </c>
      <c r="C305" s="61">
        <v>355</v>
      </c>
      <c r="D305" s="61">
        <v>127</v>
      </c>
      <c r="E305" s="61">
        <v>210</v>
      </c>
      <c r="F305" s="61">
        <v>127</v>
      </c>
      <c r="G305" s="61">
        <v>17</v>
      </c>
      <c r="H305" s="61">
        <v>1</v>
      </c>
      <c r="I305" s="61">
        <v>0</v>
      </c>
      <c r="J305" s="61">
        <v>138</v>
      </c>
      <c r="K305" s="61">
        <v>125</v>
      </c>
      <c r="L305" s="61">
        <v>81</v>
      </c>
      <c r="M305" s="61">
        <v>11</v>
      </c>
      <c r="N305" s="61">
        <v>0</v>
      </c>
      <c r="O305" s="61">
        <v>168</v>
      </c>
      <c r="P305" s="61">
        <v>119</v>
      </c>
      <c r="Q305" s="61">
        <v>60</v>
      </c>
      <c r="R305" s="61">
        <v>8</v>
      </c>
      <c r="S305" s="61">
        <v>0</v>
      </c>
      <c r="T305" s="61">
        <v>95</v>
      </c>
      <c r="U305" s="61">
        <v>120</v>
      </c>
      <c r="V305" s="61">
        <v>111</v>
      </c>
      <c r="W305" s="61">
        <v>29</v>
      </c>
      <c r="X305" s="61">
        <v>0</v>
      </c>
      <c r="Y305" s="304">
        <f t="shared" si="60"/>
        <v>152.75</v>
      </c>
      <c r="Z305" s="304">
        <f t="shared" si="61"/>
        <v>43.028169014084504</v>
      </c>
      <c r="AA305" s="61">
        <f t="shared" si="51"/>
        <v>122.75</v>
      </c>
      <c r="AB305" s="304">
        <f t="shared" si="52"/>
        <v>34.577464788732392</v>
      </c>
      <c r="AC305" s="61">
        <f t="shared" si="53"/>
        <v>67.25</v>
      </c>
      <c r="AD305" s="304">
        <f t="shared" si="54"/>
        <v>18.943661971830984</v>
      </c>
      <c r="AE305" s="304">
        <f t="shared" si="55"/>
        <v>12.25</v>
      </c>
      <c r="AF305" s="304">
        <f t="shared" si="56"/>
        <v>3.450704225352113</v>
      </c>
      <c r="AG305" s="304">
        <f t="shared" si="57"/>
        <v>0</v>
      </c>
      <c r="AH305" s="304">
        <f t="shared" si="58"/>
        <v>0</v>
      </c>
    </row>
    <row r="306" spans="1:34">
      <c r="A306">
        <v>1900</v>
      </c>
      <c r="B306" s="100" t="s">
        <v>881</v>
      </c>
      <c r="C306">
        <v>37</v>
      </c>
      <c r="D306" s="299">
        <v>12</v>
      </c>
      <c r="E306">
        <v>19</v>
      </c>
      <c r="F306">
        <v>18</v>
      </c>
      <c r="G306">
        <v>0</v>
      </c>
      <c r="H306">
        <v>0</v>
      </c>
      <c r="I306">
        <v>0</v>
      </c>
      <c r="J306">
        <v>14</v>
      </c>
      <c r="K306">
        <v>16</v>
      </c>
      <c r="L306">
        <v>7</v>
      </c>
      <c r="M306">
        <v>0</v>
      </c>
      <c r="N306">
        <v>0</v>
      </c>
      <c r="O306">
        <v>14</v>
      </c>
      <c r="P306">
        <v>16</v>
      </c>
      <c r="Q306">
        <v>7</v>
      </c>
      <c r="R306">
        <v>0</v>
      </c>
      <c r="S306">
        <v>0</v>
      </c>
      <c r="T306">
        <v>11</v>
      </c>
      <c r="U306">
        <v>11</v>
      </c>
      <c r="V306">
        <v>14</v>
      </c>
      <c r="W306">
        <v>1</v>
      </c>
      <c r="X306">
        <v>0</v>
      </c>
      <c r="Y306" s="302">
        <f t="shared" si="60"/>
        <v>14.5</v>
      </c>
      <c r="Z306" s="302">
        <f t="shared" si="61"/>
        <v>39.189189189189186</v>
      </c>
      <c r="AA306">
        <f t="shared" si="51"/>
        <v>15.25</v>
      </c>
      <c r="AB306" s="302">
        <f t="shared" si="52"/>
        <v>41.216216216216218</v>
      </c>
      <c r="AC306">
        <f t="shared" si="53"/>
        <v>7</v>
      </c>
      <c r="AD306" s="302">
        <f t="shared" si="54"/>
        <v>18.918918918918919</v>
      </c>
      <c r="AE306" s="302">
        <f t="shared" si="55"/>
        <v>0.25</v>
      </c>
      <c r="AF306" s="302">
        <f t="shared" si="56"/>
        <v>0.67567567567567566</v>
      </c>
      <c r="AG306" s="302">
        <f t="shared" si="57"/>
        <v>0</v>
      </c>
      <c r="AH306" s="302">
        <f t="shared" si="58"/>
        <v>0</v>
      </c>
    </row>
    <row r="307" spans="1:34">
      <c r="A307">
        <v>1900</v>
      </c>
      <c r="B307" s="100" t="s">
        <v>900</v>
      </c>
      <c r="C307">
        <v>57</v>
      </c>
      <c r="D307" s="299">
        <v>15</v>
      </c>
      <c r="E307">
        <v>36</v>
      </c>
      <c r="F307">
        <v>19</v>
      </c>
      <c r="G307" s="299">
        <v>2</v>
      </c>
      <c r="H307">
        <v>0</v>
      </c>
      <c r="I307">
        <v>0</v>
      </c>
      <c r="J307">
        <v>15</v>
      </c>
      <c r="K307">
        <v>28</v>
      </c>
      <c r="L307" s="299">
        <v>11</v>
      </c>
      <c r="M307" s="299">
        <v>3</v>
      </c>
      <c r="N307">
        <v>0</v>
      </c>
      <c r="O307" s="299">
        <v>31</v>
      </c>
      <c r="P307">
        <v>19</v>
      </c>
      <c r="Q307">
        <v>6</v>
      </c>
      <c r="R307" s="299">
        <v>1</v>
      </c>
      <c r="S307">
        <v>0</v>
      </c>
      <c r="T307">
        <v>7</v>
      </c>
      <c r="U307">
        <v>31</v>
      </c>
      <c r="V307">
        <v>15</v>
      </c>
      <c r="W307">
        <v>4</v>
      </c>
      <c r="X307">
        <v>0</v>
      </c>
      <c r="Y307" s="302">
        <f t="shared" si="60"/>
        <v>22.25</v>
      </c>
      <c r="Z307" s="302">
        <f t="shared" si="61"/>
        <v>39.035087719298247</v>
      </c>
      <c r="AA307">
        <f t="shared" si="51"/>
        <v>24.25</v>
      </c>
      <c r="AB307" s="302">
        <f t="shared" si="52"/>
        <v>42.543859649122808</v>
      </c>
      <c r="AC307">
        <f t="shared" si="53"/>
        <v>8.5</v>
      </c>
      <c r="AD307" s="302">
        <f t="shared" si="54"/>
        <v>14.912280701754385</v>
      </c>
      <c r="AE307" s="302">
        <f t="shared" si="55"/>
        <v>2</v>
      </c>
      <c r="AF307" s="302">
        <f t="shared" si="56"/>
        <v>3.5087719298245612</v>
      </c>
      <c r="AG307" s="302">
        <f t="shared" si="57"/>
        <v>0</v>
      </c>
      <c r="AH307" s="302">
        <f t="shared" si="58"/>
        <v>0</v>
      </c>
    </row>
    <row r="308" spans="1:34">
      <c r="A308">
        <v>1900</v>
      </c>
      <c r="B308" s="128" t="s">
        <v>885</v>
      </c>
      <c r="C308">
        <v>38</v>
      </c>
      <c r="D308" s="299">
        <v>10</v>
      </c>
      <c r="E308">
        <v>21</v>
      </c>
      <c r="F308">
        <v>16</v>
      </c>
      <c r="G308">
        <v>1</v>
      </c>
      <c r="H308">
        <v>0</v>
      </c>
      <c r="I308">
        <v>0</v>
      </c>
      <c r="J308">
        <v>12</v>
      </c>
      <c r="K308">
        <v>18</v>
      </c>
      <c r="L308">
        <v>8</v>
      </c>
      <c r="M308">
        <v>0</v>
      </c>
      <c r="N308">
        <v>0</v>
      </c>
      <c r="O308">
        <v>21</v>
      </c>
      <c r="P308">
        <v>12</v>
      </c>
      <c r="Q308">
        <v>4</v>
      </c>
      <c r="R308">
        <v>1</v>
      </c>
      <c r="S308">
        <v>0</v>
      </c>
      <c r="T308">
        <v>12</v>
      </c>
      <c r="U308">
        <v>14</v>
      </c>
      <c r="V308">
        <v>9</v>
      </c>
      <c r="W308">
        <v>3</v>
      </c>
      <c r="X308">
        <v>0</v>
      </c>
      <c r="Y308" s="302">
        <f t="shared" si="60"/>
        <v>16.5</v>
      </c>
      <c r="Z308" s="302">
        <f t="shared" si="61"/>
        <v>43.421052631578952</v>
      </c>
      <c r="AA308">
        <f t="shared" si="51"/>
        <v>15</v>
      </c>
      <c r="AB308" s="302">
        <f t="shared" si="52"/>
        <v>39.473684210526315</v>
      </c>
      <c r="AC308">
        <f t="shared" si="53"/>
        <v>5.5</v>
      </c>
      <c r="AD308" s="302">
        <f t="shared" si="54"/>
        <v>14.473684210526317</v>
      </c>
      <c r="AE308" s="302">
        <f t="shared" si="55"/>
        <v>1</v>
      </c>
      <c r="AF308" s="302">
        <f t="shared" si="56"/>
        <v>2.6315789473684208</v>
      </c>
      <c r="AG308" s="302">
        <f t="shared" si="57"/>
        <v>0</v>
      </c>
      <c r="AH308" s="302">
        <f t="shared" si="58"/>
        <v>0</v>
      </c>
    </row>
    <row r="309" spans="1:34">
      <c r="A309">
        <v>1900</v>
      </c>
      <c r="B309" s="100" t="s">
        <v>889</v>
      </c>
      <c r="C309">
        <v>150</v>
      </c>
      <c r="D309" s="299">
        <v>55</v>
      </c>
      <c r="E309">
        <v>87</v>
      </c>
      <c r="F309">
        <v>53</v>
      </c>
      <c r="G309">
        <v>9</v>
      </c>
      <c r="H309" s="298">
        <v>1</v>
      </c>
      <c r="I309">
        <v>0</v>
      </c>
      <c r="J309">
        <v>60</v>
      </c>
      <c r="K309">
        <v>43</v>
      </c>
      <c r="L309">
        <v>41</v>
      </c>
      <c r="M309">
        <v>6</v>
      </c>
      <c r="N309">
        <v>0</v>
      </c>
      <c r="O309">
        <v>67</v>
      </c>
      <c r="P309">
        <v>48</v>
      </c>
      <c r="Q309">
        <v>31</v>
      </c>
      <c r="R309">
        <v>4</v>
      </c>
      <c r="S309">
        <v>0</v>
      </c>
      <c r="T309">
        <v>40</v>
      </c>
      <c r="U309">
        <v>43</v>
      </c>
      <c r="V309">
        <v>53</v>
      </c>
      <c r="W309">
        <v>14</v>
      </c>
      <c r="X309">
        <v>0</v>
      </c>
      <c r="Y309" s="302">
        <f t="shared" si="60"/>
        <v>63.5</v>
      </c>
      <c r="Z309" s="302">
        <f t="shared" si="61"/>
        <v>42.333333333333336</v>
      </c>
      <c r="AA309">
        <f t="shared" si="51"/>
        <v>46.75</v>
      </c>
      <c r="AB309" s="302">
        <f t="shared" si="52"/>
        <v>31.166666666666664</v>
      </c>
      <c r="AC309">
        <f t="shared" si="53"/>
        <v>33.5</v>
      </c>
      <c r="AD309" s="302">
        <f t="shared" si="54"/>
        <v>22.333333333333332</v>
      </c>
      <c r="AE309" s="302">
        <f t="shared" si="55"/>
        <v>6.25</v>
      </c>
      <c r="AF309" s="302">
        <f t="shared" si="56"/>
        <v>4.1666666666666661</v>
      </c>
      <c r="AG309" s="302">
        <f t="shared" si="57"/>
        <v>0</v>
      </c>
      <c r="AH309" s="302">
        <f t="shared" si="58"/>
        <v>0</v>
      </c>
    </row>
    <row r="310" spans="1:34">
      <c r="A310">
        <v>1900</v>
      </c>
      <c r="B310" s="100" t="s">
        <v>890</v>
      </c>
      <c r="C310">
        <v>45</v>
      </c>
      <c r="D310" s="299">
        <v>20</v>
      </c>
      <c r="E310">
        <v>27</v>
      </c>
      <c r="F310">
        <v>14</v>
      </c>
      <c r="G310">
        <v>4</v>
      </c>
      <c r="H310">
        <v>0</v>
      </c>
      <c r="I310">
        <v>0</v>
      </c>
      <c r="J310">
        <v>22</v>
      </c>
      <c r="K310">
        <v>11</v>
      </c>
      <c r="L310">
        <v>11</v>
      </c>
      <c r="M310">
        <v>1</v>
      </c>
      <c r="N310">
        <v>0</v>
      </c>
      <c r="O310">
        <v>20</v>
      </c>
      <c r="P310">
        <v>15</v>
      </c>
      <c r="Q310">
        <v>8</v>
      </c>
      <c r="R310" s="298">
        <v>2</v>
      </c>
      <c r="S310">
        <v>0</v>
      </c>
      <c r="T310">
        <v>12</v>
      </c>
      <c r="U310">
        <v>12</v>
      </c>
      <c r="V310">
        <v>15</v>
      </c>
      <c r="W310">
        <v>6</v>
      </c>
      <c r="X310">
        <v>0</v>
      </c>
      <c r="Y310" s="302">
        <f t="shared" si="60"/>
        <v>20.25</v>
      </c>
      <c r="Z310" s="302">
        <f t="shared" si="61"/>
        <v>45</v>
      </c>
      <c r="AA310">
        <f t="shared" si="51"/>
        <v>13</v>
      </c>
      <c r="AB310" s="302">
        <f t="shared" si="52"/>
        <v>28.888888888888886</v>
      </c>
      <c r="AC310">
        <f t="shared" si="53"/>
        <v>9.5</v>
      </c>
      <c r="AD310" s="302">
        <f t="shared" si="54"/>
        <v>21.111111111111111</v>
      </c>
      <c r="AE310" s="302">
        <f t="shared" si="55"/>
        <v>2.25</v>
      </c>
      <c r="AF310" s="302">
        <f t="shared" si="56"/>
        <v>5</v>
      </c>
      <c r="AG310" s="302">
        <f t="shared" si="57"/>
        <v>0</v>
      </c>
      <c r="AH310" s="302">
        <f t="shared" si="58"/>
        <v>0</v>
      </c>
    </row>
    <row r="311" spans="1:34">
      <c r="A311">
        <v>1900</v>
      </c>
      <c r="B311" s="100" t="s">
        <v>979</v>
      </c>
      <c r="C311">
        <v>28</v>
      </c>
      <c r="D311" s="299">
        <v>15</v>
      </c>
      <c r="E311">
        <v>20</v>
      </c>
      <c r="F311">
        <v>7</v>
      </c>
      <c r="G311" s="298">
        <v>1</v>
      </c>
      <c r="H311">
        <v>0</v>
      </c>
      <c r="I311">
        <v>0</v>
      </c>
      <c r="J311">
        <v>15</v>
      </c>
      <c r="K311">
        <v>9</v>
      </c>
      <c r="L311">
        <v>3</v>
      </c>
      <c r="M311" s="298">
        <v>1</v>
      </c>
      <c r="N311">
        <v>0</v>
      </c>
      <c r="O311">
        <v>15</v>
      </c>
      <c r="P311">
        <v>9</v>
      </c>
      <c r="Q311">
        <v>4</v>
      </c>
      <c r="R311">
        <v>0</v>
      </c>
      <c r="S311">
        <v>0</v>
      </c>
      <c r="T311">
        <v>13</v>
      </c>
      <c r="U311">
        <v>9</v>
      </c>
      <c r="V311">
        <v>5</v>
      </c>
      <c r="W311" s="298">
        <v>1</v>
      </c>
      <c r="X311">
        <v>0</v>
      </c>
      <c r="Y311" s="302">
        <f t="shared" si="60"/>
        <v>15.75</v>
      </c>
      <c r="Z311" s="302">
        <f t="shared" si="61"/>
        <v>56.25</v>
      </c>
      <c r="AA311">
        <f t="shared" si="51"/>
        <v>8.5</v>
      </c>
      <c r="AB311" s="302">
        <f t="shared" si="52"/>
        <v>30.357142857142854</v>
      </c>
      <c r="AC311">
        <f t="shared" si="53"/>
        <v>3.25</v>
      </c>
      <c r="AD311" s="302">
        <f t="shared" si="54"/>
        <v>11.607142857142858</v>
      </c>
      <c r="AE311" s="302">
        <f t="shared" si="55"/>
        <v>0.5</v>
      </c>
      <c r="AF311" s="302">
        <f t="shared" si="56"/>
        <v>1.7857142857142856</v>
      </c>
      <c r="AG311" s="302">
        <f t="shared" si="57"/>
        <v>0</v>
      </c>
      <c r="AH311" s="302">
        <f t="shared" si="58"/>
        <v>0</v>
      </c>
    </row>
    <row r="312" spans="1:34" s="61" customFormat="1">
      <c r="A312" s="61">
        <v>1900</v>
      </c>
      <c r="B312" s="239" t="s">
        <v>1070</v>
      </c>
      <c r="C312" s="61">
        <v>512</v>
      </c>
      <c r="D312" s="61">
        <v>116</v>
      </c>
      <c r="E312" s="61">
        <v>228</v>
      </c>
      <c r="F312" s="61">
        <v>184</v>
      </c>
      <c r="G312" s="61">
        <v>84</v>
      </c>
      <c r="H312" s="61">
        <v>16</v>
      </c>
      <c r="I312" s="61">
        <v>0</v>
      </c>
      <c r="J312" s="61">
        <v>154</v>
      </c>
      <c r="K312" s="61">
        <v>154</v>
      </c>
      <c r="L312" s="61">
        <v>164</v>
      </c>
      <c r="M312" s="61">
        <v>38</v>
      </c>
      <c r="N312" s="61">
        <v>2</v>
      </c>
      <c r="O312" s="61">
        <v>197</v>
      </c>
      <c r="P312" s="61">
        <v>155</v>
      </c>
      <c r="Q312" s="61">
        <v>127</v>
      </c>
      <c r="R312" s="61">
        <v>33</v>
      </c>
      <c r="S312" s="61">
        <v>0</v>
      </c>
      <c r="T312" s="61">
        <v>131</v>
      </c>
      <c r="U312" s="61">
        <v>135</v>
      </c>
      <c r="V312" s="61">
        <v>165</v>
      </c>
      <c r="W312" s="61">
        <v>76</v>
      </c>
      <c r="X312" s="61">
        <v>5</v>
      </c>
      <c r="Y312" s="304">
        <f t="shared" si="60"/>
        <v>177.5</v>
      </c>
      <c r="Z312" s="304">
        <f t="shared" si="61"/>
        <v>34.66796875</v>
      </c>
      <c r="AA312" s="61">
        <f t="shared" si="51"/>
        <v>157</v>
      </c>
      <c r="AB312" s="304">
        <f t="shared" si="52"/>
        <v>30.6640625</v>
      </c>
      <c r="AC312" s="61">
        <f t="shared" si="53"/>
        <v>135</v>
      </c>
      <c r="AD312" s="304">
        <f t="shared" si="54"/>
        <v>26.3671875</v>
      </c>
      <c r="AE312" s="304">
        <f t="shared" si="55"/>
        <v>40.75</v>
      </c>
      <c r="AF312" s="304">
        <f t="shared" si="56"/>
        <v>7.958984375</v>
      </c>
      <c r="AG312" s="304">
        <f t="shared" si="57"/>
        <v>1.75</v>
      </c>
      <c r="AH312" s="304">
        <f t="shared" si="58"/>
        <v>0.341796875</v>
      </c>
    </row>
    <row r="313" spans="1:34">
      <c r="A313">
        <v>1900</v>
      </c>
      <c r="B313" s="128" t="s">
        <v>864</v>
      </c>
      <c r="C313">
        <v>207</v>
      </c>
      <c r="D313" s="299">
        <v>49</v>
      </c>
      <c r="E313">
        <v>96</v>
      </c>
      <c r="F313">
        <v>70</v>
      </c>
      <c r="G313">
        <v>35</v>
      </c>
      <c r="H313">
        <v>6</v>
      </c>
      <c r="I313">
        <v>0</v>
      </c>
      <c r="J313">
        <v>61</v>
      </c>
      <c r="K313">
        <v>63</v>
      </c>
      <c r="L313">
        <v>65</v>
      </c>
      <c r="M313">
        <v>16</v>
      </c>
      <c r="N313">
        <v>2</v>
      </c>
      <c r="O313">
        <v>79</v>
      </c>
      <c r="P313">
        <v>62</v>
      </c>
      <c r="Q313">
        <v>54</v>
      </c>
      <c r="R313">
        <v>12</v>
      </c>
      <c r="S313">
        <v>0</v>
      </c>
      <c r="T313">
        <v>47</v>
      </c>
      <c r="U313">
        <v>62</v>
      </c>
      <c r="V313">
        <v>63</v>
      </c>
      <c r="W313">
        <v>33</v>
      </c>
      <c r="X313">
        <v>2</v>
      </c>
      <c r="Y313" s="302">
        <f t="shared" si="60"/>
        <v>70.75</v>
      </c>
      <c r="Z313" s="302">
        <f t="shared" si="61"/>
        <v>34.178743961352659</v>
      </c>
      <c r="AA313">
        <f t="shared" si="51"/>
        <v>64.25</v>
      </c>
      <c r="AB313" s="302">
        <f t="shared" si="52"/>
        <v>31.038647342995169</v>
      </c>
      <c r="AC313">
        <f t="shared" si="53"/>
        <v>54.25</v>
      </c>
      <c r="AD313" s="302">
        <f t="shared" si="54"/>
        <v>26.207729468599034</v>
      </c>
      <c r="AE313" s="302">
        <f t="shared" si="55"/>
        <v>16.75</v>
      </c>
      <c r="AF313" s="302">
        <f t="shared" si="56"/>
        <v>8.0917874396135261</v>
      </c>
      <c r="AG313" s="302">
        <f t="shared" si="57"/>
        <v>1</v>
      </c>
      <c r="AH313" s="302">
        <f t="shared" si="58"/>
        <v>0.48309178743961351</v>
      </c>
    </row>
    <row r="314" spans="1:34">
      <c r="A314">
        <v>1900</v>
      </c>
      <c r="B314" s="100" t="s">
        <v>877</v>
      </c>
      <c r="C314">
        <v>132</v>
      </c>
      <c r="D314" s="299">
        <v>34</v>
      </c>
      <c r="E314">
        <v>63</v>
      </c>
      <c r="F314">
        <v>45</v>
      </c>
      <c r="G314">
        <v>20</v>
      </c>
      <c r="H314">
        <v>4</v>
      </c>
      <c r="I314">
        <v>0</v>
      </c>
      <c r="J314">
        <v>48</v>
      </c>
      <c r="K314">
        <v>38</v>
      </c>
      <c r="L314">
        <v>37</v>
      </c>
      <c r="M314">
        <v>9</v>
      </c>
      <c r="N314">
        <v>0</v>
      </c>
      <c r="O314">
        <v>54</v>
      </c>
      <c r="P314">
        <v>40</v>
      </c>
      <c r="Q314">
        <v>28</v>
      </c>
      <c r="R314">
        <v>10</v>
      </c>
      <c r="S314">
        <v>0</v>
      </c>
      <c r="T314">
        <v>38</v>
      </c>
      <c r="U314">
        <v>33</v>
      </c>
      <c r="V314">
        <v>40</v>
      </c>
      <c r="W314">
        <v>21</v>
      </c>
      <c r="X314">
        <v>0</v>
      </c>
      <c r="Y314" s="302">
        <f t="shared" si="60"/>
        <v>50.75</v>
      </c>
      <c r="Z314" s="302">
        <f t="shared" si="61"/>
        <v>38.446969696969695</v>
      </c>
      <c r="AA314">
        <f t="shared" si="51"/>
        <v>39</v>
      </c>
      <c r="AB314" s="302">
        <f t="shared" si="52"/>
        <v>29.545454545454547</v>
      </c>
      <c r="AC314">
        <f t="shared" si="53"/>
        <v>31.25</v>
      </c>
      <c r="AD314" s="302">
        <f t="shared" si="54"/>
        <v>23.674242424242426</v>
      </c>
      <c r="AE314" s="302">
        <f t="shared" si="55"/>
        <v>11</v>
      </c>
      <c r="AF314" s="302">
        <f t="shared" si="56"/>
        <v>8.3333333333333321</v>
      </c>
      <c r="AG314" s="302">
        <f t="shared" si="57"/>
        <v>0</v>
      </c>
      <c r="AH314" s="302">
        <f t="shared" si="58"/>
        <v>0</v>
      </c>
    </row>
    <row r="315" spans="1:34">
      <c r="A315">
        <v>1900</v>
      </c>
      <c r="B315" s="100" t="s">
        <v>964</v>
      </c>
      <c r="C315">
        <v>173</v>
      </c>
      <c r="D315" s="299">
        <v>33</v>
      </c>
      <c r="E315">
        <v>69</v>
      </c>
      <c r="F315">
        <v>69</v>
      </c>
      <c r="G315">
        <v>29</v>
      </c>
      <c r="H315">
        <v>6</v>
      </c>
      <c r="I315">
        <v>0</v>
      </c>
      <c r="J315">
        <v>45</v>
      </c>
      <c r="K315">
        <v>53</v>
      </c>
      <c r="L315">
        <v>62</v>
      </c>
      <c r="M315">
        <v>13</v>
      </c>
      <c r="N315">
        <v>0</v>
      </c>
      <c r="O315">
        <v>64</v>
      </c>
      <c r="P315">
        <v>53</v>
      </c>
      <c r="Q315">
        <v>45</v>
      </c>
      <c r="R315">
        <v>11</v>
      </c>
      <c r="S315">
        <v>0</v>
      </c>
      <c r="T315">
        <v>46</v>
      </c>
      <c r="U315">
        <v>40</v>
      </c>
      <c r="V315">
        <v>62</v>
      </c>
      <c r="W315">
        <v>22</v>
      </c>
      <c r="X315">
        <v>3</v>
      </c>
      <c r="Y315" s="302">
        <f t="shared" si="60"/>
        <v>56</v>
      </c>
      <c r="Z315" s="302">
        <f t="shared" si="61"/>
        <v>32.369942196531795</v>
      </c>
      <c r="AA315">
        <f t="shared" si="51"/>
        <v>53.75</v>
      </c>
      <c r="AB315" s="302">
        <f t="shared" si="52"/>
        <v>31.069364161849713</v>
      </c>
      <c r="AC315">
        <f t="shared" si="53"/>
        <v>49.5</v>
      </c>
      <c r="AD315" s="302">
        <f t="shared" si="54"/>
        <v>28.612716763005778</v>
      </c>
      <c r="AE315" s="302">
        <f t="shared" si="55"/>
        <v>13</v>
      </c>
      <c r="AF315" s="302">
        <f t="shared" si="56"/>
        <v>7.5144508670520231</v>
      </c>
      <c r="AG315" s="302">
        <f t="shared" si="57"/>
        <v>0.75</v>
      </c>
      <c r="AH315" s="302">
        <f t="shared" si="58"/>
        <v>0.43352601156069359</v>
      </c>
    </row>
    <row r="316" spans="1:34" s="61" customFormat="1">
      <c r="A316" s="61">
        <v>1900</v>
      </c>
      <c r="B316" s="239" t="s">
        <v>1071</v>
      </c>
      <c r="C316" s="61">
        <v>111</v>
      </c>
      <c r="D316" s="270">
        <v>10</v>
      </c>
      <c r="E316" s="61">
        <v>36</v>
      </c>
      <c r="F316" s="61">
        <v>44</v>
      </c>
      <c r="G316" s="61">
        <v>24</v>
      </c>
      <c r="H316" s="61">
        <v>7</v>
      </c>
      <c r="I316" s="305">
        <v>0</v>
      </c>
      <c r="J316" s="61">
        <v>19</v>
      </c>
      <c r="K316" s="61">
        <v>30</v>
      </c>
      <c r="L316" s="61">
        <v>49</v>
      </c>
      <c r="M316" s="61">
        <v>13</v>
      </c>
      <c r="N316" s="61">
        <v>0</v>
      </c>
      <c r="O316" s="61">
        <v>22</v>
      </c>
      <c r="P316" s="61">
        <v>35</v>
      </c>
      <c r="Q316" s="61">
        <v>33</v>
      </c>
      <c r="R316" s="61">
        <v>21</v>
      </c>
      <c r="S316" s="305">
        <v>0</v>
      </c>
      <c r="T316" s="61">
        <v>10</v>
      </c>
      <c r="U316" s="61">
        <v>28</v>
      </c>
      <c r="V316" s="61">
        <v>36</v>
      </c>
      <c r="W316" s="61">
        <v>36</v>
      </c>
      <c r="X316" s="61">
        <v>1</v>
      </c>
      <c r="Y316" s="304">
        <f t="shared" si="60"/>
        <v>21.75</v>
      </c>
      <c r="Z316" s="304">
        <f t="shared" si="61"/>
        <v>19.594594594594593</v>
      </c>
      <c r="AA316" s="61">
        <f t="shared" si="51"/>
        <v>34.25</v>
      </c>
      <c r="AB316" s="304">
        <f t="shared" si="52"/>
        <v>30.855855855855857</v>
      </c>
      <c r="AC316" s="61">
        <f t="shared" si="53"/>
        <v>35.5</v>
      </c>
      <c r="AD316" s="304">
        <f t="shared" si="54"/>
        <v>31.981981981981981</v>
      </c>
      <c r="AE316" s="304">
        <f t="shared" si="55"/>
        <v>19.25</v>
      </c>
      <c r="AF316" s="306">
        <f t="shared" si="56"/>
        <v>17.342342342342342</v>
      </c>
      <c r="AG316" s="304">
        <f t="shared" si="57"/>
        <v>0.25</v>
      </c>
      <c r="AH316" s="304">
        <f t="shared" si="58"/>
        <v>0.22522522522522523</v>
      </c>
    </row>
    <row r="317" spans="1:34">
      <c r="A317">
        <v>1900</v>
      </c>
      <c r="B317" s="100" t="s">
        <v>844</v>
      </c>
      <c r="Y317" s="302"/>
      <c r="Z317" s="302"/>
      <c r="AB317" s="302"/>
      <c r="AD317" s="302"/>
      <c r="AF317" s="302"/>
      <c r="AG317" s="302"/>
      <c r="AH317" s="302"/>
    </row>
    <row r="318" spans="1:34" s="61" customFormat="1">
      <c r="A318" s="61">
        <v>1900</v>
      </c>
      <c r="B318" s="239" t="s">
        <v>1072</v>
      </c>
      <c r="C318" s="61">
        <v>2103</v>
      </c>
      <c r="D318" s="61">
        <v>531</v>
      </c>
      <c r="E318" s="61">
        <v>1062</v>
      </c>
      <c r="F318" s="61">
        <v>717</v>
      </c>
      <c r="G318" s="61">
        <v>276</v>
      </c>
      <c r="H318" s="61">
        <v>45</v>
      </c>
      <c r="I318" s="61">
        <v>3</v>
      </c>
      <c r="J318" s="61">
        <v>686</v>
      </c>
      <c r="K318" s="61">
        <v>692</v>
      </c>
      <c r="L318" s="61">
        <v>564</v>
      </c>
      <c r="M318" s="61">
        <v>152</v>
      </c>
      <c r="N318" s="61">
        <v>9</v>
      </c>
      <c r="O318" s="61">
        <v>768</v>
      </c>
      <c r="P318" s="61">
        <v>620</v>
      </c>
      <c r="Q318" s="61">
        <v>508</v>
      </c>
      <c r="R318" s="61">
        <v>202</v>
      </c>
      <c r="S318" s="61">
        <v>5</v>
      </c>
      <c r="T318" s="61">
        <v>480</v>
      </c>
      <c r="U318" s="61">
        <v>561</v>
      </c>
      <c r="V318" s="61">
        <v>649</v>
      </c>
      <c r="W318" s="61">
        <v>376</v>
      </c>
      <c r="X318" s="61">
        <v>37</v>
      </c>
      <c r="Y318" s="304">
        <f t="shared" ref="Y318:Y349" si="62">AVERAGE(T318,O318,J318,E318)</f>
        <v>749</v>
      </c>
      <c r="Z318" s="304">
        <f t="shared" ref="Z318:Z349" si="63">Y318/C318*100</f>
        <v>35.615786970993817</v>
      </c>
      <c r="AA318" s="61">
        <f t="shared" si="51"/>
        <v>647.5</v>
      </c>
      <c r="AB318" s="304">
        <f t="shared" si="52"/>
        <v>30.789348549690921</v>
      </c>
      <c r="AC318" s="61">
        <f t="shared" si="53"/>
        <v>499.25</v>
      </c>
      <c r="AD318" s="304">
        <f t="shared" si="54"/>
        <v>23.739895387541608</v>
      </c>
      <c r="AE318" s="304">
        <f t="shared" si="55"/>
        <v>193.75</v>
      </c>
      <c r="AF318" s="304">
        <f t="shared" si="56"/>
        <v>9.213029006181646</v>
      </c>
      <c r="AG318" s="304">
        <f t="shared" si="57"/>
        <v>13.5</v>
      </c>
      <c r="AH318" s="304">
        <f t="shared" si="58"/>
        <v>0.64194008559201143</v>
      </c>
    </row>
    <row r="319" spans="1:34">
      <c r="A319">
        <v>1900</v>
      </c>
      <c r="B319" s="100" t="s">
        <v>976</v>
      </c>
      <c r="C319">
        <v>65</v>
      </c>
      <c r="D319" s="299">
        <v>8</v>
      </c>
      <c r="E319">
        <v>16</v>
      </c>
      <c r="F319">
        <v>30</v>
      </c>
      <c r="G319">
        <v>16</v>
      </c>
      <c r="H319" s="298">
        <v>3</v>
      </c>
      <c r="I319">
        <v>0</v>
      </c>
      <c r="J319" s="299">
        <v>13</v>
      </c>
      <c r="K319">
        <v>22</v>
      </c>
      <c r="L319">
        <v>22</v>
      </c>
      <c r="M319">
        <v>8</v>
      </c>
      <c r="N319">
        <v>0</v>
      </c>
      <c r="O319">
        <v>15</v>
      </c>
      <c r="P319">
        <v>13</v>
      </c>
      <c r="Q319">
        <v>25</v>
      </c>
      <c r="R319" s="299">
        <v>12</v>
      </c>
      <c r="S319">
        <v>0</v>
      </c>
      <c r="T319" s="299">
        <v>8</v>
      </c>
      <c r="U319">
        <v>13</v>
      </c>
      <c r="V319">
        <v>20</v>
      </c>
      <c r="W319">
        <v>21</v>
      </c>
      <c r="X319">
        <v>3</v>
      </c>
      <c r="Y319" s="302">
        <f t="shared" si="62"/>
        <v>13</v>
      </c>
      <c r="Z319" s="302">
        <f t="shared" si="63"/>
        <v>20</v>
      </c>
      <c r="AA319">
        <f t="shared" si="51"/>
        <v>19.5</v>
      </c>
      <c r="AB319" s="302">
        <f t="shared" si="52"/>
        <v>30</v>
      </c>
      <c r="AC319">
        <f t="shared" si="53"/>
        <v>20.75</v>
      </c>
      <c r="AD319" s="302">
        <f t="shared" si="54"/>
        <v>31.92307692307692</v>
      </c>
      <c r="AE319" s="302">
        <f t="shared" si="55"/>
        <v>11</v>
      </c>
      <c r="AF319" s="302">
        <f t="shared" si="56"/>
        <v>16.923076923076923</v>
      </c>
      <c r="AG319" s="302">
        <f t="shared" si="57"/>
        <v>0.75</v>
      </c>
      <c r="AH319" s="302">
        <f t="shared" si="58"/>
        <v>1.153846153846154</v>
      </c>
    </row>
    <row r="320" spans="1:34">
      <c r="A320">
        <v>1900</v>
      </c>
      <c r="B320" s="100" t="s">
        <v>863</v>
      </c>
      <c r="C320">
        <v>167</v>
      </c>
      <c r="D320" s="299">
        <v>41</v>
      </c>
      <c r="E320">
        <v>85</v>
      </c>
      <c r="F320">
        <v>57</v>
      </c>
      <c r="G320">
        <v>20</v>
      </c>
      <c r="H320">
        <v>4</v>
      </c>
      <c r="I320" s="298">
        <v>1</v>
      </c>
      <c r="J320">
        <v>45</v>
      </c>
      <c r="K320">
        <v>55</v>
      </c>
      <c r="L320">
        <v>55</v>
      </c>
      <c r="M320">
        <v>11</v>
      </c>
      <c r="N320">
        <v>1</v>
      </c>
      <c r="O320">
        <v>60</v>
      </c>
      <c r="P320">
        <v>49</v>
      </c>
      <c r="Q320">
        <v>39</v>
      </c>
      <c r="R320">
        <v>17</v>
      </c>
      <c r="S320" s="298">
        <v>2</v>
      </c>
      <c r="T320">
        <v>31</v>
      </c>
      <c r="U320">
        <v>48</v>
      </c>
      <c r="V320">
        <v>43</v>
      </c>
      <c r="W320">
        <v>41</v>
      </c>
      <c r="X320">
        <v>4</v>
      </c>
      <c r="Y320" s="302">
        <f t="shared" si="62"/>
        <v>55.25</v>
      </c>
      <c r="Z320" s="302">
        <f t="shared" si="63"/>
        <v>33.083832335329348</v>
      </c>
      <c r="AA320">
        <f t="shared" si="51"/>
        <v>52.25</v>
      </c>
      <c r="AB320" s="302">
        <f t="shared" si="52"/>
        <v>31.287425149700599</v>
      </c>
      <c r="AC320">
        <f t="shared" si="53"/>
        <v>39.25</v>
      </c>
      <c r="AD320" s="302">
        <f t="shared" si="54"/>
        <v>23.502994011976046</v>
      </c>
      <c r="AE320" s="302">
        <f t="shared" si="55"/>
        <v>18.25</v>
      </c>
      <c r="AF320" s="302">
        <f t="shared" si="56"/>
        <v>10.928143712574851</v>
      </c>
      <c r="AG320" s="302">
        <f t="shared" si="57"/>
        <v>2</v>
      </c>
      <c r="AH320" s="302">
        <f t="shared" si="58"/>
        <v>1.1976047904191618</v>
      </c>
    </row>
    <row r="321" spans="1:34">
      <c r="A321">
        <v>1900</v>
      </c>
      <c r="B321" s="100" t="s">
        <v>975</v>
      </c>
      <c r="C321">
        <v>152</v>
      </c>
      <c r="D321" s="299">
        <v>25</v>
      </c>
      <c r="E321">
        <v>59</v>
      </c>
      <c r="F321">
        <v>57</v>
      </c>
      <c r="G321">
        <v>32</v>
      </c>
      <c r="H321">
        <v>4</v>
      </c>
      <c r="I321">
        <v>0</v>
      </c>
      <c r="J321">
        <v>39</v>
      </c>
      <c r="K321">
        <v>48</v>
      </c>
      <c r="L321">
        <v>40</v>
      </c>
      <c r="M321">
        <v>23</v>
      </c>
      <c r="N321" s="298">
        <v>2</v>
      </c>
      <c r="O321">
        <v>35</v>
      </c>
      <c r="P321">
        <v>44</v>
      </c>
      <c r="Q321">
        <v>49</v>
      </c>
      <c r="R321">
        <v>23</v>
      </c>
      <c r="S321" s="298">
        <v>1</v>
      </c>
      <c r="T321">
        <v>23</v>
      </c>
      <c r="U321">
        <v>34</v>
      </c>
      <c r="V321">
        <v>65</v>
      </c>
      <c r="W321">
        <v>30</v>
      </c>
      <c r="X321">
        <v>0</v>
      </c>
      <c r="Y321" s="302">
        <f t="shared" si="62"/>
        <v>39</v>
      </c>
      <c r="Z321" s="302">
        <f t="shared" si="63"/>
        <v>25.657894736842106</v>
      </c>
      <c r="AA321">
        <f t="shared" si="51"/>
        <v>45.75</v>
      </c>
      <c r="AB321" s="302">
        <f t="shared" si="52"/>
        <v>30.098684210526315</v>
      </c>
      <c r="AC321">
        <f t="shared" si="53"/>
        <v>46.5</v>
      </c>
      <c r="AD321" s="302">
        <f t="shared" si="54"/>
        <v>30.592105263157894</v>
      </c>
      <c r="AE321" s="302">
        <f t="shared" si="55"/>
        <v>20</v>
      </c>
      <c r="AF321" s="302">
        <f t="shared" si="56"/>
        <v>13.157894736842104</v>
      </c>
      <c r="AG321" s="302">
        <f t="shared" si="57"/>
        <v>0.75</v>
      </c>
      <c r="AH321" s="302">
        <f t="shared" si="58"/>
        <v>0.49342105263157893</v>
      </c>
    </row>
    <row r="322" spans="1:34">
      <c r="A322">
        <v>1900</v>
      </c>
      <c r="B322" s="128" t="s">
        <v>901</v>
      </c>
      <c r="C322">
        <v>144</v>
      </c>
      <c r="D322" s="299">
        <v>35</v>
      </c>
      <c r="E322">
        <v>58</v>
      </c>
      <c r="F322">
        <v>62</v>
      </c>
      <c r="G322">
        <v>22</v>
      </c>
      <c r="H322" s="298">
        <v>2</v>
      </c>
      <c r="I322">
        <v>0</v>
      </c>
      <c r="J322">
        <v>42</v>
      </c>
      <c r="K322">
        <v>47</v>
      </c>
      <c r="L322">
        <v>47</v>
      </c>
      <c r="M322">
        <v>8</v>
      </c>
      <c r="N322">
        <v>0</v>
      </c>
      <c r="O322">
        <v>43</v>
      </c>
      <c r="P322">
        <v>45</v>
      </c>
      <c r="Q322">
        <v>39</v>
      </c>
      <c r="R322">
        <v>17</v>
      </c>
      <c r="S322">
        <v>0</v>
      </c>
      <c r="T322">
        <v>29</v>
      </c>
      <c r="U322">
        <v>37</v>
      </c>
      <c r="V322">
        <v>45</v>
      </c>
      <c r="W322">
        <v>33</v>
      </c>
      <c r="X322">
        <v>0</v>
      </c>
      <c r="Y322" s="302">
        <f t="shared" si="62"/>
        <v>43</v>
      </c>
      <c r="Z322" s="302">
        <f t="shared" si="63"/>
        <v>29.861111111111111</v>
      </c>
      <c r="AA322">
        <f t="shared" si="51"/>
        <v>47.75</v>
      </c>
      <c r="AB322" s="302">
        <f t="shared" si="52"/>
        <v>33.159722222222221</v>
      </c>
      <c r="AC322">
        <f t="shared" si="53"/>
        <v>38.25</v>
      </c>
      <c r="AD322" s="302">
        <f t="shared" si="54"/>
        <v>26.5625</v>
      </c>
      <c r="AE322" s="302">
        <f t="shared" si="55"/>
        <v>15</v>
      </c>
      <c r="AF322" s="302">
        <f t="shared" si="56"/>
        <v>10.416666666666668</v>
      </c>
      <c r="AG322" s="302">
        <f t="shared" si="57"/>
        <v>0</v>
      </c>
      <c r="AH322" s="302">
        <f t="shared" si="58"/>
        <v>0</v>
      </c>
    </row>
    <row r="323" spans="1:34">
      <c r="A323">
        <v>1900</v>
      </c>
      <c r="B323" s="128" t="s">
        <v>887</v>
      </c>
      <c r="C323">
        <v>130</v>
      </c>
      <c r="D323" s="299">
        <v>39</v>
      </c>
      <c r="E323">
        <v>73</v>
      </c>
      <c r="F323">
        <v>43</v>
      </c>
      <c r="G323">
        <v>13</v>
      </c>
      <c r="H323">
        <v>1</v>
      </c>
      <c r="I323">
        <v>0</v>
      </c>
      <c r="J323">
        <v>45</v>
      </c>
      <c r="K323">
        <v>36</v>
      </c>
      <c r="L323">
        <v>43</v>
      </c>
      <c r="M323">
        <v>5</v>
      </c>
      <c r="N323" s="298">
        <v>1</v>
      </c>
      <c r="O323" s="299">
        <v>51</v>
      </c>
      <c r="P323">
        <v>45</v>
      </c>
      <c r="Q323">
        <v>26</v>
      </c>
      <c r="R323">
        <v>8</v>
      </c>
      <c r="S323">
        <v>0</v>
      </c>
      <c r="T323">
        <v>38</v>
      </c>
      <c r="U323">
        <v>32</v>
      </c>
      <c r="V323">
        <v>34</v>
      </c>
      <c r="W323">
        <v>22</v>
      </c>
      <c r="X323" s="299">
        <v>4</v>
      </c>
      <c r="Y323" s="302">
        <f t="shared" si="62"/>
        <v>51.75</v>
      </c>
      <c r="Z323" s="302">
        <f t="shared" si="63"/>
        <v>39.807692307692307</v>
      </c>
      <c r="AA323">
        <f t="shared" si="51"/>
        <v>39</v>
      </c>
      <c r="AB323" s="302">
        <f t="shared" si="52"/>
        <v>30</v>
      </c>
      <c r="AC323">
        <f t="shared" si="53"/>
        <v>29</v>
      </c>
      <c r="AD323" s="302">
        <f t="shared" si="54"/>
        <v>22.30769230769231</v>
      </c>
      <c r="AE323" s="302">
        <f t="shared" si="55"/>
        <v>9</v>
      </c>
      <c r="AF323" s="302">
        <f t="shared" si="56"/>
        <v>6.9230769230769234</v>
      </c>
      <c r="AG323" s="302">
        <f t="shared" si="57"/>
        <v>1.25</v>
      </c>
      <c r="AH323" s="302">
        <f t="shared" si="58"/>
        <v>0.96153846153846156</v>
      </c>
    </row>
    <row r="324" spans="1:34">
      <c r="A324">
        <v>1900</v>
      </c>
      <c r="B324" s="100" t="s">
        <v>896</v>
      </c>
      <c r="C324">
        <v>168</v>
      </c>
      <c r="D324" s="299">
        <v>125</v>
      </c>
      <c r="E324">
        <v>145</v>
      </c>
      <c r="F324">
        <v>17</v>
      </c>
      <c r="G324">
        <v>5</v>
      </c>
      <c r="H324" s="298">
        <v>1</v>
      </c>
      <c r="I324">
        <v>0</v>
      </c>
      <c r="J324">
        <v>119</v>
      </c>
      <c r="K324">
        <v>29</v>
      </c>
      <c r="L324">
        <v>17</v>
      </c>
      <c r="M324">
        <v>3</v>
      </c>
      <c r="N324">
        <v>0</v>
      </c>
      <c r="O324">
        <v>121</v>
      </c>
      <c r="P324">
        <v>29</v>
      </c>
      <c r="Q324">
        <v>13</v>
      </c>
      <c r="R324">
        <v>5</v>
      </c>
      <c r="S324">
        <v>0</v>
      </c>
      <c r="T324">
        <v>88</v>
      </c>
      <c r="U324">
        <v>48</v>
      </c>
      <c r="V324">
        <v>23</v>
      </c>
      <c r="W324">
        <v>9</v>
      </c>
      <c r="X324">
        <v>0</v>
      </c>
      <c r="Y324" s="302">
        <f t="shared" si="62"/>
        <v>118.25</v>
      </c>
      <c r="Z324" s="303">
        <f t="shared" si="63"/>
        <v>70.386904761904773</v>
      </c>
      <c r="AA324">
        <f t="shared" si="51"/>
        <v>30.75</v>
      </c>
      <c r="AB324" s="302">
        <f t="shared" si="52"/>
        <v>18.303571428571427</v>
      </c>
      <c r="AC324">
        <f t="shared" si="53"/>
        <v>14.5</v>
      </c>
      <c r="AD324" s="302">
        <f t="shared" si="54"/>
        <v>8.6309523809523814</v>
      </c>
      <c r="AE324" s="302">
        <f t="shared" si="55"/>
        <v>4.5</v>
      </c>
      <c r="AF324" s="302">
        <f t="shared" si="56"/>
        <v>2.6785714285714284</v>
      </c>
      <c r="AG324" s="302">
        <f t="shared" si="57"/>
        <v>0</v>
      </c>
      <c r="AH324" s="302">
        <f t="shared" si="58"/>
        <v>0</v>
      </c>
    </row>
    <row r="325" spans="1:34">
      <c r="A325">
        <v>1900</v>
      </c>
      <c r="B325" s="100" t="s">
        <v>888</v>
      </c>
      <c r="C325">
        <v>174</v>
      </c>
      <c r="D325" s="299">
        <v>37</v>
      </c>
      <c r="E325">
        <v>64</v>
      </c>
      <c r="F325">
        <v>58</v>
      </c>
      <c r="G325">
        <v>46</v>
      </c>
      <c r="H325">
        <v>6</v>
      </c>
      <c r="I325">
        <v>0</v>
      </c>
      <c r="J325">
        <v>39</v>
      </c>
      <c r="K325">
        <v>54</v>
      </c>
      <c r="L325">
        <v>57</v>
      </c>
      <c r="M325">
        <v>24</v>
      </c>
      <c r="N325">
        <v>0</v>
      </c>
      <c r="O325">
        <v>46</v>
      </c>
      <c r="P325">
        <v>49</v>
      </c>
      <c r="Q325">
        <v>49</v>
      </c>
      <c r="R325">
        <v>30</v>
      </c>
      <c r="S325">
        <v>0</v>
      </c>
      <c r="T325">
        <v>32</v>
      </c>
      <c r="U325">
        <v>40</v>
      </c>
      <c r="V325">
        <v>65</v>
      </c>
      <c r="W325">
        <v>32</v>
      </c>
      <c r="X325">
        <v>5</v>
      </c>
      <c r="Y325" s="302">
        <f t="shared" si="62"/>
        <v>45.25</v>
      </c>
      <c r="Z325" s="302">
        <f t="shared" si="63"/>
        <v>26.005747126436781</v>
      </c>
      <c r="AA325">
        <f t="shared" ref="AA325:AA388" si="64">AVERAGE(U325,P325,K325,F325)</f>
        <v>50.25</v>
      </c>
      <c r="AB325" s="302">
        <f t="shared" ref="AB325:AB388" si="65">AA325/C325*100</f>
        <v>28.879310344827587</v>
      </c>
      <c r="AC325">
        <f t="shared" ref="AC325:AC388" si="66">AVERAGE(V325,Q325,L325,G325)</f>
        <v>54.25</v>
      </c>
      <c r="AD325" s="302">
        <f t="shared" ref="AD325:AD388" si="67">AC325/C325*100</f>
        <v>31.178160919540232</v>
      </c>
      <c r="AE325" s="302">
        <f t="shared" ref="AE325:AE388" si="68">AVERAGE(W325,R325,M325,H325)</f>
        <v>23</v>
      </c>
      <c r="AF325" s="302">
        <f t="shared" ref="AF325:AF388" si="69">AE325/C325*100</f>
        <v>13.218390804597702</v>
      </c>
      <c r="AG325" s="302">
        <f t="shared" ref="AG325:AG388" si="70">AVERAGE(X325,S325,N325,I325)</f>
        <v>1.25</v>
      </c>
      <c r="AH325" s="302">
        <f t="shared" ref="AH325:AH388" si="71">AG325/C325*100</f>
        <v>0.7183908045977011</v>
      </c>
    </row>
    <row r="326" spans="1:34">
      <c r="A326">
        <v>1900</v>
      </c>
      <c r="B326" s="128" t="s">
        <v>977</v>
      </c>
      <c r="C326">
        <v>144</v>
      </c>
      <c r="D326" s="299">
        <v>35</v>
      </c>
      <c r="E326">
        <v>62</v>
      </c>
      <c r="F326">
        <v>58</v>
      </c>
      <c r="G326">
        <v>21</v>
      </c>
      <c r="H326">
        <v>3</v>
      </c>
      <c r="I326">
        <v>0</v>
      </c>
      <c r="J326">
        <v>44</v>
      </c>
      <c r="K326">
        <v>39</v>
      </c>
      <c r="L326">
        <v>48</v>
      </c>
      <c r="M326">
        <v>13</v>
      </c>
      <c r="N326">
        <v>0</v>
      </c>
      <c r="O326">
        <v>47</v>
      </c>
      <c r="P326">
        <v>41</v>
      </c>
      <c r="Q326">
        <v>37</v>
      </c>
      <c r="R326">
        <v>19</v>
      </c>
      <c r="S326">
        <v>0</v>
      </c>
      <c r="T326">
        <v>26</v>
      </c>
      <c r="U326">
        <v>25</v>
      </c>
      <c r="V326">
        <v>59</v>
      </c>
      <c r="W326">
        <v>29</v>
      </c>
      <c r="X326">
        <v>5</v>
      </c>
      <c r="Y326" s="302">
        <f t="shared" si="62"/>
        <v>44.75</v>
      </c>
      <c r="Z326" s="302">
        <f t="shared" si="63"/>
        <v>31.076388888888889</v>
      </c>
      <c r="AA326">
        <f t="shared" si="64"/>
        <v>40.75</v>
      </c>
      <c r="AB326" s="302">
        <f t="shared" si="65"/>
        <v>28.298611111111111</v>
      </c>
      <c r="AC326">
        <f t="shared" si="66"/>
        <v>41.25</v>
      </c>
      <c r="AD326" s="302">
        <f t="shared" si="67"/>
        <v>28.645833333333332</v>
      </c>
      <c r="AE326" s="302">
        <f t="shared" si="68"/>
        <v>16</v>
      </c>
      <c r="AF326" s="302">
        <f t="shared" si="69"/>
        <v>11.111111111111111</v>
      </c>
      <c r="AG326" s="302">
        <f t="shared" si="70"/>
        <v>1.25</v>
      </c>
      <c r="AH326" s="302">
        <f t="shared" si="71"/>
        <v>0.86805555555555558</v>
      </c>
    </row>
    <row r="327" spans="1:34">
      <c r="A327">
        <v>1900</v>
      </c>
      <c r="B327" t="s">
        <v>1073</v>
      </c>
      <c r="C327">
        <v>124</v>
      </c>
      <c r="D327" s="299">
        <v>37</v>
      </c>
      <c r="E327">
        <v>77</v>
      </c>
      <c r="F327">
        <v>31</v>
      </c>
      <c r="G327">
        <v>12</v>
      </c>
      <c r="H327">
        <v>3</v>
      </c>
      <c r="I327" s="298">
        <v>1</v>
      </c>
      <c r="J327">
        <v>41</v>
      </c>
      <c r="K327">
        <v>45</v>
      </c>
      <c r="L327">
        <v>30</v>
      </c>
      <c r="M327">
        <v>7</v>
      </c>
      <c r="N327" s="298">
        <v>1</v>
      </c>
      <c r="O327">
        <v>51</v>
      </c>
      <c r="P327">
        <v>38</v>
      </c>
      <c r="Q327">
        <v>28</v>
      </c>
      <c r="R327">
        <v>6</v>
      </c>
      <c r="S327" s="298">
        <v>1</v>
      </c>
      <c r="T327">
        <v>31</v>
      </c>
      <c r="U327">
        <v>35</v>
      </c>
      <c r="V327">
        <v>36</v>
      </c>
      <c r="W327">
        <v>19</v>
      </c>
      <c r="X327">
        <v>3</v>
      </c>
      <c r="Y327" s="302">
        <f t="shared" si="62"/>
        <v>50</v>
      </c>
      <c r="Z327" s="302">
        <f t="shared" si="63"/>
        <v>40.322580645161288</v>
      </c>
      <c r="AA327">
        <f t="shared" si="64"/>
        <v>37.25</v>
      </c>
      <c r="AB327" s="302">
        <f t="shared" si="65"/>
        <v>30.040322580645164</v>
      </c>
      <c r="AC327">
        <f t="shared" si="66"/>
        <v>26.5</v>
      </c>
      <c r="AD327" s="302">
        <f t="shared" si="67"/>
        <v>21.370967741935484</v>
      </c>
      <c r="AE327" s="302">
        <f t="shared" si="68"/>
        <v>8.75</v>
      </c>
      <c r="AF327" s="302">
        <f t="shared" si="69"/>
        <v>7.0564516129032269</v>
      </c>
      <c r="AG327" s="302">
        <f t="shared" si="70"/>
        <v>1.5</v>
      </c>
      <c r="AH327" s="302">
        <f t="shared" si="71"/>
        <v>1.2096774193548387</v>
      </c>
    </row>
    <row r="328" spans="1:34">
      <c r="A328">
        <v>1900</v>
      </c>
      <c r="B328" s="100" t="s">
        <v>978</v>
      </c>
      <c r="C328">
        <v>111</v>
      </c>
      <c r="D328" s="299">
        <v>4</v>
      </c>
      <c r="E328">
        <v>55</v>
      </c>
      <c r="F328">
        <v>41</v>
      </c>
      <c r="G328">
        <v>14</v>
      </c>
      <c r="H328">
        <v>1</v>
      </c>
      <c r="I328">
        <v>0</v>
      </c>
      <c r="J328">
        <v>34</v>
      </c>
      <c r="K328">
        <v>38</v>
      </c>
      <c r="L328">
        <v>33</v>
      </c>
      <c r="M328">
        <v>5</v>
      </c>
      <c r="N328">
        <v>1</v>
      </c>
      <c r="O328">
        <v>33</v>
      </c>
      <c r="P328">
        <v>41</v>
      </c>
      <c r="Q328">
        <v>29</v>
      </c>
      <c r="R328">
        <v>7</v>
      </c>
      <c r="S328" s="298">
        <v>1</v>
      </c>
      <c r="T328" s="299">
        <v>18</v>
      </c>
      <c r="U328">
        <v>33</v>
      </c>
      <c r="V328">
        <v>43</v>
      </c>
      <c r="W328">
        <v>16</v>
      </c>
      <c r="X328">
        <v>1</v>
      </c>
      <c r="Y328" s="302">
        <f t="shared" si="62"/>
        <v>35</v>
      </c>
      <c r="Z328" s="302">
        <f t="shared" si="63"/>
        <v>31.531531531531531</v>
      </c>
      <c r="AA328">
        <f t="shared" si="64"/>
        <v>38.25</v>
      </c>
      <c r="AB328" s="302">
        <f t="shared" si="65"/>
        <v>34.45945945945946</v>
      </c>
      <c r="AC328">
        <f t="shared" si="66"/>
        <v>29.75</v>
      </c>
      <c r="AD328" s="302">
        <f t="shared" si="67"/>
        <v>26.801801801801801</v>
      </c>
      <c r="AE328" s="302">
        <f t="shared" si="68"/>
        <v>7.25</v>
      </c>
      <c r="AF328" s="302">
        <f t="shared" si="69"/>
        <v>6.531531531531531</v>
      </c>
      <c r="AG328" s="302">
        <f t="shared" si="70"/>
        <v>0.75</v>
      </c>
      <c r="AH328" s="302">
        <f t="shared" si="71"/>
        <v>0.67567567567567566</v>
      </c>
    </row>
    <row r="329" spans="1:34">
      <c r="A329">
        <v>1900</v>
      </c>
      <c r="B329" s="100" t="s">
        <v>880</v>
      </c>
      <c r="C329">
        <v>114</v>
      </c>
      <c r="D329" s="299">
        <v>27</v>
      </c>
      <c r="E329">
        <v>56</v>
      </c>
      <c r="F329">
        <v>46</v>
      </c>
      <c r="G329">
        <v>8</v>
      </c>
      <c r="H329">
        <v>3</v>
      </c>
      <c r="I329" s="299">
        <v>1</v>
      </c>
      <c r="J329">
        <v>39</v>
      </c>
      <c r="K329">
        <v>42</v>
      </c>
      <c r="L329">
        <v>26</v>
      </c>
      <c r="M329">
        <v>6</v>
      </c>
      <c r="N329">
        <v>1</v>
      </c>
      <c r="O329">
        <v>39</v>
      </c>
      <c r="P329">
        <v>34</v>
      </c>
      <c r="Q329">
        <v>27</v>
      </c>
      <c r="R329">
        <v>14</v>
      </c>
      <c r="S329">
        <v>0</v>
      </c>
      <c r="T329">
        <v>21</v>
      </c>
      <c r="U329">
        <v>39</v>
      </c>
      <c r="V329">
        <v>30</v>
      </c>
      <c r="W329">
        <v>22</v>
      </c>
      <c r="X329" s="299">
        <v>2</v>
      </c>
      <c r="Y329" s="302">
        <f t="shared" si="62"/>
        <v>38.75</v>
      </c>
      <c r="Z329" s="302">
        <f t="shared" si="63"/>
        <v>33.991228070175438</v>
      </c>
      <c r="AA329">
        <f t="shared" si="64"/>
        <v>40.25</v>
      </c>
      <c r="AB329" s="302">
        <f t="shared" si="65"/>
        <v>35.307017543859651</v>
      </c>
      <c r="AC329">
        <f t="shared" si="66"/>
        <v>22.75</v>
      </c>
      <c r="AD329" s="302">
        <f t="shared" si="67"/>
        <v>19.956140350877195</v>
      </c>
      <c r="AE329" s="302">
        <f t="shared" si="68"/>
        <v>11.25</v>
      </c>
      <c r="AF329" s="302">
        <f t="shared" si="69"/>
        <v>9.8684210526315788</v>
      </c>
      <c r="AG329" s="302">
        <f t="shared" si="70"/>
        <v>1</v>
      </c>
      <c r="AH329" s="302">
        <f t="shared" si="71"/>
        <v>0.8771929824561403</v>
      </c>
    </row>
    <row r="330" spans="1:34">
      <c r="A330">
        <v>1900</v>
      </c>
      <c r="B330" s="100" t="s">
        <v>882</v>
      </c>
      <c r="C330">
        <v>106</v>
      </c>
      <c r="D330" s="299">
        <v>17</v>
      </c>
      <c r="E330">
        <v>46</v>
      </c>
      <c r="F330">
        <v>43</v>
      </c>
      <c r="G330">
        <v>12</v>
      </c>
      <c r="H330">
        <v>5</v>
      </c>
      <c r="I330">
        <v>0</v>
      </c>
      <c r="J330">
        <v>23</v>
      </c>
      <c r="K330">
        <v>48</v>
      </c>
      <c r="L330">
        <v>27</v>
      </c>
      <c r="M330">
        <v>8</v>
      </c>
      <c r="N330">
        <v>0</v>
      </c>
      <c r="O330">
        <v>36</v>
      </c>
      <c r="P330">
        <v>35</v>
      </c>
      <c r="Q330">
        <v>27</v>
      </c>
      <c r="R330">
        <v>8</v>
      </c>
      <c r="S330">
        <v>0</v>
      </c>
      <c r="T330">
        <v>16</v>
      </c>
      <c r="U330">
        <v>32</v>
      </c>
      <c r="V330">
        <v>35</v>
      </c>
      <c r="W330">
        <v>20</v>
      </c>
      <c r="X330">
        <v>3</v>
      </c>
      <c r="Y330" s="302">
        <f t="shared" si="62"/>
        <v>30.25</v>
      </c>
      <c r="Z330" s="302">
        <f t="shared" si="63"/>
        <v>28.537735849056606</v>
      </c>
      <c r="AA330">
        <f t="shared" si="64"/>
        <v>39.5</v>
      </c>
      <c r="AB330" s="302">
        <f t="shared" si="65"/>
        <v>37.264150943396224</v>
      </c>
      <c r="AC330">
        <f t="shared" si="66"/>
        <v>25.25</v>
      </c>
      <c r="AD330" s="302">
        <f t="shared" si="67"/>
        <v>23.820754716981131</v>
      </c>
      <c r="AE330" s="302">
        <f t="shared" si="68"/>
        <v>10.25</v>
      </c>
      <c r="AF330" s="302">
        <f t="shared" si="69"/>
        <v>9.6698113207547181</v>
      </c>
      <c r="AG330" s="302">
        <f t="shared" si="70"/>
        <v>0.75</v>
      </c>
      <c r="AH330" s="302">
        <f t="shared" si="71"/>
        <v>0.70754716981132082</v>
      </c>
    </row>
    <row r="331" spans="1:34">
      <c r="A331">
        <v>1900</v>
      </c>
      <c r="B331" s="100" t="s">
        <v>902</v>
      </c>
      <c r="C331">
        <v>224</v>
      </c>
      <c r="D331" s="299">
        <v>49</v>
      </c>
      <c r="E331">
        <v>136</v>
      </c>
      <c r="F331">
        <v>65</v>
      </c>
      <c r="G331">
        <v>17</v>
      </c>
      <c r="H331">
        <v>6</v>
      </c>
      <c r="I331">
        <v>0</v>
      </c>
      <c r="J331">
        <v>88</v>
      </c>
      <c r="K331">
        <v>75</v>
      </c>
      <c r="L331">
        <v>46</v>
      </c>
      <c r="M331">
        <v>14</v>
      </c>
      <c r="N331" s="298">
        <v>1</v>
      </c>
      <c r="O331">
        <v>85</v>
      </c>
      <c r="P331">
        <v>71</v>
      </c>
      <c r="Q331">
        <v>59</v>
      </c>
      <c r="R331">
        <v>9</v>
      </c>
      <c r="S331">
        <v>0</v>
      </c>
      <c r="T331">
        <v>59</v>
      </c>
      <c r="U331">
        <v>64</v>
      </c>
      <c r="V331">
        <v>61</v>
      </c>
      <c r="W331">
        <v>38</v>
      </c>
      <c r="X331">
        <v>2</v>
      </c>
      <c r="Y331" s="302">
        <f t="shared" si="62"/>
        <v>92</v>
      </c>
      <c r="Z331" s="302">
        <f t="shared" si="63"/>
        <v>41.071428571428569</v>
      </c>
      <c r="AA331">
        <f t="shared" si="64"/>
        <v>68.75</v>
      </c>
      <c r="AB331" s="302">
        <f t="shared" si="65"/>
        <v>30.691964285714285</v>
      </c>
      <c r="AC331">
        <f t="shared" si="66"/>
        <v>45.75</v>
      </c>
      <c r="AD331" s="302">
        <f t="shared" si="67"/>
        <v>20.424107142857142</v>
      </c>
      <c r="AE331" s="302">
        <f t="shared" si="68"/>
        <v>16.75</v>
      </c>
      <c r="AF331" s="302">
        <f t="shared" si="69"/>
        <v>7.4776785714285712</v>
      </c>
      <c r="AG331" s="302">
        <f t="shared" si="70"/>
        <v>0.75</v>
      </c>
      <c r="AH331" s="302">
        <f t="shared" si="71"/>
        <v>0.33482142857142855</v>
      </c>
    </row>
    <row r="332" spans="1:34">
      <c r="A332">
        <v>1900</v>
      </c>
      <c r="B332" s="100" t="s">
        <v>907</v>
      </c>
      <c r="C332">
        <v>179</v>
      </c>
      <c r="D332" s="299">
        <v>29</v>
      </c>
      <c r="E332">
        <v>67</v>
      </c>
      <c r="F332">
        <v>82</v>
      </c>
      <c r="G332">
        <v>27</v>
      </c>
      <c r="H332">
        <v>3</v>
      </c>
      <c r="I332">
        <v>0</v>
      </c>
      <c r="J332">
        <v>39</v>
      </c>
      <c r="K332">
        <v>77</v>
      </c>
      <c r="L332">
        <v>47</v>
      </c>
      <c r="M332">
        <v>15</v>
      </c>
      <c r="N332">
        <v>1</v>
      </c>
      <c r="O332">
        <v>54</v>
      </c>
      <c r="P332">
        <v>58</v>
      </c>
      <c r="Q332">
        <v>42</v>
      </c>
      <c r="R332">
        <v>25</v>
      </c>
      <c r="S332">
        <v>0</v>
      </c>
      <c r="T332">
        <v>27</v>
      </c>
      <c r="U332">
        <v>58</v>
      </c>
      <c r="V332">
        <v>59</v>
      </c>
      <c r="W332">
        <v>30</v>
      </c>
      <c r="X332">
        <v>5</v>
      </c>
      <c r="Y332" s="302">
        <f t="shared" si="62"/>
        <v>46.75</v>
      </c>
      <c r="Z332" s="302">
        <f t="shared" si="63"/>
        <v>26.117318435754189</v>
      </c>
      <c r="AA332">
        <f t="shared" si="64"/>
        <v>68.75</v>
      </c>
      <c r="AB332" s="302">
        <f t="shared" si="65"/>
        <v>38.407821229050285</v>
      </c>
      <c r="AC332">
        <f t="shared" si="66"/>
        <v>43.75</v>
      </c>
      <c r="AD332" s="302">
        <f t="shared" si="67"/>
        <v>24.441340782122907</v>
      </c>
      <c r="AE332" s="302">
        <f t="shared" si="68"/>
        <v>18.25</v>
      </c>
      <c r="AF332" s="302">
        <f t="shared" si="69"/>
        <v>10.195530726256983</v>
      </c>
      <c r="AG332" s="302">
        <f t="shared" si="70"/>
        <v>1.5</v>
      </c>
      <c r="AH332" s="302">
        <f t="shared" si="71"/>
        <v>0.83798882681564246</v>
      </c>
    </row>
    <row r="333" spans="1:34">
      <c r="A333">
        <v>1900</v>
      </c>
      <c r="B333" s="100" t="s">
        <v>908</v>
      </c>
      <c r="C333">
        <v>101</v>
      </c>
      <c r="D333" s="299">
        <v>23</v>
      </c>
      <c r="E333">
        <v>63</v>
      </c>
      <c r="F333">
        <v>27</v>
      </c>
      <c r="G333">
        <v>11</v>
      </c>
      <c r="H333">
        <v>0</v>
      </c>
      <c r="I333">
        <v>0</v>
      </c>
      <c r="J333">
        <v>36</v>
      </c>
      <c r="K333">
        <v>37</v>
      </c>
      <c r="L333">
        <v>26</v>
      </c>
      <c r="M333">
        <v>2</v>
      </c>
      <c r="N333">
        <v>0</v>
      </c>
      <c r="O333">
        <v>52</v>
      </c>
      <c r="P333">
        <v>28</v>
      </c>
      <c r="Q333">
        <v>19</v>
      </c>
      <c r="R333">
        <v>2</v>
      </c>
      <c r="S333">
        <v>0</v>
      </c>
      <c r="T333">
        <v>33</v>
      </c>
      <c r="U333">
        <v>23</v>
      </c>
      <c r="V333">
        <v>31</v>
      </c>
      <c r="W333">
        <v>14</v>
      </c>
      <c r="X333">
        <v>0</v>
      </c>
      <c r="Y333" s="302">
        <f t="shared" si="62"/>
        <v>46</v>
      </c>
      <c r="Z333" s="302">
        <f t="shared" si="63"/>
        <v>45.544554455445549</v>
      </c>
      <c r="AA333">
        <f t="shared" si="64"/>
        <v>28.75</v>
      </c>
      <c r="AB333" s="302">
        <f t="shared" si="65"/>
        <v>28.465346534653463</v>
      </c>
      <c r="AC333">
        <f t="shared" si="66"/>
        <v>21.75</v>
      </c>
      <c r="AD333" s="302">
        <f t="shared" si="67"/>
        <v>21.534653465346533</v>
      </c>
      <c r="AE333" s="302">
        <f t="shared" si="68"/>
        <v>4.5</v>
      </c>
      <c r="AF333" s="302">
        <f t="shared" si="69"/>
        <v>4.455445544554455</v>
      </c>
      <c r="AG333" s="302">
        <f t="shared" si="70"/>
        <v>0</v>
      </c>
      <c r="AH333" s="302">
        <f t="shared" si="71"/>
        <v>0</v>
      </c>
    </row>
    <row r="334" spans="1:34" s="61" customFormat="1">
      <c r="A334" s="61">
        <v>1900</v>
      </c>
      <c r="B334" s="239" t="s">
        <v>1074</v>
      </c>
      <c r="C334" s="61">
        <v>769</v>
      </c>
      <c r="D334" s="61">
        <v>176</v>
      </c>
      <c r="E334" s="61">
        <v>341</v>
      </c>
      <c r="F334" s="61">
        <v>249</v>
      </c>
      <c r="G334" s="61">
        <v>134</v>
      </c>
      <c r="H334" s="61">
        <v>45</v>
      </c>
      <c r="I334" s="61">
        <v>0</v>
      </c>
      <c r="J334" s="61">
        <v>251</v>
      </c>
      <c r="K334" s="61">
        <v>194</v>
      </c>
      <c r="L334" s="61">
        <v>217</v>
      </c>
      <c r="M334" s="61">
        <v>96</v>
      </c>
      <c r="N334" s="61">
        <v>11</v>
      </c>
      <c r="O334" s="61">
        <v>195</v>
      </c>
      <c r="P334" s="61">
        <v>202</v>
      </c>
      <c r="Q334" s="61">
        <v>239</v>
      </c>
      <c r="R334" s="61">
        <v>121</v>
      </c>
      <c r="S334" s="61">
        <v>12</v>
      </c>
      <c r="T334" s="61">
        <v>163</v>
      </c>
      <c r="U334" s="61">
        <v>143</v>
      </c>
      <c r="V334" s="61">
        <v>211</v>
      </c>
      <c r="W334" s="61">
        <v>207</v>
      </c>
      <c r="X334" s="61">
        <v>44</v>
      </c>
      <c r="Y334" s="304">
        <f t="shared" si="62"/>
        <v>237.5</v>
      </c>
      <c r="Z334" s="304">
        <f t="shared" si="63"/>
        <v>30.884265279583879</v>
      </c>
      <c r="AA334" s="61">
        <f t="shared" si="64"/>
        <v>197</v>
      </c>
      <c r="AB334" s="304">
        <f t="shared" si="65"/>
        <v>25.617685305591674</v>
      </c>
      <c r="AC334" s="61">
        <f t="shared" si="66"/>
        <v>200.25</v>
      </c>
      <c r="AD334" s="304">
        <f t="shared" si="67"/>
        <v>26.040312093628089</v>
      </c>
      <c r="AE334" s="304">
        <f t="shared" si="68"/>
        <v>117.25</v>
      </c>
      <c r="AF334" s="304">
        <f t="shared" si="69"/>
        <v>15.24707412223667</v>
      </c>
      <c r="AG334" s="304">
        <f t="shared" si="70"/>
        <v>16.75</v>
      </c>
      <c r="AH334" s="306">
        <f t="shared" si="71"/>
        <v>2.1781534460338103</v>
      </c>
    </row>
    <row r="335" spans="1:34">
      <c r="A335">
        <v>1900</v>
      </c>
      <c r="B335" s="100" t="s">
        <v>969</v>
      </c>
      <c r="C335">
        <v>48</v>
      </c>
      <c r="D335" s="299">
        <v>9</v>
      </c>
      <c r="E335">
        <v>11</v>
      </c>
      <c r="F335">
        <v>16</v>
      </c>
      <c r="G335" s="298">
        <v>16</v>
      </c>
      <c r="H335" s="298">
        <v>5</v>
      </c>
      <c r="I335">
        <v>0</v>
      </c>
      <c r="J335">
        <v>9</v>
      </c>
      <c r="K335">
        <v>7</v>
      </c>
      <c r="L335">
        <v>18</v>
      </c>
      <c r="M335">
        <v>13</v>
      </c>
      <c r="N335">
        <v>1</v>
      </c>
      <c r="O335">
        <v>7</v>
      </c>
      <c r="P335">
        <v>9</v>
      </c>
      <c r="Q335" s="298">
        <v>20</v>
      </c>
      <c r="R335" s="299">
        <v>10</v>
      </c>
      <c r="S335">
        <v>2</v>
      </c>
      <c r="T335">
        <v>5</v>
      </c>
      <c r="U335">
        <v>6</v>
      </c>
      <c r="V335">
        <v>11</v>
      </c>
      <c r="W335">
        <v>19</v>
      </c>
      <c r="X335">
        <v>7</v>
      </c>
      <c r="Y335" s="302">
        <f t="shared" si="62"/>
        <v>8</v>
      </c>
      <c r="Z335" s="302">
        <f t="shared" si="63"/>
        <v>16.666666666666664</v>
      </c>
      <c r="AA335">
        <f t="shared" si="64"/>
        <v>9.5</v>
      </c>
      <c r="AB335" s="302">
        <f t="shared" si="65"/>
        <v>19.791666666666664</v>
      </c>
      <c r="AC335">
        <f t="shared" si="66"/>
        <v>16.25</v>
      </c>
      <c r="AD335" s="302">
        <f t="shared" si="67"/>
        <v>33.854166666666671</v>
      </c>
      <c r="AE335" s="302">
        <f t="shared" si="68"/>
        <v>11.75</v>
      </c>
      <c r="AF335" s="303">
        <f t="shared" si="69"/>
        <v>24.479166666666664</v>
      </c>
      <c r="AG335" s="302">
        <f t="shared" si="70"/>
        <v>2.5</v>
      </c>
      <c r="AH335" s="302">
        <f t="shared" si="71"/>
        <v>5.2083333333333339</v>
      </c>
    </row>
    <row r="336" spans="1:34">
      <c r="A336">
        <v>1900</v>
      </c>
      <c r="B336" s="100" t="s">
        <v>991</v>
      </c>
      <c r="C336">
        <v>32</v>
      </c>
      <c r="D336" s="299">
        <v>4</v>
      </c>
      <c r="E336">
        <v>10</v>
      </c>
      <c r="F336">
        <v>17</v>
      </c>
      <c r="G336" s="299">
        <v>3</v>
      </c>
      <c r="H336" s="299">
        <v>2</v>
      </c>
      <c r="I336">
        <v>0</v>
      </c>
      <c r="J336">
        <v>9</v>
      </c>
      <c r="K336">
        <v>10</v>
      </c>
      <c r="L336">
        <v>8</v>
      </c>
      <c r="M336">
        <v>5</v>
      </c>
      <c r="N336" s="298">
        <v>0</v>
      </c>
      <c r="O336">
        <v>6</v>
      </c>
      <c r="P336">
        <v>9</v>
      </c>
      <c r="Q336">
        <v>13</v>
      </c>
      <c r="R336" s="298">
        <v>3</v>
      </c>
      <c r="S336" s="298">
        <v>1</v>
      </c>
      <c r="T336" s="299">
        <v>4</v>
      </c>
      <c r="U336">
        <v>8</v>
      </c>
      <c r="V336">
        <v>11</v>
      </c>
      <c r="W336">
        <v>7</v>
      </c>
      <c r="X336">
        <v>2</v>
      </c>
      <c r="Y336" s="302">
        <f t="shared" si="62"/>
        <v>7.25</v>
      </c>
      <c r="Z336" s="302">
        <f t="shared" si="63"/>
        <v>22.65625</v>
      </c>
      <c r="AA336">
        <f t="shared" si="64"/>
        <v>11</v>
      </c>
      <c r="AB336" s="302">
        <f t="shared" si="65"/>
        <v>34.375</v>
      </c>
      <c r="AC336">
        <f t="shared" si="66"/>
        <v>8.75</v>
      </c>
      <c r="AD336" s="302">
        <f t="shared" si="67"/>
        <v>27.34375</v>
      </c>
      <c r="AE336" s="302">
        <f t="shared" si="68"/>
        <v>4.25</v>
      </c>
      <c r="AF336" s="302">
        <f t="shared" si="69"/>
        <v>13.28125</v>
      </c>
      <c r="AG336" s="302">
        <f t="shared" si="70"/>
        <v>0.75</v>
      </c>
      <c r="AH336" s="302">
        <f t="shared" si="71"/>
        <v>2.34375</v>
      </c>
    </row>
    <row r="337" spans="1:34">
      <c r="A337">
        <v>1900</v>
      </c>
      <c r="B337" s="128" t="s">
        <v>985</v>
      </c>
      <c r="C337">
        <v>94</v>
      </c>
      <c r="D337">
        <v>14</v>
      </c>
      <c r="E337">
        <v>34</v>
      </c>
      <c r="F337">
        <v>34</v>
      </c>
      <c r="G337">
        <v>21</v>
      </c>
      <c r="H337">
        <v>5</v>
      </c>
      <c r="I337">
        <v>0</v>
      </c>
      <c r="J337">
        <v>22</v>
      </c>
      <c r="K337">
        <v>37</v>
      </c>
      <c r="L337">
        <v>24</v>
      </c>
      <c r="M337">
        <v>11</v>
      </c>
      <c r="N337">
        <v>0</v>
      </c>
      <c r="O337">
        <v>11</v>
      </c>
      <c r="P337">
        <v>33</v>
      </c>
      <c r="Q337">
        <v>37</v>
      </c>
      <c r="R337">
        <v>10</v>
      </c>
      <c r="S337" s="298">
        <v>3</v>
      </c>
      <c r="T337">
        <v>13</v>
      </c>
      <c r="U337">
        <v>18</v>
      </c>
      <c r="V337">
        <v>29</v>
      </c>
      <c r="W337">
        <v>29</v>
      </c>
      <c r="X337">
        <v>5</v>
      </c>
      <c r="Y337" s="302">
        <f t="shared" si="62"/>
        <v>20</v>
      </c>
      <c r="Z337" s="302">
        <f t="shared" si="63"/>
        <v>21.276595744680851</v>
      </c>
      <c r="AA337">
        <f t="shared" si="64"/>
        <v>30.5</v>
      </c>
      <c r="AB337" s="302">
        <f t="shared" si="65"/>
        <v>32.446808510638299</v>
      </c>
      <c r="AC337">
        <f t="shared" si="66"/>
        <v>27.75</v>
      </c>
      <c r="AD337" s="302">
        <f t="shared" si="67"/>
        <v>29.521276595744684</v>
      </c>
      <c r="AE337" s="302">
        <f t="shared" si="68"/>
        <v>13.75</v>
      </c>
      <c r="AF337" s="302">
        <f t="shared" si="69"/>
        <v>14.627659574468085</v>
      </c>
      <c r="AG337" s="302">
        <f t="shared" si="70"/>
        <v>2</v>
      </c>
      <c r="AH337" s="302">
        <f t="shared" si="71"/>
        <v>2.1276595744680851</v>
      </c>
    </row>
    <row r="338" spans="1:34">
      <c r="A338">
        <v>1900</v>
      </c>
      <c r="B338" s="100" t="s">
        <v>1075</v>
      </c>
      <c r="C338">
        <v>57</v>
      </c>
      <c r="D338" s="299">
        <v>16</v>
      </c>
      <c r="E338">
        <v>24</v>
      </c>
      <c r="F338">
        <v>15</v>
      </c>
      <c r="G338">
        <v>12</v>
      </c>
      <c r="H338" s="298">
        <v>6</v>
      </c>
      <c r="I338">
        <v>0</v>
      </c>
      <c r="J338">
        <v>19</v>
      </c>
      <c r="K338">
        <v>8</v>
      </c>
      <c r="L338">
        <v>20</v>
      </c>
      <c r="M338">
        <v>10</v>
      </c>
      <c r="N338">
        <v>0</v>
      </c>
      <c r="O338">
        <v>21</v>
      </c>
      <c r="P338">
        <v>16</v>
      </c>
      <c r="Q338">
        <v>10</v>
      </c>
      <c r="R338">
        <v>9</v>
      </c>
      <c r="S338" s="298">
        <v>1</v>
      </c>
      <c r="T338">
        <v>14</v>
      </c>
      <c r="U338">
        <v>12</v>
      </c>
      <c r="V338">
        <v>13</v>
      </c>
      <c r="W338">
        <v>17</v>
      </c>
      <c r="X338">
        <v>1</v>
      </c>
      <c r="Y338" s="302">
        <f t="shared" si="62"/>
        <v>19.5</v>
      </c>
      <c r="Z338" s="302">
        <f t="shared" si="63"/>
        <v>34.210526315789473</v>
      </c>
      <c r="AA338">
        <f t="shared" si="64"/>
        <v>12.75</v>
      </c>
      <c r="AB338" s="302">
        <f t="shared" si="65"/>
        <v>22.368421052631579</v>
      </c>
      <c r="AC338">
        <f t="shared" si="66"/>
        <v>13.75</v>
      </c>
      <c r="AD338" s="302">
        <f t="shared" si="67"/>
        <v>24.12280701754386</v>
      </c>
      <c r="AE338" s="302">
        <f t="shared" si="68"/>
        <v>10.5</v>
      </c>
      <c r="AF338" s="302">
        <f t="shared" si="69"/>
        <v>18.421052631578945</v>
      </c>
      <c r="AG338" s="302">
        <f t="shared" si="70"/>
        <v>0.5</v>
      </c>
      <c r="AH338" s="302">
        <f t="shared" si="71"/>
        <v>0.8771929824561403</v>
      </c>
    </row>
    <row r="339" spans="1:34">
      <c r="A339">
        <v>1900</v>
      </c>
      <c r="B339" s="100" t="s">
        <v>986</v>
      </c>
      <c r="C339">
        <v>31</v>
      </c>
      <c r="D339" s="299">
        <v>5</v>
      </c>
      <c r="E339">
        <v>11</v>
      </c>
      <c r="F339">
        <v>10</v>
      </c>
      <c r="G339" s="298">
        <v>9</v>
      </c>
      <c r="H339" s="298">
        <v>1</v>
      </c>
      <c r="I339">
        <v>0</v>
      </c>
      <c r="J339" s="299">
        <v>9</v>
      </c>
      <c r="K339">
        <v>6</v>
      </c>
      <c r="L339">
        <v>12</v>
      </c>
      <c r="M339" s="298">
        <v>2</v>
      </c>
      <c r="N339" s="299">
        <v>2</v>
      </c>
      <c r="O339">
        <v>7</v>
      </c>
      <c r="P339">
        <v>5</v>
      </c>
      <c r="Q339">
        <v>9</v>
      </c>
      <c r="R339" s="299">
        <v>10</v>
      </c>
      <c r="S339">
        <v>0</v>
      </c>
      <c r="T339" s="299">
        <v>6</v>
      </c>
      <c r="U339">
        <v>5</v>
      </c>
      <c r="V339">
        <v>3</v>
      </c>
      <c r="W339">
        <v>10</v>
      </c>
      <c r="X339" s="298">
        <v>7</v>
      </c>
      <c r="Y339" s="302">
        <f t="shared" si="62"/>
        <v>8.25</v>
      </c>
      <c r="Z339" s="302">
        <f t="shared" si="63"/>
        <v>26.612903225806448</v>
      </c>
      <c r="AA339">
        <f t="shared" si="64"/>
        <v>6.5</v>
      </c>
      <c r="AB339" s="302">
        <f t="shared" si="65"/>
        <v>20.967741935483872</v>
      </c>
      <c r="AC339">
        <f t="shared" si="66"/>
        <v>8.25</v>
      </c>
      <c r="AD339" s="302">
        <f t="shared" si="67"/>
        <v>26.612903225806448</v>
      </c>
      <c r="AE339" s="302">
        <f t="shared" si="68"/>
        <v>5.75</v>
      </c>
      <c r="AF339" s="302">
        <f t="shared" si="69"/>
        <v>18.548387096774192</v>
      </c>
      <c r="AG339" s="302">
        <f t="shared" si="70"/>
        <v>2.25</v>
      </c>
      <c r="AH339" s="303">
        <f t="shared" si="71"/>
        <v>7.2580645161290329</v>
      </c>
    </row>
    <row r="340" spans="1:34">
      <c r="A340">
        <v>1900</v>
      </c>
      <c r="B340" s="128" t="s">
        <v>987</v>
      </c>
      <c r="C340">
        <v>43</v>
      </c>
      <c r="D340" s="299">
        <v>6</v>
      </c>
      <c r="E340">
        <v>21</v>
      </c>
      <c r="F340">
        <v>12</v>
      </c>
      <c r="G340">
        <v>7</v>
      </c>
      <c r="H340">
        <v>3</v>
      </c>
      <c r="I340">
        <v>0</v>
      </c>
      <c r="J340">
        <v>14</v>
      </c>
      <c r="K340">
        <v>13</v>
      </c>
      <c r="L340">
        <v>10</v>
      </c>
      <c r="M340">
        <v>4</v>
      </c>
      <c r="N340" s="298">
        <v>2</v>
      </c>
      <c r="O340">
        <v>2</v>
      </c>
      <c r="P340">
        <v>9</v>
      </c>
      <c r="Q340">
        <v>19</v>
      </c>
      <c r="R340" s="299">
        <v>5</v>
      </c>
      <c r="S340" s="298">
        <v>0</v>
      </c>
      <c r="T340">
        <v>9</v>
      </c>
      <c r="U340">
        <v>7</v>
      </c>
      <c r="V340">
        <v>17</v>
      </c>
      <c r="W340" s="298">
        <v>9</v>
      </c>
      <c r="X340">
        <v>1</v>
      </c>
      <c r="Y340" s="302">
        <f t="shared" si="62"/>
        <v>11.5</v>
      </c>
      <c r="Z340" s="302">
        <f t="shared" si="63"/>
        <v>26.744186046511626</v>
      </c>
      <c r="AA340">
        <f t="shared" si="64"/>
        <v>10.25</v>
      </c>
      <c r="AB340" s="302">
        <f t="shared" si="65"/>
        <v>23.837209302325583</v>
      </c>
      <c r="AC340">
        <f t="shared" si="66"/>
        <v>13.25</v>
      </c>
      <c r="AD340" s="302">
        <f t="shared" si="67"/>
        <v>30.813953488372093</v>
      </c>
      <c r="AE340" s="302">
        <f t="shared" si="68"/>
        <v>5.25</v>
      </c>
      <c r="AF340" s="302">
        <f t="shared" si="69"/>
        <v>12.209302325581394</v>
      </c>
      <c r="AG340" s="302">
        <f t="shared" si="70"/>
        <v>0.75</v>
      </c>
      <c r="AH340" s="302">
        <f t="shared" si="71"/>
        <v>1.7441860465116279</v>
      </c>
    </row>
    <row r="341" spans="1:34">
      <c r="A341">
        <v>1900</v>
      </c>
      <c r="B341" s="100" t="s">
        <v>970</v>
      </c>
      <c r="C341">
        <v>67</v>
      </c>
      <c r="D341" s="299">
        <v>23</v>
      </c>
      <c r="E341">
        <v>26</v>
      </c>
      <c r="F341">
        <v>17</v>
      </c>
      <c r="G341">
        <v>16</v>
      </c>
      <c r="H341" s="298">
        <v>8</v>
      </c>
      <c r="I341">
        <v>0</v>
      </c>
      <c r="J341">
        <v>17</v>
      </c>
      <c r="K341">
        <v>14</v>
      </c>
      <c r="L341">
        <v>21</v>
      </c>
      <c r="M341">
        <v>15</v>
      </c>
      <c r="N341" s="298">
        <v>0</v>
      </c>
      <c r="O341">
        <v>21</v>
      </c>
      <c r="P341">
        <v>22</v>
      </c>
      <c r="Q341">
        <v>22</v>
      </c>
      <c r="R341">
        <v>10</v>
      </c>
      <c r="S341" s="298">
        <v>0</v>
      </c>
      <c r="T341" s="299">
        <v>11</v>
      </c>
      <c r="U341">
        <v>14</v>
      </c>
      <c r="V341">
        <v>20</v>
      </c>
      <c r="W341">
        <v>20</v>
      </c>
      <c r="X341">
        <v>1</v>
      </c>
      <c r="Y341" s="302">
        <f t="shared" si="62"/>
        <v>18.75</v>
      </c>
      <c r="Z341" s="302">
        <f t="shared" si="63"/>
        <v>27.985074626865668</v>
      </c>
      <c r="AA341">
        <f t="shared" si="64"/>
        <v>16.75</v>
      </c>
      <c r="AB341" s="302">
        <f t="shared" si="65"/>
        <v>25</v>
      </c>
      <c r="AC341">
        <f t="shared" si="66"/>
        <v>19.75</v>
      </c>
      <c r="AD341" s="302">
        <f t="shared" si="67"/>
        <v>29.477611940298509</v>
      </c>
      <c r="AE341" s="302">
        <f t="shared" si="68"/>
        <v>13.25</v>
      </c>
      <c r="AF341" s="302">
        <f t="shared" si="69"/>
        <v>19.776119402985074</v>
      </c>
      <c r="AG341" s="302">
        <f t="shared" si="70"/>
        <v>0.25</v>
      </c>
      <c r="AH341" s="302">
        <f t="shared" si="71"/>
        <v>0.37313432835820892</v>
      </c>
    </row>
    <row r="342" spans="1:34">
      <c r="A342">
        <v>1900</v>
      </c>
      <c r="B342" s="100" t="s">
        <v>972</v>
      </c>
      <c r="C342">
        <v>77</v>
      </c>
      <c r="D342" s="299">
        <v>13</v>
      </c>
      <c r="E342">
        <v>39</v>
      </c>
      <c r="F342">
        <v>23</v>
      </c>
      <c r="G342">
        <v>12</v>
      </c>
      <c r="H342" s="298">
        <v>3</v>
      </c>
      <c r="I342">
        <v>0</v>
      </c>
      <c r="J342">
        <v>31</v>
      </c>
      <c r="K342">
        <v>19</v>
      </c>
      <c r="L342">
        <v>15</v>
      </c>
      <c r="M342">
        <v>11</v>
      </c>
      <c r="N342" s="299">
        <v>1</v>
      </c>
      <c r="O342">
        <v>21</v>
      </c>
      <c r="P342">
        <v>21</v>
      </c>
      <c r="Q342">
        <v>21</v>
      </c>
      <c r="R342">
        <v>13</v>
      </c>
      <c r="S342" s="298">
        <v>1</v>
      </c>
      <c r="T342" s="299">
        <v>15</v>
      </c>
      <c r="U342">
        <v>20</v>
      </c>
      <c r="V342">
        <v>22</v>
      </c>
      <c r="W342">
        <v>16</v>
      </c>
      <c r="X342">
        <v>4</v>
      </c>
      <c r="Y342" s="302">
        <f t="shared" si="62"/>
        <v>26.5</v>
      </c>
      <c r="Z342" s="302">
        <f t="shared" si="63"/>
        <v>34.415584415584419</v>
      </c>
      <c r="AA342">
        <f t="shared" si="64"/>
        <v>20.75</v>
      </c>
      <c r="AB342" s="302">
        <f t="shared" si="65"/>
        <v>26.948051948051948</v>
      </c>
      <c r="AC342">
        <f t="shared" si="66"/>
        <v>17.5</v>
      </c>
      <c r="AD342" s="302">
        <f t="shared" si="67"/>
        <v>22.727272727272727</v>
      </c>
      <c r="AE342" s="302">
        <f t="shared" si="68"/>
        <v>10.75</v>
      </c>
      <c r="AF342" s="302">
        <f t="shared" si="69"/>
        <v>13.961038961038961</v>
      </c>
      <c r="AG342" s="302">
        <f t="shared" si="70"/>
        <v>1.5</v>
      </c>
      <c r="AH342" s="302">
        <f t="shared" si="71"/>
        <v>1.948051948051948</v>
      </c>
    </row>
    <row r="343" spans="1:34">
      <c r="A343">
        <v>1900</v>
      </c>
      <c r="B343" s="100" t="s">
        <v>974</v>
      </c>
      <c r="C343">
        <v>85</v>
      </c>
      <c r="D343">
        <v>12</v>
      </c>
      <c r="E343">
        <v>39</v>
      </c>
      <c r="F343">
        <v>29</v>
      </c>
      <c r="G343">
        <v>12</v>
      </c>
      <c r="H343">
        <v>5</v>
      </c>
      <c r="I343">
        <v>0</v>
      </c>
      <c r="J343">
        <v>31</v>
      </c>
      <c r="K343">
        <v>15</v>
      </c>
      <c r="L343">
        <v>29</v>
      </c>
      <c r="M343">
        <v>7</v>
      </c>
      <c r="N343">
        <v>3</v>
      </c>
      <c r="O343">
        <v>19</v>
      </c>
      <c r="P343">
        <v>27</v>
      </c>
      <c r="Q343">
        <v>22</v>
      </c>
      <c r="R343">
        <v>16</v>
      </c>
      <c r="S343" s="298">
        <v>1</v>
      </c>
      <c r="T343">
        <v>22</v>
      </c>
      <c r="U343">
        <v>13</v>
      </c>
      <c r="V343">
        <v>21</v>
      </c>
      <c r="W343">
        <v>23</v>
      </c>
      <c r="X343">
        <v>6</v>
      </c>
      <c r="Y343" s="302">
        <f t="shared" si="62"/>
        <v>27.75</v>
      </c>
      <c r="Z343" s="302">
        <f t="shared" si="63"/>
        <v>32.647058823529413</v>
      </c>
      <c r="AA343">
        <f t="shared" si="64"/>
        <v>21</v>
      </c>
      <c r="AB343" s="302">
        <f t="shared" si="65"/>
        <v>24.705882352941178</v>
      </c>
      <c r="AC343">
        <f t="shared" si="66"/>
        <v>21</v>
      </c>
      <c r="AD343" s="302">
        <f t="shared" si="67"/>
        <v>24.705882352941178</v>
      </c>
      <c r="AE343" s="302">
        <f t="shared" si="68"/>
        <v>12.75</v>
      </c>
      <c r="AF343" s="302">
        <f t="shared" si="69"/>
        <v>15</v>
      </c>
      <c r="AG343" s="302">
        <f t="shared" si="70"/>
        <v>2.5</v>
      </c>
      <c r="AH343" s="302">
        <f t="shared" si="71"/>
        <v>2.9411764705882351</v>
      </c>
    </row>
    <row r="344" spans="1:34">
      <c r="A344">
        <v>1900</v>
      </c>
      <c r="B344" s="100" t="s">
        <v>988</v>
      </c>
      <c r="C344">
        <v>42</v>
      </c>
      <c r="D344" s="299">
        <v>18</v>
      </c>
      <c r="E344">
        <v>30</v>
      </c>
      <c r="F344">
        <v>7</v>
      </c>
      <c r="G344">
        <v>3</v>
      </c>
      <c r="H344" s="298">
        <v>2</v>
      </c>
      <c r="I344">
        <v>0</v>
      </c>
      <c r="J344">
        <v>22</v>
      </c>
      <c r="K344">
        <v>11</v>
      </c>
      <c r="L344">
        <v>4</v>
      </c>
      <c r="M344" s="299">
        <v>5</v>
      </c>
      <c r="N344">
        <v>0</v>
      </c>
      <c r="O344">
        <v>22</v>
      </c>
      <c r="P344">
        <v>7</v>
      </c>
      <c r="Q344">
        <v>4</v>
      </c>
      <c r="R344" s="299">
        <v>8</v>
      </c>
      <c r="S344" s="298">
        <v>1</v>
      </c>
      <c r="T344">
        <v>16</v>
      </c>
      <c r="U344">
        <v>10</v>
      </c>
      <c r="V344">
        <v>10</v>
      </c>
      <c r="W344">
        <v>6</v>
      </c>
      <c r="X344">
        <v>0</v>
      </c>
      <c r="Y344" s="302">
        <f t="shared" si="62"/>
        <v>22.5</v>
      </c>
      <c r="Z344" s="302">
        <f t="shared" si="63"/>
        <v>53.571428571428569</v>
      </c>
      <c r="AA344">
        <f t="shared" si="64"/>
        <v>8.75</v>
      </c>
      <c r="AB344" s="302">
        <f t="shared" si="65"/>
        <v>20.833333333333336</v>
      </c>
      <c r="AC344">
        <f t="shared" si="66"/>
        <v>5.25</v>
      </c>
      <c r="AD344" s="302">
        <f t="shared" si="67"/>
        <v>12.5</v>
      </c>
      <c r="AE344" s="302">
        <f t="shared" si="68"/>
        <v>5.25</v>
      </c>
      <c r="AF344" s="302">
        <f t="shared" si="69"/>
        <v>12.5</v>
      </c>
      <c r="AG344" s="302">
        <f t="shared" si="70"/>
        <v>0.25</v>
      </c>
      <c r="AH344" s="302">
        <f t="shared" si="71"/>
        <v>0.59523809523809523</v>
      </c>
    </row>
    <row r="345" spans="1:34">
      <c r="A345">
        <v>1900</v>
      </c>
      <c r="B345" s="100" t="s">
        <v>971</v>
      </c>
      <c r="C345">
        <v>44</v>
      </c>
      <c r="D345" s="299">
        <v>8</v>
      </c>
      <c r="E345">
        <v>18</v>
      </c>
      <c r="F345">
        <v>20</v>
      </c>
      <c r="G345" s="299">
        <v>4</v>
      </c>
      <c r="H345" s="299">
        <v>2</v>
      </c>
      <c r="I345">
        <v>0</v>
      </c>
      <c r="J345">
        <v>12</v>
      </c>
      <c r="K345">
        <v>16</v>
      </c>
      <c r="L345">
        <v>13</v>
      </c>
      <c r="M345">
        <v>2</v>
      </c>
      <c r="N345" s="298">
        <v>1</v>
      </c>
      <c r="O345">
        <v>9</v>
      </c>
      <c r="P345">
        <v>7</v>
      </c>
      <c r="Q345">
        <v>20</v>
      </c>
      <c r="R345" s="299">
        <v>8</v>
      </c>
      <c r="S345">
        <v>0</v>
      </c>
      <c r="T345">
        <v>9</v>
      </c>
      <c r="U345" s="299">
        <v>8</v>
      </c>
      <c r="V345">
        <v>13</v>
      </c>
      <c r="W345">
        <v>14</v>
      </c>
      <c r="X345">
        <v>0</v>
      </c>
      <c r="Y345" s="302">
        <f t="shared" si="62"/>
        <v>12</v>
      </c>
      <c r="Z345" s="302">
        <f t="shared" si="63"/>
        <v>27.27272727272727</v>
      </c>
      <c r="AA345">
        <f t="shared" si="64"/>
        <v>12.75</v>
      </c>
      <c r="AB345" s="302">
        <f t="shared" si="65"/>
        <v>28.97727272727273</v>
      </c>
      <c r="AC345">
        <f t="shared" si="66"/>
        <v>12.5</v>
      </c>
      <c r="AD345" s="302">
        <f t="shared" si="67"/>
        <v>28.40909090909091</v>
      </c>
      <c r="AE345" s="302">
        <f t="shared" si="68"/>
        <v>6.5</v>
      </c>
      <c r="AF345" s="302">
        <f t="shared" si="69"/>
        <v>14.772727272727273</v>
      </c>
      <c r="AG345" s="302">
        <f t="shared" si="70"/>
        <v>0.25</v>
      </c>
      <c r="AH345" s="302">
        <f t="shared" si="71"/>
        <v>0.56818181818181823</v>
      </c>
    </row>
    <row r="346" spans="1:34">
      <c r="A346">
        <v>1900</v>
      </c>
      <c r="B346" s="100" t="s">
        <v>1076</v>
      </c>
      <c r="C346">
        <v>8</v>
      </c>
      <c r="D346" s="299">
        <v>1</v>
      </c>
      <c r="E346" s="299">
        <v>4</v>
      </c>
      <c r="F346">
        <v>2</v>
      </c>
      <c r="G346" s="298">
        <v>1</v>
      </c>
      <c r="H346" s="298">
        <v>1</v>
      </c>
      <c r="I346">
        <v>0</v>
      </c>
      <c r="J346" s="299">
        <v>2</v>
      </c>
      <c r="K346" s="299">
        <v>1</v>
      </c>
      <c r="L346">
        <v>3</v>
      </c>
      <c r="M346" s="299">
        <v>2</v>
      </c>
      <c r="N346">
        <v>0</v>
      </c>
      <c r="O346" s="299">
        <v>3</v>
      </c>
      <c r="P346" s="299">
        <v>1</v>
      </c>
      <c r="Q346" s="299">
        <v>3</v>
      </c>
      <c r="R346">
        <v>1</v>
      </c>
      <c r="S346" s="298">
        <v>0</v>
      </c>
      <c r="T346" s="299">
        <v>1</v>
      </c>
      <c r="U346">
        <v>1</v>
      </c>
      <c r="V346">
        <v>3</v>
      </c>
      <c r="W346" s="298">
        <v>3</v>
      </c>
      <c r="X346">
        <v>0</v>
      </c>
      <c r="Y346" s="302">
        <f t="shared" si="62"/>
        <v>2.5</v>
      </c>
      <c r="Z346" s="302">
        <f t="shared" si="63"/>
        <v>31.25</v>
      </c>
      <c r="AA346">
        <f t="shared" si="64"/>
        <v>1.25</v>
      </c>
      <c r="AB346" s="302">
        <f t="shared" si="65"/>
        <v>15.625</v>
      </c>
      <c r="AC346">
        <f t="shared" si="66"/>
        <v>2.5</v>
      </c>
      <c r="AD346" s="302">
        <f t="shared" si="67"/>
        <v>31.25</v>
      </c>
      <c r="AE346" s="302">
        <f t="shared" si="68"/>
        <v>1.75</v>
      </c>
      <c r="AF346" s="302">
        <f t="shared" si="69"/>
        <v>21.875</v>
      </c>
      <c r="AG346" s="302">
        <f t="shared" si="70"/>
        <v>0</v>
      </c>
      <c r="AH346" s="302">
        <f t="shared" si="71"/>
        <v>0</v>
      </c>
    </row>
    <row r="347" spans="1:34">
      <c r="A347">
        <v>1900</v>
      </c>
      <c r="B347" s="100" t="s">
        <v>973</v>
      </c>
      <c r="C347">
        <v>103</v>
      </c>
      <c r="D347">
        <v>40</v>
      </c>
      <c r="E347">
        <v>64</v>
      </c>
      <c r="F347">
        <v>29</v>
      </c>
      <c r="G347">
        <v>10</v>
      </c>
      <c r="H347">
        <v>0</v>
      </c>
      <c r="I347">
        <v>0</v>
      </c>
      <c r="J347">
        <v>45</v>
      </c>
      <c r="K347">
        <v>24</v>
      </c>
      <c r="L347">
        <v>28</v>
      </c>
      <c r="M347">
        <v>6</v>
      </c>
      <c r="N347">
        <v>0</v>
      </c>
      <c r="O347">
        <v>40</v>
      </c>
      <c r="P347">
        <v>24</v>
      </c>
      <c r="Q347">
        <v>26</v>
      </c>
      <c r="R347">
        <v>13</v>
      </c>
      <c r="S347">
        <v>0</v>
      </c>
      <c r="T347">
        <v>35</v>
      </c>
      <c r="U347">
        <v>19</v>
      </c>
      <c r="V347">
        <v>24</v>
      </c>
      <c r="W347">
        <v>19</v>
      </c>
      <c r="X347">
        <v>6</v>
      </c>
      <c r="Y347" s="302">
        <f t="shared" si="62"/>
        <v>46</v>
      </c>
      <c r="Z347" s="302">
        <f t="shared" si="63"/>
        <v>44.660194174757287</v>
      </c>
      <c r="AA347">
        <f t="shared" si="64"/>
        <v>24</v>
      </c>
      <c r="AB347" s="302">
        <f t="shared" si="65"/>
        <v>23.300970873786408</v>
      </c>
      <c r="AC347">
        <f t="shared" si="66"/>
        <v>22</v>
      </c>
      <c r="AD347" s="302">
        <f t="shared" si="67"/>
        <v>21.359223300970871</v>
      </c>
      <c r="AE347" s="302">
        <f t="shared" si="68"/>
        <v>9.5</v>
      </c>
      <c r="AF347" s="302">
        <f t="shared" si="69"/>
        <v>9.2233009708737868</v>
      </c>
      <c r="AG347" s="302">
        <f t="shared" si="70"/>
        <v>1.5</v>
      </c>
      <c r="AH347" s="302">
        <f t="shared" si="71"/>
        <v>1.4563106796116505</v>
      </c>
    </row>
    <row r="348" spans="1:34">
      <c r="A348">
        <v>1900</v>
      </c>
      <c r="B348" s="100" t="s">
        <v>990</v>
      </c>
      <c r="C348">
        <v>38</v>
      </c>
      <c r="D348" s="299">
        <v>7</v>
      </c>
      <c r="E348">
        <v>10</v>
      </c>
      <c r="F348">
        <v>18</v>
      </c>
      <c r="G348">
        <v>8</v>
      </c>
      <c r="H348" s="298">
        <v>2</v>
      </c>
      <c r="I348">
        <v>0</v>
      </c>
      <c r="J348">
        <v>9</v>
      </c>
      <c r="K348">
        <v>13</v>
      </c>
      <c r="L348">
        <v>12</v>
      </c>
      <c r="M348" s="298">
        <v>3</v>
      </c>
      <c r="N348" s="298">
        <v>1</v>
      </c>
      <c r="O348">
        <v>6</v>
      </c>
      <c r="P348">
        <v>12</v>
      </c>
      <c r="Q348">
        <v>13</v>
      </c>
      <c r="R348">
        <v>5</v>
      </c>
      <c r="S348" s="298">
        <v>2</v>
      </c>
      <c r="T348">
        <v>3</v>
      </c>
      <c r="U348">
        <v>2</v>
      </c>
      <c r="V348">
        <v>14</v>
      </c>
      <c r="W348">
        <v>15</v>
      </c>
      <c r="X348" s="298">
        <v>4</v>
      </c>
      <c r="Y348" s="302">
        <f t="shared" si="62"/>
        <v>7</v>
      </c>
      <c r="Z348" s="302">
        <f t="shared" si="63"/>
        <v>18.421052631578945</v>
      </c>
      <c r="AA348">
        <f t="shared" si="64"/>
        <v>11.25</v>
      </c>
      <c r="AB348" s="302">
        <f t="shared" si="65"/>
        <v>29.605263157894733</v>
      </c>
      <c r="AC348">
        <f t="shared" si="66"/>
        <v>11.75</v>
      </c>
      <c r="AD348" s="302">
        <f t="shared" si="67"/>
        <v>30.921052631578949</v>
      </c>
      <c r="AE348" s="302">
        <f t="shared" si="68"/>
        <v>6.25</v>
      </c>
      <c r="AF348" s="302">
        <f t="shared" si="69"/>
        <v>16.447368421052634</v>
      </c>
      <c r="AG348" s="302">
        <f t="shared" si="70"/>
        <v>1.75</v>
      </c>
      <c r="AH348" s="302">
        <f t="shared" si="71"/>
        <v>4.6052631578947363</v>
      </c>
    </row>
    <row r="349" spans="1:34" s="61" customFormat="1">
      <c r="A349" s="61">
        <v>1900</v>
      </c>
      <c r="B349" s="239" t="s">
        <v>1118</v>
      </c>
      <c r="C349" s="61">
        <v>1862</v>
      </c>
      <c r="D349" s="61">
        <v>372</v>
      </c>
      <c r="E349" s="61">
        <v>1050</v>
      </c>
      <c r="F349" s="61">
        <v>565</v>
      </c>
      <c r="G349" s="61">
        <v>219</v>
      </c>
      <c r="H349" s="61">
        <v>25</v>
      </c>
      <c r="I349" s="61">
        <v>3</v>
      </c>
      <c r="J349" s="61">
        <v>650</v>
      </c>
      <c r="K349" s="61">
        <v>651</v>
      </c>
      <c r="L349" s="61">
        <v>472</v>
      </c>
      <c r="M349" s="61">
        <v>81</v>
      </c>
      <c r="N349" s="61">
        <v>8</v>
      </c>
      <c r="O349" s="61">
        <v>767</v>
      </c>
      <c r="P349" s="61">
        <v>588</v>
      </c>
      <c r="Q349" s="61">
        <v>400</v>
      </c>
      <c r="R349" s="61">
        <v>105</v>
      </c>
      <c r="S349" s="61">
        <v>2</v>
      </c>
      <c r="T349" s="61">
        <v>575</v>
      </c>
      <c r="U349" s="61">
        <v>635</v>
      </c>
      <c r="V349" s="61">
        <v>477</v>
      </c>
      <c r="W349" s="61">
        <v>153</v>
      </c>
      <c r="X349" s="61">
        <v>22</v>
      </c>
      <c r="Y349" s="304">
        <f t="shared" si="62"/>
        <v>760.5</v>
      </c>
      <c r="Z349" s="304">
        <f t="shared" si="63"/>
        <v>40.843179377013968</v>
      </c>
      <c r="AA349" s="61">
        <f t="shared" si="64"/>
        <v>609.75</v>
      </c>
      <c r="AB349" s="304">
        <f t="shared" si="65"/>
        <v>32.747046186895815</v>
      </c>
      <c r="AC349" s="61">
        <f t="shared" si="66"/>
        <v>392</v>
      </c>
      <c r="AD349" s="304">
        <f t="shared" si="67"/>
        <v>21.052631578947366</v>
      </c>
      <c r="AE349" s="304">
        <f t="shared" si="68"/>
        <v>91</v>
      </c>
      <c r="AF349" s="304">
        <f t="shared" si="69"/>
        <v>4.8872180451127818</v>
      </c>
      <c r="AG349" s="304">
        <f t="shared" si="70"/>
        <v>8.75</v>
      </c>
      <c r="AH349" s="304">
        <f t="shared" si="71"/>
        <v>0.46992481203007519</v>
      </c>
    </row>
    <row r="350" spans="1:34">
      <c r="A350">
        <v>1900</v>
      </c>
      <c r="B350" s="128" t="s">
        <v>841</v>
      </c>
      <c r="C350">
        <v>198</v>
      </c>
      <c r="D350" s="299">
        <v>53</v>
      </c>
      <c r="E350">
        <v>118</v>
      </c>
      <c r="F350">
        <v>60</v>
      </c>
      <c r="G350">
        <v>19</v>
      </c>
      <c r="H350">
        <v>1</v>
      </c>
      <c r="I350">
        <v>0</v>
      </c>
      <c r="J350">
        <v>74</v>
      </c>
      <c r="K350">
        <v>77</v>
      </c>
      <c r="L350">
        <v>38</v>
      </c>
      <c r="M350">
        <v>9</v>
      </c>
      <c r="N350">
        <v>0</v>
      </c>
      <c r="O350">
        <v>90</v>
      </c>
      <c r="P350">
        <v>72</v>
      </c>
      <c r="Q350">
        <v>31</v>
      </c>
      <c r="R350">
        <v>4</v>
      </c>
      <c r="S350" s="298">
        <v>1</v>
      </c>
      <c r="T350">
        <v>66</v>
      </c>
      <c r="U350">
        <v>76</v>
      </c>
      <c r="V350">
        <v>43</v>
      </c>
      <c r="W350">
        <v>12</v>
      </c>
      <c r="X350">
        <v>1</v>
      </c>
      <c r="Y350" s="302">
        <f t="shared" ref="Y350:Y381" si="72">AVERAGE(T350,O350,J350,E350)</f>
        <v>87</v>
      </c>
      <c r="Z350" s="302">
        <f t="shared" ref="Z350:Z381" si="73">Y350/C350*100</f>
        <v>43.939393939393938</v>
      </c>
      <c r="AA350">
        <f t="shared" si="64"/>
        <v>71.25</v>
      </c>
      <c r="AB350" s="302">
        <f t="shared" si="65"/>
        <v>35.984848484848484</v>
      </c>
      <c r="AC350">
        <f t="shared" si="66"/>
        <v>32.75</v>
      </c>
      <c r="AD350" s="302">
        <f t="shared" si="67"/>
        <v>16.540404040404042</v>
      </c>
      <c r="AE350" s="302">
        <f t="shared" si="68"/>
        <v>6.5</v>
      </c>
      <c r="AF350" s="302">
        <f t="shared" si="69"/>
        <v>3.2828282828282833</v>
      </c>
      <c r="AG350" s="302">
        <f t="shared" si="70"/>
        <v>0.5</v>
      </c>
      <c r="AH350" s="302">
        <f t="shared" si="71"/>
        <v>0.25252525252525254</v>
      </c>
    </row>
    <row r="351" spans="1:34">
      <c r="A351">
        <v>1900</v>
      </c>
      <c r="B351" s="100" t="s">
        <v>847</v>
      </c>
      <c r="C351">
        <v>245</v>
      </c>
      <c r="D351" s="299">
        <v>54</v>
      </c>
      <c r="E351">
        <v>139</v>
      </c>
      <c r="F351">
        <v>64</v>
      </c>
      <c r="G351">
        <v>37</v>
      </c>
      <c r="H351" s="298">
        <v>4</v>
      </c>
      <c r="I351" s="298">
        <v>1</v>
      </c>
      <c r="J351">
        <v>82</v>
      </c>
      <c r="K351">
        <v>75</v>
      </c>
      <c r="L351">
        <v>72</v>
      </c>
      <c r="M351">
        <v>14</v>
      </c>
      <c r="N351" s="298">
        <v>2</v>
      </c>
      <c r="O351">
        <v>91</v>
      </c>
      <c r="P351">
        <v>75</v>
      </c>
      <c r="Q351">
        <v>67</v>
      </c>
      <c r="R351">
        <v>12</v>
      </c>
      <c r="S351">
        <v>0</v>
      </c>
      <c r="T351">
        <v>73</v>
      </c>
      <c r="U351">
        <v>77</v>
      </c>
      <c r="V351">
        <v>67</v>
      </c>
      <c r="W351">
        <v>24</v>
      </c>
      <c r="X351">
        <v>4</v>
      </c>
      <c r="Y351" s="302">
        <f t="shared" si="72"/>
        <v>96.25</v>
      </c>
      <c r="Z351" s="302">
        <f t="shared" si="73"/>
        <v>39.285714285714285</v>
      </c>
      <c r="AA351">
        <f t="shared" si="64"/>
        <v>72.75</v>
      </c>
      <c r="AB351" s="302">
        <f t="shared" si="65"/>
        <v>29.69387755102041</v>
      </c>
      <c r="AC351">
        <f t="shared" si="66"/>
        <v>60.75</v>
      </c>
      <c r="AD351" s="302">
        <f t="shared" si="67"/>
        <v>24.795918367346939</v>
      </c>
      <c r="AE351" s="302">
        <f t="shared" si="68"/>
        <v>13.5</v>
      </c>
      <c r="AF351" s="302">
        <f t="shared" si="69"/>
        <v>5.5102040816326534</v>
      </c>
      <c r="AG351" s="302">
        <f t="shared" si="70"/>
        <v>1.75</v>
      </c>
      <c r="AH351" s="302">
        <f t="shared" si="71"/>
        <v>0.7142857142857143</v>
      </c>
    </row>
    <row r="352" spans="1:34">
      <c r="A352">
        <v>1900</v>
      </c>
      <c r="B352" s="100" t="s">
        <v>850</v>
      </c>
      <c r="C352">
        <v>155</v>
      </c>
      <c r="D352" s="299">
        <v>27</v>
      </c>
      <c r="E352">
        <v>72</v>
      </c>
      <c r="F352">
        <v>47</v>
      </c>
      <c r="G352">
        <v>26</v>
      </c>
      <c r="H352" s="298">
        <v>8</v>
      </c>
      <c r="I352" s="298">
        <v>2</v>
      </c>
      <c r="J352">
        <v>35</v>
      </c>
      <c r="K352">
        <v>57</v>
      </c>
      <c r="L352">
        <v>48</v>
      </c>
      <c r="M352">
        <v>11</v>
      </c>
      <c r="N352" s="299">
        <v>4</v>
      </c>
      <c r="O352">
        <v>44</v>
      </c>
      <c r="P352">
        <v>45</v>
      </c>
      <c r="Q352">
        <v>45</v>
      </c>
      <c r="R352">
        <v>20</v>
      </c>
      <c r="S352" s="298">
        <v>1</v>
      </c>
      <c r="T352">
        <v>28</v>
      </c>
      <c r="U352">
        <v>42</v>
      </c>
      <c r="V352">
        <v>54</v>
      </c>
      <c r="W352">
        <v>25</v>
      </c>
      <c r="X352">
        <v>6</v>
      </c>
      <c r="Y352" s="302">
        <f t="shared" si="72"/>
        <v>44.75</v>
      </c>
      <c r="Z352" s="302">
        <f t="shared" si="73"/>
        <v>28.870967741935484</v>
      </c>
      <c r="AA352">
        <f t="shared" si="64"/>
        <v>47.75</v>
      </c>
      <c r="AB352" s="302">
        <f t="shared" si="65"/>
        <v>30.806451612903224</v>
      </c>
      <c r="AC352">
        <f t="shared" si="66"/>
        <v>43.25</v>
      </c>
      <c r="AD352" s="302">
        <f t="shared" si="67"/>
        <v>27.903225806451616</v>
      </c>
      <c r="AE352" s="302">
        <f t="shared" si="68"/>
        <v>16</v>
      </c>
      <c r="AF352" s="302">
        <f t="shared" si="69"/>
        <v>10.32258064516129</v>
      </c>
      <c r="AG352" s="302">
        <f t="shared" si="70"/>
        <v>3.25</v>
      </c>
      <c r="AH352" s="302">
        <f t="shared" si="71"/>
        <v>2.0967741935483875</v>
      </c>
    </row>
    <row r="353" spans="1:34">
      <c r="A353">
        <v>1900</v>
      </c>
      <c r="B353" s="100" t="s">
        <v>852</v>
      </c>
      <c r="C353">
        <v>144</v>
      </c>
      <c r="D353" s="299">
        <v>29</v>
      </c>
      <c r="E353">
        <v>85</v>
      </c>
      <c r="F353">
        <v>44</v>
      </c>
      <c r="G353">
        <v>14</v>
      </c>
      <c r="H353">
        <v>1</v>
      </c>
      <c r="I353">
        <v>0</v>
      </c>
      <c r="J353">
        <v>64</v>
      </c>
      <c r="K353">
        <v>47</v>
      </c>
      <c r="L353">
        <v>27</v>
      </c>
      <c r="M353">
        <v>6</v>
      </c>
      <c r="N353">
        <v>0</v>
      </c>
      <c r="O353">
        <v>64</v>
      </c>
      <c r="P353">
        <v>42</v>
      </c>
      <c r="Q353">
        <v>30</v>
      </c>
      <c r="R353">
        <v>8</v>
      </c>
      <c r="S353">
        <v>0</v>
      </c>
      <c r="T353">
        <v>52</v>
      </c>
      <c r="U353">
        <v>53</v>
      </c>
      <c r="V353">
        <v>27</v>
      </c>
      <c r="W353">
        <v>12</v>
      </c>
      <c r="X353">
        <v>0</v>
      </c>
      <c r="Y353" s="302">
        <f t="shared" si="72"/>
        <v>66.25</v>
      </c>
      <c r="Z353" s="302">
        <f t="shared" si="73"/>
        <v>46.006944444444443</v>
      </c>
      <c r="AA353">
        <f t="shared" si="64"/>
        <v>46.5</v>
      </c>
      <c r="AB353" s="302">
        <f t="shared" si="65"/>
        <v>32.291666666666671</v>
      </c>
      <c r="AC353">
        <f t="shared" si="66"/>
        <v>24.5</v>
      </c>
      <c r="AD353" s="302">
        <f t="shared" si="67"/>
        <v>17.013888888888889</v>
      </c>
      <c r="AE353" s="302">
        <f t="shared" si="68"/>
        <v>6.75</v>
      </c>
      <c r="AF353" s="302">
        <f t="shared" si="69"/>
        <v>4.6875</v>
      </c>
      <c r="AG353" s="302">
        <f t="shared" si="70"/>
        <v>0</v>
      </c>
      <c r="AH353" s="302">
        <f t="shared" si="71"/>
        <v>0</v>
      </c>
    </row>
    <row r="354" spans="1:34">
      <c r="A354">
        <v>1900</v>
      </c>
      <c r="B354" s="100" t="s">
        <v>869</v>
      </c>
      <c r="C354">
        <v>179</v>
      </c>
      <c r="D354" s="299">
        <v>31</v>
      </c>
      <c r="E354">
        <v>92</v>
      </c>
      <c r="F354">
        <v>60</v>
      </c>
      <c r="G354">
        <v>26</v>
      </c>
      <c r="H354">
        <v>1</v>
      </c>
      <c r="I354">
        <v>0</v>
      </c>
      <c r="J354">
        <v>53</v>
      </c>
      <c r="K354">
        <v>58</v>
      </c>
      <c r="L354">
        <v>66</v>
      </c>
      <c r="M354">
        <v>2</v>
      </c>
      <c r="N354">
        <v>0</v>
      </c>
      <c r="O354">
        <v>84</v>
      </c>
      <c r="P354">
        <v>56</v>
      </c>
      <c r="Q354">
        <v>34</v>
      </c>
      <c r="R354">
        <v>5</v>
      </c>
      <c r="S354">
        <v>0</v>
      </c>
      <c r="T354">
        <v>56</v>
      </c>
      <c r="U354">
        <v>55</v>
      </c>
      <c r="V354">
        <v>58</v>
      </c>
      <c r="W354">
        <v>10</v>
      </c>
      <c r="X354">
        <v>0</v>
      </c>
      <c r="Y354" s="302">
        <f t="shared" si="72"/>
        <v>71.25</v>
      </c>
      <c r="Z354" s="302">
        <f t="shared" si="73"/>
        <v>39.804469273743017</v>
      </c>
      <c r="AA354">
        <f t="shared" si="64"/>
        <v>57.25</v>
      </c>
      <c r="AB354" s="302">
        <f t="shared" si="65"/>
        <v>31.983240223463689</v>
      </c>
      <c r="AC354">
        <f t="shared" si="66"/>
        <v>46</v>
      </c>
      <c r="AD354" s="302">
        <f t="shared" si="67"/>
        <v>25.69832402234637</v>
      </c>
      <c r="AE354" s="302">
        <f t="shared" si="68"/>
        <v>4.5</v>
      </c>
      <c r="AF354" s="302">
        <f t="shared" si="69"/>
        <v>2.5139664804469275</v>
      </c>
      <c r="AG354" s="302">
        <f t="shared" si="70"/>
        <v>0</v>
      </c>
      <c r="AH354" s="302">
        <f t="shared" si="71"/>
        <v>0</v>
      </c>
    </row>
    <row r="355" spans="1:34">
      <c r="A355">
        <v>1900</v>
      </c>
      <c r="B355" s="100" t="s">
        <v>871</v>
      </c>
      <c r="C355">
        <v>113</v>
      </c>
      <c r="D355" s="299">
        <v>12</v>
      </c>
      <c r="E355">
        <v>52</v>
      </c>
      <c r="F355">
        <v>49</v>
      </c>
      <c r="G355">
        <v>12</v>
      </c>
      <c r="H355" s="298">
        <v>0</v>
      </c>
      <c r="I355">
        <v>0</v>
      </c>
      <c r="J355">
        <v>31</v>
      </c>
      <c r="K355">
        <v>51</v>
      </c>
      <c r="L355">
        <v>29</v>
      </c>
      <c r="M355">
        <v>2</v>
      </c>
      <c r="N355">
        <v>0</v>
      </c>
      <c r="O355">
        <v>37</v>
      </c>
      <c r="P355">
        <v>40</v>
      </c>
      <c r="Q355">
        <v>28</v>
      </c>
      <c r="R355">
        <v>8</v>
      </c>
      <c r="S355">
        <v>0</v>
      </c>
      <c r="T355">
        <v>29</v>
      </c>
      <c r="U355">
        <v>51</v>
      </c>
      <c r="V355">
        <v>27</v>
      </c>
      <c r="W355">
        <v>6</v>
      </c>
      <c r="X355">
        <v>0</v>
      </c>
      <c r="Y355" s="302">
        <f t="shared" si="72"/>
        <v>37.25</v>
      </c>
      <c r="Z355" s="302">
        <f t="shared" si="73"/>
        <v>32.964601769911503</v>
      </c>
      <c r="AA355">
        <f t="shared" si="64"/>
        <v>47.75</v>
      </c>
      <c r="AB355" s="302">
        <f t="shared" si="65"/>
        <v>42.256637168141594</v>
      </c>
      <c r="AC355">
        <f t="shared" si="66"/>
        <v>24</v>
      </c>
      <c r="AD355" s="302">
        <f t="shared" si="67"/>
        <v>21.238938053097346</v>
      </c>
      <c r="AE355" s="302">
        <f t="shared" si="68"/>
        <v>4</v>
      </c>
      <c r="AF355" s="302">
        <f t="shared" si="69"/>
        <v>3.5398230088495577</v>
      </c>
      <c r="AG355" s="302">
        <f t="shared" si="70"/>
        <v>0</v>
      </c>
      <c r="AH355" s="302">
        <f t="shared" si="71"/>
        <v>0</v>
      </c>
    </row>
    <row r="356" spans="1:34">
      <c r="A356">
        <v>1900</v>
      </c>
      <c r="B356" s="128" t="s">
        <v>873</v>
      </c>
      <c r="C356">
        <v>166</v>
      </c>
      <c r="D356">
        <v>39</v>
      </c>
      <c r="E356">
        <v>104</v>
      </c>
      <c r="F356">
        <v>48</v>
      </c>
      <c r="G356">
        <v>13</v>
      </c>
      <c r="H356" s="298">
        <v>1</v>
      </c>
      <c r="I356">
        <v>0</v>
      </c>
      <c r="J356">
        <v>67</v>
      </c>
      <c r="K356">
        <v>57</v>
      </c>
      <c r="L356">
        <v>38</v>
      </c>
      <c r="M356">
        <v>4</v>
      </c>
      <c r="N356">
        <v>0</v>
      </c>
      <c r="O356">
        <v>74</v>
      </c>
      <c r="P356">
        <v>61</v>
      </c>
      <c r="Q356">
        <v>25</v>
      </c>
      <c r="R356">
        <v>6</v>
      </c>
      <c r="S356">
        <v>0</v>
      </c>
      <c r="T356">
        <v>68</v>
      </c>
      <c r="U356">
        <v>56</v>
      </c>
      <c r="V356">
        <v>35</v>
      </c>
      <c r="W356">
        <v>6</v>
      </c>
      <c r="X356" s="298">
        <v>1</v>
      </c>
      <c r="Y356" s="302">
        <f t="shared" si="72"/>
        <v>78.25</v>
      </c>
      <c r="Z356" s="302">
        <f t="shared" si="73"/>
        <v>47.138554216867469</v>
      </c>
      <c r="AA356">
        <f t="shared" si="64"/>
        <v>55.5</v>
      </c>
      <c r="AB356" s="302">
        <f t="shared" si="65"/>
        <v>33.433734939759034</v>
      </c>
      <c r="AC356">
        <f t="shared" si="66"/>
        <v>27.75</v>
      </c>
      <c r="AD356" s="302">
        <f t="shared" si="67"/>
        <v>16.716867469879517</v>
      </c>
      <c r="AE356" s="302">
        <f t="shared" si="68"/>
        <v>4.25</v>
      </c>
      <c r="AF356" s="302">
        <f t="shared" si="69"/>
        <v>2.5602409638554215</v>
      </c>
      <c r="AG356" s="302">
        <f t="shared" si="70"/>
        <v>0.25</v>
      </c>
      <c r="AH356" s="302">
        <f t="shared" si="71"/>
        <v>0.15060240963855423</v>
      </c>
    </row>
    <row r="357" spans="1:34">
      <c r="A357">
        <v>1900</v>
      </c>
      <c r="B357" s="128" t="s">
        <v>879</v>
      </c>
      <c r="C357">
        <v>139</v>
      </c>
      <c r="D357" s="299">
        <v>29</v>
      </c>
      <c r="E357">
        <v>63</v>
      </c>
      <c r="F357">
        <v>55</v>
      </c>
      <c r="G357">
        <v>17</v>
      </c>
      <c r="H357">
        <v>4</v>
      </c>
      <c r="I357">
        <v>0</v>
      </c>
      <c r="J357">
        <v>36</v>
      </c>
      <c r="K357">
        <v>59</v>
      </c>
      <c r="L357">
        <v>31</v>
      </c>
      <c r="M357">
        <v>13</v>
      </c>
      <c r="N357">
        <v>0</v>
      </c>
      <c r="O357">
        <v>45</v>
      </c>
      <c r="P357">
        <v>47</v>
      </c>
      <c r="Q357">
        <v>36</v>
      </c>
      <c r="R357">
        <v>11</v>
      </c>
      <c r="S357">
        <v>0</v>
      </c>
      <c r="T357">
        <v>22</v>
      </c>
      <c r="U357">
        <v>46</v>
      </c>
      <c r="V357">
        <v>54</v>
      </c>
      <c r="W357">
        <v>11</v>
      </c>
      <c r="X357" s="298">
        <v>6</v>
      </c>
      <c r="Y357" s="302">
        <f t="shared" si="72"/>
        <v>41.5</v>
      </c>
      <c r="Z357" s="302">
        <f t="shared" si="73"/>
        <v>29.856115107913666</v>
      </c>
      <c r="AA357">
        <f t="shared" si="64"/>
        <v>51.75</v>
      </c>
      <c r="AB357" s="302">
        <f t="shared" si="65"/>
        <v>37.230215827338128</v>
      </c>
      <c r="AC357">
        <f t="shared" si="66"/>
        <v>34.5</v>
      </c>
      <c r="AD357" s="302">
        <f t="shared" si="67"/>
        <v>24.820143884892087</v>
      </c>
      <c r="AE357" s="302">
        <f t="shared" si="68"/>
        <v>9.75</v>
      </c>
      <c r="AF357" s="302">
        <f t="shared" si="69"/>
        <v>7.0143884892086321</v>
      </c>
      <c r="AG357" s="302">
        <f t="shared" si="70"/>
        <v>1.5</v>
      </c>
      <c r="AH357" s="302">
        <f t="shared" si="71"/>
        <v>1.079136690647482</v>
      </c>
    </row>
    <row r="358" spans="1:34">
      <c r="A358">
        <v>1900</v>
      </c>
      <c r="B358" s="100" t="s">
        <v>886</v>
      </c>
      <c r="C358">
        <v>111</v>
      </c>
      <c r="D358" s="299">
        <v>21</v>
      </c>
      <c r="E358">
        <v>58</v>
      </c>
      <c r="F358">
        <v>39</v>
      </c>
      <c r="G358">
        <v>13</v>
      </c>
      <c r="H358">
        <v>1</v>
      </c>
      <c r="I358">
        <v>0</v>
      </c>
      <c r="J358">
        <v>45</v>
      </c>
      <c r="K358">
        <v>37</v>
      </c>
      <c r="L358">
        <v>24</v>
      </c>
      <c r="M358">
        <v>5</v>
      </c>
      <c r="N358">
        <v>0</v>
      </c>
      <c r="O358">
        <v>45</v>
      </c>
      <c r="P358">
        <v>31</v>
      </c>
      <c r="Q358">
        <v>28</v>
      </c>
      <c r="R358">
        <v>7</v>
      </c>
      <c r="S358">
        <v>0</v>
      </c>
      <c r="T358">
        <v>34</v>
      </c>
      <c r="U358">
        <v>37</v>
      </c>
      <c r="V358">
        <v>31</v>
      </c>
      <c r="W358">
        <v>9</v>
      </c>
      <c r="X358">
        <v>0</v>
      </c>
      <c r="Y358" s="302">
        <f t="shared" si="72"/>
        <v>45.5</v>
      </c>
      <c r="Z358" s="302">
        <f t="shared" si="73"/>
        <v>40.990990990990987</v>
      </c>
      <c r="AA358">
        <f t="shared" si="64"/>
        <v>36</v>
      </c>
      <c r="AB358" s="302">
        <f t="shared" si="65"/>
        <v>32.432432432432435</v>
      </c>
      <c r="AC358">
        <f t="shared" si="66"/>
        <v>24</v>
      </c>
      <c r="AD358" s="302">
        <f t="shared" si="67"/>
        <v>21.621621621621621</v>
      </c>
      <c r="AE358" s="302">
        <f t="shared" si="68"/>
        <v>5.5</v>
      </c>
      <c r="AF358" s="302">
        <f t="shared" si="69"/>
        <v>4.954954954954955</v>
      </c>
      <c r="AG358" s="302">
        <f t="shared" si="70"/>
        <v>0</v>
      </c>
      <c r="AH358" s="302">
        <f t="shared" si="71"/>
        <v>0</v>
      </c>
    </row>
    <row r="359" spans="1:34">
      <c r="A359">
        <v>1900</v>
      </c>
      <c r="B359" s="100" t="s">
        <v>910</v>
      </c>
      <c r="C359">
        <v>308</v>
      </c>
      <c r="D359">
        <v>52</v>
      </c>
      <c r="E359">
        <v>204</v>
      </c>
      <c r="F359">
        <v>69</v>
      </c>
      <c r="G359">
        <v>32</v>
      </c>
      <c r="H359">
        <v>3</v>
      </c>
      <c r="I359">
        <v>0</v>
      </c>
      <c r="J359">
        <v>125</v>
      </c>
      <c r="K359">
        <v>90</v>
      </c>
      <c r="L359">
        <v>81</v>
      </c>
      <c r="M359">
        <v>10</v>
      </c>
      <c r="N359">
        <v>2</v>
      </c>
      <c r="O359">
        <v>153</v>
      </c>
      <c r="P359">
        <v>83</v>
      </c>
      <c r="Q359">
        <v>53</v>
      </c>
      <c r="R359">
        <v>19</v>
      </c>
      <c r="S359">
        <v>0</v>
      </c>
      <c r="T359">
        <v>114</v>
      </c>
      <c r="U359">
        <v>104</v>
      </c>
      <c r="V359">
        <v>58</v>
      </c>
      <c r="W359">
        <v>28</v>
      </c>
      <c r="X359">
        <v>4</v>
      </c>
      <c r="Y359" s="302">
        <f t="shared" si="72"/>
        <v>149</v>
      </c>
      <c r="Z359" s="302">
        <f t="shared" si="73"/>
        <v>48.376623376623378</v>
      </c>
      <c r="AA359">
        <f t="shared" si="64"/>
        <v>86.5</v>
      </c>
      <c r="AB359" s="302">
        <f t="shared" si="65"/>
        <v>28.084415584415584</v>
      </c>
      <c r="AC359">
        <f t="shared" si="66"/>
        <v>56</v>
      </c>
      <c r="AD359" s="302">
        <f t="shared" si="67"/>
        <v>18.181818181818183</v>
      </c>
      <c r="AE359" s="302">
        <f t="shared" si="68"/>
        <v>15</v>
      </c>
      <c r="AF359" s="302">
        <f t="shared" si="69"/>
        <v>4.8701298701298708</v>
      </c>
      <c r="AG359" s="302">
        <f t="shared" si="70"/>
        <v>1.5</v>
      </c>
      <c r="AH359" s="302">
        <f t="shared" si="71"/>
        <v>0.48701298701298701</v>
      </c>
    </row>
    <row r="360" spans="1:34">
      <c r="A360">
        <v>1900</v>
      </c>
      <c r="B360" s="100" t="s">
        <v>912</v>
      </c>
      <c r="C360">
        <v>104</v>
      </c>
      <c r="D360" s="299">
        <v>25</v>
      </c>
      <c r="E360">
        <v>63</v>
      </c>
      <c r="F360">
        <v>30</v>
      </c>
      <c r="G360">
        <v>10</v>
      </c>
      <c r="H360">
        <v>1</v>
      </c>
      <c r="I360">
        <v>0</v>
      </c>
      <c r="J360">
        <v>38</v>
      </c>
      <c r="K360">
        <v>43</v>
      </c>
      <c r="L360">
        <v>18</v>
      </c>
      <c r="M360">
        <v>5</v>
      </c>
      <c r="N360">
        <v>0</v>
      </c>
      <c r="O360">
        <v>40</v>
      </c>
      <c r="P360">
        <v>36</v>
      </c>
      <c r="Q360">
        <v>23</v>
      </c>
      <c r="R360">
        <v>5</v>
      </c>
      <c r="S360">
        <v>0</v>
      </c>
      <c r="T360">
        <v>33</v>
      </c>
      <c r="U360">
        <v>38</v>
      </c>
      <c r="V360">
        <v>23</v>
      </c>
      <c r="W360">
        <v>10</v>
      </c>
      <c r="X360">
        <v>0</v>
      </c>
      <c r="Y360" s="302">
        <f t="shared" si="72"/>
        <v>43.5</v>
      </c>
      <c r="Z360" s="302">
        <f t="shared" si="73"/>
        <v>41.82692307692308</v>
      </c>
      <c r="AA360">
        <f t="shared" si="64"/>
        <v>36.75</v>
      </c>
      <c r="AB360" s="302">
        <f t="shared" si="65"/>
        <v>35.336538461538467</v>
      </c>
      <c r="AC360">
        <f t="shared" si="66"/>
        <v>18.5</v>
      </c>
      <c r="AD360" s="302">
        <f t="shared" si="67"/>
        <v>17.78846153846154</v>
      </c>
      <c r="AE360" s="302">
        <f t="shared" si="68"/>
        <v>5.25</v>
      </c>
      <c r="AF360" s="302">
        <f t="shared" si="69"/>
        <v>5.0480769230769234</v>
      </c>
      <c r="AG360" s="302">
        <f t="shared" si="70"/>
        <v>0</v>
      </c>
      <c r="AH360" s="302">
        <f t="shared" si="71"/>
        <v>0</v>
      </c>
    </row>
    <row r="361" spans="1:34" s="61" customFormat="1">
      <c r="A361" s="61">
        <v>1900</v>
      </c>
      <c r="B361" s="239" t="s">
        <v>1119</v>
      </c>
      <c r="C361" s="61">
        <v>920</v>
      </c>
      <c r="D361" s="61">
        <v>233</v>
      </c>
      <c r="E361" s="61">
        <v>617</v>
      </c>
      <c r="F361" s="61">
        <v>233</v>
      </c>
      <c r="G361" s="61">
        <v>58</v>
      </c>
      <c r="H361" s="61">
        <v>10</v>
      </c>
      <c r="I361" s="61">
        <v>2</v>
      </c>
      <c r="J361" s="61">
        <v>344</v>
      </c>
      <c r="K361" s="61">
        <v>364</v>
      </c>
      <c r="L361" s="61">
        <v>187</v>
      </c>
      <c r="M361" s="61">
        <v>20</v>
      </c>
      <c r="N361" s="61">
        <v>5</v>
      </c>
      <c r="O361" s="61">
        <v>468</v>
      </c>
      <c r="P361" s="61">
        <v>254</v>
      </c>
      <c r="Q361" s="61">
        <v>141</v>
      </c>
      <c r="R361" s="61">
        <v>54</v>
      </c>
      <c r="S361" s="61">
        <v>3</v>
      </c>
      <c r="T361" s="61">
        <v>266</v>
      </c>
      <c r="U361" s="61">
        <v>317</v>
      </c>
      <c r="V361" s="61">
        <v>234</v>
      </c>
      <c r="W361" s="61">
        <v>97</v>
      </c>
      <c r="X361" s="61">
        <v>6</v>
      </c>
      <c r="Y361" s="304">
        <f t="shared" si="72"/>
        <v>423.75</v>
      </c>
      <c r="Z361" s="304">
        <f t="shared" si="73"/>
        <v>46.059782608695656</v>
      </c>
      <c r="AA361" s="61">
        <f t="shared" si="64"/>
        <v>292</v>
      </c>
      <c r="AB361" s="304">
        <f t="shared" si="65"/>
        <v>31.739130434782609</v>
      </c>
      <c r="AC361" s="61">
        <f t="shared" si="66"/>
        <v>155</v>
      </c>
      <c r="AD361" s="304">
        <f t="shared" si="67"/>
        <v>16.847826086956523</v>
      </c>
      <c r="AE361" s="304">
        <f t="shared" si="68"/>
        <v>45.25</v>
      </c>
      <c r="AF361" s="304">
        <f t="shared" si="69"/>
        <v>4.9184782608695654</v>
      </c>
      <c r="AG361" s="304">
        <f t="shared" si="70"/>
        <v>4</v>
      </c>
      <c r="AH361" s="304">
        <f t="shared" si="71"/>
        <v>0.43478260869565216</v>
      </c>
    </row>
    <row r="362" spans="1:34">
      <c r="A362">
        <v>1900</v>
      </c>
      <c r="B362" s="100" t="s">
        <v>845</v>
      </c>
      <c r="C362">
        <v>152</v>
      </c>
      <c r="D362" s="299">
        <v>47</v>
      </c>
      <c r="E362">
        <v>115</v>
      </c>
      <c r="F362">
        <v>28</v>
      </c>
      <c r="G362">
        <v>8</v>
      </c>
      <c r="H362" s="299">
        <v>1</v>
      </c>
      <c r="I362">
        <v>0</v>
      </c>
      <c r="J362">
        <v>67</v>
      </c>
      <c r="K362">
        <v>52</v>
      </c>
      <c r="L362">
        <v>27</v>
      </c>
      <c r="M362">
        <v>5</v>
      </c>
      <c r="N362" s="299">
        <v>1</v>
      </c>
      <c r="O362">
        <v>78</v>
      </c>
      <c r="P362">
        <v>41</v>
      </c>
      <c r="Q362">
        <v>23</v>
      </c>
      <c r="R362">
        <v>10</v>
      </c>
      <c r="S362">
        <v>0</v>
      </c>
      <c r="T362">
        <v>40</v>
      </c>
      <c r="U362">
        <v>56</v>
      </c>
      <c r="V362">
        <v>37</v>
      </c>
      <c r="W362">
        <v>18</v>
      </c>
      <c r="X362" s="299">
        <v>1</v>
      </c>
      <c r="Y362" s="302">
        <f t="shared" si="72"/>
        <v>75</v>
      </c>
      <c r="Z362" s="302">
        <f t="shared" si="73"/>
        <v>49.34210526315789</v>
      </c>
      <c r="AA362">
        <f t="shared" si="64"/>
        <v>44.25</v>
      </c>
      <c r="AB362" s="302">
        <f t="shared" si="65"/>
        <v>29.111842105263158</v>
      </c>
      <c r="AC362">
        <f t="shared" si="66"/>
        <v>23.75</v>
      </c>
      <c r="AD362" s="302">
        <f t="shared" si="67"/>
        <v>15.625</v>
      </c>
      <c r="AE362" s="302">
        <f t="shared" si="68"/>
        <v>8.5</v>
      </c>
      <c r="AF362" s="302">
        <f t="shared" si="69"/>
        <v>5.5921052631578947</v>
      </c>
      <c r="AG362" s="302">
        <f t="shared" si="70"/>
        <v>0.5</v>
      </c>
      <c r="AH362" s="302">
        <f t="shared" si="71"/>
        <v>0.3289473684210526</v>
      </c>
    </row>
    <row r="363" spans="1:34">
      <c r="A363">
        <v>1900</v>
      </c>
      <c r="B363" s="100" t="s">
        <v>849</v>
      </c>
      <c r="C363">
        <v>123</v>
      </c>
      <c r="D363" s="299">
        <v>31</v>
      </c>
      <c r="E363">
        <v>78</v>
      </c>
      <c r="F363">
        <v>37</v>
      </c>
      <c r="G363">
        <v>8</v>
      </c>
      <c r="H363">
        <v>0</v>
      </c>
      <c r="I363">
        <v>0</v>
      </c>
      <c r="J363">
        <v>38</v>
      </c>
      <c r="K363">
        <v>53</v>
      </c>
      <c r="L363">
        <v>30</v>
      </c>
      <c r="M363">
        <v>2</v>
      </c>
      <c r="N363">
        <v>0</v>
      </c>
      <c r="O363">
        <v>61</v>
      </c>
      <c r="P363">
        <v>34</v>
      </c>
      <c r="Q363">
        <v>22</v>
      </c>
      <c r="R363">
        <v>6</v>
      </c>
      <c r="S363">
        <v>0</v>
      </c>
      <c r="T363">
        <v>31</v>
      </c>
      <c r="U363">
        <v>39</v>
      </c>
      <c r="V363">
        <v>38</v>
      </c>
      <c r="W363">
        <v>14</v>
      </c>
      <c r="X363" s="299">
        <v>1</v>
      </c>
      <c r="Y363" s="302">
        <f t="shared" si="72"/>
        <v>52</v>
      </c>
      <c r="Z363" s="302">
        <f t="shared" si="73"/>
        <v>42.276422764227647</v>
      </c>
      <c r="AA363">
        <f t="shared" si="64"/>
        <v>40.75</v>
      </c>
      <c r="AB363" s="302">
        <f t="shared" si="65"/>
        <v>33.130081300813011</v>
      </c>
      <c r="AC363">
        <f t="shared" si="66"/>
        <v>24.5</v>
      </c>
      <c r="AD363" s="302">
        <f t="shared" si="67"/>
        <v>19.918699186991869</v>
      </c>
      <c r="AE363" s="302">
        <f t="shared" si="68"/>
        <v>5.5</v>
      </c>
      <c r="AF363" s="302">
        <f t="shared" si="69"/>
        <v>4.4715447154471546</v>
      </c>
      <c r="AG363" s="302">
        <f t="shared" si="70"/>
        <v>0.25</v>
      </c>
      <c r="AH363" s="302">
        <f t="shared" si="71"/>
        <v>0.20325203252032523</v>
      </c>
    </row>
    <row r="364" spans="1:34">
      <c r="A364">
        <v>1900</v>
      </c>
      <c r="B364" s="100" t="s">
        <v>982</v>
      </c>
      <c r="C364">
        <v>25</v>
      </c>
      <c r="D364" s="299">
        <v>5</v>
      </c>
      <c r="E364">
        <v>16</v>
      </c>
      <c r="F364">
        <v>2</v>
      </c>
      <c r="G364" s="298">
        <v>5</v>
      </c>
      <c r="H364" s="299">
        <v>1</v>
      </c>
      <c r="I364" s="298">
        <v>1</v>
      </c>
      <c r="J364">
        <v>7</v>
      </c>
      <c r="K364">
        <v>8</v>
      </c>
      <c r="L364" s="298">
        <v>8</v>
      </c>
      <c r="M364" s="298">
        <v>2</v>
      </c>
      <c r="N364">
        <v>0</v>
      </c>
      <c r="O364">
        <v>11</v>
      </c>
      <c r="P364">
        <v>5</v>
      </c>
      <c r="Q364" s="298">
        <v>5</v>
      </c>
      <c r="R364">
        <v>4</v>
      </c>
      <c r="S364" s="298">
        <v>0</v>
      </c>
      <c r="T364">
        <v>8</v>
      </c>
      <c r="U364">
        <v>4</v>
      </c>
      <c r="V364">
        <v>8</v>
      </c>
      <c r="W364">
        <v>5</v>
      </c>
      <c r="X364">
        <v>0</v>
      </c>
      <c r="Y364" s="302">
        <f t="shared" si="72"/>
        <v>10.5</v>
      </c>
      <c r="Z364" s="302">
        <f t="shared" si="73"/>
        <v>42</v>
      </c>
      <c r="AA364">
        <f t="shared" si="64"/>
        <v>4.75</v>
      </c>
      <c r="AB364" s="302">
        <f t="shared" si="65"/>
        <v>19</v>
      </c>
      <c r="AC364">
        <f t="shared" si="66"/>
        <v>6.5</v>
      </c>
      <c r="AD364" s="302">
        <f t="shared" si="67"/>
        <v>26</v>
      </c>
      <c r="AE364" s="302">
        <f t="shared" si="68"/>
        <v>3</v>
      </c>
      <c r="AF364" s="302">
        <f t="shared" si="69"/>
        <v>12</v>
      </c>
      <c r="AG364" s="302">
        <f t="shared" si="70"/>
        <v>0.25</v>
      </c>
      <c r="AH364" s="302">
        <f t="shared" si="71"/>
        <v>1</v>
      </c>
    </row>
    <row r="365" spans="1:34">
      <c r="A365">
        <v>1900</v>
      </c>
      <c r="B365" s="100" t="s">
        <v>859</v>
      </c>
      <c r="C365">
        <v>136</v>
      </c>
      <c r="D365" s="299">
        <v>41</v>
      </c>
      <c r="E365">
        <v>93</v>
      </c>
      <c r="F365">
        <v>30</v>
      </c>
      <c r="G365">
        <v>11</v>
      </c>
      <c r="H365" s="298">
        <v>2</v>
      </c>
      <c r="I365" s="298">
        <v>0</v>
      </c>
      <c r="J365">
        <v>53</v>
      </c>
      <c r="K365">
        <v>57</v>
      </c>
      <c r="L365">
        <v>23</v>
      </c>
      <c r="M365" s="298">
        <v>3</v>
      </c>
      <c r="N365">
        <v>0</v>
      </c>
      <c r="O365">
        <v>73</v>
      </c>
      <c r="P365">
        <v>40</v>
      </c>
      <c r="Q365">
        <v>17</v>
      </c>
      <c r="R365" s="298">
        <v>6</v>
      </c>
      <c r="S365">
        <v>0</v>
      </c>
      <c r="T365">
        <v>40</v>
      </c>
      <c r="U365">
        <v>48</v>
      </c>
      <c r="V365">
        <v>32</v>
      </c>
      <c r="W365">
        <v>16</v>
      </c>
      <c r="X365">
        <v>0</v>
      </c>
      <c r="Y365" s="302">
        <f t="shared" si="72"/>
        <v>64.75</v>
      </c>
      <c r="Z365" s="302">
        <f t="shared" si="73"/>
        <v>47.610294117647058</v>
      </c>
      <c r="AA365">
        <f t="shared" si="64"/>
        <v>43.75</v>
      </c>
      <c r="AB365" s="302">
        <f t="shared" si="65"/>
        <v>32.169117647058826</v>
      </c>
      <c r="AC365">
        <f t="shared" si="66"/>
        <v>20.75</v>
      </c>
      <c r="AD365" s="302">
        <f t="shared" si="67"/>
        <v>15.257352941176471</v>
      </c>
      <c r="AE365" s="302">
        <f t="shared" si="68"/>
        <v>6.75</v>
      </c>
      <c r="AF365" s="302">
        <f t="shared" si="69"/>
        <v>4.9632352941176467</v>
      </c>
      <c r="AG365" s="302">
        <f t="shared" si="70"/>
        <v>0</v>
      </c>
      <c r="AH365" s="302">
        <f t="shared" si="71"/>
        <v>0</v>
      </c>
    </row>
    <row r="366" spans="1:34">
      <c r="A366">
        <v>1900</v>
      </c>
      <c r="B366" s="100" t="s">
        <v>868</v>
      </c>
      <c r="C366">
        <v>105</v>
      </c>
      <c r="D366" s="299">
        <v>28</v>
      </c>
      <c r="E366">
        <v>74</v>
      </c>
      <c r="F366">
        <v>23</v>
      </c>
      <c r="G366">
        <v>7</v>
      </c>
      <c r="H366" s="298">
        <v>1</v>
      </c>
      <c r="I366">
        <v>0</v>
      </c>
      <c r="J366">
        <v>41</v>
      </c>
      <c r="K366">
        <v>39</v>
      </c>
      <c r="L366">
        <v>21</v>
      </c>
      <c r="M366">
        <v>4</v>
      </c>
      <c r="N366">
        <v>0</v>
      </c>
      <c r="O366">
        <v>62</v>
      </c>
      <c r="P366">
        <v>23</v>
      </c>
      <c r="Q366">
        <v>15</v>
      </c>
      <c r="R366">
        <v>5</v>
      </c>
      <c r="S366">
        <v>0</v>
      </c>
      <c r="T366">
        <v>32</v>
      </c>
      <c r="U366">
        <v>34</v>
      </c>
      <c r="V366">
        <v>31</v>
      </c>
      <c r="W366">
        <v>8</v>
      </c>
      <c r="X366">
        <v>0</v>
      </c>
      <c r="Y366" s="302">
        <f t="shared" si="72"/>
        <v>52.25</v>
      </c>
      <c r="Z366" s="302">
        <f t="shared" si="73"/>
        <v>49.761904761904759</v>
      </c>
      <c r="AA366">
        <f t="shared" si="64"/>
        <v>29.75</v>
      </c>
      <c r="AB366" s="302">
        <f t="shared" si="65"/>
        <v>28.333333333333332</v>
      </c>
      <c r="AC366">
        <f t="shared" si="66"/>
        <v>18.5</v>
      </c>
      <c r="AD366" s="302">
        <f t="shared" si="67"/>
        <v>17.61904761904762</v>
      </c>
      <c r="AE366" s="302">
        <f t="shared" si="68"/>
        <v>4.5</v>
      </c>
      <c r="AF366" s="302">
        <f t="shared" si="69"/>
        <v>4.2857142857142856</v>
      </c>
      <c r="AG366" s="302">
        <f t="shared" si="70"/>
        <v>0</v>
      </c>
      <c r="AH366" s="302">
        <f t="shared" si="71"/>
        <v>0</v>
      </c>
    </row>
    <row r="367" spans="1:34">
      <c r="A367">
        <v>1900</v>
      </c>
      <c r="B367" s="100" t="s">
        <v>878</v>
      </c>
      <c r="C367">
        <v>133</v>
      </c>
      <c r="D367" s="299">
        <v>23</v>
      </c>
      <c r="E367">
        <v>81</v>
      </c>
      <c r="F367">
        <v>47</v>
      </c>
      <c r="G367">
        <v>3</v>
      </c>
      <c r="H367" s="298">
        <v>2</v>
      </c>
      <c r="I367">
        <v>0</v>
      </c>
      <c r="J367">
        <v>41</v>
      </c>
      <c r="K367">
        <v>56</v>
      </c>
      <c r="L367">
        <v>34</v>
      </c>
      <c r="M367">
        <v>1</v>
      </c>
      <c r="N367" s="298">
        <v>1</v>
      </c>
      <c r="O367">
        <v>58</v>
      </c>
      <c r="P367">
        <v>45</v>
      </c>
      <c r="Q367">
        <v>23</v>
      </c>
      <c r="R367">
        <v>7</v>
      </c>
      <c r="S367">
        <v>0</v>
      </c>
      <c r="T367">
        <v>41</v>
      </c>
      <c r="U367">
        <v>42</v>
      </c>
      <c r="V367">
        <v>36</v>
      </c>
      <c r="W367">
        <v>13</v>
      </c>
      <c r="X367" s="298">
        <v>1</v>
      </c>
      <c r="Y367" s="302">
        <f t="shared" si="72"/>
        <v>55.25</v>
      </c>
      <c r="Z367" s="302">
        <f t="shared" si="73"/>
        <v>41.541353383458649</v>
      </c>
      <c r="AA367">
        <f t="shared" si="64"/>
        <v>47.5</v>
      </c>
      <c r="AB367" s="302">
        <f t="shared" si="65"/>
        <v>35.714285714285715</v>
      </c>
      <c r="AC367">
        <f t="shared" si="66"/>
        <v>24</v>
      </c>
      <c r="AD367" s="302">
        <f t="shared" si="67"/>
        <v>18.045112781954884</v>
      </c>
      <c r="AE367" s="302">
        <f t="shared" si="68"/>
        <v>5.75</v>
      </c>
      <c r="AF367" s="302">
        <f t="shared" si="69"/>
        <v>4.3233082706766917</v>
      </c>
      <c r="AG367" s="302">
        <f t="shared" si="70"/>
        <v>0.5</v>
      </c>
      <c r="AH367" s="302">
        <f t="shared" si="71"/>
        <v>0.37593984962406013</v>
      </c>
    </row>
    <row r="368" spans="1:34">
      <c r="A368">
        <v>1900</v>
      </c>
      <c r="B368" s="100" t="s">
        <v>897</v>
      </c>
      <c r="C368">
        <v>107</v>
      </c>
      <c r="D368">
        <v>26</v>
      </c>
      <c r="E368">
        <v>69</v>
      </c>
      <c r="F368">
        <v>30</v>
      </c>
      <c r="G368">
        <v>5</v>
      </c>
      <c r="H368" s="299">
        <v>2</v>
      </c>
      <c r="I368" s="298">
        <v>1</v>
      </c>
      <c r="J368">
        <v>47</v>
      </c>
      <c r="K368">
        <v>40</v>
      </c>
      <c r="L368">
        <v>18</v>
      </c>
      <c r="M368">
        <v>1</v>
      </c>
      <c r="N368" s="298">
        <v>1</v>
      </c>
      <c r="O368">
        <v>49</v>
      </c>
      <c r="P368">
        <v>33</v>
      </c>
      <c r="Q368">
        <v>17</v>
      </c>
      <c r="R368">
        <v>6</v>
      </c>
      <c r="S368" s="298">
        <v>2</v>
      </c>
      <c r="T368">
        <v>28</v>
      </c>
      <c r="U368">
        <v>41</v>
      </c>
      <c r="V368">
        <v>25</v>
      </c>
      <c r="W368">
        <v>13</v>
      </c>
      <c r="X368">
        <v>0</v>
      </c>
      <c r="Y368" s="302">
        <f t="shared" si="72"/>
        <v>48.25</v>
      </c>
      <c r="Z368" s="302">
        <f t="shared" si="73"/>
        <v>45.093457943925237</v>
      </c>
      <c r="AA368">
        <f t="shared" si="64"/>
        <v>36</v>
      </c>
      <c r="AB368" s="302">
        <f t="shared" si="65"/>
        <v>33.644859813084111</v>
      </c>
      <c r="AC368">
        <f t="shared" si="66"/>
        <v>16.25</v>
      </c>
      <c r="AD368" s="302">
        <f t="shared" si="67"/>
        <v>15.186915887850466</v>
      </c>
      <c r="AE368" s="302">
        <f t="shared" si="68"/>
        <v>5.5</v>
      </c>
      <c r="AF368" s="302">
        <f t="shared" si="69"/>
        <v>5.1401869158878499</v>
      </c>
      <c r="AG368" s="302">
        <f t="shared" si="70"/>
        <v>1</v>
      </c>
      <c r="AH368" s="302">
        <f t="shared" si="71"/>
        <v>0.93457943925233633</v>
      </c>
    </row>
    <row r="369" spans="1:34">
      <c r="A369">
        <v>1900</v>
      </c>
      <c r="B369" s="100" t="s">
        <v>906</v>
      </c>
      <c r="C369">
        <v>139</v>
      </c>
      <c r="D369" s="299">
        <v>32</v>
      </c>
      <c r="E369">
        <v>91</v>
      </c>
      <c r="F369">
        <v>36</v>
      </c>
      <c r="G369">
        <v>11</v>
      </c>
      <c r="H369" s="299">
        <v>1</v>
      </c>
      <c r="I369">
        <v>0</v>
      </c>
      <c r="J369">
        <v>50</v>
      </c>
      <c r="K369">
        <v>59</v>
      </c>
      <c r="L369">
        <v>26</v>
      </c>
      <c r="M369">
        <v>2</v>
      </c>
      <c r="N369" s="298">
        <v>2</v>
      </c>
      <c r="O369">
        <v>76</v>
      </c>
      <c r="P369">
        <v>33</v>
      </c>
      <c r="Q369">
        <v>19</v>
      </c>
      <c r="R369">
        <v>10</v>
      </c>
      <c r="S369" s="298">
        <v>1</v>
      </c>
      <c r="T369">
        <v>46</v>
      </c>
      <c r="U369">
        <v>53</v>
      </c>
      <c r="V369">
        <v>27</v>
      </c>
      <c r="W369">
        <v>10</v>
      </c>
      <c r="X369" s="298">
        <v>3</v>
      </c>
      <c r="Y369" s="302">
        <f t="shared" si="72"/>
        <v>65.75</v>
      </c>
      <c r="Z369" s="302">
        <f t="shared" si="73"/>
        <v>47.302158273381295</v>
      </c>
      <c r="AA369">
        <f t="shared" si="64"/>
        <v>45.25</v>
      </c>
      <c r="AB369" s="302">
        <f t="shared" si="65"/>
        <v>32.553956834532372</v>
      </c>
      <c r="AC369">
        <f t="shared" si="66"/>
        <v>20.75</v>
      </c>
      <c r="AD369" s="302">
        <f t="shared" si="67"/>
        <v>14.928057553956833</v>
      </c>
      <c r="AE369" s="302">
        <f t="shared" si="68"/>
        <v>5.75</v>
      </c>
      <c r="AF369" s="302">
        <f t="shared" si="69"/>
        <v>4.1366906474820144</v>
      </c>
      <c r="AG369" s="302">
        <f t="shared" si="70"/>
        <v>1.5</v>
      </c>
      <c r="AH369" s="302">
        <f t="shared" si="71"/>
        <v>1.079136690647482</v>
      </c>
    </row>
    <row r="370" spans="1:34" s="61" customFormat="1">
      <c r="A370" s="61">
        <v>1900</v>
      </c>
      <c r="B370" s="239" t="s">
        <v>1120</v>
      </c>
      <c r="C370" s="61">
        <v>1005</v>
      </c>
      <c r="D370" s="61">
        <v>144</v>
      </c>
      <c r="E370" s="61">
        <v>433</v>
      </c>
      <c r="F370" s="61">
        <v>344</v>
      </c>
      <c r="G370" s="61">
        <v>170</v>
      </c>
      <c r="H370" s="61">
        <v>44</v>
      </c>
      <c r="I370" s="61">
        <v>14</v>
      </c>
      <c r="J370" s="61">
        <v>244</v>
      </c>
      <c r="K370" s="61">
        <v>326</v>
      </c>
      <c r="L370" s="61">
        <v>343</v>
      </c>
      <c r="M370" s="61">
        <v>61</v>
      </c>
      <c r="N370" s="61">
        <v>31</v>
      </c>
      <c r="O370" s="61">
        <v>143</v>
      </c>
      <c r="P370" s="61">
        <v>203</v>
      </c>
      <c r="Q370" s="61">
        <v>435</v>
      </c>
      <c r="R370" s="61">
        <v>222</v>
      </c>
      <c r="S370" s="61">
        <v>2</v>
      </c>
      <c r="T370" s="61">
        <v>142</v>
      </c>
      <c r="U370" s="61">
        <v>215</v>
      </c>
      <c r="V370" s="61">
        <v>404</v>
      </c>
      <c r="W370" s="61">
        <v>237</v>
      </c>
      <c r="X370" s="61">
        <v>7</v>
      </c>
      <c r="Y370" s="304">
        <f t="shared" si="72"/>
        <v>240.5</v>
      </c>
      <c r="Z370" s="304">
        <f t="shared" si="73"/>
        <v>23.93034825870647</v>
      </c>
      <c r="AA370" s="61">
        <f t="shared" si="64"/>
        <v>272</v>
      </c>
      <c r="AB370" s="304">
        <f t="shared" si="65"/>
        <v>27.064676616915424</v>
      </c>
      <c r="AC370" s="61">
        <f t="shared" si="66"/>
        <v>338</v>
      </c>
      <c r="AD370" s="304">
        <f t="shared" si="67"/>
        <v>33.631840796019901</v>
      </c>
      <c r="AE370" s="304">
        <f t="shared" si="68"/>
        <v>141</v>
      </c>
      <c r="AF370" s="304">
        <f t="shared" si="69"/>
        <v>14.029850746268657</v>
      </c>
      <c r="AG370" s="304">
        <f t="shared" si="70"/>
        <v>13.5</v>
      </c>
      <c r="AH370" s="304">
        <f t="shared" si="71"/>
        <v>1.3432835820895521</v>
      </c>
    </row>
    <row r="371" spans="1:34">
      <c r="A371">
        <v>1900</v>
      </c>
      <c r="B371" s="100" t="s">
        <v>913</v>
      </c>
      <c r="C371">
        <v>138</v>
      </c>
      <c r="D371" s="299">
        <v>23</v>
      </c>
      <c r="E371">
        <v>63</v>
      </c>
      <c r="F371">
        <v>38</v>
      </c>
      <c r="G371">
        <v>20</v>
      </c>
      <c r="H371">
        <v>11</v>
      </c>
      <c r="I371">
        <v>6</v>
      </c>
      <c r="J371">
        <v>36</v>
      </c>
      <c r="K371">
        <v>35</v>
      </c>
      <c r="L371">
        <v>45</v>
      </c>
      <c r="M371">
        <v>12</v>
      </c>
      <c r="N371">
        <v>10</v>
      </c>
      <c r="O371">
        <v>24</v>
      </c>
      <c r="P371">
        <v>22</v>
      </c>
      <c r="Q371">
        <v>48</v>
      </c>
      <c r="R371">
        <v>44</v>
      </c>
      <c r="S371">
        <v>0</v>
      </c>
      <c r="T371">
        <v>18</v>
      </c>
      <c r="U371">
        <v>28</v>
      </c>
      <c r="V371">
        <v>36</v>
      </c>
      <c r="W371">
        <v>55</v>
      </c>
      <c r="X371">
        <v>1</v>
      </c>
      <c r="Y371" s="302">
        <f t="shared" si="72"/>
        <v>35.25</v>
      </c>
      <c r="Z371" s="302">
        <f t="shared" si="73"/>
        <v>25.543478260869566</v>
      </c>
      <c r="AA371">
        <f t="shared" si="64"/>
        <v>30.75</v>
      </c>
      <c r="AB371" s="302">
        <f t="shared" si="65"/>
        <v>22.282608695652172</v>
      </c>
      <c r="AC371">
        <f t="shared" si="66"/>
        <v>37.25</v>
      </c>
      <c r="AD371" s="302">
        <f t="shared" si="67"/>
        <v>26.992753623188403</v>
      </c>
      <c r="AE371" s="302">
        <f t="shared" si="68"/>
        <v>30.5</v>
      </c>
      <c r="AF371" s="302">
        <f t="shared" si="69"/>
        <v>22.10144927536232</v>
      </c>
      <c r="AG371" s="302">
        <f t="shared" si="70"/>
        <v>4.25</v>
      </c>
      <c r="AH371" s="302">
        <f t="shared" si="71"/>
        <v>3.0797101449275366</v>
      </c>
    </row>
    <row r="372" spans="1:34">
      <c r="A372">
        <v>1900</v>
      </c>
      <c r="B372" s="100" t="s">
        <v>914</v>
      </c>
      <c r="C372">
        <v>43</v>
      </c>
      <c r="D372" s="299">
        <v>2</v>
      </c>
      <c r="E372">
        <v>21</v>
      </c>
      <c r="F372">
        <v>17</v>
      </c>
      <c r="G372">
        <v>5</v>
      </c>
      <c r="H372">
        <v>0</v>
      </c>
      <c r="I372">
        <v>0</v>
      </c>
      <c r="J372">
        <v>11</v>
      </c>
      <c r="K372">
        <v>20</v>
      </c>
      <c r="L372">
        <v>11</v>
      </c>
      <c r="M372" s="299">
        <v>1</v>
      </c>
      <c r="N372">
        <v>0</v>
      </c>
      <c r="O372" s="299">
        <v>2</v>
      </c>
      <c r="P372">
        <v>8</v>
      </c>
      <c r="Q372">
        <v>23</v>
      </c>
      <c r="R372">
        <v>10</v>
      </c>
      <c r="S372">
        <v>0</v>
      </c>
      <c r="T372">
        <v>0</v>
      </c>
      <c r="U372" s="299">
        <v>10</v>
      </c>
      <c r="V372">
        <v>25</v>
      </c>
      <c r="W372">
        <v>7</v>
      </c>
      <c r="X372" s="298">
        <v>1</v>
      </c>
      <c r="Y372" s="302">
        <f t="shared" si="72"/>
        <v>8.5</v>
      </c>
      <c r="Z372" s="302">
        <f t="shared" si="73"/>
        <v>19.767441860465116</v>
      </c>
      <c r="AA372">
        <f t="shared" si="64"/>
        <v>13.75</v>
      </c>
      <c r="AB372" s="302">
        <f t="shared" si="65"/>
        <v>31.976744186046513</v>
      </c>
      <c r="AC372">
        <f t="shared" si="66"/>
        <v>16</v>
      </c>
      <c r="AD372" s="302">
        <f t="shared" si="67"/>
        <v>37.209302325581397</v>
      </c>
      <c r="AE372" s="302">
        <f t="shared" si="68"/>
        <v>4.5</v>
      </c>
      <c r="AF372" s="302">
        <f t="shared" si="69"/>
        <v>10.465116279069768</v>
      </c>
      <c r="AG372" s="302">
        <f t="shared" si="70"/>
        <v>0.25</v>
      </c>
      <c r="AH372" s="302">
        <f t="shared" si="71"/>
        <v>0.58139534883720934</v>
      </c>
    </row>
    <row r="373" spans="1:34">
      <c r="A373">
        <v>1900</v>
      </c>
      <c r="B373" s="100" t="s">
        <v>915</v>
      </c>
      <c r="C373">
        <v>71</v>
      </c>
      <c r="D373" s="299">
        <v>13</v>
      </c>
      <c r="E373">
        <v>36</v>
      </c>
      <c r="F373">
        <v>28</v>
      </c>
      <c r="G373">
        <v>6</v>
      </c>
      <c r="H373" s="299">
        <v>1</v>
      </c>
      <c r="I373">
        <v>0</v>
      </c>
      <c r="J373">
        <v>21</v>
      </c>
      <c r="K373">
        <v>23</v>
      </c>
      <c r="L373">
        <v>23</v>
      </c>
      <c r="M373">
        <v>4</v>
      </c>
      <c r="N373">
        <v>0</v>
      </c>
      <c r="O373">
        <v>14</v>
      </c>
      <c r="P373">
        <v>17</v>
      </c>
      <c r="Q373">
        <v>32</v>
      </c>
      <c r="R373">
        <v>8</v>
      </c>
      <c r="S373">
        <v>0</v>
      </c>
      <c r="T373" s="299">
        <v>11</v>
      </c>
      <c r="U373">
        <v>22</v>
      </c>
      <c r="V373">
        <v>24</v>
      </c>
      <c r="W373">
        <v>14</v>
      </c>
      <c r="X373">
        <v>0</v>
      </c>
      <c r="Y373" s="302">
        <f t="shared" si="72"/>
        <v>20.5</v>
      </c>
      <c r="Z373" s="302">
        <f t="shared" si="73"/>
        <v>28.87323943661972</v>
      </c>
      <c r="AA373">
        <f t="shared" si="64"/>
        <v>22.5</v>
      </c>
      <c r="AB373" s="302">
        <f t="shared" si="65"/>
        <v>31.690140845070424</v>
      </c>
      <c r="AC373">
        <f t="shared" si="66"/>
        <v>21.25</v>
      </c>
      <c r="AD373" s="302">
        <f t="shared" si="67"/>
        <v>29.929577464788732</v>
      </c>
      <c r="AE373" s="302">
        <f t="shared" si="68"/>
        <v>6.75</v>
      </c>
      <c r="AF373" s="302">
        <f t="shared" si="69"/>
        <v>9.5070422535211261</v>
      </c>
      <c r="AG373" s="302">
        <f t="shared" si="70"/>
        <v>0</v>
      </c>
      <c r="AH373" s="302">
        <f t="shared" si="71"/>
        <v>0</v>
      </c>
    </row>
    <row r="374" spans="1:34">
      <c r="A374">
        <v>1900</v>
      </c>
      <c r="B374" s="100" t="s">
        <v>916</v>
      </c>
      <c r="C374">
        <v>178</v>
      </c>
      <c r="D374" s="299">
        <v>23</v>
      </c>
      <c r="E374">
        <v>85</v>
      </c>
      <c r="F374">
        <v>63</v>
      </c>
      <c r="G374">
        <v>20</v>
      </c>
      <c r="H374">
        <v>9</v>
      </c>
      <c r="I374" s="299">
        <v>1</v>
      </c>
      <c r="J374">
        <v>43</v>
      </c>
      <c r="K374">
        <v>65</v>
      </c>
      <c r="L374">
        <v>57</v>
      </c>
      <c r="M374">
        <v>8</v>
      </c>
      <c r="N374">
        <v>5</v>
      </c>
      <c r="O374">
        <v>21</v>
      </c>
      <c r="P374">
        <v>26</v>
      </c>
      <c r="Q374">
        <v>89</v>
      </c>
      <c r="R374">
        <v>41</v>
      </c>
      <c r="S374" s="299">
        <v>1</v>
      </c>
      <c r="T374">
        <v>28</v>
      </c>
      <c r="U374">
        <v>30</v>
      </c>
      <c r="V374">
        <v>83</v>
      </c>
      <c r="W374">
        <v>36</v>
      </c>
      <c r="X374" s="298">
        <v>1</v>
      </c>
      <c r="Y374" s="302">
        <f t="shared" si="72"/>
        <v>44.25</v>
      </c>
      <c r="Z374" s="302">
        <f t="shared" si="73"/>
        <v>24.859550561797754</v>
      </c>
      <c r="AA374">
        <f t="shared" si="64"/>
        <v>46</v>
      </c>
      <c r="AB374" s="302">
        <f t="shared" si="65"/>
        <v>25.842696629213485</v>
      </c>
      <c r="AC374">
        <f t="shared" si="66"/>
        <v>62.25</v>
      </c>
      <c r="AD374" s="302">
        <f t="shared" si="67"/>
        <v>34.971910112359552</v>
      </c>
      <c r="AE374" s="302">
        <f t="shared" si="68"/>
        <v>23.5</v>
      </c>
      <c r="AF374" s="302">
        <f t="shared" si="69"/>
        <v>13.202247191011235</v>
      </c>
      <c r="AG374" s="302">
        <f t="shared" si="70"/>
        <v>2</v>
      </c>
      <c r="AH374" s="302">
        <f t="shared" si="71"/>
        <v>1.1235955056179776</v>
      </c>
    </row>
    <row r="375" spans="1:34">
      <c r="A375">
        <v>1900</v>
      </c>
      <c r="B375" s="100" t="s">
        <v>917</v>
      </c>
      <c r="C375">
        <v>314</v>
      </c>
      <c r="D375" s="299">
        <v>43</v>
      </c>
      <c r="E375">
        <v>135</v>
      </c>
      <c r="F375">
        <v>103</v>
      </c>
      <c r="G375">
        <v>61</v>
      </c>
      <c r="H375">
        <v>11</v>
      </c>
      <c r="I375">
        <v>4</v>
      </c>
      <c r="J375">
        <v>75</v>
      </c>
      <c r="K375">
        <v>117</v>
      </c>
      <c r="L375">
        <v>96</v>
      </c>
      <c r="M375">
        <v>16</v>
      </c>
      <c r="N375">
        <v>10</v>
      </c>
      <c r="O375">
        <v>53</v>
      </c>
      <c r="P375">
        <v>68</v>
      </c>
      <c r="Q375">
        <v>133</v>
      </c>
      <c r="R375">
        <v>59</v>
      </c>
      <c r="S375" s="298">
        <v>1</v>
      </c>
      <c r="T375">
        <v>53</v>
      </c>
      <c r="U375">
        <v>73</v>
      </c>
      <c r="V375">
        <v>133</v>
      </c>
      <c r="W375">
        <v>52</v>
      </c>
      <c r="X375">
        <v>3</v>
      </c>
      <c r="Y375" s="302">
        <f t="shared" si="72"/>
        <v>79</v>
      </c>
      <c r="Z375" s="302">
        <f t="shared" si="73"/>
        <v>25.159235668789808</v>
      </c>
      <c r="AA375">
        <f t="shared" si="64"/>
        <v>90.25</v>
      </c>
      <c r="AB375" s="302">
        <f t="shared" si="65"/>
        <v>28.742038216560513</v>
      </c>
      <c r="AC375">
        <f t="shared" si="66"/>
        <v>105.75</v>
      </c>
      <c r="AD375" s="302">
        <f t="shared" si="67"/>
        <v>33.678343949044589</v>
      </c>
      <c r="AE375" s="302">
        <f t="shared" si="68"/>
        <v>34.5</v>
      </c>
      <c r="AF375" s="302">
        <f t="shared" si="69"/>
        <v>10.987261146496815</v>
      </c>
      <c r="AG375" s="302">
        <f t="shared" si="70"/>
        <v>4.5</v>
      </c>
      <c r="AH375" s="302">
        <f t="shared" si="71"/>
        <v>1.4331210191082804</v>
      </c>
    </row>
    <row r="376" spans="1:34">
      <c r="A376">
        <v>1900</v>
      </c>
      <c r="B376" s="100" t="s">
        <v>918</v>
      </c>
      <c r="C376">
        <v>192</v>
      </c>
      <c r="D376" s="299">
        <v>36</v>
      </c>
      <c r="E376">
        <v>58</v>
      </c>
      <c r="F376">
        <v>70</v>
      </c>
      <c r="G376">
        <v>50</v>
      </c>
      <c r="H376">
        <v>11</v>
      </c>
      <c r="I376">
        <v>3</v>
      </c>
      <c r="J376">
        <v>44</v>
      </c>
      <c r="K376">
        <v>34</v>
      </c>
      <c r="L376">
        <v>89</v>
      </c>
      <c r="M376">
        <v>20</v>
      </c>
      <c r="N376">
        <v>5</v>
      </c>
      <c r="O376">
        <v>20</v>
      </c>
      <c r="P376">
        <v>46</v>
      </c>
      <c r="Q376">
        <v>77</v>
      </c>
      <c r="R376">
        <v>49</v>
      </c>
      <c r="S376">
        <v>0</v>
      </c>
      <c r="T376">
        <v>23</v>
      </c>
      <c r="U376">
        <v>34</v>
      </c>
      <c r="V376">
        <v>78</v>
      </c>
      <c r="W376">
        <v>56</v>
      </c>
      <c r="X376">
        <v>1</v>
      </c>
      <c r="Y376" s="302">
        <f t="shared" si="72"/>
        <v>36.25</v>
      </c>
      <c r="Z376" s="302">
        <f t="shared" si="73"/>
        <v>18.880208333333336</v>
      </c>
      <c r="AA376">
        <f t="shared" si="64"/>
        <v>46</v>
      </c>
      <c r="AB376" s="302">
        <f t="shared" si="65"/>
        <v>23.958333333333336</v>
      </c>
      <c r="AC376">
        <f t="shared" si="66"/>
        <v>73.5</v>
      </c>
      <c r="AD376" s="302">
        <f t="shared" si="67"/>
        <v>38.28125</v>
      </c>
      <c r="AE376" s="302">
        <f t="shared" si="68"/>
        <v>34</v>
      </c>
      <c r="AF376" s="302">
        <f t="shared" si="69"/>
        <v>17.708333333333336</v>
      </c>
      <c r="AG376" s="302">
        <f t="shared" si="70"/>
        <v>2.25</v>
      </c>
      <c r="AH376" s="302">
        <f t="shared" si="71"/>
        <v>1.171875</v>
      </c>
    </row>
    <row r="377" spans="1:34">
      <c r="A377">
        <v>1900</v>
      </c>
      <c r="B377" s="100" t="s">
        <v>919</v>
      </c>
      <c r="C377">
        <v>26</v>
      </c>
      <c r="D377" s="299">
        <v>1</v>
      </c>
      <c r="E377" s="299">
        <v>11</v>
      </c>
      <c r="F377">
        <v>11</v>
      </c>
      <c r="G377">
        <v>4</v>
      </c>
      <c r="H377">
        <v>0</v>
      </c>
      <c r="I377">
        <v>0</v>
      </c>
      <c r="J377">
        <v>4</v>
      </c>
      <c r="K377" s="299">
        <v>13</v>
      </c>
      <c r="L377">
        <v>9</v>
      </c>
      <c r="M377">
        <v>0</v>
      </c>
      <c r="N377">
        <v>0</v>
      </c>
      <c r="O377" s="299">
        <v>7</v>
      </c>
      <c r="P377">
        <v>8</v>
      </c>
      <c r="Q377">
        <v>10</v>
      </c>
      <c r="R377">
        <v>1</v>
      </c>
      <c r="S377" s="299">
        <v>0</v>
      </c>
      <c r="T377" s="299">
        <v>8</v>
      </c>
      <c r="U377" s="299">
        <v>6</v>
      </c>
      <c r="V377">
        <v>9</v>
      </c>
      <c r="W377">
        <v>3</v>
      </c>
      <c r="X377">
        <v>0</v>
      </c>
      <c r="Y377" s="302">
        <f t="shared" si="72"/>
        <v>7.5</v>
      </c>
      <c r="Z377" s="302">
        <f t="shared" si="73"/>
        <v>28.846153846153843</v>
      </c>
      <c r="AA377">
        <f t="shared" si="64"/>
        <v>9.5</v>
      </c>
      <c r="AB377" s="302">
        <f t="shared" si="65"/>
        <v>36.538461538461533</v>
      </c>
      <c r="AC377">
        <f t="shared" si="66"/>
        <v>8</v>
      </c>
      <c r="AD377" s="302">
        <f t="shared" si="67"/>
        <v>30.76923076923077</v>
      </c>
      <c r="AE377" s="302">
        <f t="shared" si="68"/>
        <v>1</v>
      </c>
      <c r="AF377" s="302">
        <f t="shared" si="69"/>
        <v>3.8461538461538463</v>
      </c>
      <c r="AG377" s="302">
        <f t="shared" si="70"/>
        <v>0</v>
      </c>
      <c r="AH377" s="302">
        <f t="shared" si="71"/>
        <v>0</v>
      </c>
    </row>
    <row r="378" spans="1:34">
      <c r="A378">
        <v>1900</v>
      </c>
      <c r="B378" s="100" t="s">
        <v>920</v>
      </c>
      <c r="C378">
        <v>43</v>
      </c>
      <c r="D378" s="299">
        <v>3</v>
      </c>
      <c r="E378">
        <v>24</v>
      </c>
      <c r="F378">
        <v>14</v>
      </c>
      <c r="G378" s="299">
        <v>4</v>
      </c>
      <c r="H378" s="299">
        <v>1</v>
      </c>
      <c r="I378">
        <v>0</v>
      </c>
      <c r="J378">
        <v>10</v>
      </c>
      <c r="K378">
        <v>19</v>
      </c>
      <c r="L378">
        <v>13</v>
      </c>
      <c r="M378">
        <v>0</v>
      </c>
      <c r="N378" s="298">
        <v>1</v>
      </c>
      <c r="O378" s="299">
        <v>2</v>
      </c>
      <c r="P378">
        <v>8</v>
      </c>
      <c r="Q378">
        <v>23</v>
      </c>
      <c r="R378" s="299">
        <v>10</v>
      </c>
      <c r="S378">
        <v>0</v>
      </c>
      <c r="T378" s="299">
        <v>1</v>
      </c>
      <c r="U378">
        <v>12</v>
      </c>
      <c r="V378">
        <v>16</v>
      </c>
      <c r="W378">
        <v>14</v>
      </c>
      <c r="X378">
        <v>0</v>
      </c>
      <c r="Y378" s="302">
        <f t="shared" si="72"/>
        <v>9.25</v>
      </c>
      <c r="Z378" s="302">
        <f t="shared" si="73"/>
        <v>21.511627906976745</v>
      </c>
      <c r="AA378">
        <f t="shared" si="64"/>
        <v>13.25</v>
      </c>
      <c r="AB378" s="302">
        <f t="shared" si="65"/>
        <v>30.813953488372093</v>
      </c>
      <c r="AC378">
        <f t="shared" si="66"/>
        <v>14</v>
      </c>
      <c r="AD378" s="302">
        <f t="shared" si="67"/>
        <v>32.558139534883722</v>
      </c>
      <c r="AE378" s="302">
        <f t="shared" si="68"/>
        <v>6.25</v>
      </c>
      <c r="AF378" s="302">
        <f t="shared" si="69"/>
        <v>14.534883720930234</v>
      </c>
      <c r="AG378" s="302">
        <f t="shared" si="70"/>
        <v>0.25</v>
      </c>
      <c r="AH378" s="302">
        <f t="shared" si="71"/>
        <v>0.58139534883720934</v>
      </c>
    </row>
    <row r="379" spans="1:34" s="61" customFormat="1">
      <c r="A379" s="61">
        <v>1900</v>
      </c>
      <c r="B379" s="239" t="s">
        <v>1121</v>
      </c>
      <c r="C379" s="61">
        <v>2419</v>
      </c>
      <c r="D379" s="61">
        <v>299</v>
      </c>
      <c r="E379" s="61">
        <v>1290</v>
      </c>
      <c r="F379" s="61">
        <v>813</v>
      </c>
      <c r="G379" s="61">
        <v>286</v>
      </c>
      <c r="H379" s="61">
        <v>29</v>
      </c>
      <c r="I379" s="61">
        <v>1</v>
      </c>
      <c r="J379" s="61">
        <v>770</v>
      </c>
      <c r="K379" s="61">
        <v>840</v>
      </c>
      <c r="L379" s="61">
        <v>737</v>
      </c>
      <c r="M379" s="61">
        <v>67</v>
      </c>
      <c r="N379" s="61">
        <v>5</v>
      </c>
      <c r="O379" s="61">
        <v>903</v>
      </c>
      <c r="P379" s="61">
        <v>779</v>
      </c>
      <c r="Q379" s="61">
        <v>593</v>
      </c>
      <c r="R379" s="61">
        <v>144</v>
      </c>
      <c r="S379" s="61">
        <v>0</v>
      </c>
      <c r="T379" s="61">
        <v>604</v>
      </c>
      <c r="U379" s="61">
        <v>835</v>
      </c>
      <c r="V379" s="61">
        <v>750</v>
      </c>
      <c r="W379" s="61">
        <v>227</v>
      </c>
      <c r="X379" s="61">
        <v>3</v>
      </c>
      <c r="Y379" s="304">
        <f t="shared" si="72"/>
        <v>891.75</v>
      </c>
      <c r="Z379" s="304">
        <f t="shared" si="73"/>
        <v>36.864406779661017</v>
      </c>
      <c r="AA379" s="61">
        <f t="shared" si="64"/>
        <v>816.75</v>
      </c>
      <c r="AB379" s="304">
        <f t="shared" si="65"/>
        <v>33.763952046300119</v>
      </c>
      <c r="AC379" s="61">
        <f t="shared" si="66"/>
        <v>591.5</v>
      </c>
      <c r="AD379" s="304">
        <f t="shared" si="67"/>
        <v>24.452252997106243</v>
      </c>
      <c r="AE379" s="304">
        <f t="shared" si="68"/>
        <v>116.75</v>
      </c>
      <c r="AF379" s="304">
        <f t="shared" si="69"/>
        <v>4.8263745349317899</v>
      </c>
      <c r="AG379" s="304">
        <f t="shared" si="70"/>
        <v>2.25</v>
      </c>
      <c r="AH379" s="304">
        <f t="shared" si="71"/>
        <v>9.3013642000826791E-2</v>
      </c>
    </row>
    <row r="380" spans="1:34">
      <c r="A380">
        <v>1900</v>
      </c>
      <c r="B380" s="100" t="s">
        <v>921</v>
      </c>
      <c r="C380">
        <v>181</v>
      </c>
      <c r="D380">
        <v>15</v>
      </c>
      <c r="E380">
        <v>82</v>
      </c>
      <c r="F380">
        <v>70</v>
      </c>
      <c r="G380">
        <v>26</v>
      </c>
      <c r="H380">
        <v>3</v>
      </c>
      <c r="I380">
        <v>0</v>
      </c>
      <c r="J380">
        <v>53</v>
      </c>
      <c r="K380">
        <v>55</v>
      </c>
      <c r="L380">
        <v>66</v>
      </c>
      <c r="M380">
        <v>6</v>
      </c>
      <c r="N380" s="298">
        <v>1</v>
      </c>
      <c r="O380">
        <v>60</v>
      </c>
      <c r="P380">
        <v>56</v>
      </c>
      <c r="Q380">
        <v>50</v>
      </c>
      <c r="R380">
        <v>15</v>
      </c>
      <c r="S380">
        <v>0</v>
      </c>
      <c r="T380">
        <v>39</v>
      </c>
      <c r="U380">
        <v>50</v>
      </c>
      <c r="V380">
        <v>58</v>
      </c>
      <c r="W380">
        <v>34</v>
      </c>
      <c r="X380">
        <v>0</v>
      </c>
      <c r="Y380" s="302">
        <f t="shared" si="72"/>
        <v>58.5</v>
      </c>
      <c r="Z380" s="302">
        <f t="shared" si="73"/>
        <v>32.320441988950279</v>
      </c>
      <c r="AA380">
        <f t="shared" si="64"/>
        <v>57.75</v>
      </c>
      <c r="AB380" s="302">
        <f t="shared" si="65"/>
        <v>31.906077348066297</v>
      </c>
      <c r="AC380">
        <f t="shared" si="66"/>
        <v>50</v>
      </c>
      <c r="AD380" s="302">
        <f t="shared" si="67"/>
        <v>27.624309392265197</v>
      </c>
      <c r="AE380" s="302">
        <f t="shared" si="68"/>
        <v>14.5</v>
      </c>
      <c r="AF380" s="302">
        <f t="shared" si="69"/>
        <v>8.0110497237569067</v>
      </c>
      <c r="AG380" s="302">
        <f t="shared" si="70"/>
        <v>0.25</v>
      </c>
      <c r="AH380" s="302">
        <f t="shared" si="71"/>
        <v>0.13812154696132595</v>
      </c>
    </row>
    <row r="381" spans="1:34">
      <c r="A381">
        <v>1900</v>
      </c>
      <c r="B381" s="100" t="s">
        <v>922</v>
      </c>
      <c r="C381">
        <v>105</v>
      </c>
      <c r="D381" s="299">
        <v>8</v>
      </c>
      <c r="E381">
        <v>45</v>
      </c>
      <c r="F381">
        <v>40</v>
      </c>
      <c r="G381">
        <v>20</v>
      </c>
      <c r="H381">
        <v>0</v>
      </c>
      <c r="I381">
        <v>0</v>
      </c>
      <c r="J381">
        <v>25</v>
      </c>
      <c r="K381">
        <v>33</v>
      </c>
      <c r="L381">
        <v>41</v>
      </c>
      <c r="M381">
        <v>6</v>
      </c>
      <c r="N381">
        <v>0</v>
      </c>
      <c r="O381">
        <v>26</v>
      </c>
      <c r="P381">
        <v>34</v>
      </c>
      <c r="Q381">
        <v>34</v>
      </c>
      <c r="R381">
        <v>11</v>
      </c>
      <c r="S381">
        <v>0</v>
      </c>
      <c r="T381">
        <v>17</v>
      </c>
      <c r="U381">
        <v>40</v>
      </c>
      <c r="V381">
        <v>29</v>
      </c>
      <c r="W381">
        <v>19</v>
      </c>
      <c r="X381">
        <v>0</v>
      </c>
      <c r="Y381" s="302">
        <f t="shared" si="72"/>
        <v>28.25</v>
      </c>
      <c r="Z381" s="302">
        <f t="shared" si="73"/>
        <v>26.904761904761905</v>
      </c>
      <c r="AA381">
        <f t="shared" si="64"/>
        <v>36.75</v>
      </c>
      <c r="AB381" s="302">
        <f t="shared" si="65"/>
        <v>35</v>
      </c>
      <c r="AC381">
        <f t="shared" si="66"/>
        <v>31</v>
      </c>
      <c r="AD381" s="302">
        <f t="shared" si="67"/>
        <v>29.523809523809526</v>
      </c>
      <c r="AE381" s="302">
        <f t="shared" si="68"/>
        <v>9</v>
      </c>
      <c r="AF381" s="302">
        <f t="shared" si="69"/>
        <v>8.5714285714285712</v>
      </c>
      <c r="AG381" s="302">
        <f t="shared" si="70"/>
        <v>0</v>
      </c>
      <c r="AH381" s="302">
        <f t="shared" si="71"/>
        <v>0</v>
      </c>
    </row>
    <row r="382" spans="1:34">
      <c r="A382">
        <v>1900</v>
      </c>
      <c r="B382" s="100" t="s">
        <v>923</v>
      </c>
      <c r="C382">
        <v>42</v>
      </c>
      <c r="D382">
        <v>4</v>
      </c>
      <c r="E382">
        <v>22</v>
      </c>
      <c r="F382">
        <v>12</v>
      </c>
      <c r="G382">
        <v>7</v>
      </c>
      <c r="H382" s="298">
        <v>1</v>
      </c>
      <c r="I382">
        <v>0</v>
      </c>
      <c r="J382">
        <v>11</v>
      </c>
      <c r="K382">
        <v>17</v>
      </c>
      <c r="L382">
        <v>12</v>
      </c>
      <c r="M382">
        <v>2</v>
      </c>
      <c r="N382">
        <v>0</v>
      </c>
      <c r="O382">
        <v>11</v>
      </c>
      <c r="P382">
        <v>14</v>
      </c>
      <c r="Q382">
        <v>14</v>
      </c>
      <c r="R382">
        <v>3</v>
      </c>
      <c r="S382">
        <v>0</v>
      </c>
      <c r="T382">
        <v>9</v>
      </c>
      <c r="U382">
        <v>15</v>
      </c>
      <c r="V382">
        <v>16</v>
      </c>
      <c r="W382">
        <v>2</v>
      </c>
      <c r="X382">
        <v>0</v>
      </c>
      <c r="Y382" s="302">
        <f t="shared" ref="Y382:Y413" si="74">AVERAGE(T382,O382,J382,E382)</f>
        <v>13.25</v>
      </c>
      <c r="Z382" s="302">
        <f t="shared" ref="Z382:Z413" si="75">Y382/C382*100</f>
        <v>31.547619047619047</v>
      </c>
      <c r="AA382">
        <f t="shared" si="64"/>
        <v>14.5</v>
      </c>
      <c r="AB382" s="302">
        <f t="shared" si="65"/>
        <v>34.523809523809526</v>
      </c>
      <c r="AC382">
        <f t="shared" si="66"/>
        <v>12.25</v>
      </c>
      <c r="AD382" s="302">
        <f t="shared" si="67"/>
        <v>29.166666666666668</v>
      </c>
      <c r="AE382" s="302">
        <f t="shared" si="68"/>
        <v>2</v>
      </c>
      <c r="AF382" s="302">
        <f t="shared" si="69"/>
        <v>4.7619047619047619</v>
      </c>
      <c r="AG382" s="302">
        <f t="shared" si="70"/>
        <v>0</v>
      </c>
      <c r="AH382" s="302">
        <f t="shared" si="71"/>
        <v>0</v>
      </c>
    </row>
    <row r="383" spans="1:34">
      <c r="A383">
        <v>1900</v>
      </c>
      <c r="B383" s="100" t="s">
        <v>931</v>
      </c>
      <c r="C383">
        <v>105</v>
      </c>
      <c r="D383" s="299">
        <v>12</v>
      </c>
      <c r="E383">
        <v>55</v>
      </c>
      <c r="F383">
        <v>35</v>
      </c>
      <c r="G383">
        <v>13</v>
      </c>
      <c r="H383" s="298">
        <v>2</v>
      </c>
      <c r="I383">
        <v>0</v>
      </c>
      <c r="J383">
        <v>30</v>
      </c>
      <c r="K383">
        <v>43</v>
      </c>
      <c r="L383">
        <v>29</v>
      </c>
      <c r="M383">
        <v>3</v>
      </c>
      <c r="N383">
        <v>0</v>
      </c>
      <c r="O383">
        <v>34</v>
      </c>
      <c r="P383">
        <v>38</v>
      </c>
      <c r="Q383">
        <v>25</v>
      </c>
      <c r="R383">
        <v>8</v>
      </c>
      <c r="S383">
        <v>0</v>
      </c>
      <c r="T383">
        <v>25</v>
      </c>
      <c r="U383">
        <v>35</v>
      </c>
      <c r="V383">
        <v>38</v>
      </c>
      <c r="W383">
        <v>7</v>
      </c>
      <c r="X383">
        <v>0</v>
      </c>
      <c r="Y383" s="302">
        <f t="shared" si="74"/>
        <v>36</v>
      </c>
      <c r="Z383" s="302">
        <f t="shared" si="75"/>
        <v>34.285714285714285</v>
      </c>
      <c r="AA383">
        <f t="shared" si="64"/>
        <v>37.75</v>
      </c>
      <c r="AB383" s="302">
        <f t="shared" si="65"/>
        <v>35.952380952380949</v>
      </c>
      <c r="AC383">
        <f t="shared" si="66"/>
        <v>26.25</v>
      </c>
      <c r="AD383" s="302">
        <f t="shared" si="67"/>
        <v>25</v>
      </c>
      <c r="AE383" s="302">
        <f t="shared" si="68"/>
        <v>5</v>
      </c>
      <c r="AF383" s="302">
        <f t="shared" si="69"/>
        <v>4.7619047619047619</v>
      </c>
      <c r="AG383" s="302">
        <f t="shared" si="70"/>
        <v>0</v>
      </c>
      <c r="AH383" s="302">
        <f t="shared" si="71"/>
        <v>0</v>
      </c>
    </row>
    <row r="384" spans="1:34">
      <c r="A384">
        <v>1900</v>
      </c>
      <c r="B384" s="100" t="s">
        <v>924</v>
      </c>
      <c r="C384">
        <v>102</v>
      </c>
      <c r="D384" s="299">
        <v>5</v>
      </c>
      <c r="E384">
        <v>41</v>
      </c>
      <c r="F384">
        <v>48</v>
      </c>
      <c r="G384">
        <v>11</v>
      </c>
      <c r="H384" s="299">
        <v>2</v>
      </c>
      <c r="I384">
        <v>0</v>
      </c>
      <c r="J384">
        <v>22</v>
      </c>
      <c r="K384">
        <v>32</v>
      </c>
      <c r="L384">
        <v>46</v>
      </c>
      <c r="M384">
        <v>2</v>
      </c>
      <c r="N384">
        <v>0</v>
      </c>
      <c r="O384">
        <v>33</v>
      </c>
      <c r="P384">
        <v>39</v>
      </c>
      <c r="Q384">
        <v>24</v>
      </c>
      <c r="R384">
        <v>6</v>
      </c>
      <c r="S384">
        <v>0</v>
      </c>
      <c r="T384">
        <v>12</v>
      </c>
      <c r="U384">
        <v>46</v>
      </c>
      <c r="V384">
        <v>34</v>
      </c>
      <c r="W384">
        <v>9</v>
      </c>
      <c r="X384" s="298">
        <v>1</v>
      </c>
      <c r="Y384" s="302">
        <f t="shared" si="74"/>
        <v>27</v>
      </c>
      <c r="Z384" s="302">
        <f t="shared" si="75"/>
        <v>26.47058823529412</v>
      </c>
      <c r="AA384">
        <f t="shared" si="64"/>
        <v>41.25</v>
      </c>
      <c r="AB384" s="302">
        <f t="shared" si="65"/>
        <v>40.441176470588239</v>
      </c>
      <c r="AC384">
        <f t="shared" si="66"/>
        <v>28.75</v>
      </c>
      <c r="AD384" s="302">
        <f t="shared" si="67"/>
        <v>28.186274509803923</v>
      </c>
      <c r="AE384" s="302">
        <f t="shared" si="68"/>
        <v>4.75</v>
      </c>
      <c r="AF384" s="302">
        <f t="shared" si="69"/>
        <v>4.6568627450980395</v>
      </c>
      <c r="AG384" s="302">
        <f t="shared" si="70"/>
        <v>0.25</v>
      </c>
      <c r="AH384" s="302">
        <f t="shared" si="71"/>
        <v>0.24509803921568626</v>
      </c>
    </row>
    <row r="385" spans="1:34">
      <c r="A385">
        <v>1900</v>
      </c>
      <c r="B385" s="100" t="s">
        <v>934</v>
      </c>
      <c r="C385">
        <v>155</v>
      </c>
      <c r="D385" s="299">
        <v>19</v>
      </c>
      <c r="E385">
        <v>89</v>
      </c>
      <c r="F385">
        <v>42</v>
      </c>
      <c r="G385">
        <v>24</v>
      </c>
      <c r="I385">
        <v>0</v>
      </c>
      <c r="J385">
        <v>51</v>
      </c>
      <c r="K385">
        <v>63</v>
      </c>
      <c r="L385">
        <v>39</v>
      </c>
      <c r="M385">
        <v>2</v>
      </c>
      <c r="N385">
        <v>0</v>
      </c>
      <c r="O385">
        <v>61</v>
      </c>
      <c r="P385">
        <v>47</v>
      </c>
      <c r="Q385">
        <v>43</v>
      </c>
      <c r="R385">
        <v>4</v>
      </c>
      <c r="S385">
        <v>0</v>
      </c>
      <c r="T385">
        <v>37</v>
      </c>
      <c r="U385">
        <v>66</v>
      </c>
      <c r="V385">
        <v>44</v>
      </c>
      <c r="W385">
        <v>8</v>
      </c>
      <c r="X385">
        <v>0</v>
      </c>
      <c r="Y385" s="302">
        <f t="shared" si="74"/>
        <v>59.5</v>
      </c>
      <c r="Z385" s="302">
        <f t="shared" si="75"/>
        <v>38.387096774193544</v>
      </c>
      <c r="AA385">
        <f t="shared" si="64"/>
        <v>54.5</v>
      </c>
      <c r="AB385" s="302">
        <f t="shared" si="65"/>
        <v>35.161290322580648</v>
      </c>
      <c r="AC385">
        <f t="shared" si="66"/>
        <v>37.5</v>
      </c>
      <c r="AD385" s="302">
        <f t="shared" si="67"/>
        <v>24.193548387096776</v>
      </c>
      <c r="AE385" s="302">
        <f t="shared" si="68"/>
        <v>4.666666666666667</v>
      </c>
      <c r="AF385" s="302">
        <f t="shared" si="69"/>
        <v>3.010752688172043</v>
      </c>
      <c r="AG385" s="302">
        <f t="shared" si="70"/>
        <v>0</v>
      </c>
      <c r="AH385" s="302">
        <f t="shared" si="71"/>
        <v>0</v>
      </c>
    </row>
    <row r="386" spans="1:34">
      <c r="A386">
        <v>1900</v>
      </c>
      <c r="B386" s="100" t="s">
        <v>943</v>
      </c>
      <c r="C386">
        <v>330</v>
      </c>
      <c r="D386" s="299">
        <v>79</v>
      </c>
      <c r="E386">
        <v>218</v>
      </c>
      <c r="F386">
        <v>95</v>
      </c>
      <c r="G386">
        <v>16</v>
      </c>
      <c r="H386" s="298">
        <v>1</v>
      </c>
      <c r="I386">
        <v>0</v>
      </c>
      <c r="J386">
        <v>153</v>
      </c>
      <c r="K386">
        <v>98</v>
      </c>
      <c r="L386">
        <v>74</v>
      </c>
      <c r="M386">
        <v>4</v>
      </c>
      <c r="N386" s="298">
        <v>1</v>
      </c>
      <c r="O386">
        <v>149</v>
      </c>
      <c r="P386">
        <v>106</v>
      </c>
      <c r="Q386">
        <v>59</v>
      </c>
      <c r="R386">
        <v>16</v>
      </c>
      <c r="S386">
        <v>0</v>
      </c>
      <c r="T386">
        <v>115</v>
      </c>
      <c r="U386">
        <v>98</v>
      </c>
      <c r="V386">
        <v>89</v>
      </c>
      <c r="W386">
        <v>27</v>
      </c>
      <c r="X386">
        <v>1</v>
      </c>
      <c r="Y386" s="302">
        <f t="shared" si="74"/>
        <v>158.75</v>
      </c>
      <c r="Z386" s="302">
        <f t="shared" si="75"/>
        <v>48.106060606060609</v>
      </c>
      <c r="AA386">
        <f t="shared" si="64"/>
        <v>99.25</v>
      </c>
      <c r="AB386" s="302">
        <f t="shared" si="65"/>
        <v>30.075757575757578</v>
      </c>
      <c r="AC386">
        <f t="shared" si="66"/>
        <v>59.5</v>
      </c>
      <c r="AD386" s="302">
        <f t="shared" si="67"/>
        <v>18.030303030303031</v>
      </c>
      <c r="AE386" s="302">
        <f t="shared" si="68"/>
        <v>12</v>
      </c>
      <c r="AF386" s="302">
        <f t="shared" si="69"/>
        <v>3.6363636363636362</v>
      </c>
      <c r="AG386" s="302">
        <f t="shared" si="70"/>
        <v>0.5</v>
      </c>
      <c r="AH386" s="302">
        <f t="shared" si="71"/>
        <v>0.15151515151515152</v>
      </c>
    </row>
    <row r="387" spans="1:34">
      <c r="A387">
        <v>1900</v>
      </c>
      <c r="B387" s="100" t="s">
        <v>941</v>
      </c>
      <c r="C387">
        <v>54</v>
      </c>
      <c r="D387" s="299">
        <v>14</v>
      </c>
      <c r="E387">
        <v>28</v>
      </c>
      <c r="F387">
        <v>15</v>
      </c>
      <c r="G387">
        <v>11</v>
      </c>
      <c r="H387">
        <v>0</v>
      </c>
      <c r="I387">
        <v>0</v>
      </c>
      <c r="J387">
        <v>18</v>
      </c>
      <c r="K387">
        <v>16</v>
      </c>
      <c r="L387">
        <v>19</v>
      </c>
      <c r="M387" s="298">
        <v>1</v>
      </c>
      <c r="N387">
        <v>0</v>
      </c>
      <c r="O387">
        <v>25</v>
      </c>
      <c r="P387">
        <v>18</v>
      </c>
      <c r="Q387">
        <v>9</v>
      </c>
      <c r="R387" s="298">
        <v>2</v>
      </c>
      <c r="S387">
        <v>0</v>
      </c>
      <c r="T387">
        <v>13</v>
      </c>
      <c r="U387">
        <v>21</v>
      </c>
      <c r="V387">
        <v>18</v>
      </c>
      <c r="W387">
        <v>2</v>
      </c>
      <c r="X387">
        <v>0</v>
      </c>
      <c r="Y387" s="302">
        <f t="shared" si="74"/>
        <v>21</v>
      </c>
      <c r="Z387" s="302">
        <f t="shared" si="75"/>
        <v>38.888888888888893</v>
      </c>
      <c r="AA387">
        <f t="shared" si="64"/>
        <v>17.5</v>
      </c>
      <c r="AB387" s="302">
        <f t="shared" si="65"/>
        <v>32.407407407407405</v>
      </c>
      <c r="AC387">
        <f t="shared" si="66"/>
        <v>14.25</v>
      </c>
      <c r="AD387" s="302">
        <f t="shared" si="67"/>
        <v>26.388888888888889</v>
      </c>
      <c r="AE387" s="302">
        <f t="shared" si="68"/>
        <v>1.25</v>
      </c>
      <c r="AF387" s="302">
        <f t="shared" si="69"/>
        <v>2.3148148148148149</v>
      </c>
      <c r="AG387" s="302">
        <f t="shared" si="70"/>
        <v>0</v>
      </c>
      <c r="AH387" s="302">
        <f t="shared" si="71"/>
        <v>0</v>
      </c>
    </row>
    <row r="388" spans="1:34">
      <c r="A388">
        <v>1900</v>
      </c>
      <c r="B388" s="100" t="s">
        <v>944</v>
      </c>
      <c r="C388">
        <v>86</v>
      </c>
      <c r="D388" s="299">
        <v>13</v>
      </c>
      <c r="E388">
        <v>47</v>
      </c>
      <c r="F388">
        <v>29</v>
      </c>
      <c r="G388">
        <v>8</v>
      </c>
      <c r="H388" s="298">
        <v>1</v>
      </c>
      <c r="I388" s="298">
        <v>1</v>
      </c>
      <c r="J388">
        <v>25</v>
      </c>
      <c r="K388">
        <v>28</v>
      </c>
      <c r="L388">
        <v>28</v>
      </c>
      <c r="M388" s="298">
        <v>4</v>
      </c>
      <c r="N388" s="298">
        <v>1</v>
      </c>
      <c r="O388">
        <v>35</v>
      </c>
      <c r="P388">
        <v>24</v>
      </c>
      <c r="Q388">
        <v>20</v>
      </c>
      <c r="R388">
        <v>7</v>
      </c>
      <c r="S388">
        <v>0</v>
      </c>
      <c r="T388">
        <v>28</v>
      </c>
      <c r="U388">
        <v>23</v>
      </c>
      <c r="V388">
        <v>26</v>
      </c>
      <c r="W388">
        <v>8</v>
      </c>
      <c r="X388" s="298">
        <v>1</v>
      </c>
      <c r="Y388" s="302">
        <f t="shared" si="74"/>
        <v>33.75</v>
      </c>
      <c r="Z388" s="302">
        <f t="shared" si="75"/>
        <v>39.244186046511622</v>
      </c>
      <c r="AA388">
        <f t="shared" si="64"/>
        <v>26</v>
      </c>
      <c r="AB388" s="302">
        <f t="shared" si="65"/>
        <v>30.232558139534881</v>
      </c>
      <c r="AC388">
        <f t="shared" si="66"/>
        <v>20.5</v>
      </c>
      <c r="AD388" s="302">
        <f t="shared" si="67"/>
        <v>23.837209302325583</v>
      </c>
      <c r="AE388" s="302">
        <f t="shared" si="68"/>
        <v>5</v>
      </c>
      <c r="AF388" s="302">
        <f t="shared" si="69"/>
        <v>5.8139534883720927</v>
      </c>
      <c r="AG388" s="302">
        <f t="shared" si="70"/>
        <v>0.75</v>
      </c>
      <c r="AH388" s="302">
        <f t="shared" si="71"/>
        <v>0.87209302325581395</v>
      </c>
    </row>
    <row r="389" spans="1:34">
      <c r="A389">
        <v>1900</v>
      </c>
      <c r="B389" s="128" t="s">
        <v>947</v>
      </c>
      <c r="C389">
        <v>176</v>
      </c>
      <c r="D389" s="299">
        <v>17</v>
      </c>
      <c r="E389">
        <v>86</v>
      </c>
      <c r="F389">
        <v>69</v>
      </c>
      <c r="G389">
        <v>20</v>
      </c>
      <c r="H389" s="298">
        <v>1</v>
      </c>
      <c r="I389">
        <v>0</v>
      </c>
      <c r="J389">
        <v>45</v>
      </c>
      <c r="K389">
        <v>71</v>
      </c>
      <c r="L389">
        <v>57</v>
      </c>
      <c r="M389">
        <v>3</v>
      </c>
      <c r="N389">
        <v>0</v>
      </c>
      <c r="O389">
        <v>62</v>
      </c>
      <c r="P389">
        <v>59</v>
      </c>
      <c r="Q389">
        <v>47</v>
      </c>
      <c r="R389">
        <v>8</v>
      </c>
      <c r="S389">
        <v>0</v>
      </c>
      <c r="T389">
        <v>43</v>
      </c>
      <c r="U389">
        <v>61</v>
      </c>
      <c r="V389">
        <v>61</v>
      </c>
      <c r="W389">
        <v>11</v>
      </c>
      <c r="X389">
        <v>0</v>
      </c>
      <c r="Y389" s="302">
        <f t="shared" si="74"/>
        <v>59</v>
      </c>
      <c r="Z389" s="302">
        <f t="shared" si="75"/>
        <v>33.522727272727273</v>
      </c>
      <c r="AA389">
        <f t="shared" ref="AA389:AA423" si="76">AVERAGE(U389,P389,K389,F389)</f>
        <v>65</v>
      </c>
      <c r="AB389" s="302">
        <f t="shared" ref="AB389:AB422" si="77">AA389/C389*100</f>
        <v>36.93181818181818</v>
      </c>
      <c r="AC389">
        <f t="shared" ref="AC389:AC423" si="78">AVERAGE(V389,Q389,L389,G389)</f>
        <v>46.25</v>
      </c>
      <c r="AD389" s="302">
        <f t="shared" ref="AD389:AD423" si="79">AC389/C389*100</f>
        <v>26.27840909090909</v>
      </c>
      <c r="AE389" s="302">
        <f t="shared" ref="AE389:AE423" si="80">AVERAGE(W389,R389,M389,H389)</f>
        <v>5.75</v>
      </c>
      <c r="AF389" s="302">
        <f t="shared" ref="AF389:AF423" si="81">AE389/C389*100</f>
        <v>3.2670454545454546</v>
      </c>
      <c r="AG389" s="302">
        <f t="shared" ref="AG389:AG423" si="82">AVERAGE(X389,S389,N389,I389)</f>
        <v>0</v>
      </c>
      <c r="AH389" s="302">
        <f t="shared" ref="AH389:AH423" si="83">AG389/C389*100</f>
        <v>0</v>
      </c>
    </row>
    <row r="390" spans="1:34">
      <c r="A390">
        <v>1900</v>
      </c>
      <c r="B390" s="128" t="s">
        <v>948</v>
      </c>
      <c r="C390">
        <v>128</v>
      </c>
      <c r="D390" s="299">
        <v>8</v>
      </c>
      <c r="E390">
        <v>61</v>
      </c>
      <c r="F390">
        <v>46</v>
      </c>
      <c r="G390">
        <v>21</v>
      </c>
      <c r="H390">
        <v>0</v>
      </c>
      <c r="I390">
        <v>0</v>
      </c>
      <c r="J390">
        <v>37</v>
      </c>
      <c r="K390">
        <v>51</v>
      </c>
      <c r="L390">
        <v>39</v>
      </c>
      <c r="M390">
        <v>1</v>
      </c>
      <c r="N390">
        <v>0</v>
      </c>
      <c r="O390">
        <v>50</v>
      </c>
      <c r="P390">
        <v>48</v>
      </c>
      <c r="Q390">
        <v>26</v>
      </c>
      <c r="R390">
        <v>4</v>
      </c>
      <c r="S390">
        <v>0</v>
      </c>
      <c r="T390">
        <v>29</v>
      </c>
      <c r="U390">
        <v>49</v>
      </c>
      <c r="V390">
        <v>43</v>
      </c>
      <c r="W390">
        <v>7</v>
      </c>
      <c r="X390">
        <v>0</v>
      </c>
      <c r="Y390" s="302">
        <f t="shared" si="74"/>
        <v>44.25</v>
      </c>
      <c r="Z390" s="302">
        <f t="shared" si="75"/>
        <v>34.5703125</v>
      </c>
      <c r="AA390">
        <f t="shared" si="76"/>
        <v>48.5</v>
      </c>
      <c r="AB390" s="302">
        <f t="shared" si="77"/>
        <v>37.890625</v>
      </c>
      <c r="AC390">
        <f t="shared" si="78"/>
        <v>32.25</v>
      </c>
      <c r="AD390" s="302">
        <f t="shared" si="79"/>
        <v>25.1953125</v>
      </c>
      <c r="AE390" s="302">
        <f t="shared" si="80"/>
        <v>3</v>
      </c>
      <c r="AF390" s="302">
        <f t="shared" si="81"/>
        <v>2.34375</v>
      </c>
      <c r="AG390" s="302">
        <f t="shared" si="82"/>
        <v>0</v>
      </c>
      <c r="AH390" s="302">
        <f t="shared" si="83"/>
        <v>0</v>
      </c>
    </row>
    <row r="391" spans="1:34">
      <c r="A391">
        <v>1900</v>
      </c>
      <c r="B391" s="100" t="s">
        <v>951</v>
      </c>
      <c r="C391">
        <v>128</v>
      </c>
      <c r="D391" s="299">
        <v>19</v>
      </c>
      <c r="E391">
        <v>71</v>
      </c>
      <c r="F391">
        <v>38</v>
      </c>
      <c r="G391">
        <v>15</v>
      </c>
      <c r="H391">
        <v>4</v>
      </c>
      <c r="I391">
        <v>0</v>
      </c>
      <c r="J391">
        <v>47</v>
      </c>
      <c r="K391">
        <v>40</v>
      </c>
      <c r="L391">
        <v>32</v>
      </c>
      <c r="M391">
        <v>9</v>
      </c>
      <c r="N391">
        <v>0</v>
      </c>
      <c r="O391">
        <v>49</v>
      </c>
      <c r="P391">
        <v>35</v>
      </c>
      <c r="Q391">
        <v>34</v>
      </c>
      <c r="R391">
        <v>10</v>
      </c>
      <c r="S391">
        <v>0</v>
      </c>
      <c r="T391">
        <v>37</v>
      </c>
      <c r="U391">
        <v>37</v>
      </c>
      <c r="V391">
        <v>38</v>
      </c>
      <c r="W391">
        <v>16</v>
      </c>
      <c r="X391">
        <v>0</v>
      </c>
      <c r="Y391" s="302">
        <f t="shared" si="74"/>
        <v>51</v>
      </c>
      <c r="Z391" s="302">
        <f t="shared" si="75"/>
        <v>39.84375</v>
      </c>
      <c r="AA391">
        <f t="shared" si="76"/>
        <v>37.5</v>
      </c>
      <c r="AB391" s="302">
        <f t="shared" si="77"/>
        <v>29.296875</v>
      </c>
      <c r="AC391">
        <f t="shared" si="78"/>
        <v>29.75</v>
      </c>
      <c r="AD391" s="302">
        <f t="shared" si="79"/>
        <v>23.2421875</v>
      </c>
      <c r="AE391" s="302">
        <f t="shared" si="80"/>
        <v>9.75</v>
      </c>
      <c r="AF391" s="302">
        <f t="shared" si="81"/>
        <v>7.6171875</v>
      </c>
      <c r="AG391" s="302">
        <f t="shared" si="82"/>
        <v>0</v>
      </c>
      <c r="AH391" s="302">
        <f t="shared" si="83"/>
        <v>0</v>
      </c>
    </row>
    <row r="392" spans="1:34">
      <c r="A392">
        <v>1900</v>
      </c>
      <c r="B392" s="100" t="s">
        <v>927</v>
      </c>
      <c r="C392">
        <v>139</v>
      </c>
      <c r="D392">
        <v>13</v>
      </c>
      <c r="E392">
        <v>68</v>
      </c>
      <c r="F392">
        <v>52</v>
      </c>
      <c r="G392">
        <v>16</v>
      </c>
      <c r="H392" s="298">
        <v>3</v>
      </c>
      <c r="I392">
        <v>0</v>
      </c>
      <c r="J392">
        <v>34</v>
      </c>
      <c r="K392">
        <v>57</v>
      </c>
      <c r="L392">
        <v>45</v>
      </c>
      <c r="M392">
        <v>3</v>
      </c>
      <c r="N392">
        <v>0</v>
      </c>
      <c r="O392">
        <v>56</v>
      </c>
      <c r="P392">
        <v>53</v>
      </c>
      <c r="Q392">
        <v>27</v>
      </c>
      <c r="R392">
        <v>3</v>
      </c>
      <c r="S392">
        <v>0</v>
      </c>
      <c r="T392">
        <v>35</v>
      </c>
      <c r="U392">
        <v>56</v>
      </c>
      <c r="V392">
        <v>44</v>
      </c>
      <c r="W392">
        <v>4</v>
      </c>
      <c r="X392">
        <v>0</v>
      </c>
      <c r="Y392" s="302">
        <f t="shared" si="74"/>
        <v>48.25</v>
      </c>
      <c r="Z392" s="302">
        <f t="shared" si="75"/>
        <v>34.71223021582734</v>
      </c>
      <c r="AA392">
        <f t="shared" si="76"/>
        <v>54.5</v>
      </c>
      <c r="AB392" s="302">
        <f t="shared" si="77"/>
        <v>39.208633093525179</v>
      </c>
      <c r="AC392">
        <f t="shared" si="78"/>
        <v>33</v>
      </c>
      <c r="AD392" s="302">
        <f t="shared" si="79"/>
        <v>23.741007194244602</v>
      </c>
      <c r="AE392" s="302">
        <f t="shared" si="80"/>
        <v>3.25</v>
      </c>
      <c r="AF392" s="302">
        <f t="shared" si="81"/>
        <v>2.3381294964028778</v>
      </c>
      <c r="AG392" s="302">
        <f t="shared" si="82"/>
        <v>0</v>
      </c>
      <c r="AH392" s="302">
        <f t="shared" si="83"/>
        <v>0</v>
      </c>
    </row>
    <row r="393" spans="1:34">
      <c r="A393">
        <v>1900</v>
      </c>
      <c r="B393" s="100" t="s">
        <v>983</v>
      </c>
      <c r="C393">
        <v>72</v>
      </c>
      <c r="D393" s="299">
        <v>1</v>
      </c>
      <c r="E393">
        <v>32</v>
      </c>
      <c r="F393">
        <v>30</v>
      </c>
      <c r="G393">
        <v>10</v>
      </c>
      <c r="H393">
        <v>0</v>
      </c>
      <c r="I393">
        <v>0</v>
      </c>
      <c r="J393">
        <v>21</v>
      </c>
      <c r="K393">
        <v>25</v>
      </c>
      <c r="L393">
        <v>24</v>
      </c>
      <c r="M393">
        <v>2</v>
      </c>
      <c r="N393">
        <v>0</v>
      </c>
      <c r="O393">
        <v>23</v>
      </c>
      <c r="P393">
        <v>25</v>
      </c>
      <c r="Q393">
        <v>21</v>
      </c>
      <c r="R393">
        <v>3</v>
      </c>
      <c r="S393">
        <v>0</v>
      </c>
      <c r="T393">
        <v>12</v>
      </c>
      <c r="U393">
        <v>28</v>
      </c>
      <c r="V393">
        <v>28</v>
      </c>
      <c r="W393">
        <v>4</v>
      </c>
      <c r="X393">
        <v>0</v>
      </c>
      <c r="Y393" s="302">
        <f t="shared" si="74"/>
        <v>22</v>
      </c>
      <c r="Z393" s="302">
        <f t="shared" si="75"/>
        <v>30.555555555555557</v>
      </c>
      <c r="AA393">
        <f t="shared" si="76"/>
        <v>27</v>
      </c>
      <c r="AB393" s="302">
        <f t="shared" si="77"/>
        <v>37.5</v>
      </c>
      <c r="AC393">
        <f t="shared" si="78"/>
        <v>20.75</v>
      </c>
      <c r="AD393" s="302">
        <f t="shared" si="79"/>
        <v>28.819444444444443</v>
      </c>
      <c r="AE393" s="302">
        <f t="shared" si="80"/>
        <v>2.25</v>
      </c>
      <c r="AF393" s="302">
        <f t="shared" si="81"/>
        <v>3.125</v>
      </c>
      <c r="AG393" s="302">
        <f t="shared" si="82"/>
        <v>0</v>
      </c>
      <c r="AH393" s="302">
        <f t="shared" si="83"/>
        <v>0</v>
      </c>
    </row>
    <row r="394" spans="1:34">
      <c r="A394">
        <v>1900</v>
      </c>
      <c r="B394" s="100" t="s">
        <v>952</v>
      </c>
      <c r="C394">
        <v>116</v>
      </c>
      <c r="D394" s="299">
        <v>12</v>
      </c>
      <c r="E394">
        <v>55</v>
      </c>
      <c r="F394">
        <v>41</v>
      </c>
      <c r="G394">
        <v>16</v>
      </c>
      <c r="H394">
        <v>4</v>
      </c>
      <c r="I394">
        <v>0</v>
      </c>
      <c r="J394">
        <v>28</v>
      </c>
      <c r="K394">
        <v>48</v>
      </c>
      <c r="L394">
        <v>34</v>
      </c>
      <c r="M394">
        <v>5</v>
      </c>
      <c r="N394" s="298">
        <v>1</v>
      </c>
      <c r="O394">
        <v>38</v>
      </c>
      <c r="P394">
        <v>40</v>
      </c>
      <c r="Q394">
        <v>28</v>
      </c>
      <c r="R394">
        <v>10</v>
      </c>
      <c r="S394">
        <v>0</v>
      </c>
      <c r="T394">
        <v>27</v>
      </c>
      <c r="U394">
        <v>48</v>
      </c>
      <c r="V394">
        <v>33</v>
      </c>
      <c r="W394">
        <v>8</v>
      </c>
      <c r="X394">
        <v>0</v>
      </c>
      <c r="Y394" s="302">
        <f t="shared" si="74"/>
        <v>37</v>
      </c>
      <c r="Z394" s="302">
        <f t="shared" si="75"/>
        <v>31.896551724137932</v>
      </c>
      <c r="AA394">
        <f t="shared" si="76"/>
        <v>44.25</v>
      </c>
      <c r="AB394" s="302">
        <f t="shared" si="77"/>
        <v>38.146551724137936</v>
      </c>
      <c r="AC394">
        <f t="shared" si="78"/>
        <v>27.75</v>
      </c>
      <c r="AD394" s="302">
        <f t="shared" si="79"/>
        <v>23.922413793103448</v>
      </c>
      <c r="AE394" s="302">
        <f t="shared" si="80"/>
        <v>6.75</v>
      </c>
      <c r="AF394" s="302">
        <f t="shared" si="81"/>
        <v>5.818965517241379</v>
      </c>
      <c r="AG394" s="302">
        <f t="shared" si="82"/>
        <v>0.25</v>
      </c>
      <c r="AH394" s="302">
        <f t="shared" si="83"/>
        <v>0.21551724137931033</v>
      </c>
    </row>
    <row r="395" spans="1:34">
      <c r="A395">
        <v>1900</v>
      </c>
      <c r="B395" s="100" t="s">
        <v>961</v>
      </c>
      <c r="C395">
        <v>52</v>
      </c>
      <c r="D395" s="299">
        <v>1</v>
      </c>
      <c r="E395">
        <v>20</v>
      </c>
      <c r="F395">
        <v>16</v>
      </c>
      <c r="G395">
        <v>14</v>
      </c>
      <c r="H395">
        <v>2</v>
      </c>
      <c r="I395">
        <v>0</v>
      </c>
      <c r="J395">
        <v>10</v>
      </c>
      <c r="K395">
        <v>15</v>
      </c>
      <c r="L395">
        <v>20</v>
      </c>
      <c r="M395">
        <v>7</v>
      </c>
      <c r="N395">
        <v>0</v>
      </c>
      <c r="O395">
        <v>17</v>
      </c>
      <c r="P395">
        <v>10</v>
      </c>
      <c r="Q395">
        <v>17</v>
      </c>
      <c r="R395">
        <v>8</v>
      </c>
      <c r="S395">
        <v>0</v>
      </c>
      <c r="T395">
        <v>7</v>
      </c>
      <c r="U395">
        <v>14</v>
      </c>
      <c r="V395">
        <v>12</v>
      </c>
      <c r="W395">
        <v>19</v>
      </c>
      <c r="X395">
        <v>0</v>
      </c>
      <c r="Y395" s="302">
        <f t="shared" si="74"/>
        <v>13.5</v>
      </c>
      <c r="Z395" s="302">
        <f t="shared" si="75"/>
        <v>25.961538461538463</v>
      </c>
      <c r="AA395">
        <f t="shared" si="76"/>
        <v>13.75</v>
      </c>
      <c r="AB395" s="302">
        <f t="shared" si="77"/>
        <v>26.442307692307693</v>
      </c>
      <c r="AC395">
        <f t="shared" si="78"/>
        <v>15.75</v>
      </c>
      <c r="AD395" s="302">
        <f t="shared" si="79"/>
        <v>30.288461538461537</v>
      </c>
      <c r="AE395" s="302">
        <f t="shared" si="80"/>
        <v>9</v>
      </c>
      <c r="AF395" s="302">
        <f t="shared" si="81"/>
        <v>17.307692307692307</v>
      </c>
      <c r="AG395" s="302">
        <f t="shared" si="82"/>
        <v>0</v>
      </c>
      <c r="AH395" s="302">
        <f t="shared" si="83"/>
        <v>0</v>
      </c>
    </row>
    <row r="396" spans="1:34">
      <c r="A396">
        <v>1900</v>
      </c>
      <c r="B396" s="100" t="s">
        <v>954</v>
      </c>
      <c r="C396">
        <v>61</v>
      </c>
      <c r="D396" s="299">
        <v>3</v>
      </c>
      <c r="E396">
        <v>37</v>
      </c>
      <c r="F396">
        <v>16</v>
      </c>
      <c r="G396">
        <v>7</v>
      </c>
      <c r="H396" s="298">
        <v>1</v>
      </c>
      <c r="I396">
        <v>0</v>
      </c>
      <c r="J396">
        <v>22</v>
      </c>
      <c r="K396">
        <v>18</v>
      </c>
      <c r="L396">
        <v>20</v>
      </c>
      <c r="M396" s="298">
        <v>1</v>
      </c>
      <c r="N396">
        <v>0</v>
      </c>
      <c r="O396">
        <v>26</v>
      </c>
      <c r="P396">
        <v>14</v>
      </c>
      <c r="Q396">
        <v>16</v>
      </c>
      <c r="R396">
        <v>5</v>
      </c>
      <c r="S396">
        <v>0</v>
      </c>
      <c r="T396" s="299">
        <v>18</v>
      </c>
      <c r="U396">
        <v>21</v>
      </c>
      <c r="V396">
        <v>19</v>
      </c>
      <c r="W396">
        <v>3</v>
      </c>
      <c r="X396">
        <v>0</v>
      </c>
      <c r="Y396" s="302">
        <f t="shared" si="74"/>
        <v>25.75</v>
      </c>
      <c r="Z396" s="302">
        <f t="shared" si="75"/>
        <v>42.213114754098363</v>
      </c>
      <c r="AA396">
        <f t="shared" si="76"/>
        <v>17.25</v>
      </c>
      <c r="AB396" s="302">
        <f t="shared" si="77"/>
        <v>28.278688524590162</v>
      </c>
      <c r="AC396">
        <f t="shared" si="78"/>
        <v>15.5</v>
      </c>
      <c r="AD396" s="302">
        <f t="shared" si="79"/>
        <v>25.409836065573771</v>
      </c>
      <c r="AE396" s="302">
        <f t="shared" si="80"/>
        <v>2.5</v>
      </c>
      <c r="AF396" s="302">
        <f t="shared" si="81"/>
        <v>4.0983606557377046</v>
      </c>
      <c r="AG396" s="302">
        <f t="shared" si="82"/>
        <v>0</v>
      </c>
      <c r="AH396" s="302">
        <f t="shared" si="83"/>
        <v>0</v>
      </c>
    </row>
    <row r="397" spans="1:34">
      <c r="A397">
        <v>1900</v>
      </c>
      <c r="B397" s="100" t="s">
        <v>958</v>
      </c>
      <c r="C397">
        <v>219</v>
      </c>
      <c r="D397" s="299">
        <v>45</v>
      </c>
      <c r="E397">
        <v>156</v>
      </c>
      <c r="F397">
        <v>51</v>
      </c>
      <c r="G397">
        <v>10</v>
      </c>
      <c r="H397" s="299">
        <v>2</v>
      </c>
      <c r="I397">
        <v>0</v>
      </c>
      <c r="J397">
        <v>84</v>
      </c>
      <c r="K397">
        <v>71</v>
      </c>
      <c r="L397">
        <v>59</v>
      </c>
      <c r="M397">
        <v>4</v>
      </c>
      <c r="N397" s="298">
        <v>1</v>
      </c>
      <c r="O397">
        <v>100</v>
      </c>
      <c r="P397">
        <v>63</v>
      </c>
      <c r="Q397">
        <v>49</v>
      </c>
      <c r="R397">
        <v>7</v>
      </c>
      <c r="S397">
        <v>0</v>
      </c>
      <c r="T397">
        <v>67</v>
      </c>
      <c r="U397">
        <v>66</v>
      </c>
      <c r="V397">
        <v>57</v>
      </c>
      <c r="W397">
        <v>29</v>
      </c>
      <c r="X397">
        <v>0</v>
      </c>
      <c r="Y397" s="302">
        <f t="shared" si="74"/>
        <v>101.75</v>
      </c>
      <c r="Z397" s="302">
        <f t="shared" si="75"/>
        <v>46.461187214611869</v>
      </c>
      <c r="AA397">
        <f t="shared" si="76"/>
        <v>62.75</v>
      </c>
      <c r="AB397" s="302">
        <f t="shared" si="77"/>
        <v>28.652968036529678</v>
      </c>
      <c r="AC397">
        <f t="shared" si="78"/>
        <v>43.75</v>
      </c>
      <c r="AD397" s="302">
        <f t="shared" si="79"/>
        <v>19.977168949771691</v>
      </c>
      <c r="AE397" s="302">
        <f t="shared" si="80"/>
        <v>10.5</v>
      </c>
      <c r="AF397" s="302">
        <f t="shared" si="81"/>
        <v>4.7945205479452051</v>
      </c>
      <c r="AG397" s="302">
        <f t="shared" si="82"/>
        <v>0.25</v>
      </c>
      <c r="AH397" s="302">
        <f t="shared" si="83"/>
        <v>0.11415525114155251</v>
      </c>
    </row>
    <row r="398" spans="1:34">
      <c r="A398">
        <v>1900</v>
      </c>
      <c r="B398" s="128" t="s">
        <v>928</v>
      </c>
      <c r="C398">
        <v>168</v>
      </c>
      <c r="D398">
        <v>11</v>
      </c>
      <c r="E398">
        <v>77</v>
      </c>
      <c r="F398">
        <v>68</v>
      </c>
      <c r="G398">
        <v>21</v>
      </c>
      <c r="H398">
        <v>2</v>
      </c>
      <c r="I398">
        <v>0</v>
      </c>
      <c r="J398">
        <v>54</v>
      </c>
      <c r="K398">
        <v>59</v>
      </c>
      <c r="L398">
        <v>53</v>
      </c>
      <c r="M398">
        <v>2</v>
      </c>
      <c r="N398">
        <v>0</v>
      </c>
      <c r="O398">
        <v>48</v>
      </c>
      <c r="P398">
        <v>56</v>
      </c>
      <c r="Q398">
        <v>50</v>
      </c>
      <c r="R398">
        <v>14</v>
      </c>
      <c r="S398">
        <v>0</v>
      </c>
      <c r="T398">
        <v>34</v>
      </c>
      <c r="U398">
        <v>61</v>
      </c>
      <c r="V398">
        <v>63</v>
      </c>
      <c r="W398">
        <v>10</v>
      </c>
      <c r="X398">
        <v>0</v>
      </c>
      <c r="Y398" s="302">
        <f t="shared" si="74"/>
        <v>53.25</v>
      </c>
      <c r="Z398" s="302">
        <f t="shared" si="75"/>
        <v>31.696428571428569</v>
      </c>
      <c r="AA398">
        <f t="shared" si="76"/>
        <v>61</v>
      </c>
      <c r="AB398" s="302">
        <f t="shared" si="77"/>
        <v>36.30952380952381</v>
      </c>
      <c r="AC398">
        <f t="shared" si="78"/>
        <v>46.75</v>
      </c>
      <c r="AD398" s="302">
        <f t="shared" si="79"/>
        <v>27.827380952380953</v>
      </c>
      <c r="AE398" s="302">
        <f t="shared" si="80"/>
        <v>7</v>
      </c>
      <c r="AF398" s="302">
        <f t="shared" si="81"/>
        <v>4.1666666666666661</v>
      </c>
      <c r="AG398" s="302">
        <f t="shared" si="82"/>
        <v>0</v>
      </c>
      <c r="AH398" s="302">
        <f t="shared" si="83"/>
        <v>0</v>
      </c>
    </row>
    <row r="399" spans="1:34" s="61" customFormat="1">
      <c r="A399" s="61">
        <v>1900</v>
      </c>
      <c r="B399" s="248" t="s">
        <v>1122</v>
      </c>
      <c r="C399" s="61">
        <v>1025</v>
      </c>
      <c r="D399" s="61">
        <v>67</v>
      </c>
      <c r="E399" s="61">
        <v>455</v>
      </c>
      <c r="F399" s="61">
        <v>374</v>
      </c>
      <c r="G399" s="61">
        <v>181</v>
      </c>
      <c r="H399" s="61">
        <v>15</v>
      </c>
      <c r="I399" s="61">
        <v>0</v>
      </c>
      <c r="J399" s="61">
        <v>215</v>
      </c>
      <c r="K399" s="61">
        <v>393</v>
      </c>
      <c r="L399" s="61">
        <v>374</v>
      </c>
      <c r="M399" s="61">
        <v>41</v>
      </c>
      <c r="N399" s="61">
        <v>2</v>
      </c>
      <c r="O399" s="61">
        <v>389</v>
      </c>
      <c r="P399" s="61">
        <v>334</v>
      </c>
      <c r="Q399" s="61">
        <v>236</v>
      </c>
      <c r="R399" s="61">
        <v>65</v>
      </c>
      <c r="S399" s="61">
        <v>1</v>
      </c>
      <c r="T399" s="61">
        <v>269</v>
      </c>
      <c r="U399" s="61">
        <v>332</v>
      </c>
      <c r="V399" s="61">
        <v>344</v>
      </c>
      <c r="W399" s="61">
        <v>78</v>
      </c>
      <c r="X399" s="61">
        <v>2</v>
      </c>
      <c r="Y399" s="304">
        <f t="shared" si="74"/>
        <v>332</v>
      </c>
      <c r="Z399" s="304">
        <f t="shared" si="75"/>
        <v>32.390243902439025</v>
      </c>
      <c r="AA399" s="61">
        <f t="shared" si="76"/>
        <v>358.25</v>
      </c>
      <c r="AB399" s="304">
        <f t="shared" si="77"/>
        <v>34.951219512195117</v>
      </c>
      <c r="AC399" s="61">
        <f t="shared" si="78"/>
        <v>283.75</v>
      </c>
      <c r="AD399" s="304">
        <f t="shared" si="79"/>
        <v>27.682926829268297</v>
      </c>
      <c r="AE399" s="304">
        <f t="shared" si="80"/>
        <v>49.75</v>
      </c>
      <c r="AF399" s="304">
        <f t="shared" si="81"/>
        <v>4.8536585365853657</v>
      </c>
      <c r="AG399" s="304">
        <f t="shared" si="82"/>
        <v>1.25</v>
      </c>
      <c r="AH399" s="304">
        <f t="shared" si="83"/>
        <v>0.12195121951219512</v>
      </c>
    </row>
    <row r="400" spans="1:34">
      <c r="A400">
        <v>1900</v>
      </c>
      <c r="B400" s="100" t="s">
        <v>851</v>
      </c>
      <c r="C400">
        <v>48</v>
      </c>
      <c r="D400" s="299">
        <v>2</v>
      </c>
      <c r="E400">
        <v>22</v>
      </c>
      <c r="F400">
        <v>15</v>
      </c>
      <c r="G400">
        <v>11</v>
      </c>
      <c r="H400">
        <v>0</v>
      </c>
      <c r="I400" s="298">
        <v>0</v>
      </c>
      <c r="J400">
        <v>11</v>
      </c>
      <c r="K400">
        <v>18</v>
      </c>
      <c r="L400" s="299">
        <v>18</v>
      </c>
      <c r="M400">
        <v>1</v>
      </c>
      <c r="N400">
        <v>0</v>
      </c>
      <c r="O400" s="298">
        <v>12</v>
      </c>
      <c r="P400">
        <v>20</v>
      </c>
      <c r="Q400">
        <v>14</v>
      </c>
      <c r="R400">
        <v>2</v>
      </c>
      <c r="S400">
        <v>0</v>
      </c>
      <c r="T400" s="298">
        <v>13</v>
      </c>
      <c r="U400">
        <v>14</v>
      </c>
      <c r="V400">
        <v>19</v>
      </c>
      <c r="W400">
        <v>2</v>
      </c>
      <c r="X400">
        <v>0</v>
      </c>
      <c r="Y400" s="302">
        <f t="shared" si="74"/>
        <v>14.5</v>
      </c>
      <c r="Z400" s="302">
        <f t="shared" si="75"/>
        <v>30.208333333333332</v>
      </c>
      <c r="AA400">
        <f t="shared" si="76"/>
        <v>16.75</v>
      </c>
      <c r="AB400" s="302">
        <f t="shared" si="77"/>
        <v>34.895833333333329</v>
      </c>
      <c r="AC400">
        <f t="shared" si="78"/>
        <v>15.5</v>
      </c>
      <c r="AD400" s="302">
        <f t="shared" si="79"/>
        <v>32.291666666666671</v>
      </c>
      <c r="AE400" s="302">
        <f t="shared" si="80"/>
        <v>1.25</v>
      </c>
      <c r="AF400" s="302">
        <f t="shared" si="81"/>
        <v>2.604166666666667</v>
      </c>
      <c r="AG400" s="302">
        <f t="shared" si="82"/>
        <v>0</v>
      </c>
      <c r="AH400" s="302">
        <f t="shared" si="83"/>
        <v>0</v>
      </c>
    </row>
    <row r="401" spans="1:34">
      <c r="A401">
        <v>1900</v>
      </c>
      <c r="B401" s="100" t="s">
        <v>930</v>
      </c>
      <c r="C401">
        <v>110</v>
      </c>
      <c r="D401" s="299">
        <v>9</v>
      </c>
      <c r="E401">
        <v>57</v>
      </c>
      <c r="F401">
        <v>36</v>
      </c>
      <c r="G401">
        <v>17</v>
      </c>
      <c r="H401">
        <v>0</v>
      </c>
      <c r="I401">
        <v>0</v>
      </c>
      <c r="J401">
        <v>28</v>
      </c>
      <c r="K401">
        <v>41</v>
      </c>
      <c r="L401">
        <v>33</v>
      </c>
      <c r="M401">
        <v>7</v>
      </c>
      <c r="N401">
        <v>1</v>
      </c>
      <c r="O401" s="298">
        <v>50</v>
      </c>
      <c r="P401">
        <v>31</v>
      </c>
      <c r="Q401">
        <v>19</v>
      </c>
      <c r="R401">
        <v>10</v>
      </c>
      <c r="S401">
        <v>0</v>
      </c>
      <c r="T401" s="298">
        <v>33</v>
      </c>
      <c r="U401">
        <v>30</v>
      </c>
      <c r="V401">
        <v>39</v>
      </c>
      <c r="W401">
        <v>7</v>
      </c>
      <c r="X401">
        <v>1</v>
      </c>
      <c r="Y401" s="302">
        <f t="shared" si="74"/>
        <v>42</v>
      </c>
      <c r="Z401" s="302">
        <f t="shared" si="75"/>
        <v>38.181818181818187</v>
      </c>
      <c r="AA401">
        <f t="shared" si="76"/>
        <v>34.5</v>
      </c>
      <c r="AB401" s="302">
        <f t="shared" si="77"/>
        <v>31.363636363636367</v>
      </c>
      <c r="AC401">
        <f t="shared" si="78"/>
        <v>27</v>
      </c>
      <c r="AD401" s="302">
        <f t="shared" si="79"/>
        <v>24.545454545454547</v>
      </c>
      <c r="AE401" s="302">
        <f t="shared" si="80"/>
        <v>6</v>
      </c>
      <c r="AF401" s="302">
        <f t="shared" si="81"/>
        <v>5.4545454545454541</v>
      </c>
      <c r="AG401" s="302">
        <f t="shared" si="82"/>
        <v>0.5</v>
      </c>
      <c r="AH401" s="302">
        <f t="shared" si="83"/>
        <v>0.45454545454545453</v>
      </c>
    </row>
    <row r="402" spans="1:34">
      <c r="A402">
        <v>1900</v>
      </c>
      <c r="B402" s="100" t="s">
        <v>925</v>
      </c>
      <c r="C402">
        <v>81</v>
      </c>
      <c r="D402" s="299">
        <v>1</v>
      </c>
      <c r="E402">
        <v>27</v>
      </c>
      <c r="F402">
        <v>39</v>
      </c>
      <c r="G402">
        <v>13</v>
      </c>
      <c r="H402" s="298">
        <v>2</v>
      </c>
      <c r="I402">
        <v>0</v>
      </c>
      <c r="J402">
        <v>15</v>
      </c>
      <c r="K402">
        <v>38</v>
      </c>
      <c r="L402">
        <v>26</v>
      </c>
      <c r="M402" s="298">
        <v>2</v>
      </c>
      <c r="N402">
        <v>0</v>
      </c>
      <c r="O402" s="299">
        <v>33</v>
      </c>
      <c r="P402">
        <v>22</v>
      </c>
      <c r="Q402">
        <v>23</v>
      </c>
      <c r="R402">
        <v>3</v>
      </c>
      <c r="S402">
        <v>0</v>
      </c>
      <c r="T402" s="299">
        <v>14</v>
      </c>
      <c r="U402">
        <v>37</v>
      </c>
      <c r="V402">
        <v>21</v>
      </c>
      <c r="W402">
        <v>9</v>
      </c>
      <c r="X402">
        <v>0</v>
      </c>
      <c r="Y402" s="302">
        <f t="shared" si="74"/>
        <v>22.25</v>
      </c>
      <c r="Z402" s="302">
        <f t="shared" si="75"/>
        <v>27.469135802469136</v>
      </c>
      <c r="AA402">
        <f t="shared" si="76"/>
        <v>34</v>
      </c>
      <c r="AB402" s="302">
        <f t="shared" si="77"/>
        <v>41.975308641975303</v>
      </c>
      <c r="AC402">
        <f t="shared" si="78"/>
        <v>20.75</v>
      </c>
      <c r="AD402" s="302">
        <f t="shared" si="79"/>
        <v>25.617283950617285</v>
      </c>
      <c r="AE402" s="302">
        <f t="shared" si="80"/>
        <v>4</v>
      </c>
      <c r="AF402" s="302">
        <f t="shared" si="81"/>
        <v>4.9382716049382713</v>
      </c>
      <c r="AG402" s="302">
        <f t="shared" si="82"/>
        <v>0</v>
      </c>
      <c r="AH402" s="302">
        <f t="shared" si="83"/>
        <v>0</v>
      </c>
    </row>
    <row r="403" spans="1:34">
      <c r="A403">
        <v>1900</v>
      </c>
      <c r="B403" s="100" t="s">
        <v>861</v>
      </c>
      <c r="C403">
        <v>45</v>
      </c>
      <c r="D403" s="299">
        <v>1</v>
      </c>
      <c r="E403">
        <v>20</v>
      </c>
      <c r="F403">
        <v>14</v>
      </c>
      <c r="G403">
        <v>11</v>
      </c>
      <c r="H403">
        <v>0</v>
      </c>
      <c r="I403">
        <v>0</v>
      </c>
      <c r="J403">
        <v>7</v>
      </c>
      <c r="K403">
        <v>26</v>
      </c>
      <c r="L403">
        <v>11</v>
      </c>
      <c r="M403" s="298">
        <v>1</v>
      </c>
      <c r="N403">
        <v>0</v>
      </c>
      <c r="O403" s="299">
        <v>16</v>
      </c>
      <c r="P403">
        <v>13</v>
      </c>
      <c r="Q403">
        <v>13</v>
      </c>
      <c r="R403" s="298">
        <v>3</v>
      </c>
      <c r="S403">
        <v>0</v>
      </c>
      <c r="T403" s="299">
        <v>14</v>
      </c>
      <c r="U403">
        <v>17</v>
      </c>
      <c r="V403">
        <v>13</v>
      </c>
      <c r="W403" s="299">
        <v>1</v>
      </c>
      <c r="X403">
        <v>0</v>
      </c>
      <c r="Y403" s="302">
        <f t="shared" si="74"/>
        <v>14.25</v>
      </c>
      <c r="Z403" s="302">
        <f t="shared" si="75"/>
        <v>31.666666666666664</v>
      </c>
      <c r="AA403">
        <f t="shared" si="76"/>
        <v>17.5</v>
      </c>
      <c r="AB403" s="302">
        <f t="shared" si="77"/>
        <v>38.888888888888893</v>
      </c>
      <c r="AC403">
        <f t="shared" si="78"/>
        <v>12</v>
      </c>
      <c r="AD403" s="302">
        <f t="shared" si="79"/>
        <v>26.666666666666668</v>
      </c>
      <c r="AE403" s="302">
        <f t="shared" si="80"/>
        <v>1.25</v>
      </c>
      <c r="AF403" s="302">
        <f t="shared" si="81"/>
        <v>2.7777777777777777</v>
      </c>
      <c r="AG403" s="302">
        <f t="shared" si="82"/>
        <v>0</v>
      </c>
      <c r="AH403" s="302">
        <f t="shared" si="83"/>
        <v>0</v>
      </c>
    </row>
    <row r="404" spans="1:34">
      <c r="A404">
        <v>1900</v>
      </c>
      <c r="B404" s="100" t="s">
        <v>926</v>
      </c>
      <c r="C404">
        <v>66</v>
      </c>
      <c r="D404" s="298">
        <v>5</v>
      </c>
      <c r="E404" s="299">
        <v>35</v>
      </c>
      <c r="F404">
        <v>23</v>
      </c>
      <c r="G404">
        <v>8</v>
      </c>
      <c r="H404">
        <v>0</v>
      </c>
      <c r="I404">
        <v>0</v>
      </c>
      <c r="J404" s="299">
        <v>19</v>
      </c>
      <c r="K404">
        <v>23</v>
      </c>
      <c r="L404">
        <v>24</v>
      </c>
      <c r="M404">
        <v>0</v>
      </c>
      <c r="N404">
        <v>0</v>
      </c>
      <c r="O404">
        <v>25</v>
      </c>
      <c r="P404">
        <v>23</v>
      </c>
      <c r="Q404">
        <v>16</v>
      </c>
      <c r="R404">
        <v>2</v>
      </c>
      <c r="S404">
        <v>0</v>
      </c>
      <c r="T404" s="299">
        <v>23</v>
      </c>
      <c r="U404">
        <v>16</v>
      </c>
      <c r="V404">
        <v>26</v>
      </c>
      <c r="W404">
        <v>1</v>
      </c>
      <c r="X404">
        <v>0</v>
      </c>
      <c r="Y404" s="302">
        <f t="shared" si="74"/>
        <v>25.5</v>
      </c>
      <c r="Z404" s="302">
        <f t="shared" si="75"/>
        <v>38.636363636363633</v>
      </c>
      <c r="AA404">
        <f t="shared" si="76"/>
        <v>21.25</v>
      </c>
      <c r="AB404" s="302">
        <f t="shared" si="77"/>
        <v>32.196969696969695</v>
      </c>
      <c r="AC404">
        <f t="shared" si="78"/>
        <v>18.5</v>
      </c>
      <c r="AD404" s="302">
        <f t="shared" si="79"/>
        <v>28.030303030303028</v>
      </c>
      <c r="AE404" s="302">
        <f t="shared" si="80"/>
        <v>0.75</v>
      </c>
      <c r="AF404" s="302">
        <f t="shared" si="81"/>
        <v>1.1363636363636365</v>
      </c>
      <c r="AG404" s="302">
        <f t="shared" si="82"/>
        <v>0</v>
      </c>
      <c r="AH404" s="302">
        <f t="shared" si="83"/>
        <v>0</v>
      </c>
    </row>
    <row r="405" spans="1:34">
      <c r="A405">
        <v>1900</v>
      </c>
      <c r="B405" s="128" t="s">
        <v>984</v>
      </c>
      <c r="C405">
        <v>60</v>
      </c>
      <c r="D405" s="299">
        <v>3</v>
      </c>
      <c r="E405">
        <v>26</v>
      </c>
      <c r="F405">
        <v>20</v>
      </c>
      <c r="G405">
        <v>14</v>
      </c>
      <c r="H405">
        <v>0</v>
      </c>
      <c r="I405">
        <v>0</v>
      </c>
      <c r="J405">
        <v>6</v>
      </c>
      <c r="K405">
        <v>22</v>
      </c>
      <c r="L405">
        <v>31</v>
      </c>
      <c r="M405">
        <v>1</v>
      </c>
      <c r="N405">
        <v>0</v>
      </c>
      <c r="O405">
        <v>21</v>
      </c>
      <c r="P405">
        <v>23</v>
      </c>
      <c r="Q405">
        <v>13</v>
      </c>
      <c r="R405">
        <v>3</v>
      </c>
      <c r="S405">
        <v>0</v>
      </c>
      <c r="T405">
        <v>17</v>
      </c>
      <c r="U405">
        <v>22</v>
      </c>
      <c r="V405">
        <v>18</v>
      </c>
      <c r="W405">
        <v>3</v>
      </c>
      <c r="X405">
        <v>0</v>
      </c>
      <c r="Y405" s="302">
        <f t="shared" si="74"/>
        <v>17.5</v>
      </c>
      <c r="Z405" s="302">
        <f t="shared" si="75"/>
        <v>29.166666666666668</v>
      </c>
      <c r="AA405">
        <f t="shared" si="76"/>
        <v>21.75</v>
      </c>
      <c r="AB405" s="302">
        <f t="shared" si="77"/>
        <v>36.25</v>
      </c>
      <c r="AC405">
        <f t="shared" si="78"/>
        <v>19</v>
      </c>
      <c r="AD405" s="302">
        <f t="shared" si="79"/>
        <v>31.666666666666664</v>
      </c>
      <c r="AE405" s="302">
        <f t="shared" si="80"/>
        <v>1.75</v>
      </c>
      <c r="AF405" s="302">
        <f t="shared" si="81"/>
        <v>2.9166666666666665</v>
      </c>
      <c r="AG405" s="302">
        <f t="shared" si="82"/>
        <v>0</v>
      </c>
      <c r="AH405" s="302">
        <f t="shared" si="83"/>
        <v>0</v>
      </c>
    </row>
    <row r="406" spans="1:34">
      <c r="A406">
        <v>1900</v>
      </c>
      <c r="B406" s="100" t="s">
        <v>945</v>
      </c>
      <c r="C406">
        <v>111</v>
      </c>
      <c r="D406" s="299">
        <v>11</v>
      </c>
      <c r="E406">
        <v>52</v>
      </c>
      <c r="F406">
        <v>45</v>
      </c>
      <c r="G406">
        <v>13</v>
      </c>
      <c r="H406">
        <v>1</v>
      </c>
      <c r="I406">
        <v>0</v>
      </c>
      <c r="J406">
        <v>27</v>
      </c>
      <c r="K406">
        <v>44</v>
      </c>
      <c r="L406">
        <v>33</v>
      </c>
      <c r="M406">
        <v>6</v>
      </c>
      <c r="N406">
        <v>1</v>
      </c>
      <c r="O406">
        <v>38</v>
      </c>
      <c r="P406">
        <v>35</v>
      </c>
      <c r="Q406">
        <v>28</v>
      </c>
      <c r="R406">
        <v>10</v>
      </c>
      <c r="S406">
        <v>0</v>
      </c>
      <c r="T406">
        <v>25</v>
      </c>
      <c r="U406">
        <v>34</v>
      </c>
      <c r="V406">
        <v>36</v>
      </c>
      <c r="W406">
        <v>16</v>
      </c>
      <c r="X406">
        <v>0</v>
      </c>
      <c r="Y406" s="302">
        <f t="shared" si="74"/>
        <v>35.5</v>
      </c>
      <c r="Z406" s="302">
        <f t="shared" si="75"/>
        <v>31.981981981981981</v>
      </c>
      <c r="AA406">
        <f t="shared" si="76"/>
        <v>39.5</v>
      </c>
      <c r="AB406" s="302">
        <f t="shared" si="77"/>
        <v>35.585585585585584</v>
      </c>
      <c r="AC406">
        <f t="shared" si="78"/>
        <v>27.5</v>
      </c>
      <c r="AD406" s="302">
        <f t="shared" si="79"/>
        <v>24.774774774774773</v>
      </c>
      <c r="AE406" s="302">
        <f t="shared" si="80"/>
        <v>8.25</v>
      </c>
      <c r="AF406" s="302">
        <f t="shared" si="81"/>
        <v>7.4324324324324325</v>
      </c>
      <c r="AG406" s="302">
        <f t="shared" si="82"/>
        <v>0.25</v>
      </c>
      <c r="AH406" s="302">
        <f t="shared" si="83"/>
        <v>0.22522522522522523</v>
      </c>
    </row>
    <row r="407" spans="1:34">
      <c r="A407">
        <v>1900</v>
      </c>
      <c r="B407" s="128" t="s">
        <v>946</v>
      </c>
      <c r="C407">
        <v>113</v>
      </c>
      <c r="D407" s="299">
        <v>7</v>
      </c>
      <c r="E407">
        <v>43</v>
      </c>
      <c r="F407">
        <v>38</v>
      </c>
      <c r="G407">
        <v>27</v>
      </c>
      <c r="H407">
        <v>5</v>
      </c>
      <c r="I407">
        <v>0</v>
      </c>
      <c r="J407">
        <v>26</v>
      </c>
      <c r="K407">
        <v>34</v>
      </c>
      <c r="L407">
        <v>43</v>
      </c>
      <c r="M407">
        <v>10</v>
      </c>
      <c r="N407">
        <v>0</v>
      </c>
      <c r="O407">
        <v>42</v>
      </c>
      <c r="P407">
        <v>37</v>
      </c>
      <c r="Q407">
        <v>27</v>
      </c>
      <c r="R407">
        <v>7</v>
      </c>
      <c r="S407">
        <v>0</v>
      </c>
      <c r="T407">
        <v>24</v>
      </c>
      <c r="U407">
        <v>32</v>
      </c>
      <c r="V407">
        <v>43</v>
      </c>
      <c r="W407">
        <v>13</v>
      </c>
      <c r="X407">
        <v>1</v>
      </c>
      <c r="Y407" s="302">
        <f t="shared" si="74"/>
        <v>33.75</v>
      </c>
      <c r="Z407" s="302">
        <f t="shared" si="75"/>
        <v>29.867256637168143</v>
      </c>
      <c r="AA407">
        <f t="shared" si="76"/>
        <v>35.25</v>
      </c>
      <c r="AB407" s="302">
        <f t="shared" si="77"/>
        <v>31.194690265486724</v>
      </c>
      <c r="AC407">
        <f t="shared" si="78"/>
        <v>35</v>
      </c>
      <c r="AD407" s="302">
        <f t="shared" si="79"/>
        <v>30.973451327433626</v>
      </c>
      <c r="AE407" s="302">
        <f t="shared" si="80"/>
        <v>8.75</v>
      </c>
      <c r="AF407" s="302">
        <f t="shared" si="81"/>
        <v>7.7433628318584065</v>
      </c>
      <c r="AG407" s="302">
        <f t="shared" si="82"/>
        <v>0.25</v>
      </c>
      <c r="AH407" s="302">
        <f t="shared" si="83"/>
        <v>0.22123893805309736</v>
      </c>
    </row>
    <row r="408" spans="1:34">
      <c r="A408">
        <v>1900</v>
      </c>
      <c r="B408" s="100" t="s">
        <v>989</v>
      </c>
      <c r="C408">
        <v>58</v>
      </c>
      <c r="D408" s="299">
        <v>4</v>
      </c>
      <c r="E408" s="299">
        <v>23</v>
      </c>
      <c r="F408">
        <v>22</v>
      </c>
      <c r="G408">
        <v>13</v>
      </c>
      <c r="H408">
        <v>0</v>
      </c>
      <c r="I408">
        <v>0</v>
      </c>
      <c r="J408" s="299">
        <v>10</v>
      </c>
      <c r="K408">
        <v>24</v>
      </c>
      <c r="L408">
        <v>23</v>
      </c>
      <c r="M408" s="298">
        <v>1</v>
      </c>
      <c r="N408">
        <v>0</v>
      </c>
      <c r="O408" s="299">
        <v>25</v>
      </c>
      <c r="P408">
        <v>14</v>
      </c>
      <c r="Q408">
        <v>15</v>
      </c>
      <c r="R408" s="298">
        <v>3</v>
      </c>
      <c r="S408" s="298">
        <v>1</v>
      </c>
      <c r="T408" s="299">
        <v>17</v>
      </c>
      <c r="U408" s="299">
        <v>17</v>
      </c>
      <c r="V408">
        <v>20</v>
      </c>
      <c r="W408">
        <v>4</v>
      </c>
      <c r="X408">
        <v>0</v>
      </c>
      <c r="Y408" s="302">
        <f t="shared" si="74"/>
        <v>18.75</v>
      </c>
      <c r="Z408" s="302">
        <f t="shared" si="75"/>
        <v>32.327586206896555</v>
      </c>
      <c r="AA408">
        <f t="shared" si="76"/>
        <v>19.25</v>
      </c>
      <c r="AB408" s="302">
        <f t="shared" si="77"/>
        <v>33.189655172413794</v>
      </c>
      <c r="AC408">
        <f t="shared" si="78"/>
        <v>17.75</v>
      </c>
      <c r="AD408" s="302">
        <f t="shared" si="79"/>
        <v>30.603448275862068</v>
      </c>
      <c r="AE408" s="302">
        <f t="shared" si="80"/>
        <v>2</v>
      </c>
      <c r="AF408" s="302">
        <f t="shared" si="81"/>
        <v>3.4482758620689653</v>
      </c>
      <c r="AG408" s="302">
        <f t="shared" si="82"/>
        <v>0.25</v>
      </c>
      <c r="AH408" s="302">
        <f t="shared" si="83"/>
        <v>0.43103448275862066</v>
      </c>
    </row>
    <row r="409" spans="1:34">
      <c r="A409">
        <v>1900</v>
      </c>
      <c r="B409" s="100" t="s">
        <v>955</v>
      </c>
      <c r="C409">
        <v>70</v>
      </c>
      <c r="D409" s="298">
        <v>9</v>
      </c>
      <c r="E409">
        <v>40</v>
      </c>
      <c r="F409">
        <v>19</v>
      </c>
      <c r="G409">
        <v>11</v>
      </c>
      <c r="H409">
        <v>0</v>
      </c>
      <c r="I409">
        <v>0</v>
      </c>
      <c r="J409">
        <v>16</v>
      </c>
      <c r="K409">
        <v>27</v>
      </c>
      <c r="L409">
        <v>25</v>
      </c>
      <c r="M409">
        <v>2</v>
      </c>
      <c r="N409">
        <v>0</v>
      </c>
      <c r="O409">
        <v>35</v>
      </c>
      <c r="P409">
        <v>21</v>
      </c>
      <c r="Q409">
        <v>12</v>
      </c>
      <c r="R409">
        <v>2</v>
      </c>
      <c r="S409">
        <v>0</v>
      </c>
      <c r="T409">
        <v>21</v>
      </c>
      <c r="U409">
        <v>26</v>
      </c>
      <c r="V409">
        <v>17</v>
      </c>
      <c r="W409">
        <v>6</v>
      </c>
      <c r="X409">
        <v>0</v>
      </c>
      <c r="Y409" s="302">
        <f t="shared" si="74"/>
        <v>28</v>
      </c>
      <c r="Z409" s="302">
        <f t="shared" si="75"/>
        <v>40</v>
      </c>
      <c r="AA409">
        <f t="shared" si="76"/>
        <v>23.25</v>
      </c>
      <c r="AB409" s="302">
        <f t="shared" si="77"/>
        <v>33.214285714285715</v>
      </c>
      <c r="AC409">
        <f t="shared" si="78"/>
        <v>16.25</v>
      </c>
      <c r="AD409" s="302">
        <f t="shared" si="79"/>
        <v>23.214285714285715</v>
      </c>
      <c r="AE409" s="302">
        <f t="shared" si="80"/>
        <v>2.5</v>
      </c>
      <c r="AF409" s="302">
        <f t="shared" si="81"/>
        <v>3.5714285714285712</v>
      </c>
      <c r="AG409" s="302">
        <f t="shared" si="82"/>
        <v>0</v>
      </c>
      <c r="AH409" s="302">
        <f t="shared" si="83"/>
        <v>0</v>
      </c>
    </row>
    <row r="410" spans="1:34">
      <c r="A410">
        <v>1900</v>
      </c>
      <c r="B410" s="100" t="s">
        <v>956</v>
      </c>
      <c r="C410">
        <v>90</v>
      </c>
      <c r="D410" s="298">
        <v>1</v>
      </c>
      <c r="E410">
        <v>32</v>
      </c>
      <c r="F410">
        <v>42</v>
      </c>
      <c r="G410">
        <v>14</v>
      </c>
      <c r="H410" s="298">
        <v>2</v>
      </c>
      <c r="I410">
        <v>0</v>
      </c>
      <c r="J410" s="299">
        <v>11</v>
      </c>
      <c r="K410">
        <v>33</v>
      </c>
      <c r="L410">
        <v>45</v>
      </c>
      <c r="M410">
        <v>1</v>
      </c>
      <c r="N410">
        <v>0</v>
      </c>
      <c r="O410">
        <v>24</v>
      </c>
      <c r="P410">
        <v>37</v>
      </c>
      <c r="Q410">
        <v>25</v>
      </c>
      <c r="R410">
        <v>4</v>
      </c>
      <c r="S410">
        <v>0</v>
      </c>
      <c r="T410">
        <v>17</v>
      </c>
      <c r="U410">
        <v>28</v>
      </c>
      <c r="V410">
        <v>39</v>
      </c>
      <c r="W410">
        <v>6</v>
      </c>
      <c r="X410">
        <v>0</v>
      </c>
      <c r="Y410" s="302">
        <f t="shared" si="74"/>
        <v>21</v>
      </c>
      <c r="Z410" s="302">
        <f t="shared" si="75"/>
        <v>23.333333333333332</v>
      </c>
      <c r="AA410">
        <f t="shared" si="76"/>
        <v>35</v>
      </c>
      <c r="AB410" s="302">
        <f t="shared" si="77"/>
        <v>38.888888888888893</v>
      </c>
      <c r="AC410">
        <f t="shared" si="78"/>
        <v>30.75</v>
      </c>
      <c r="AD410" s="302">
        <f t="shared" si="79"/>
        <v>34.166666666666664</v>
      </c>
      <c r="AE410" s="302">
        <f t="shared" si="80"/>
        <v>3.25</v>
      </c>
      <c r="AF410" s="302">
        <f t="shared" si="81"/>
        <v>3.6111111111111107</v>
      </c>
      <c r="AG410" s="302">
        <f t="shared" si="82"/>
        <v>0</v>
      </c>
      <c r="AH410" s="302">
        <f t="shared" si="83"/>
        <v>0</v>
      </c>
    </row>
    <row r="411" spans="1:34">
      <c r="A411">
        <v>1900</v>
      </c>
      <c r="B411" s="100" t="s">
        <v>957</v>
      </c>
      <c r="C411">
        <v>91</v>
      </c>
      <c r="D411" s="299">
        <v>11</v>
      </c>
      <c r="E411">
        <v>44</v>
      </c>
      <c r="F411">
        <v>39</v>
      </c>
      <c r="G411">
        <v>5</v>
      </c>
      <c r="H411" s="298">
        <v>3</v>
      </c>
      <c r="I411">
        <v>0</v>
      </c>
      <c r="J411">
        <v>23</v>
      </c>
      <c r="K411">
        <v>29</v>
      </c>
      <c r="L411">
        <v>34</v>
      </c>
      <c r="M411">
        <v>5</v>
      </c>
      <c r="N411">
        <v>0</v>
      </c>
      <c r="O411">
        <v>40</v>
      </c>
      <c r="P411">
        <v>30</v>
      </c>
      <c r="Q411">
        <v>16</v>
      </c>
      <c r="R411">
        <v>5</v>
      </c>
      <c r="S411">
        <v>0</v>
      </c>
      <c r="T411">
        <v>25</v>
      </c>
      <c r="U411">
        <v>36</v>
      </c>
      <c r="V411">
        <v>26</v>
      </c>
      <c r="W411">
        <v>4</v>
      </c>
      <c r="X411">
        <v>0</v>
      </c>
      <c r="Y411" s="302">
        <f t="shared" si="74"/>
        <v>33</v>
      </c>
      <c r="Z411" s="302">
        <f t="shared" si="75"/>
        <v>36.263736263736263</v>
      </c>
      <c r="AA411">
        <f t="shared" si="76"/>
        <v>33.5</v>
      </c>
      <c r="AB411" s="302">
        <f t="shared" si="77"/>
        <v>36.813186813186817</v>
      </c>
      <c r="AC411">
        <f t="shared" si="78"/>
        <v>20.25</v>
      </c>
      <c r="AD411" s="302">
        <f t="shared" si="79"/>
        <v>22.252747252747252</v>
      </c>
      <c r="AE411" s="302">
        <f t="shared" si="80"/>
        <v>4.25</v>
      </c>
      <c r="AF411" s="302">
        <f t="shared" si="81"/>
        <v>4.6703296703296706</v>
      </c>
      <c r="AG411" s="302">
        <f t="shared" si="82"/>
        <v>0</v>
      </c>
      <c r="AH411" s="302">
        <f t="shared" si="83"/>
        <v>0</v>
      </c>
    </row>
    <row r="412" spans="1:34">
      <c r="A412">
        <v>1900</v>
      </c>
      <c r="B412" s="100" t="s">
        <v>904</v>
      </c>
      <c r="C412">
        <v>82</v>
      </c>
      <c r="D412" s="299">
        <v>3</v>
      </c>
      <c r="E412">
        <v>34</v>
      </c>
      <c r="F412">
        <v>22</v>
      </c>
      <c r="G412">
        <v>24</v>
      </c>
      <c r="H412">
        <v>2</v>
      </c>
      <c r="I412">
        <v>0</v>
      </c>
      <c r="J412">
        <v>16</v>
      </c>
      <c r="K412">
        <v>34</v>
      </c>
      <c r="L412">
        <v>28</v>
      </c>
      <c r="M412">
        <v>4</v>
      </c>
      <c r="N412">
        <v>0</v>
      </c>
      <c r="O412">
        <v>28</v>
      </c>
      <c r="P412">
        <v>28</v>
      </c>
      <c r="Q412">
        <v>15</v>
      </c>
      <c r="R412">
        <v>11</v>
      </c>
      <c r="S412">
        <v>0</v>
      </c>
      <c r="T412" s="299">
        <v>26</v>
      </c>
      <c r="U412">
        <v>23</v>
      </c>
      <c r="V412">
        <v>27</v>
      </c>
      <c r="W412">
        <v>6</v>
      </c>
      <c r="X412">
        <v>0</v>
      </c>
      <c r="Y412" s="302">
        <f t="shared" si="74"/>
        <v>26</v>
      </c>
      <c r="Z412" s="302">
        <f t="shared" si="75"/>
        <v>31.707317073170731</v>
      </c>
      <c r="AA412">
        <f t="shared" si="76"/>
        <v>26.75</v>
      </c>
      <c r="AB412" s="302">
        <f t="shared" si="77"/>
        <v>32.621951219512198</v>
      </c>
      <c r="AC412">
        <f t="shared" si="78"/>
        <v>23.5</v>
      </c>
      <c r="AD412" s="302">
        <f t="shared" si="79"/>
        <v>28.658536585365852</v>
      </c>
      <c r="AE412" s="302">
        <f t="shared" si="80"/>
        <v>5.75</v>
      </c>
      <c r="AF412" s="302">
        <f t="shared" si="81"/>
        <v>7.01219512195122</v>
      </c>
      <c r="AG412" s="302">
        <f t="shared" si="82"/>
        <v>0</v>
      </c>
      <c r="AH412" s="302">
        <f t="shared" si="83"/>
        <v>0</v>
      </c>
    </row>
    <row r="413" spans="1:34" s="61" customFormat="1">
      <c r="A413" s="61">
        <v>1900</v>
      </c>
      <c r="B413" s="239" t="s">
        <v>1123</v>
      </c>
      <c r="C413" s="61">
        <v>1005</v>
      </c>
      <c r="D413" s="61">
        <v>177</v>
      </c>
      <c r="E413" s="61">
        <v>549</v>
      </c>
      <c r="F413" s="61">
        <v>313</v>
      </c>
      <c r="G413" s="61">
        <v>138</v>
      </c>
      <c r="H413" s="61">
        <v>5</v>
      </c>
      <c r="I413" s="61">
        <v>0</v>
      </c>
      <c r="J413" s="61">
        <v>395</v>
      </c>
      <c r="K413" s="61">
        <v>302</v>
      </c>
      <c r="L413" s="61">
        <v>283</v>
      </c>
      <c r="M413" s="61">
        <v>22</v>
      </c>
      <c r="N413" s="61">
        <v>3</v>
      </c>
      <c r="O413" s="61">
        <v>407</v>
      </c>
      <c r="P413" s="61">
        <v>354</v>
      </c>
      <c r="Q413" s="61">
        <v>211</v>
      </c>
      <c r="R413" s="61">
        <v>33</v>
      </c>
      <c r="S413" s="61">
        <v>0</v>
      </c>
      <c r="T413" s="61">
        <v>322</v>
      </c>
      <c r="U413" s="61">
        <v>393</v>
      </c>
      <c r="V413" s="61">
        <v>260</v>
      </c>
      <c r="W413" s="61">
        <v>29</v>
      </c>
      <c r="X413" s="61">
        <v>1</v>
      </c>
      <c r="Y413" s="304">
        <f t="shared" si="74"/>
        <v>418.25</v>
      </c>
      <c r="Z413" s="304">
        <f t="shared" si="75"/>
        <v>41.616915422885569</v>
      </c>
      <c r="AA413" s="61">
        <f t="shared" si="76"/>
        <v>340.5</v>
      </c>
      <c r="AB413" s="304">
        <f t="shared" si="77"/>
        <v>33.880597014925371</v>
      </c>
      <c r="AC413" s="61">
        <f t="shared" si="78"/>
        <v>223</v>
      </c>
      <c r="AD413" s="304">
        <f t="shared" si="79"/>
        <v>22.189054726368159</v>
      </c>
      <c r="AE413" s="304">
        <f t="shared" si="80"/>
        <v>22.25</v>
      </c>
      <c r="AF413" s="304">
        <f t="shared" si="81"/>
        <v>2.2139303482587063</v>
      </c>
      <c r="AG413" s="304">
        <f t="shared" si="82"/>
        <v>1</v>
      </c>
      <c r="AH413" s="304">
        <f t="shared" si="83"/>
        <v>9.9502487562189046E-2</v>
      </c>
    </row>
    <row r="414" spans="1:34">
      <c r="A414">
        <v>1900</v>
      </c>
      <c r="B414" s="100" t="s">
        <v>929</v>
      </c>
      <c r="C414">
        <v>141</v>
      </c>
      <c r="D414">
        <v>22</v>
      </c>
      <c r="E414">
        <v>82</v>
      </c>
      <c r="F414">
        <v>48</v>
      </c>
      <c r="G414">
        <v>11</v>
      </c>
      <c r="H414">
        <v>0</v>
      </c>
      <c r="I414">
        <v>0</v>
      </c>
      <c r="J414">
        <v>55</v>
      </c>
      <c r="K414">
        <v>54</v>
      </c>
      <c r="L414">
        <v>30</v>
      </c>
      <c r="M414">
        <v>2</v>
      </c>
      <c r="N414">
        <v>0</v>
      </c>
      <c r="O414">
        <v>52</v>
      </c>
      <c r="P414">
        <v>57</v>
      </c>
      <c r="Q414">
        <v>29</v>
      </c>
      <c r="R414">
        <v>3</v>
      </c>
      <c r="S414">
        <v>0</v>
      </c>
      <c r="T414">
        <v>44</v>
      </c>
      <c r="U414">
        <v>64</v>
      </c>
      <c r="V414">
        <v>31</v>
      </c>
      <c r="W414">
        <v>2</v>
      </c>
      <c r="X414">
        <v>0</v>
      </c>
      <c r="Y414" s="302">
        <f t="shared" ref="Y414:Y423" si="84">AVERAGE(T414,O414,J414,E414)</f>
        <v>58.25</v>
      </c>
      <c r="Z414" s="302">
        <f t="shared" ref="Z414:Z423" si="85">Y414/C414*100</f>
        <v>41.312056737588655</v>
      </c>
      <c r="AA414">
        <f t="shared" si="76"/>
        <v>55.75</v>
      </c>
      <c r="AB414" s="302">
        <f t="shared" si="77"/>
        <v>39.539007092198581</v>
      </c>
      <c r="AC414">
        <f t="shared" si="78"/>
        <v>25.25</v>
      </c>
      <c r="AD414" s="302">
        <f t="shared" si="79"/>
        <v>17.907801418439718</v>
      </c>
      <c r="AE414" s="302">
        <f t="shared" si="80"/>
        <v>1.75</v>
      </c>
      <c r="AF414" s="302">
        <f t="shared" si="81"/>
        <v>1.2411347517730498</v>
      </c>
      <c r="AG414" s="302">
        <f t="shared" si="82"/>
        <v>0</v>
      </c>
      <c r="AH414" s="302">
        <f t="shared" si="83"/>
        <v>0</v>
      </c>
    </row>
    <row r="415" spans="1:34">
      <c r="A415">
        <v>1900</v>
      </c>
      <c r="B415" s="128" t="s">
        <v>936</v>
      </c>
      <c r="C415">
        <v>258</v>
      </c>
      <c r="D415" s="299">
        <v>40</v>
      </c>
      <c r="E415">
        <v>149</v>
      </c>
      <c r="F415">
        <v>73</v>
      </c>
      <c r="G415">
        <v>33</v>
      </c>
      <c r="H415">
        <v>3</v>
      </c>
      <c r="I415">
        <v>0</v>
      </c>
      <c r="J415">
        <v>105</v>
      </c>
      <c r="K415">
        <v>76</v>
      </c>
      <c r="L415">
        <v>71</v>
      </c>
      <c r="M415">
        <v>5</v>
      </c>
      <c r="N415" s="298">
        <v>1</v>
      </c>
      <c r="O415">
        <v>114</v>
      </c>
      <c r="P415">
        <v>84</v>
      </c>
      <c r="Q415">
        <v>52</v>
      </c>
      <c r="R415">
        <v>8</v>
      </c>
      <c r="S415">
        <v>0</v>
      </c>
      <c r="T415">
        <v>90</v>
      </c>
      <c r="U415">
        <v>90</v>
      </c>
      <c r="V415">
        <v>67</v>
      </c>
      <c r="W415">
        <v>10</v>
      </c>
      <c r="X415" s="298">
        <v>1</v>
      </c>
      <c r="Y415" s="302">
        <f t="shared" si="84"/>
        <v>114.5</v>
      </c>
      <c r="Z415" s="302">
        <f t="shared" si="85"/>
        <v>44.379844961240309</v>
      </c>
      <c r="AA415">
        <f t="shared" si="76"/>
        <v>80.75</v>
      </c>
      <c r="AB415" s="302">
        <f t="shared" si="77"/>
        <v>31.2984496124031</v>
      </c>
      <c r="AC415">
        <f t="shared" si="78"/>
        <v>55.75</v>
      </c>
      <c r="AD415" s="302">
        <f t="shared" si="79"/>
        <v>21.608527131782946</v>
      </c>
      <c r="AE415" s="302">
        <f t="shared" si="80"/>
        <v>6.5</v>
      </c>
      <c r="AF415" s="302">
        <f t="shared" si="81"/>
        <v>2.5193798449612403</v>
      </c>
      <c r="AG415" s="302">
        <f t="shared" si="82"/>
        <v>0.5</v>
      </c>
      <c r="AH415" s="302">
        <f t="shared" si="83"/>
        <v>0.19379844961240311</v>
      </c>
    </row>
    <row r="416" spans="1:34">
      <c r="A416">
        <v>1900</v>
      </c>
      <c r="B416" s="100" t="s">
        <v>960</v>
      </c>
      <c r="C416">
        <v>180</v>
      </c>
      <c r="D416" s="299">
        <v>23</v>
      </c>
      <c r="E416">
        <v>88</v>
      </c>
      <c r="F416">
        <v>62</v>
      </c>
      <c r="G416">
        <v>29</v>
      </c>
      <c r="H416">
        <v>1</v>
      </c>
      <c r="I416">
        <v>0</v>
      </c>
      <c r="J416">
        <v>66</v>
      </c>
      <c r="K416">
        <v>48</v>
      </c>
      <c r="L416">
        <v>61</v>
      </c>
      <c r="M416">
        <v>5</v>
      </c>
      <c r="N416">
        <v>0</v>
      </c>
      <c r="O416">
        <v>70</v>
      </c>
      <c r="P416">
        <v>58</v>
      </c>
      <c r="Q416">
        <v>48</v>
      </c>
      <c r="R416">
        <v>4</v>
      </c>
      <c r="S416">
        <v>0</v>
      </c>
      <c r="T416">
        <v>51</v>
      </c>
      <c r="U416">
        <v>70</v>
      </c>
      <c r="V416">
        <v>53</v>
      </c>
      <c r="W416">
        <v>6</v>
      </c>
      <c r="X416">
        <v>0</v>
      </c>
      <c r="Y416" s="302">
        <f t="shared" si="84"/>
        <v>68.75</v>
      </c>
      <c r="Z416" s="302">
        <f t="shared" si="85"/>
        <v>38.194444444444443</v>
      </c>
      <c r="AA416">
        <f t="shared" si="76"/>
        <v>59.5</v>
      </c>
      <c r="AB416" s="302">
        <f t="shared" si="77"/>
        <v>33.055555555555557</v>
      </c>
      <c r="AC416">
        <f t="shared" si="78"/>
        <v>47.75</v>
      </c>
      <c r="AD416" s="302">
        <f t="shared" si="79"/>
        <v>26.527777777777779</v>
      </c>
      <c r="AE416" s="302">
        <f t="shared" si="80"/>
        <v>4</v>
      </c>
      <c r="AF416" s="302">
        <f t="shared" si="81"/>
        <v>2.2222222222222223</v>
      </c>
      <c r="AG416" s="302">
        <f t="shared" si="82"/>
        <v>0</v>
      </c>
      <c r="AH416" s="302">
        <f t="shared" si="83"/>
        <v>0</v>
      </c>
    </row>
    <row r="417" spans="1:34">
      <c r="A417">
        <v>1900</v>
      </c>
      <c r="B417" s="100" t="s">
        <v>950</v>
      </c>
      <c r="C417">
        <v>177</v>
      </c>
      <c r="D417" s="299">
        <v>58</v>
      </c>
      <c r="E417">
        <v>115</v>
      </c>
      <c r="F417">
        <v>43</v>
      </c>
      <c r="G417">
        <v>19</v>
      </c>
      <c r="H417">
        <v>0</v>
      </c>
      <c r="I417">
        <v>0</v>
      </c>
      <c r="J417">
        <v>89</v>
      </c>
      <c r="K417">
        <v>44</v>
      </c>
      <c r="L417">
        <v>39</v>
      </c>
      <c r="M417">
        <v>5</v>
      </c>
      <c r="N417">
        <v>0</v>
      </c>
      <c r="O417">
        <v>82</v>
      </c>
      <c r="P417">
        <v>64</v>
      </c>
      <c r="Q417">
        <v>26</v>
      </c>
      <c r="R417">
        <v>5</v>
      </c>
      <c r="S417">
        <v>0</v>
      </c>
      <c r="T417">
        <v>73</v>
      </c>
      <c r="U417">
        <v>65</v>
      </c>
      <c r="V417">
        <v>34</v>
      </c>
      <c r="W417">
        <v>5</v>
      </c>
      <c r="X417">
        <v>0</v>
      </c>
      <c r="Y417" s="302">
        <f t="shared" si="84"/>
        <v>89.75</v>
      </c>
      <c r="Z417" s="302">
        <f t="shared" si="85"/>
        <v>50.706214689265536</v>
      </c>
      <c r="AA417">
        <f t="shared" si="76"/>
        <v>54</v>
      </c>
      <c r="AB417" s="302">
        <f t="shared" si="77"/>
        <v>30.508474576271187</v>
      </c>
      <c r="AC417">
        <f t="shared" si="78"/>
        <v>29.5</v>
      </c>
      <c r="AD417" s="302">
        <f t="shared" si="79"/>
        <v>16.666666666666664</v>
      </c>
      <c r="AE417" s="302">
        <f t="shared" si="80"/>
        <v>3.75</v>
      </c>
      <c r="AF417" s="302">
        <f t="shared" si="81"/>
        <v>2.1186440677966099</v>
      </c>
      <c r="AG417" s="302">
        <f t="shared" si="82"/>
        <v>0</v>
      </c>
      <c r="AH417" s="302">
        <f t="shared" si="83"/>
        <v>0</v>
      </c>
    </row>
    <row r="418" spans="1:34">
      <c r="A418">
        <v>1900</v>
      </c>
      <c r="B418" s="100" t="s">
        <v>962</v>
      </c>
      <c r="C418">
        <v>87</v>
      </c>
      <c r="D418">
        <v>12</v>
      </c>
      <c r="E418">
        <v>35</v>
      </c>
      <c r="F418">
        <v>36</v>
      </c>
      <c r="G418">
        <v>16</v>
      </c>
      <c r="H418">
        <v>0</v>
      </c>
      <c r="I418">
        <v>0</v>
      </c>
      <c r="J418">
        <v>30</v>
      </c>
      <c r="K418">
        <v>23</v>
      </c>
      <c r="L418">
        <v>32</v>
      </c>
      <c r="M418">
        <v>2</v>
      </c>
      <c r="N418">
        <v>0</v>
      </c>
      <c r="O418">
        <v>27</v>
      </c>
      <c r="P418">
        <v>35</v>
      </c>
      <c r="Q418">
        <v>23</v>
      </c>
      <c r="R418">
        <v>2</v>
      </c>
      <c r="S418">
        <v>0</v>
      </c>
      <c r="T418">
        <v>20</v>
      </c>
      <c r="U418">
        <v>41</v>
      </c>
      <c r="V418">
        <v>24</v>
      </c>
      <c r="W418">
        <v>2</v>
      </c>
      <c r="X418">
        <v>0</v>
      </c>
      <c r="Y418" s="302">
        <f t="shared" si="84"/>
        <v>28</v>
      </c>
      <c r="Z418" s="302">
        <f t="shared" si="85"/>
        <v>32.183908045977013</v>
      </c>
      <c r="AA418">
        <f t="shared" si="76"/>
        <v>33.75</v>
      </c>
      <c r="AB418" s="302">
        <f t="shared" si="77"/>
        <v>38.793103448275865</v>
      </c>
      <c r="AC418">
        <f t="shared" si="78"/>
        <v>23.75</v>
      </c>
      <c r="AD418" s="302">
        <f t="shared" si="79"/>
        <v>27.298850574712645</v>
      </c>
      <c r="AE418" s="302">
        <f t="shared" si="80"/>
        <v>1.5</v>
      </c>
      <c r="AF418" s="302">
        <f t="shared" si="81"/>
        <v>1.7241379310344827</v>
      </c>
      <c r="AG418" s="302">
        <f t="shared" si="82"/>
        <v>0</v>
      </c>
      <c r="AH418" s="302">
        <f t="shared" si="83"/>
        <v>0</v>
      </c>
    </row>
    <row r="419" spans="1:34">
      <c r="A419">
        <v>1900</v>
      </c>
      <c r="B419" s="100" t="s">
        <v>963</v>
      </c>
      <c r="C419">
        <v>162</v>
      </c>
      <c r="D419" s="299">
        <v>22</v>
      </c>
      <c r="E419">
        <v>80</v>
      </c>
      <c r="F419">
        <v>51</v>
      </c>
      <c r="G419">
        <v>30</v>
      </c>
      <c r="H419" s="298">
        <v>1</v>
      </c>
      <c r="I419">
        <v>0</v>
      </c>
      <c r="J419">
        <v>50</v>
      </c>
      <c r="K419">
        <v>57</v>
      </c>
      <c r="L419">
        <v>50</v>
      </c>
      <c r="M419">
        <v>3</v>
      </c>
      <c r="N419" s="298">
        <v>2</v>
      </c>
      <c r="O419">
        <v>62</v>
      </c>
      <c r="P419">
        <v>56</v>
      </c>
      <c r="Q419">
        <v>33</v>
      </c>
      <c r="R419">
        <v>11</v>
      </c>
      <c r="S419">
        <v>0</v>
      </c>
      <c r="T419">
        <v>44</v>
      </c>
      <c r="U419">
        <v>63</v>
      </c>
      <c r="V419">
        <v>51</v>
      </c>
      <c r="W419">
        <v>4</v>
      </c>
      <c r="X419">
        <v>0</v>
      </c>
      <c r="Y419" s="302">
        <f t="shared" si="84"/>
        <v>59</v>
      </c>
      <c r="Z419" s="302">
        <f t="shared" si="85"/>
        <v>36.419753086419753</v>
      </c>
      <c r="AA419">
        <f t="shared" si="76"/>
        <v>56.75</v>
      </c>
      <c r="AB419" s="302">
        <f t="shared" si="77"/>
        <v>35.030864197530867</v>
      </c>
      <c r="AC419">
        <f t="shared" si="78"/>
        <v>41</v>
      </c>
      <c r="AD419" s="302">
        <f t="shared" si="79"/>
        <v>25.308641975308642</v>
      </c>
      <c r="AE419" s="302">
        <f t="shared" si="80"/>
        <v>4.75</v>
      </c>
      <c r="AF419" s="302">
        <f t="shared" si="81"/>
        <v>2.9320987654320985</v>
      </c>
      <c r="AG419" s="302">
        <f t="shared" si="82"/>
        <v>0.5</v>
      </c>
      <c r="AH419" s="302">
        <f t="shared" si="83"/>
        <v>0.30864197530864196</v>
      </c>
    </row>
    <row r="420" spans="1:34" s="61" customFormat="1">
      <c r="A420" s="61">
        <v>1900</v>
      </c>
      <c r="B420" s="239" t="s">
        <v>1124</v>
      </c>
      <c r="C420" s="61">
        <v>579</v>
      </c>
      <c r="D420" s="61">
        <v>282</v>
      </c>
      <c r="E420" s="61">
        <v>409</v>
      </c>
      <c r="F420" s="61">
        <v>133</v>
      </c>
      <c r="G420" s="61">
        <v>34</v>
      </c>
      <c r="H420" s="61">
        <v>3</v>
      </c>
      <c r="I420" s="61">
        <v>0</v>
      </c>
      <c r="J420" s="61">
        <v>239</v>
      </c>
      <c r="K420" s="61">
        <v>203</v>
      </c>
      <c r="L420" s="61">
        <v>114</v>
      </c>
      <c r="M420" s="61">
        <v>22</v>
      </c>
      <c r="N420" s="61">
        <v>1</v>
      </c>
      <c r="O420" s="61">
        <v>272</v>
      </c>
      <c r="P420" s="61">
        <v>197</v>
      </c>
      <c r="Q420" s="61">
        <v>80</v>
      </c>
      <c r="R420" s="61">
        <v>30</v>
      </c>
      <c r="S420" s="61">
        <v>0</v>
      </c>
      <c r="T420" s="61">
        <v>168</v>
      </c>
      <c r="U420" s="61">
        <v>178</v>
      </c>
      <c r="V420" s="61">
        <v>176</v>
      </c>
      <c r="W420" s="61">
        <v>54</v>
      </c>
      <c r="X420" s="61">
        <v>3</v>
      </c>
      <c r="Y420" s="304">
        <f t="shared" si="84"/>
        <v>272</v>
      </c>
      <c r="Z420" s="304">
        <f t="shared" si="85"/>
        <v>46.977547495682209</v>
      </c>
      <c r="AA420" s="61">
        <f t="shared" si="76"/>
        <v>177.75</v>
      </c>
      <c r="AB420" s="304">
        <f t="shared" si="77"/>
        <v>30.699481865284973</v>
      </c>
      <c r="AC420" s="61">
        <f t="shared" si="78"/>
        <v>101</v>
      </c>
      <c r="AD420" s="304">
        <f t="shared" si="79"/>
        <v>17.443868739205527</v>
      </c>
      <c r="AE420" s="304">
        <f t="shared" si="80"/>
        <v>27.25</v>
      </c>
      <c r="AF420" s="304">
        <f t="shared" si="81"/>
        <v>4.7063903281519863</v>
      </c>
      <c r="AG420" s="304">
        <f t="shared" si="82"/>
        <v>1</v>
      </c>
      <c r="AH420" s="304">
        <f t="shared" si="83"/>
        <v>0.17271157167530224</v>
      </c>
    </row>
    <row r="421" spans="1:34">
      <c r="A421">
        <v>1900</v>
      </c>
      <c r="B421" s="242" t="s">
        <v>1125</v>
      </c>
      <c r="C421">
        <v>313</v>
      </c>
      <c r="D421">
        <v>164</v>
      </c>
      <c r="E421">
        <v>238</v>
      </c>
      <c r="F421">
        <v>60</v>
      </c>
      <c r="G421">
        <v>14</v>
      </c>
      <c r="H421" s="298">
        <v>1</v>
      </c>
      <c r="I421">
        <v>0</v>
      </c>
      <c r="J421">
        <v>152</v>
      </c>
      <c r="K421">
        <v>100</v>
      </c>
      <c r="L421">
        <v>55</v>
      </c>
      <c r="M421">
        <v>6</v>
      </c>
      <c r="N421">
        <v>0</v>
      </c>
      <c r="O421">
        <v>164</v>
      </c>
      <c r="P421">
        <v>101</v>
      </c>
      <c r="Q421">
        <v>38</v>
      </c>
      <c r="R421">
        <v>10</v>
      </c>
      <c r="S421">
        <v>0</v>
      </c>
      <c r="T421">
        <v>102</v>
      </c>
      <c r="U421">
        <v>105</v>
      </c>
      <c r="V421">
        <v>84</v>
      </c>
      <c r="W421">
        <v>20</v>
      </c>
      <c r="X421" s="298">
        <v>2</v>
      </c>
      <c r="Y421" s="302">
        <f t="shared" si="84"/>
        <v>164</v>
      </c>
      <c r="Z421" s="302">
        <f t="shared" si="85"/>
        <v>52.396166134185307</v>
      </c>
      <c r="AA421">
        <f t="shared" si="76"/>
        <v>91.5</v>
      </c>
      <c r="AB421" s="302">
        <f t="shared" si="77"/>
        <v>29.233226837060705</v>
      </c>
      <c r="AC421">
        <f t="shared" si="78"/>
        <v>47.75</v>
      </c>
      <c r="AD421" s="302">
        <f t="shared" si="79"/>
        <v>15.255591054313101</v>
      </c>
      <c r="AE421" s="302">
        <f t="shared" si="80"/>
        <v>9.25</v>
      </c>
      <c r="AF421" s="302">
        <f t="shared" si="81"/>
        <v>2.9552715654952078</v>
      </c>
      <c r="AG421" s="302">
        <f t="shared" si="82"/>
        <v>0.5</v>
      </c>
      <c r="AH421" s="302">
        <f t="shared" si="83"/>
        <v>0.15974440894568689</v>
      </c>
    </row>
    <row r="422" spans="1:34">
      <c r="A422">
        <v>1900</v>
      </c>
      <c r="B422" s="242" t="s">
        <v>1126</v>
      </c>
      <c r="C422">
        <v>72</v>
      </c>
      <c r="D422" s="299">
        <v>43</v>
      </c>
      <c r="E422">
        <v>51</v>
      </c>
      <c r="F422">
        <v>16</v>
      </c>
      <c r="G422">
        <v>5</v>
      </c>
      <c r="H422">
        <v>0</v>
      </c>
      <c r="I422">
        <v>0</v>
      </c>
      <c r="J422">
        <v>28</v>
      </c>
      <c r="K422">
        <v>32</v>
      </c>
      <c r="L422">
        <v>9</v>
      </c>
      <c r="M422">
        <v>3</v>
      </c>
      <c r="N422">
        <v>0</v>
      </c>
      <c r="O422">
        <v>35</v>
      </c>
      <c r="P422">
        <v>26</v>
      </c>
      <c r="Q422">
        <v>9</v>
      </c>
      <c r="R422">
        <v>2</v>
      </c>
      <c r="S422">
        <v>0</v>
      </c>
      <c r="T422">
        <v>22</v>
      </c>
      <c r="U422">
        <v>19</v>
      </c>
      <c r="V422">
        <v>28</v>
      </c>
      <c r="W422">
        <v>3</v>
      </c>
      <c r="X422">
        <v>0</v>
      </c>
      <c r="Y422" s="302">
        <f t="shared" si="84"/>
        <v>34</v>
      </c>
      <c r="Z422" s="302">
        <f t="shared" si="85"/>
        <v>47.222222222222221</v>
      </c>
      <c r="AA422">
        <f t="shared" si="76"/>
        <v>23.25</v>
      </c>
      <c r="AB422" s="302">
        <f t="shared" si="77"/>
        <v>32.291666666666671</v>
      </c>
      <c r="AC422">
        <f t="shared" si="78"/>
        <v>12.75</v>
      </c>
      <c r="AD422" s="302">
        <f t="shared" si="79"/>
        <v>17.708333333333336</v>
      </c>
      <c r="AE422" s="302">
        <f t="shared" si="80"/>
        <v>2</v>
      </c>
      <c r="AF422" s="302">
        <f t="shared" si="81"/>
        <v>2.7777777777777777</v>
      </c>
      <c r="AG422" s="302">
        <f t="shared" si="82"/>
        <v>0</v>
      </c>
      <c r="AH422" s="302">
        <f t="shared" si="83"/>
        <v>0</v>
      </c>
    </row>
    <row r="423" spans="1:34">
      <c r="A423">
        <v>1900</v>
      </c>
      <c r="B423" s="242" t="s">
        <v>1127</v>
      </c>
      <c r="C423">
        <v>194</v>
      </c>
      <c r="D423">
        <v>75</v>
      </c>
      <c r="E423">
        <v>120</v>
      </c>
      <c r="F423">
        <v>57</v>
      </c>
      <c r="G423">
        <v>15</v>
      </c>
      <c r="H423">
        <v>2</v>
      </c>
      <c r="I423">
        <v>0</v>
      </c>
      <c r="J423">
        <v>59</v>
      </c>
      <c r="K423">
        <v>71</v>
      </c>
      <c r="L423">
        <v>50</v>
      </c>
      <c r="M423">
        <v>13</v>
      </c>
      <c r="N423">
        <v>1</v>
      </c>
      <c r="O423">
        <v>73</v>
      </c>
      <c r="P423">
        <v>70</v>
      </c>
      <c r="Q423">
        <v>33</v>
      </c>
      <c r="R423">
        <v>18</v>
      </c>
      <c r="S423">
        <v>0</v>
      </c>
      <c r="T423">
        <v>44</v>
      </c>
      <c r="U423">
        <v>54</v>
      </c>
      <c r="V423">
        <v>64</v>
      </c>
      <c r="W423">
        <v>31</v>
      </c>
      <c r="X423" s="298">
        <v>1</v>
      </c>
      <c r="Y423" s="302">
        <f t="shared" si="84"/>
        <v>74</v>
      </c>
      <c r="Z423" s="302">
        <f t="shared" si="85"/>
        <v>38.144329896907216</v>
      </c>
      <c r="AA423">
        <f t="shared" si="76"/>
        <v>63</v>
      </c>
      <c r="AB423" s="302">
        <f>AA423/C423*100</f>
        <v>32.47422680412371</v>
      </c>
      <c r="AC423">
        <f t="shared" si="78"/>
        <v>40.5</v>
      </c>
      <c r="AD423" s="302">
        <f t="shared" si="79"/>
        <v>20.876288659793815</v>
      </c>
      <c r="AE423" s="302">
        <f t="shared" si="80"/>
        <v>16</v>
      </c>
      <c r="AF423" s="302">
        <f t="shared" si="81"/>
        <v>8.2474226804123703</v>
      </c>
      <c r="AG423" s="302">
        <f t="shared" si="82"/>
        <v>0.5</v>
      </c>
      <c r="AH423" s="302">
        <f t="shared" si="83"/>
        <v>0.25773195876288657</v>
      </c>
    </row>
    <row r="424" spans="1:34">
      <c r="A424">
        <v>1900</v>
      </c>
      <c r="B424" s="260" t="s">
        <v>1130</v>
      </c>
    </row>
  </sheetData>
  <mergeCells count="6">
    <mergeCell ref="Y1:AH1"/>
    <mergeCell ref="C1:D1"/>
    <mergeCell ref="J1:N1"/>
    <mergeCell ref="O1:S1"/>
    <mergeCell ref="T1:X1"/>
    <mergeCell ref="E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F0F0-7F93-524A-BBBA-EA49EEED08C2}">
  <dimension ref="A1:S134"/>
  <sheetViews>
    <sheetView topLeftCell="B1" workbookViewId="0">
      <selection activeCell="A134" sqref="A134"/>
    </sheetView>
  </sheetViews>
  <sheetFormatPr defaultColWidth="10.796875" defaultRowHeight="14.4"/>
  <cols>
    <col min="1" max="1" width="26" style="7" customWidth="1"/>
    <col min="2" max="2" width="10.796875" style="14"/>
    <col min="3" max="3" width="11.69921875" style="22" bestFit="1" customWidth="1"/>
    <col min="4" max="4" width="10.796875" style="14"/>
    <col min="5" max="5" width="10.796875" style="22"/>
    <col min="6" max="6" width="10.796875" style="14"/>
    <col min="7" max="7" width="11.69921875" style="22" bestFit="1" customWidth="1"/>
    <col min="8" max="8" width="10.796875" style="14"/>
    <col min="9" max="9" width="10.796875" style="22"/>
    <col min="10" max="10" width="10.796875" style="14"/>
    <col min="11" max="11" width="10.796875" style="22"/>
    <col min="12" max="12" width="10.796875" style="14"/>
    <col min="13" max="13" width="10.796875" style="22"/>
    <col min="14" max="14" width="10.796875" style="14"/>
    <col min="15" max="15" width="10.796875" style="22"/>
    <col min="16" max="16" width="10.796875" style="14"/>
    <col min="17" max="17" width="10.796875" style="22"/>
    <col min="18" max="18" width="10.796875" style="14"/>
    <col min="19" max="19" width="10.796875" style="22"/>
    <col min="20" max="16384" width="10.796875" style="2"/>
  </cols>
  <sheetData>
    <row r="1" spans="1:19" ht="16.95" customHeight="1">
      <c r="A1" s="397" t="s">
        <v>1007</v>
      </c>
      <c r="B1" s="397"/>
      <c r="C1" s="397"/>
      <c r="D1" s="397"/>
      <c r="E1" s="397"/>
      <c r="F1" s="397"/>
      <c r="G1" s="397"/>
      <c r="H1" s="398" t="s">
        <v>1008</v>
      </c>
      <c r="I1" s="398"/>
      <c r="J1" s="398"/>
      <c r="K1" s="398"/>
      <c r="L1" s="398"/>
      <c r="M1" s="24"/>
      <c r="N1" s="399" t="s">
        <v>1009</v>
      </c>
      <c r="O1" s="399"/>
      <c r="P1" s="399"/>
      <c r="Q1" s="399"/>
      <c r="R1" s="399"/>
      <c r="S1" s="25"/>
    </row>
    <row r="2" spans="1:19" ht="30" customHeight="1">
      <c r="A2" s="4"/>
      <c r="B2" s="12" t="s">
        <v>0</v>
      </c>
      <c r="C2" s="21"/>
      <c r="D2" s="12" t="s">
        <v>1</v>
      </c>
      <c r="E2" s="21"/>
      <c r="F2" s="12" t="s">
        <v>2</v>
      </c>
      <c r="G2" s="21"/>
      <c r="H2" s="12" t="s">
        <v>0</v>
      </c>
      <c r="I2" s="21"/>
      <c r="J2" s="12" t="s">
        <v>1</v>
      </c>
      <c r="K2" s="21"/>
      <c r="L2" s="12" t="s">
        <v>2</v>
      </c>
      <c r="M2" s="21"/>
      <c r="N2" s="12" t="s">
        <v>0</v>
      </c>
      <c r="O2" s="21"/>
      <c r="P2" s="12" t="s">
        <v>1</v>
      </c>
      <c r="Q2" s="21"/>
      <c r="R2" s="12" t="s">
        <v>2</v>
      </c>
      <c r="S2" s="21"/>
    </row>
    <row r="3" spans="1:19" ht="16.95" customHeight="1">
      <c r="A3" s="4" t="s">
        <v>3</v>
      </c>
      <c r="B3" s="12"/>
      <c r="C3" s="21"/>
      <c r="D3" s="12"/>
      <c r="E3" s="21"/>
      <c r="F3" s="12"/>
      <c r="G3" s="21"/>
      <c r="H3" s="12"/>
      <c r="I3" s="21"/>
      <c r="J3" s="12"/>
      <c r="K3" s="21"/>
      <c r="L3" s="12"/>
      <c r="M3" s="21"/>
      <c r="N3" s="12"/>
      <c r="O3" s="21"/>
      <c r="P3" s="12"/>
      <c r="Q3" s="21"/>
      <c r="R3" s="12"/>
      <c r="S3" s="21"/>
    </row>
    <row r="4" spans="1:19" ht="16.95" customHeight="1">
      <c r="A4" s="5" t="s">
        <v>4</v>
      </c>
      <c r="B4" s="13">
        <v>101</v>
      </c>
      <c r="C4" s="20">
        <f>B4/F7</f>
        <v>0.20486815415821502</v>
      </c>
      <c r="D4" s="13">
        <v>100</v>
      </c>
      <c r="E4" s="20">
        <f>D4/F7</f>
        <v>0.20283975659229209</v>
      </c>
      <c r="F4" s="13">
        <v>201</v>
      </c>
      <c r="G4" s="20">
        <f>F4/F7</f>
        <v>0.40770791075050711</v>
      </c>
      <c r="H4" s="13">
        <v>102</v>
      </c>
      <c r="I4" s="20">
        <f>H4/L7</f>
        <v>0.18117229129662521</v>
      </c>
      <c r="J4" s="13">
        <v>136</v>
      </c>
      <c r="K4" s="20">
        <f>J4/L7</f>
        <v>0.24156305506216696</v>
      </c>
      <c r="L4" s="13">
        <v>238</v>
      </c>
      <c r="M4" s="20">
        <f>L4/L7</f>
        <v>0.42273534635879217</v>
      </c>
      <c r="N4" s="13">
        <v>203</v>
      </c>
      <c r="O4" s="20">
        <f>N4/R7</f>
        <v>0.19223484848484848</v>
      </c>
      <c r="P4" s="13">
        <v>236</v>
      </c>
      <c r="Q4" s="20">
        <f>P4/R7</f>
        <v>0.22348484848484848</v>
      </c>
      <c r="R4" s="13">
        <v>439</v>
      </c>
      <c r="S4" s="20">
        <f>R4/R7</f>
        <v>0.41571969696969696</v>
      </c>
    </row>
    <row r="5" spans="1:19" ht="16.95" customHeight="1">
      <c r="A5" s="5" t="s">
        <v>5</v>
      </c>
      <c r="B5" s="13">
        <v>125</v>
      </c>
      <c r="C5" s="26">
        <f>B5/F7</f>
        <v>0.25354969574036512</v>
      </c>
      <c r="D5" s="27">
        <v>165</v>
      </c>
      <c r="E5" s="26">
        <f>D5/F7</f>
        <v>0.33468559837728196</v>
      </c>
      <c r="F5" s="27">
        <v>290</v>
      </c>
      <c r="G5" s="26">
        <f>F5/F7</f>
        <v>0.58823529411764708</v>
      </c>
      <c r="H5" s="27">
        <v>127</v>
      </c>
      <c r="I5" s="26">
        <f>H5/L7</f>
        <v>0.2255772646536412</v>
      </c>
      <c r="J5" s="27">
        <v>197</v>
      </c>
      <c r="K5" s="26">
        <f>J5/L7</f>
        <v>0.34991119005328597</v>
      </c>
      <c r="L5" s="27">
        <v>324</v>
      </c>
      <c r="M5" s="26">
        <f>L5/L7</f>
        <v>0.57548845470692722</v>
      </c>
      <c r="N5" s="27">
        <v>252</v>
      </c>
      <c r="O5" s="26">
        <f>N5/R7</f>
        <v>0.23863636363636365</v>
      </c>
      <c r="P5" s="27">
        <v>362</v>
      </c>
      <c r="Q5" s="26">
        <f>P5/R7</f>
        <v>0.34280303030303028</v>
      </c>
      <c r="R5" s="27">
        <v>614</v>
      </c>
      <c r="S5" s="26">
        <f>R5/R7</f>
        <v>0.58143939393939392</v>
      </c>
    </row>
    <row r="6" spans="1:19" ht="16.95" customHeight="1">
      <c r="A6" s="5" t="s">
        <v>6</v>
      </c>
      <c r="B6" s="13">
        <v>1</v>
      </c>
      <c r="C6" s="26">
        <f>B6/F7</f>
        <v>2.0283975659229209E-3</v>
      </c>
      <c r="D6" s="27">
        <v>1</v>
      </c>
      <c r="E6" s="26">
        <f>D6/F7</f>
        <v>2.0283975659229209E-3</v>
      </c>
      <c r="F6" s="27">
        <v>2</v>
      </c>
      <c r="G6" s="26">
        <f>F6/F7</f>
        <v>4.0567951318458417E-3</v>
      </c>
      <c r="H6" s="27">
        <v>1</v>
      </c>
      <c r="I6" s="26">
        <f>H6/L7</f>
        <v>1.7761989342806395E-3</v>
      </c>
      <c r="J6" s="27">
        <v>0</v>
      </c>
      <c r="K6" s="26">
        <f>J6/L7</f>
        <v>0</v>
      </c>
      <c r="L6" s="27">
        <v>1</v>
      </c>
      <c r="M6" s="26">
        <f>L6/L7</f>
        <v>1.7761989342806395E-3</v>
      </c>
      <c r="N6" s="27">
        <v>2</v>
      </c>
      <c r="O6" s="26">
        <f>N6/R7</f>
        <v>1.893939393939394E-3</v>
      </c>
      <c r="P6" s="27">
        <v>1</v>
      </c>
      <c r="Q6" s="26">
        <f>P6/R7</f>
        <v>9.46969696969697E-4</v>
      </c>
      <c r="R6" s="27">
        <v>3</v>
      </c>
      <c r="S6" s="26">
        <f>R6/R7</f>
        <v>2.840909090909091E-3</v>
      </c>
    </row>
    <row r="7" spans="1:19" s="19" customFormat="1" ht="16.95" customHeight="1">
      <c r="A7" s="18" t="s">
        <v>2</v>
      </c>
      <c r="B7" s="17">
        <f>SUM(B4:B6)</f>
        <v>227</v>
      </c>
      <c r="C7" s="26">
        <f>B7/F7</f>
        <v>0.46044624746450302</v>
      </c>
      <c r="D7" s="28">
        <f>SUM(D4:D6)</f>
        <v>266</v>
      </c>
      <c r="E7" s="26">
        <f>D7/F7</f>
        <v>0.53955375253549698</v>
      </c>
      <c r="F7" s="28">
        <f>SUM(F4:F6)</f>
        <v>493</v>
      </c>
      <c r="G7" s="26">
        <v>1</v>
      </c>
      <c r="H7" s="28">
        <f>SUM(H4:H6)</f>
        <v>230</v>
      </c>
      <c r="I7" s="26">
        <f>H7/L7</f>
        <v>0.40852575488454707</v>
      </c>
      <c r="J7" s="28">
        <f>SUM(J4:J6)</f>
        <v>333</v>
      </c>
      <c r="K7" s="26">
        <f>J7/L7</f>
        <v>0.59147424511545288</v>
      </c>
      <c r="L7" s="28">
        <f>SUM(L4:L6)</f>
        <v>563</v>
      </c>
      <c r="M7" s="26">
        <v>1</v>
      </c>
      <c r="N7" s="28">
        <f>SUM(N4:N6)</f>
        <v>457</v>
      </c>
      <c r="O7" s="26">
        <f>N7/R7</f>
        <v>0.43276515151515149</v>
      </c>
      <c r="P7" s="28">
        <f>SUM(P4:P6)</f>
        <v>599</v>
      </c>
      <c r="Q7" s="26">
        <f>P7/R7</f>
        <v>0.56723484848484851</v>
      </c>
      <c r="R7" s="28">
        <f>SUM(R4:R6)</f>
        <v>1056</v>
      </c>
      <c r="S7" s="26">
        <v>1</v>
      </c>
    </row>
    <row r="8" spans="1:19" ht="16.95" customHeight="1">
      <c r="A8" s="4" t="s">
        <v>7</v>
      </c>
      <c r="B8" s="12"/>
      <c r="C8" s="29"/>
      <c r="D8" s="30"/>
      <c r="E8" s="29"/>
      <c r="F8" s="30"/>
      <c r="G8" s="29"/>
      <c r="H8" s="30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</row>
    <row r="9" spans="1:19" ht="16.95" customHeight="1">
      <c r="A9" s="6" t="s">
        <v>8</v>
      </c>
      <c r="B9" s="13">
        <v>22</v>
      </c>
      <c r="C9" s="20">
        <f>B9/F12</f>
        <v>4.4624746450304259E-2</v>
      </c>
      <c r="D9" s="13">
        <v>28</v>
      </c>
      <c r="E9" s="26">
        <f>D9/F12</f>
        <v>5.6795131845841784E-2</v>
      </c>
      <c r="F9" s="27">
        <v>50</v>
      </c>
      <c r="G9" s="26">
        <f>F9/F12</f>
        <v>0.10141987829614604</v>
      </c>
      <c r="H9" s="27">
        <v>24</v>
      </c>
      <c r="I9" s="26">
        <f>H9/L12</f>
        <v>4.2628774422735348E-2</v>
      </c>
      <c r="J9" s="27">
        <v>44</v>
      </c>
      <c r="K9" s="26">
        <f>J9/L12</f>
        <v>7.8152753108348141E-2</v>
      </c>
      <c r="L9" s="27">
        <v>68</v>
      </c>
      <c r="M9" s="26">
        <f>L9/L12</f>
        <v>0.12078152753108348</v>
      </c>
      <c r="N9" s="27">
        <v>46</v>
      </c>
      <c r="O9" s="26">
        <f>N9/R12</f>
        <v>4.3560606060606064E-2</v>
      </c>
      <c r="P9" s="27">
        <v>72</v>
      </c>
      <c r="Q9" s="26">
        <f>P9/R12</f>
        <v>6.8181818181818177E-2</v>
      </c>
      <c r="R9" s="27">
        <v>118</v>
      </c>
      <c r="S9" s="26">
        <f>R9/R12</f>
        <v>0.11174242424242424</v>
      </c>
    </row>
    <row r="10" spans="1:19" ht="16.95" customHeight="1">
      <c r="A10" s="6" t="s">
        <v>9</v>
      </c>
      <c r="B10" s="13">
        <v>32</v>
      </c>
      <c r="C10" s="20">
        <f>B10/F12</f>
        <v>6.4908722109533468E-2</v>
      </c>
      <c r="D10" s="13">
        <v>8</v>
      </c>
      <c r="E10" s="26">
        <f>D10/F12</f>
        <v>1.6227180527383367E-2</v>
      </c>
      <c r="F10" s="27">
        <v>40</v>
      </c>
      <c r="G10" s="26">
        <f>F10/F12</f>
        <v>8.1135902636916835E-2</v>
      </c>
      <c r="H10" s="27">
        <v>24</v>
      </c>
      <c r="I10" s="26">
        <f>H10/L12</f>
        <v>4.2628774422735348E-2</v>
      </c>
      <c r="J10" s="27">
        <v>5</v>
      </c>
      <c r="K10" s="26">
        <f>J10/L12</f>
        <v>8.8809946714031966E-3</v>
      </c>
      <c r="L10" s="27">
        <v>29</v>
      </c>
      <c r="M10" s="26">
        <f>L10/L12</f>
        <v>5.1509769094138541E-2</v>
      </c>
      <c r="N10" s="27">
        <v>56</v>
      </c>
      <c r="O10" s="26">
        <f>N10/R12</f>
        <v>5.3030303030303032E-2</v>
      </c>
      <c r="P10" s="27">
        <v>13</v>
      </c>
      <c r="Q10" s="26">
        <f>P10/R12</f>
        <v>1.231060606060606E-2</v>
      </c>
      <c r="R10" s="27">
        <v>69</v>
      </c>
      <c r="S10" s="26">
        <f>R10/R12</f>
        <v>6.5340909090909088E-2</v>
      </c>
    </row>
    <row r="11" spans="1:19" ht="16.95" customHeight="1">
      <c r="A11" s="6" t="s">
        <v>10</v>
      </c>
      <c r="B11" s="13">
        <v>173</v>
      </c>
      <c r="C11" s="20">
        <f>B11/F12</f>
        <v>0.35091277890466532</v>
      </c>
      <c r="D11" s="13">
        <v>230</v>
      </c>
      <c r="E11" s="26">
        <f>D11/F12</f>
        <v>0.46653144016227183</v>
      </c>
      <c r="F11" s="27">
        <v>403</v>
      </c>
      <c r="G11" s="26">
        <f>F11/F12</f>
        <v>0.81744421906693709</v>
      </c>
      <c r="H11" s="27">
        <v>182</v>
      </c>
      <c r="I11" s="26">
        <f>H11/L12</f>
        <v>0.32326820603907636</v>
      </c>
      <c r="J11" s="27">
        <v>284</v>
      </c>
      <c r="K11" s="26">
        <f>J11/L12</f>
        <v>0.50444049733570162</v>
      </c>
      <c r="L11" s="27">
        <v>466</v>
      </c>
      <c r="M11" s="26">
        <f>L11/L12</f>
        <v>0.82770870337477798</v>
      </c>
      <c r="N11" s="27">
        <v>355</v>
      </c>
      <c r="O11" s="26">
        <f>N11/R12</f>
        <v>0.33617424242424243</v>
      </c>
      <c r="P11" s="27">
        <v>514</v>
      </c>
      <c r="Q11" s="26">
        <f>P11/R12</f>
        <v>0.48674242424242425</v>
      </c>
      <c r="R11" s="27">
        <v>869</v>
      </c>
      <c r="S11" s="26">
        <f>R11/R12</f>
        <v>0.82291666666666663</v>
      </c>
    </row>
    <row r="12" spans="1:19" ht="16.95" customHeight="1">
      <c r="A12" s="5" t="s">
        <v>2</v>
      </c>
      <c r="B12" s="13">
        <f>SUM(B9:B11)</f>
        <v>227</v>
      </c>
      <c r="C12" s="20">
        <f>B12/F12</f>
        <v>0.46044624746450302</v>
      </c>
      <c r="D12" s="13">
        <f>SUM(D9:D11)</f>
        <v>266</v>
      </c>
      <c r="E12" s="26">
        <f>D12/F12</f>
        <v>0.53955375253549698</v>
      </c>
      <c r="F12" s="27">
        <f>SUM(F9:F11)</f>
        <v>493</v>
      </c>
      <c r="G12" s="26">
        <v>1</v>
      </c>
      <c r="H12" s="27">
        <f>SUM(H9:H11)</f>
        <v>230</v>
      </c>
      <c r="I12" s="26">
        <f>H12/L12</f>
        <v>0.40852575488454707</v>
      </c>
      <c r="J12" s="27">
        <f>SUM(J9:J11)</f>
        <v>333</v>
      </c>
      <c r="K12" s="26">
        <f>J12/L12</f>
        <v>0.59147424511545288</v>
      </c>
      <c r="L12" s="27">
        <f>SUM(L9:L11)</f>
        <v>563</v>
      </c>
      <c r="M12" s="26">
        <v>1</v>
      </c>
      <c r="N12" s="27">
        <f>SUM(N9:N11)</f>
        <v>457</v>
      </c>
      <c r="O12" s="26">
        <f>N12/R12</f>
        <v>0.43276515151515149</v>
      </c>
      <c r="P12" s="27">
        <f>SUM(P9:P11)</f>
        <v>599</v>
      </c>
      <c r="Q12" s="26">
        <f>P12/R12</f>
        <v>0.56723484848484851</v>
      </c>
      <c r="R12" s="27">
        <f>SUM(R9:R11)</f>
        <v>1056</v>
      </c>
      <c r="S12" s="26">
        <v>1</v>
      </c>
    </row>
    <row r="13" spans="1:19" ht="16.95" customHeight="1">
      <c r="A13" s="4" t="s">
        <v>12</v>
      </c>
      <c r="E13" s="23"/>
      <c r="F13" s="16"/>
      <c r="G13" s="23"/>
      <c r="H13" s="16"/>
      <c r="I13" s="23"/>
      <c r="J13" s="16"/>
      <c r="K13" s="23"/>
      <c r="L13" s="16"/>
      <c r="M13" s="23"/>
      <c r="N13" s="16"/>
      <c r="O13" s="23"/>
      <c r="P13" s="16"/>
      <c r="Q13" s="23"/>
      <c r="R13" s="16"/>
      <c r="S13" s="23"/>
    </row>
    <row r="14" spans="1:19" ht="16.95" customHeight="1">
      <c r="A14" s="7" t="s">
        <v>13</v>
      </c>
      <c r="B14" s="14">
        <v>129</v>
      </c>
      <c r="C14" s="22">
        <f>B14/F19</f>
        <v>0.26166328600405681</v>
      </c>
      <c r="D14" s="14">
        <v>127</v>
      </c>
      <c r="E14" s="23">
        <f>D14/F19</f>
        <v>0.25760649087221094</v>
      </c>
      <c r="F14" s="16">
        <v>256</v>
      </c>
      <c r="G14" s="23">
        <f>F14/F19</f>
        <v>0.51926977687626774</v>
      </c>
      <c r="H14" s="16">
        <v>151</v>
      </c>
      <c r="I14" s="23">
        <f>H14/L19</f>
        <v>0.26820603907637658</v>
      </c>
      <c r="J14" s="16">
        <v>191</v>
      </c>
      <c r="K14" s="23">
        <f>J14/L19</f>
        <v>0.33925399644760212</v>
      </c>
      <c r="L14" s="16">
        <v>342</v>
      </c>
      <c r="M14" s="23">
        <f>L14/L19</f>
        <v>0.60746003552397865</v>
      </c>
      <c r="N14" s="16">
        <v>280</v>
      </c>
      <c r="O14" s="23">
        <f>N14/R19</f>
        <v>0.26515151515151514</v>
      </c>
      <c r="P14" s="16">
        <v>318</v>
      </c>
      <c r="Q14" s="23">
        <f>P14/R19</f>
        <v>0.30113636363636365</v>
      </c>
      <c r="R14" s="16">
        <v>598</v>
      </c>
      <c r="S14" s="23">
        <f>R14/R19</f>
        <v>0.56628787878787878</v>
      </c>
    </row>
    <row r="15" spans="1:19" ht="16.95" customHeight="1">
      <c r="A15" s="7" t="s">
        <v>14</v>
      </c>
      <c r="B15" s="14">
        <v>73</v>
      </c>
      <c r="C15" s="22">
        <f>B15/F19</f>
        <v>0.14807302231237324</v>
      </c>
      <c r="D15" s="14">
        <v>104</v>
      </c>
      <c r="E15" s="23">
        <f>D15/F19</f>
        <v>0.21095334685598377</v>
      </c>
      <c r="F15" s="16">
        <v>177</v>
      </c>
      <c r="G15" s="23">
        <f>F15/F19</f>
        <v>0.35902636916835701</v>
      </c>
      <c r="H15" s="16">
        <v>56</v>
      </c>
      <c r="I15" s="23">
        <f>H15/L19</f>
        <v>9.9467140319715805E-2</v>
      </c>
      <c r="J15" s="16">
        <v>99</v>
      </c>
      <c r="K15" s="23">
        <f>J15/L19</f>
        <v>0.17584369449378331</v>
      </c>
      <c r="L15" s="16">
        <v>155</v>
      </c>
      <c r="M15" s="23">
        <f>L15/L19</f>
        <v>0.27531083481349911</v>
      </c>
      <c r="N15" s="16">
        <v>129</v>
      </c>
      <c r="O15" s="23">
        <f>N15/R19</f>
        <v>0.12215909090909091</v>
      </c>
      <c r="P15" s="16">
        <v>203</v>
      </c>
      <c r="Q15" s="23">
        <f>P15/R19</f>
        <v>0.19223484848484848</v>
      </c>
      <c r="R15" s="16">
        <v>332</v>
      </c>
      <c r="S15" s="23">
        <f>R15/R19</f>
        <v>0.31439393939393939</v>
      </c>
    </row>
    <row r="16" spans="1:19" ht="16.95" customHeight="1">
      <c r="A16" s="7" t="s">
        <v>15</v>
      </c>
      <c r="B16" s="14">
        <v>18</v>
      </c>
      <c r="C16" s="22">
        <f>B16/F19</f>
        <v>3.6511156186612576E-2</v>
      </c>
      <c r="D16" s="14">
        <v>26</v>
      </c>
      <c r="E16" s="23">
        <f>D16/F19</f>
        <v>5.2738336713995942E-2</v>
      </c>
      <c r="F16" s="16">
        <v>44</v>
      </c>
      <c r="G16" s="23">
        <f>F16/F19</f>
        <v>8.9249492900608518E-2</v>
      </c>
      <c r="H16" s="16">
        <v>18</v>
      </c>
      <c r="I16" s="23">
        <f>H16/L19</f>
        <v>3.1971580817051509E-2</v>
      </c>
      <c r="J16" s="16">
        <v>33</v>
      </c>
      <c r="K16" s="23">
        <f>J16/L19</f>
        <v>5.8614564831261103E-2</v>
      </c>
      <c r="L16" s="16">
        <v>51</v>
      </c>
      <c r="M16" s="23">
        <f>L16/L19</f>
        <v>9.0586145648312605E-2</v>
      </c>
      <c r="N16" s="16">
        <v>36</v>
      </c>
      <c r="O16" s="23">
        <f>N16/R19</f>
        <v>3.4090909090909088E-2</v>
      </c>
      <c r="P16" s="16">
        <v>59</v>
      </c>
      <c r="Q16" s="23">
        <f>P16/R19</f>
        <v>5.587121212121212E-2</v>
      </c>
      <c r="R16" s="16">
        <v>95</v>
      </c>
      <c r="S16" s="23">
        <f>R16/R19</f>
        <v>8.9962121212121215E-2</v>
      </c>
    </row>
    <row r="17" spans="1:19" ht="16.95" customHeight="1">
      <c r="A17" s="7" t="s">
        <v>16</v>
      </c>
      <c r="B17" s="14">
        <v>7</v>
      </c>
      <c r="C17" s="22">
        <f>B17/F19</f>
        <v>1.4198782961460446E-2</v>
      </c>
      <c r="D17" s="14">
        <v>9</v>
      </c>
      <c r="E17" s="23">
        <f>D17/F19</f>
        <v>1.8255578093306288E-2</v>
      </c>
      <c r="F17" s="16">
        <v>16</v>
      </c>
      <c r="G17" s="23">
        <f>F17/F19</f>
        <v>3.2454361054766734E-2</v>
      </c>
      <c r="H17" s="16">
        <v>5</v>
      </c>
      <c r="I17" s="23">
        <f>H17/L19</f>
        <v>8.8809946714031966E-3</v>
      </c>
      <c r="J17" s="16">
        <v>9</v>
      </c>
      <c r="K17" s="23">
        <f>J17/L19</f>
        <v>1.5985790408525755E-2</v>
      </c>
      <c r="L17" s="16">
        <v>14</v>
      </c>
      <c r="M17" s="23">
        <f>L17/L19</f>
        <v>2.4866785079928951E-2</v>
      </c>
      <c r="N17" s="16">
        <v>12</v>
      </c>
      <c r="O17" s="23">
        <f>N17/R19</f>
        <v>1.1363636363636364E-2</v>
      </c>
      <c r="P17" s="16">
        <v>18</v>
      </c>
      <c r="Q17" s="23">
        <f>P17/R19</f>
        <v>1.7045454545454544E-2</v>
      </c>
      <c r="R17" s="16">
        <v>30</v>
      </c>
      <c r="S17" s="23">
        <f>R17/R19</f>
        <v>2.8409090909090908E-2</v>
      </c>
    </row>
    <row r="18" spans="1:19" ht="16.95" customHeight="1">
      <c r="A18" s="7" t="s">
        <v>17</v>
      </c>
      <c r="B18" s="14">
        <v>0</v>
      </c>
      <c r="C18" s="22">
        <f>B18/F19</f>
        <v>0</v>
      </c>
      <c r="D18" s="14">
        <v>0</v>
      </c>
      <c r="E18" s="23">
        <f>D18/F19</f>
        <v>0</v>
      </c>
      <c r="F18" s="16">
        <v>0</v>
      </c>
      <c r="G18" s="23">
        <f>F18/F19</f>
        <v>0</v>
      </c>
      <c r="H18" s="16">
        <v>0</v>
      </c>
      <c r="I18" s="23">
        <f>H18/L19</f>
        <v>0</v>
      </c>
      <c r="J18" s="16">
        <v>1</v>
      </c>
      <c r="K18" s="23">
        <f>J18/L19</f>
        <v>1.7761989342806395E-3</v>
      </c>
      <c r="L18" s="16">
        <v>1</v>
      </c>
      <c r="M18" s="23">
        <f>L18/L19</f>
        <v>1.7761989342806395E-3</v>
      </c>
      <c r="N18" s="16">
        <v>0</v>
      </c>
      <c r="O18" s="23">
        <f>N18/R19</f>
        <v>0</v>
      </c>
      <c r="P18" s="16">
        <v>1</v>
      </c>
      <c r="Q18" s="23">
        <f>P18/R19</f>
        <v>9.46969696969697E-4</v>
      </c>
      <c r="R18" s="16">
        <v>1</v>
      </c>
      <c r="S18" s="23">
        <f>R18/R19</f>
        <v>9.46969696969697E-4</v>
      </c>
    </row>
    <row r="19" spans="1:19" ht="16.95" customHeight="1">
      <c r="A19" s="7" t="s">
        <v>2</v>
      </c>
      <c r="B19" s="14">
        <f>SUM(B14:B18)</f>
        <v>227</v>
      </c>
      <c r="C19" s="20">
        <f>B19/F19</f>
        <v>0.46044624746450302</v>
      </c>
      <c r="D19" s="14">
        <f>SUM(D14:D18)</f>
        <v>266</v>
      </c>
      <c r="E19" s="26">
        <f>D19/F19</f>
        <v>0.53955375253549698</v>
      </c>
      <c r="F19" s="16">
        <f>SUM(F14:F18)</f>
        <v>493</v>
      </c>
      <c r="G19" s="26">
        <v>1</v>
      </c>
      <c r="H19" s="16">
        <f>SUM(H14:H18)</f>
        <v>230</v>
      </c>
      <c r="I19" s="26">
        <f>H19/L19</f>
        <v>0.40852575488454707</v>
      </c>
      <c r="J19" s="16">
        <f>SUM(J14:J18)</f>
        <v>333</v>
      </c>
      <c r="K19" s="26">
        <f>J19/L19</f>
        <v>0.59147424511545288</v>
      </c>
      <c r="L19" s="16">
        <f>SUM(L14:L18)</f>
        <v>563</v>
      </c>
      <c r="M19" s="26">
        <v>1</v>
      </c>
      <c r="N19" s="16">
        <f>SUM(N14:N18)</f>
        <v>457</v>
      </c>
      <c r="O19" s="26">
        <f>N19/R19</f>
        <v>0.43276515151515149</v>
      </c>
      <c r="P19" s="16">
        <f>SUM(P14:P18)</f>
        <v>599</v>
      </c>
      <c r="Q19" s="26">
        <f>P19/R19</f>
        <v>0.56723484848484851</v>
      </c>
      <c r="R19" s="16">
        <f>SUM(R14:R18)</f>
        <v>1056</v>
      </c>
      <c r="S19" s="26">
        <v>1</v>
      </c>
    </row>
    <row r="20" spans="1:19">
      <c r="A20" s="8" t="s">
        <v>18</v>
      </c>
      <c r="E20" s="23"/>
      <c r="F20" s="16"/>
      <c r="G20" s="23"/>
      <c r="H20" s="16"/>
      <c r="I20" s="23"/>
      <c r="J20" s="16"/>
      <c r="K20" s="23"/>
      <c r="L20" s="16"/>
      <c r="M20" s="23"/>
      <c r="N20" s="16"/>
      <c r="O20" s="23"/>
      <c r="P20" s="16"/>
      <c r="Q20" s="23"/>
      <c r="R20" s="16"/>
      <c r="S20" s="23"/>
    </row>
    <row r="21" spans="1:19">
      <c r="A21" s="7">
        <v>90</v>
      </c>
      <c r="B21" s="14">
        <v>13</v>
      </c>
      <c r="C21" s="22">
        <f>B21/F35</f>
        <v>2.6369168356997971E-2</v>
      </c>
      <c r="D21" s="14">
        <v>14</v>
      </c>
      <c r="E21" s="23">
        <f>D21/493</f>
        <v>2.8397565922920892E-2</v>
      </c>
      <c r="F21" s="16">
        <v>27</v>
      </c>
      <c r="G21" s="23">
        <f>F21/493</f>
        <v>5.4766734279918863E-2</v>
      </c>
      <c r="H21" s="16">
        <v>14</v>
      </c>
      <c r="I21" s="23">
        <f>H21/563</f>
        <v>2.4866785079928951E-2</v>
      </c>
      <c r="J21" s="16">
        <v>23</v>
      </c>
      <c r="K21" s="23">
        <f>J21/563</f>
        <v>4.0852575488454709E-2</v>
      </c>
      <c r="L21" s="16">
        <v>37</v>
      </c>
      <c r="M21" s="23">
        <f>L21/563</f>
        <v>6.5719360568383664E-2</v>
      </c>
      <c r="N21" s="16">
        <v>27</v>
      </c>
      <c r="O21" s="23">
        <f>N21/1056</f>
        <v>2.556818181818182E-2</v>
      </c>
      <c r="P21" s="16">
        <v>37</v>
      </c>
      <c r="Q21" s="23">
        <f>P21/1056</f>
        <v>3.5037878787878785E-2</v>
      </c>
      <c r="R21" s="16">
        <v>64</v>
      </c>
      <c r="S21" s="23">
        <f>R21/1056</f>
        <v>6.0606060606060608E-2</v>
      </c>
    </row>
    <row r="22" spans="1:19">
      <c r="A22" s="7">
        <v>91</v>
      </c>
      <c r="B22" s="14">
        <v>42</v>
      </c>
      <c r="C22" s="22">
        <f>B22/F35</f>
        <v>8.5192697768762676E-2</v>
      </c>
      <c r="D22" s="14">
        <v>31</v>
      </c>
      <c r="E22" s="23">
        <f t="shared" ref="E22:E35" si="0">D22/493</f>
        <v>6.2880324543610547E-2</v>
      </c>
      <c r="F22" s="16">
        <v>73</v>
      </c>
      <c r="G22" s="23">
        <f t="shared" ref="G22:G35" si="1">F22/493</f>
        <v>0.14807302231237324</v>
      </c>
      <c r="H22" s="16">
        <v>43</v>
      </c>
      <c r="I22" s="23">
        <f t="shared" ref="I22:I35" si="2">H22/563</f>
        <v>7.6376554174067496E-2</v>
      </c>
      <c r="J22" s="16">
        <v>44</v>
      </c>
      <c r="K22" s="23">
        <f t="shared" ref="K22:K35" si="3">J22/563</f>
        <v>7.8152753108348141E-2</v>
      </c>
      <c r="L22" s="16">
        <v>87</v>
      </c>
      <c r="M22" s="23">
        <f t="shared" ref="M22:M35" si="4">L22/563</f>
        <v>0.15452930728241562</v>
      </c>
      <c r="N22" s="16">
        <v>85</v>
      </c>
      <c r="O22" s="23">
        <f t="shared" ref="O22:O35" si="5">N22/1056</f>
        <v>8.049242424242424E-2</v>
      </c>
      <c r="P22" s="16">
        <v>75</v>
      </c>
      <c r="Q22" s="23">
        <f t="shared" ref="Q22:Q35" si="6">P22/1056</f>
        <v>7.1022727272727279E-2</v>
      </c>
      <c r="R22" s="16">
        <v>160</v>
      </c>
      <c r="S22" s="23">
        <f t="shared" ref="S22:S35" si="7">R22/1056</f>
        <v>0.15151515151515152</v>
      </c>
    </row>
    <row r="23" spans="1:19">
      <c r="A23" s="7">
        <v>92</v>
      </c>
      <c r="B23" s="14">
        <v>41</v>
      </c>
      <c r="C23" s="22">
        <f>B23/493</f>
        <v>8.3164300202839755E-2</v>
      </c>
      <c r="D23" s="14">
        <v>51</v>
      </c>
      <c r="E23" s="23">
        <f t="shared" si="0"/>
        <v>0.10344827586206896</v>
      </c>
      <c r="F23" s="16">
        <v>92</v>
      </c>
      <c r="G23" s="23">
        <f t="shared" si="1"/>
        <v>0.18661257606490872</v>
      </c>
      <c r="H23" s="16">
        <v>39</v>
      </c>
      <c r="I23" s="23">
        <f t="shared" si="2"/>
        <v>6.9271758436944941E-2</v>
      </c>
      <c r="J23" s="16">
        <v>50</v>
      </c>
      <c r="K23" s="23">
        <f t="shared" si="3"/>
        <v>8.8809946714031973E-2</v>
      </c>
      <c r="L23" s="16">
        <v>89</v>
      </c>
      <c r="M23" s="23">
        <f t="shared" si="4"/>
        <v>0.15808170515097691</v>
      </c>
      <c r="N23" s="16">
        <v>80</v>
      </c>
      <c r="O23" s="23">
        <f t="shared" si="5"/>
        <v>7.575757575757576E-2</v>
      </c>
      <c r="P23" s="16">
        <v>101</v>
      </c>
      <c r="Q23" s="23">
        <f t="shared" si="6"/>
        <v>9.5643939393939392E-2</v>
      </c>
      <c r="R23" s="16">
        <v>181</v>
      </c>
      <c r="S23" s="23">
        <f t="shared" si="7"/>
        <v>0.17140151515151514</v>
      </c>
    </row>
    <row r="24" spans="1:19">
      <c r="A24" s="7">
        <v>93</v>
      </c>
      <c r="B24" s="14">
        <v>37</v>
      </c>
      <c r="C24" s="22">
        <f t="shared" ref="C24:C35" si="8">B24/493</f>
        <v>7.5050709939148072E-2</v>
      </c>
      <c r="D24" s="14">
        <v>56</v>
      </c>
      <c r="E24" s="23">
        <f t="shared" si="0"/>
        <v>0.11359026369168357</v>
      </c>
      <c r="F24" s="16">
        <v>93</v>
      </c>
      <c r="G24" s="23">
        <f t="shared" si="1"/>
        <v>0.18864097363083165</v>
      </c>
      <c r="H24" s="16">
        <v>32</v>
      </c>
      <c r="I24" s="23">
        <f t="shared" si="2"/>
        <v>5.6838365896980464E-2</v>
      </c>
      <c r="J24" s="16">
        <v>60</v>
      </c>
      <c r="K24" s="23">
        <f t="shared" si="3"/>
        <v>0.10657193605683836</v>
      </c>
      <c r="L24" s="16">
        <v>92</v>
      </c>
      <c r="M24" s="23">
        <f t="shared" si="4"/>
        <v>0.16341030195381884</v>
      </c>
      <c r="N24" s="16">
        <v>69</v>
      </c>
      <c r="O24" s="23">
        <f t="shared" si="5"/>
        <v>6.5340909090909088E-2</v>
      </c>
      <c r="P24" s="16">
        <v>116</v>
      </c>
      <c r="Q24" s="23">
        <f t="shared" si="6"/>
        <v>0.10984848484848485</v>
      </c>
      <c r="R24" s="16">
        <v>185</v>
      </c>
      <c r="S24" s="23">
        <f t="shared" si="7"/>
        <v>0.17518939393939395</v>
      </c>
    </row>
    <row r="25" spans="1:19">
      <c r="A25" s="7">
        <v>94</v>
      </c>
      <c r="B25" s="14">
        <v>25</v>
      </c>
      <c r="C25" s="22">
        <f t="shared" si="8"/>
        <v>5.0709939148073022E-2</v>
      </c>
      <c r="D25" s="14">
        <v>28</v>
      </c>
      <c r="E25" s="23">
        <f t="shared" si="0"/>
        <v>5.6795131845841784E-2</v>
      </c>
      <c r="F25" s="16">
        <v>53</v>
      </c>
      <c r="G25" s="23">
        <f t="shared" si="1"/>
        <v>0.10750507099391481</v>
      </c>
      <c r="H25" s="16">
        <v>34</v>
      </c>
      <c r="I25" s="23">
        <f t="shared" si="2"/>
        <v>6.0390763765541741E-2</v>
      </c>
      <c r="J25" s="16">
        <v>43</v>
      </c>
      <c r="K25" s="23">
        <f t="shared" si="3"/>
        <v>7.6376554174067496E-2</v>
      </c>
      <c r="L25" s="16">
        <v>77</v>
      </c>
      <c r="M25" s="23">
        <f t="shared" si="4"/>
        <v>0.13676731793960922</v>
      </c>
      <c r="N25" s="16">
        <v>59</v>
      </c>
      <c r="O25" s="23">
        <f t="shared" si="5"/>
        <v>5.587121212121212E-2</v>
      </c>
      <c r="P25" s="16">
        <v>71</v>
      </c>
      <c r="Q25" s="23">
        <f t="shared" si="6"/>
        <v>6.7234848484848481E-2</v>
      </c>
      <c r="R25" s="16">
        <v>130</v>
      </c>
      <c r="S25" s="23">
        <f t="shared" si="7"/>
        <v>0.12310606060606061</v>
      </c>
    </row>
    <row r="26" spans="1:19">
      <c r="A26" s="7">
        <v>95</v>
      </c>
      <c r="B26" s="14">
        <v>17</v>
      </c>
      <c r="C26" s="22">
        <f t="shared" si="8"/>
        <v>3.4482758620689655E-2</v>
      </c>
      <c r="D26" s="14">
        <v>19</v>
      </c>
      <c r="E26" s="23">
        <f t="shared" si="0"/>
        <v>3.8539553752535496E-2</v>
      </c>
      <c r="F26" s="16">
        <v>36</v>
      </c>
      <c r="G26" s="23">
        <f t="shared" si="1"/>
        <v>7.3022312373225151E-2</v>
      </c>
      <c r="H26" s="16">
        <v>18</v>
      </c>
      <c r="I26" s="23">
        <f t="shared" si="2"/>
        <v>3.1971580817051509E-2</v>
      </c>
      <c r="J26" s="16">
        <v>35</v>
      </c>
      <c r="K26" s="23">
        <f t="shared" si="3"/>
        <v>6.216696269982238E-2</v>
      </c>
      <c r="L26" s="16">
        <v>53</v>
      </c>
      <c r="M26" s="23">
        <f t="shared" si="4"/>
        <v>9.4138543516873896E-2</v>
      </c>
      <c r="N26" s="16">
        <v>35</v>
      </c>
      <c r="O26" s="23">
        <f t="shared" si="5"/>
        <v>3.3143939393939392E-2</v>
      </c>
      <c r="P26" s="16">
        <v>54</v>
      </c>
      <c r="Q26" s="23">
        <f t="shared" si="6"/>
        <v>5.113636363636364E-2</v>
      </c>
      <c r="R26" s="16">
        <v>89</v>
      </c>
      <c r="S26" s="23">
        <f t="shared" si="7"/>
        <v>8.4280303030303025E-2</v>
      </c>
    </row>
    <row r="27" spans="1:19">
      <c r="A27" s="7">
        <v>96</v>
      </c>
      <c r="B27" s="14">
        <v>9</v>
      </c>
      <c r="C27" s="22">
        <f t="shared" si="8"/>
        <v>1.8255578093306288E-2</v>
      </c>
      <c r="D27" s="14">
        <v>16</v>
      </c>
      <c r="E27" s="23">
        <f t="shared" si="0"/>
        <v>3.2454361054766734E-2</v>
      </c>
      <c r="F27" s="14">
        <v>25</v>
      </c>
      <c r="G27" s="23">
        <f t="shared" si="1"/>
        <v>5.0709939148073022E-2</v>
      </c>
      <c r="H27" s="14">
        <v>14</v>
      </c>
      <c r="I27" s="23">
        <f t="shared" si="2"/>
        <v>2.4866785079928951E-2</v>
      </c>
      <c r="J27" s="14">
        <v>16</v>
      </c>
      <c r="K27" s="23">
        <f t="shared" si="3"/>
        <v>2.8419182948490232E-2</v>
      </c>
      <c r="L27" s="14">
        <v>30</v>
      </c>
      <c r="M27" s="23">
        <f t="shared" si="4"/>
        <v>5.328596802841918E-2</v>
      </c>
      <c r="N27" s="14">
        <v>23</v>
      </c>
      <c r="O27" s="23">
        <f t="shared" si="5"/>
        <v>2.1780303030303032E-2</v>
      </c>
      <c r="P27" s="14">
        <v>32</v>
      </c>
      <c r="Q27" s="23">
        <f t="shared" si="6"/>
        <v>3.0303030303030304E-2</v>
      </c>
      <c r="R27" s="14">
        <v>55</v>
      </c>
      <c r="S27" s="23">
        <f t="shared" si="7"/>
        <v>5.2083333333333336E-2</v>
      </c>
    </row>
    <row r="28" spans="1:19">
      <c r="A28" s="7">
        <v>97</v>
      </c>
      <c r="B28" s="14">
        <v>5</v>
      </c>
      <c r="C28" s="22">
        <f t="shared" si="8"/>
        <v>1.0141987829614604E-2</v>
      </c>
      <c r="D28" s="14">
        <v>6</v>
      </c>
      <c r="E28" s="23">
        <f t="shared" si="0"/>
        <v>1.2170385395537525E-2</v>
      </c>
      <c r="F28" s="14">
        <v>11</v>
      </c>
      <c r="G28" s="23">
        <f t="shared" si="1"/>
        <v>2.231237322515213E-2</v>
      </c>
      <c r="H28" s="14">
        <v>6</v>
      </c>
      <c r="I28" s="23">
        <f t="shared" si="2"/>
        <v>1.0657193605683837E-2</v>
      </c>
      <c r="J28" s="14">
        <v>12</v>
      </c>
      <c r="K28" s="23">
        <f t="shared" si="3"/>
        <v>2.1314387211367674E-2</v>
      </c>
      <c r="L28" s="14">
        <v>18</v>
      </c>
      <c r="M28" s="23">
        <f t="shared" si="4"/>
        <v>3.1971580817051509E-2</v>
      </c>
      <c r="N28" s="14">
        <v>11</v>
      </c>
      <c r="O28" s="23">
        <f t="shared" si="5"/>
        <v>1.0416666666666666E-2</v>
      </c>
      <c r="P28" s="14">
        <v>18</v>
      </c>
      <c r="Q28" s="23">
        <f t="shared" si="6"/>
        <v>1.7045454545454544E-2</v>
      </c>
      <c r="R28" s="14">
        <v>29</v>
      </c>
      <c r="S28" s="23">
        <f t="shared" si="7"/>
        <v>2.7462121212121212E-2</v>
      </c>
    </row>
    <row r="29" spans="1:19">
      <c r="A29" s="7">
        <v>98</v>
      </c>
      <c r="B29" s="14">
        <v>3</v>
      </c>
      <c r="C29" s="22">
        <f t="shared" si="8"/>
        <v>6.0851926977687626E-3</v>
      </c>
      <c r="D29" s="14">
        <v>1</v>
      </c>
      <c r="E29" s="23">
        <f t="shared" si="0"/>
        <v>2.0283975659229209E-3</v>
      </c>
      <c r="F29" s="14">
        <v>4</v>
      </c>
      <c r="G29" s="23">
        <f t="shared" si="1"/>
        <v>8.1135902636916835E-3</v>
      </c>
      <c r="H29" s="14">
        <v>6</v>
      </c>
      <c r="I29" s="23">
        <f t="shared" si="2"/>
        <v>1.0657193605683837E-2</v>
      </c>
      <c r="J29" s="14">
        <v>4</v>
      </c>
      <c r="K29" s="23">
        <f t="shared" si="3"/>
        <v>7.104795737122558E-3</v>
      </c>
      <c r="L29" s="14">
        <v>10</v>
      </c>
      <c r="M29" s="23">
        <f t="shared" si="4"/>
        <v>1.7761989342806393E-2</v>
      </c>
      <c r="N29" s="14">
        <v>9</v>
      </c>
      <c r="O29" s="23">
        <f t="shared" si="5"/>
        <v>8.5227272727272721E-3</v>
      </c>
      <c r="P29" s="14">
        <v>5</v>
      </c>
      <c r="Q29" s="23">
        <f t="shared" si="6"/>
        <v>4.734848484848485E-3</v>
      </c>
      <c r="R29" s="14">
        <v>14</v>
      </c>
      <c r="S29" s="23">
        <f t="shared" si="7"/>
        <v>1.3257575757575758E-2</v>
      </c>
    </row>
    <row r="30" spans="1:19">
      <c r="A30" s="7">
        <v>99</v>
      </c>
      <c r="B30" s="14">
        <v>0</v>
      </c>
      <c r="C30" s="22">
        <f t="shared" si="8"/>
        <v>0</v>
      </c>
      <c r="D30" s="14">
        <v>1</v>
      </c>
      <c r="E30" s="23">
        <f t="shared" si="0"/>
        <v>2.0283975659229209E-3</v>
      </c>
      <c r="F30" s="14">
        <v>1</v>
      </c>
      <c r="G30" s="23">
        <f t="shared" si="1"/>
        <v>2.0283975659229209E-3</v>
      </c>
      <c r="H30" s="14">
        <v>2</v>
      </c>
      <c r="I30" s="23">
        <f t="shared" si="2"/>
        <v>3.552397868561279E-3</v>
      </c>
      <c r="J30" s="14">
        <v>2</v>
      </c>
      <c r="K30" s="23">
        <f t="shared" si="3"/>
        <v>3.552397868561279E-3</v>
      </c>
      <c r="L30" s="14">
        <v>4</v>
      </c>
      <c r="M30" s="23">
        <f t="shared" si="4"/>
        <v>7.104795737122558E-3</v>
      </c>
      <c r="N30" s="14">
        <v>2</v>
      </c>
      <c r="O30" s="23">
        <f t="shared" si="5"/>
        <v>1.893939393939394E-3</v>
      </c>
      <c r="P30" s="14">
        <v>3</v>
      </c>
      <c r="Q30" s="23">
        <f t="shared" si="6"/>
        <v>2.840909090909091E-3</v>
      </c>
      <c r="R30" s="14">
        <v>5</v>
      </c>
      <c r="S30" s="23">
        <f t="shared" si="7"/>
        <v>4.734848484848485E-3</v>
      </c>
    </row>
    <row r="31" spans="1:19">
      <c r="A31" s="7">
        <v>100</v>
      </c>
      <c r="B31" s="14">
        <v>0</v>
      </c>
      <c r="C31" s="22">
        <f t="shared" si="8"/>
        <v>0</v>
      </c>
      <c r="D31" s="14">
        <v>1</v>
      </c>
      <c r="E31" s="23">
        <f t="shared" si="0"/>
        <v>2.0283975659229209E-3</v>
      </c>
      <c r="F31" s="14">
        <v>1</v>
      </c>
      <c r="G31" s="23">
        <f t="shared" si="1"/>
        <v>2.0283975659229209E-3</v>
      </c>
      <c r="H31" s="14">
        <v>1</v>
      </c>
      <c r="I31" s="23">
        <f t="shared" si="2"/>
        <v>1.7761989342806395E-3</v>
      </c>
      <c r="J31" s="14">
        <v>1</v>
      </c>
      <c r="K31" s="23">
        <f t="shared" si="3"/>
        <v>1.7761989342806395E-3</v>
      </c>
      <c r="L31" s="14">
        <v>2</v>
      </c>
      <c r="M31" s="23">
        <f t="shared" si="4"/>
        <v>3.552397868561279E-3</v>
      </c>
      <c r="N31" s="14">
        <v>1</v>
      </c>
      <c r="O31" s="23">
        <f t="shared" si="5"/>
        <v>9.46969696969697E-4</v>
      </c>
      <c r="P31" s="14">
        <v>2</v>
      </c>
      <c r="Q31" s="23">
        <f t="shared" si="6"/>
        <v>1.893939393939394E-3</v>
      </c>
      <c r="R31" s="14">
        <v>3</v>
      </c>
      <c r="S31" s="23">
        <f t="shared" si="7"/>
        <v>2.840909090909091E-3</v>
      </c>
    </row>
    <row r="32" spans="1:19">
      <c r="A32" s="7">
        <v>101</v>
      </c>
      <c r="B32" s="14">
        <v>0</v>
      </c>
      <c r="C32" s="22">
        <f t="shared" si="8"/>
        <v>0</v>
      </c>
      <c r="D32" s="16">
        <v>0</v>
      </c>
      <c r="E32" s="23">
        <f t="shared" si="0"/>
        <v>0</v>
      </c>
      <c r="F32" s="16">
        <v>0</v>
      </c>
      <c r="G32" s="23">
        <f t="shared" si="1"/>
        <v>0</v>
      </c>
      <c r="H32" s="16">
        <v>0</v>
      </c>
      <c r="I32" s="23">
        <f t="shared" si="2"/>
        <v>0</v>
      </c>
      <c r="J32" s="16">
        <v>1</v>
      </c>
      <c r="K32" s="23">
        <f t="shared" si="3"/>
        <v>1.7761989342806395E-3</v>
      </c>
      <c r="L32" s="16">
        <v>1</v>
      </c>
      <c r="M32" s="23">
        <f t="shared" si="4"/>
        <v>1.7761989342806395E-3</v>
      </c>
      <c r="N32" s="16">
        <v>0</v>
      </c>
      <c r="O32" s="23">
        <f t="shared" si="5"/>
        <v>0</v>
      </c>
      <c r="P32" s="16">
        <v>1</v>
      </c>
      <c r="Q32" s="23">
        <f t="shared" si="6"/>
        <v>9.46969696969697E-4</v>
      </c>
      <c r="R32" s="16">
        <v>1</v>
      </c>
      <c r="S32" s="23">
        <f t="shared" si="7"/>
        <v>9.46969696969697E-4</v>
      </c>
    </row>
    <row r="33" spans="1:19">
      <c r="A33" s="7">
        <v>102</v>
      </c>
      <c r="B33" s="14">
        <v>0</v>
      </c>
      <c r="C33" s="22">
        <f t="shared" si="8"/>
        <v>0</v>
      </c>
      <c r="D33" s="16">
        <v>0</v>
      </c>
      <c r="E33" s="23">
        <f t="shared" si="0"/>
        <v>0</v>
      </c>
      <c r="F33" s="16">
        <v>0</v>
      </c>
      <c r="G33" s="23">
        <f t="shared" si="1"/>
        <v>0</v>
      </c>
      <c r="H33" s="16">
        <v>0</v>
      </c>
      <c r="I33" s="23">
        <f t="shared" si="2"/>
        <v>0</v>
      </c>
      <c r="J33" s="16">
        <v>1</v>
      </c>
      <c r="K33" s="23">
        <f t="shared" si="3"/>
        <v>1.7761989342806395E-3</v>
      </c>
      <c r="L33" s="16">
        <v>1</v>
      </c>
      <c r="M33" s="23">
        <f t="shared" si="4"/>
        <v>1.7761989342806395E-3</v>
      </c>
      <c r="N33" s="16">
        <v>0</v>
      </c>
      <c r="O33" s="23">
        <f t="shared" si="5"/>
        <v>0</v>
      </c>
      <c r="P33" s="16">
        <v>1</v>
      </c>
      <c r="Q33" s="23">
        <f t="shared" si="6"/>
        <v>9.46969696969697E-4</v>
      </c>
      <c r="R33" s="16">
        <v>1</v>
      </c>
      <c r="S33" s="23">
        <f t="shared" si="7"/>
        <v>9.46969696969697E-4</v>
      </c>
    </row>
    <row r="34" spans="1:19">
      <c r="A34" s="7" t="s">
        <v>19</v>
      </c>
      <c r="B34" s="14">
        <v>35</v>
      </c>
      <c r="C34" s="22">
        <f t="shared" si="8"/>
        <v>7.099391480730223E-2</v>
      </c>
      <c r="D34" s="16">
        <v>42</v>
      </c>
      <c r="E34" s="23">
        <f t="shared" si="0"/>
        <v>8.5192697768762676E-2</v>
      </c>
      <c r="F34" s="16">
        <v>77</v>
      </c>
      <c r="G34" s="23">
        <f t="shared" si="1"/>
        <v>0.15618661257606492</v>
      </c>
      <c r="H34" s="16">
        <v>21</v>
      </c>
      <c r="I34" s="23">
        <f t="shared" si="2"/>
        <v>3.7300177619893425E-2</v>
      </c>
      <c r="J34" s="16">
        <v>41</v>
      </c>
      <c r="K34" s="23">
        <f t="shared" si="3"/>
        <v>7.2824156305506219E-2</v>
      </c>
      <c r="L34" s="16">
        <v>62</v>
      </c>
      <c r="M34" s="23">
        <f t="shared" si="4"/>
        <v>0.11012433392539965</v>
      </c>
      <c r="N34" s="16">
        <v>56</v>
      </c>
      <c r="O34" s="23">
        <f t="shared" si="5"/>
        <v>5.3030303030303032E-2</v>
      </c>
      <c r="P34" s="16">
        <v>83</v>
      </c>
      <c r="Q34" s="23">
        <f t="shared" si="6"/>
        <v>7.8598484848484848E-2</v>
      </c>
      <c r="R34" s="16">
        <v>139</v>
      </c>
      <c r="S34" s="23">
        <f t="shared" si="7"/>
        <v>0.13162878787878787</v>
      </c>
    </row>
    <row r="35" spans="1:19">
      <c r="A35" s="7" t="s">
        <v>2</v>
      </c>
      <c r="B35" s="14">
        <f>SUM(B21:B34)</f>
        <v>227</v>
      </c>
      <c r="C35" s="22">
        <f t="shared" si="8"/>
        <v>0.46044624746450302</v>
      </c>
      <c r="D35" s="16">
        <f>SUM(D21:D34)</f>
        <v>266</v>
      </c>
      <c r="E35" s="23">
        <f t="shared" si="0"/>
        <v>0.53955375253549698</v>
      </c>
      <c r="F35" s="16">
        <f>SUM(F21:F34)</f>
        <v>493</v>
      </c>
      <c r="G35" s="23">
        <f t="shared" si="1"/>
        <v>1</v>
      </c>
      <c r="H35" s="16">
        <f>SUM(H21:H34)</f>
        <v>230</v>
      </c>
      <c r="I35" s="23">
        <f t="shared" si="2"/>
        <v>0.40852575488454707</v>
      </c>
      <c r="J35" s="16">
        <f>SUM(J21:J34)</f>
        <v>333</v>
      </c>
      <c r="K35" s="23">
        <f t="shared" si="3"/>
        <v>0.59147424511545288</v>
      </c>
      <c r="L35" s="16">
        <f>SUM(L21:L34)</f>
        <v>563</v>
      </c>
      <c r="M35" s="23">
        <f t="shared" si="4"/>
        <v>1</v>
      </c>
      <c r="N35" s="16">
        <f>SUM(N21:N34)</f>
        <v>457</v>
      </c>
      <c r="O35" s="23">
        <f t="shared" si="5"/>
        <v>0.43276515151515149</v>
      </c>
      <c r="P35" s="16">
        <f>SUM(P21:P34)</f>
        <v>599</v>
      </c>
      <c r="Q35" s="23">
        <f t="shared" si="6"/>
        <v>0.56723484848484851</v>
      </c>
      <c r="R35" s="16">
        <f>SUM(R21:R34)</f>
        <v>1056</v>
      </c>
      <c r="S35" s="23">
        <f t="shared" si="7"/>
        <v>1</v>
      </c>
    </row>
    <row r="36" spans="1:19">
      <c r="A36" s="8" t="s">
        <v>20</v>
      </c>
      <c r="D36" s="16"/>
      <c r="E36" s="23"/>
      <c r="F36" s="16"/>
      <c r="G36" s="23"/>
      <c r="H36" s="16"/>
      <c r="I36" s="23"/>
      <c r="J36" s="16"/>
      <c r="K36" s="23"/>
      <c r="L36" s="16"/>
      <c r="M36" s="23"/>
      <c r="N36" s="16"/>
      <c r="O36" s="23"/>
      <c r="P36" s="16"/>
      <c r="Q36" s="23"/>
      <c r="R36" s="16"/>
      <c r="S36" s="23"/>
    </row>
    <row r="37" spans="1:19">
      <c r="A37" s="7" t="s">
        <v>21</v>
      </c>
      <c r="B37" s="14">
        <v>224</v>
      </c>
      <c r="C37" s="22">
        <f>B37/493</f>
        <v>0.45436105476673427</v>
      </c>
      <c r="D37" s="14">
        <v>257</v>
      </c>
      <c r="E37" s="22">
        <f>D37/493</f>
        <v>0.52129817444219062</v>
      </c>
      <c r="F37" s="14">
        <v>481</v>
      </c>
      <c r="G37" s="22">
        <f>F37/493</f>
        <v>0.97565922920892489</v>
      </c>
      <c r="H37" s="14">
        <v>225</v>
      </c>
      <c r="I37" s="22">
        <f>H37/563</f>
        <v>0.39964476021314388</v>
      </c>
      <c r="J37" s="14">
        <v>315</v>
      </c>
      <c r="K37" s="22">
        <f>J37/563</f>
        <v>0.55950266429840145</v>
      </c>
      <c r="L37" s="14">
        <v>540</v>
      </c>
      <c r="M37" s="22">
        <f>L37/563</f>
        <v>0.95914742451154533</v>
      </c>
      <c r="N37" s="14">
        <v>449</v>
      </c>
      <c r="O37" s="22">
        <f>N37/1056</f>
        <v>0.42518939393939392</v>
      </c>
      <c r="P37" s="14">
        <v>572</v>
      </c>
      <c r="Q37" s="22">
        <f>P37/1056</f>
        <v>0.54166666666666663</v>
      </c>
      <c r="R37" s="14">
        <v>1021</v>
      </c>
      <c r="S37" s="22">
        <f>R37/1056</f>
        <v>0.96685606060606055</v>
      </c>
    </row>
    <row r="38" spans="1:19">
      <c r="A38" s="7" t="s">
        <v>22</v>
      </c>
      <c r="B38" s="14">
        <v>2</v>
      </c>
      <c r="C38" s="22">
        <f t="shared" ref="C38:C45" si="9">B38/493</f>
        <v>4.0567951318458417E-3</v>
      </c>
      <c r="D38" s="14">
        <v>6</v>
      </c>
      <c r="E38" s="22">
        <f t="shared" ref="E38:E45" si="10">D38/493</f>
        <v>1.2170385395537525E-2</v>
      </c>
      <c r="F38" s="14">
        <v>8</v>
      </c>
      <c r="G38" s="22">
        <f t="shared" ref="G38:G45" si="11">F38/493</f>
        <v>1.6227180527383367E-2</v>
      </c>
      <c r="H38" s="14">
        <v>3</v>
      </c>
      <c r="I38" s="22">
        <f t="shared" ref="I38:I45" si="12">H38/563</f>
        <v>5.3285968028419185E-3</v>
      </c>
      <c r="J38" s="14">
        <v>7</v>
      </c>
      <c r="K38" s="22">
        <f t="shared" ref="K38:K45" si="13">J38/563</f>
        <v>1.2433392539964476E-2</v>
      </c>
      <c r="L38" s="14">
        <v>10</v>
      </c>
      <c r="M38" s="22">
        <f t="shared" ref="M38:M45" si="14">L38/563</f>
        <v>1.7761989342806393E-2</v>
      </c>
      <c r="N38" s="14">
        <v>5</v>
      </c>
      <c r="O38" s="22">
        <f t="shared" ref="O38:O45" si="15">N38/1056</f>
        <v>4.734848484848485E-3</v>
      </c>
      <c r="P38" s="14">
        <v>13</v>
      </c>
      <c r="Q38" s="22">
        <f t="shared" ref="Q38:Q45" si="16">P38/1056</f>
        <v>1.231060606060606E-2</v>
      </c>
      <c r="R38" s="14">
        <v>18</v>
      </c>
      <c r="S38" s="22">
        <f t="shared" ref="S38:S45" si="17">R38/1056</f>
        <v>1.7045454545454544E-2</v>
      </c>
    </row>
    <row r="39" spans="1:19">
      <c r="A39" s="7" t="s">
        <v>23</v>
      </c>
      <c r="B39" s="14">
        <v>1</v>
      </c>
      <c r="C39" s="22">
        <f t="shared" si="9"/>
        <v>2.0283975659229209E-3</v>
      </c>
      <c r="D39" s="14">
        <v>0</v>
      </c>
      <c r="E39" s="22">
        <f t="shared" si="10"/>
        <v>0</v>
      </c>
      <c r="F39" s="14">
        <v>1</v>
      </c>
      <c r="G39" s="22">
        <f t="shared" si="11"/>
        <v>2.0283975659229209E-3</v>
      </c>
      <c r="H39" s="14">
        <v>1</v>
      </c>
      <c r="I39" s="22">
        <f t="shared" si="12"/>
        <v>1.7761989342806395E-3</v>
      </c>
      <c r="J39" s="14">
        <v>1</v>
      </c>
      <c r="K39" s="22">
        <f t="shared" si="13"/>
        <v>1.7761989342806395E-3</v>
      </c>
      <c r="L39" s="14">
        <v>2</v>
      </c>
      <c r="M39" s="22">
        <f t="shared" si="14"/>
        <v>3.552397868561279E-3</v>
      </c>
      <c r="N39" s="14">
        <v>2</v>
      </c>
      <c r="O39" s="22">
        <f t="shared" si="15"/>
        <v>1.893939393939394E-3</v>
      </c>
      <c r="P39" s="14">
        <v>1</v>
      </c>
      <c r="Q39" s="22">
        <f t="shared" si="16"/>
        <v>9.46969696969697E-4</v>
      </c>
      <c r="R39" s="14">
        <v>3</v>
      </c>
      <c r="S39" s="22">
        <f t="shared" si="17"/>
        <v>2.840909090909091E-3</v>
      </c>
    </row>
    <row r="40" spans="1:19">
      <c r="A40" s="7" t="s">
        <v>24</v>
      </c>
      <c r="B40" s="14">
        <v>0</v>
      </c>
      <c r="C40" s="22">
        <f t="shared" si="9"/>
        <v>0</v>
      </c>
      <c r="D40" s="14">
        <v>3</v>
      </c>
      <c r="E40" s="22">
        <f t="shared" si="10"/>
        <v>6.0851926977687626E-3</v>
      </c>
      <c r="F40" s="14">
        <v>3</v>
      </c>
      <c r="G40" s="22">
        <f t="shared" si="11"/>
        <v>6.0851926977687626E-3</v>
      </c>
      <c r="H40" s="14">
        <v>1</v>
      </c>
      <c r="I40" s="22">
        <f t="shared" si="12"/>
        <v>1.7761989342806395E-3</v>
      </c>
      <c r="J40" s="14">
        <v>3</v>
      </c>
      <c r="K40" s="22">
        <f t="shared" si="13"/>
        <v>5.3285968028419185E-3</v>
      </c>
      <c r="L40" s="14">
        <v>4</v>
      </c>
      <c r="M40" s="22">
        <f t="shared" si="14"/>
        <v>7.104795737122558E-3</v>
      </c>
      <c r="N40" s="14">
        <v>1</v>
      </c>
      <c r="O40" s="22">
        <f t="shared" si="15"/>
        <v>9.46969696969697E-4</v>
      </c>
      <c r="P40" s="14">
        <v>6</v>
      </c>
      <c r="Q40" s="22">
        <f t="shared" si="16"/>
        <v>5.681818181818182E-3</v>
      </c>
      <c r="R40" s="14">
        <v>7</v>
      </c>
      <c r="S40" s="22">
        <f t="shared" si="17"/>
        <v>6.628787878787879E-3</v>
      </c>
    </row>
    <row r="41" spans="1:19">
      <c r="A41" s="7" t="s">
        <v>25</v>
      </c>
      <c r="B41" s="14">
        <v>0</v>
      </c>
      <c r="C41" s="22">
        <f t="shared" si="9"/>
        <v>0</v>
      </c>
      <c r="D41" s="14">
        <v>0</v>
      </c>
      <c r="E41" s="22">
        <f t="shared" si="10"/>
        <v>0</v>
      </c>
      <c r="F41" s="14">
        <v>0</v>
      </c>
      <c r="G41" s="22">
        <f t="shared" si="11"/>
        <v>0</v>
      </c>
      <c r="H41" s="14">
        <v>0</v>
      </c>
      <c r="I41" s="22">
        <f t="shared" si="12"/>
        <v>0</v>
      </c>
      <c r="J41" s="14">
        <v>1</v>
      </c>
      <c r="K41" s="22">
        <f t="shared" si="13"/>
        <v>1.7761989342806395E-3</v>
      </c>
      <c r="L41" s="14">
        <v>1</v>
      </c>
      <c r="M41" s="22">
        <f t="shared" si="14"/>
        <v>1.7761989342806395E-3</v>
      </c>
      <c r="N41" s="14">
        <v>0</v>
      </c>
      <c r="O41" s="22">
        <f t="shared" si="15"/>
        <v>0</v>
      </c>
      <c r="P41" s="15">
        <v>1</v>
      </c>
      <c r="Q41" s="22">
        <f t="shared" si="16"/>
        <v>9.46969696969697E-4</v>
      </c>
      <c r="R41" s="14">
        <v>1</v>
      </c>
      <c r="S41" s="22">
        <f t="shared" si="17"/>
        <v>9.46969696969697E-4</v>
      </c>
    </row>
    <row r="42" spans="1:19">
      <c r="A42" s="7" t="s">
        <v>26</v>
      </c>
      <c r="B42" s="14">
        <v>0</v>
      </c>
      <c r="C42" s="22">
        <f t="shared" si="9"/>
        <v>0</v>
      </c>
      <c r="D42" s="14">
        <v>0</v>
      </c>
      <c r="E42" s="22">
        <f t="shared" si="10"/>
        <v>0</v>
      </c>
      <c r="F42" s="14">
        <v>0</v>
      </c>
      <c r="G42" s="22">
        <f t="shared" si="11"/>
        <v>0</v>
      </c>
      <c r="H42" s="14">
        <v>0</v>
      </c>
      <c r="I42" s="22">
        <f t="shared" si="12"/>
        <v>0</v>
      </c>
      <c r="J42" s="14">
        <v>2</v>
      </c>
      <c r="K42" s="22">
        <f t="shared" si="13"/>
        <v>3.552397868561279E-3</v>
      </c>
      <c r="L42" s="14">
        <v>2</v>
      </c>
      <c r="M42" s="22">
        <f t="shared" si="14"/>
        <v>3.552397868561279E-3</v>
      </c>
      <c r="N42" s="14">
        <v>0</v>
      </c>
      <c r="O42" s="22">
        <f t="shared" si="15"/>
        <v>0</v>
      </c>
      <c r="P42" s="14">
        <v>2</v>
      </c>
      <c r="Q42" s="22">
        <f t="shared" si="16"/>
        <v>1.893939393939394E-3</v>
      </c>
      <c r="R42" s="14">
        <v>2</v>
      </c>
      <c r="S42" s="22">
        <f t="shared" si="17"/>
        <v>1.893939393939394E-3</v>
      </c>
    </row>
    <row r="43" spans="1:19">
      <c r="A43" s="7" t="s">
        <v>27</v>
      </c>
      <c r="B43" s="14">
        <v>0</v>
      </c>
      <c r="C43" s="22">
        <f t="shared" si="9"/>
        <v>0</v>
      </c>
      <c r="D43" s="14">
        <v>0</v>
      </c>
      <c r="E43" s="22">
        <f t="shared" si="10"/>
        <v>0</v>
      </c>
      <c r="F43" s="14">
        <v>0</v>
      </c>
      <c r="G43" s="22">
        <f t="shared" si="11"/>
        <v>0</v>
      </c>
      <c r="H43" s="14">
        <v>0</v>
      </c>
      <c r="I43" s="22">
        <f t="shared" si="12"/>
        <v>0</v>
      </c>
      <c r="J43" s="14">
        <v>3</v>
      </c>
      <c r="K43" s="22">
        <f t="shared" si="13"/>
        <v>5.3285968028419185E-3</v>
      </c>
      <c r="L43" s="14">
        <v>3</v>
      </c>
      <c r="M43" s="22">
        <f t="shared" si="14"/>
        <v>5.3285968028419185E-3</v>
      </c>
      <c r="N43" s="14">
        <v>0</v>
      </c>
      <c r="O43" s="22">
        <f t="shared" si="15"/>
        <v>0</v>
      </c>
      <c r="P43" s="14">
        <v>3</v>
      </c>
      <c r="Q43" s="22">
        <f t="shared" si="16"/>
        <v>2.840909090909091E-3</v>
      </c>
      <c r="R43" s="14">
        <v>3</v>
      </c>
      <c r="S43" s="22">
        <f t="shared" si="17"/>
        <v>2.840909090909091E-3</v>
      </c>
    </row>
    <row r="44" spans="1:19">
      <c r="A44" s="7" t="s">
        <v>28</v>
      </c>
      <c r="B44" s="14">
        <v>0</v>
      </c>
      <c r="C44" s="22">
        <f t="shared" si="9"/>
        <v>0</v>
      </c>
      <c r="D44" s="14">
        <v>0</v>
      </c>
      <c r="E44" s="22">
        <f t="shared" si="10"/>
        <v>0</v>
      </c>
      <c r="F44" s="14">
        <v>0</v>
      </c>
      <c r="G44" s="22">
        <f t="shared" si="11"/>
        <v>0</v>
      </c>
      <c r="H44" s="14">
        <v>0</v>
      </c>
      <c r="I44" s="22">
        <f t="shared" si="12"/>
        <v>0</v>
      </c>
      <c r="J44" s="14">
        <v>1</v>
      </c>
      <c r="K44" s="22">
        <f t="shared" si="13"/>
        <v>1.7761989342806395E-3</v>
      </c>
      <c r="L44" s="14">
        <v>1</v>
      </c>
      <c r="M44" s="22">
        <f t="shared" si="14"/>
        <v>1.7761989342806395E-3</v>
      </c>
      <c r="N44" s="14">
        <v>0</v>
      </c>
      <c r="O44" s="22">
        <f t="shared" si="15"/>
        <v>0</v>
      </c>
      <c r="P44" s="14">
        <v>1</v>
      </c>
      <c r="Q44" s="22">
        <f t="shared" si="16"/>
        <v>9.46969696969697E-4</v>
      </c>
      <c r="R44" s="14">
        <v>1</v>
      </c>
      <c r="S44" s="22">
        <f t="shared" si="17"/>
        <v>9.46969696969697E-4</v>
      </c>
    </row>
    <row r="45" spans="1:19">
      <c r="A45" s="7" t="s">
        <v>2</v>
      </c>
      <c r="B45" s="14">
        <f>SUM(B37:B44)</f>
        <v>227</v>
      </c>
      <c r="C45" s="22">
        <f t="shared" si="9"/>
        <v>0.46044624746450302</v>
      </c>
      <c r="D45" s="14">
        <f>SUM(D37:D44)</f>
        <v>266</v>
      </c>
      <c r="E45" s="22">
        <f t="shared" si="10"/>
        <v>0.53955375253549698</v>
      </c>
      <c r="F45" s="14">
        <f>SUM(F37:F44)</f>
        <v>493</v>
      </c>
      <c r="G45" s="22">
        <f t="shared" si="11"/>
        <v>1</v>
      </c>
      <c r="H45" s="14">
        <f>SUM(H37:H44)</f>
        <v>230</v>
      </c>
      <c r="I45" s="22">
        <f t="shared" si="12"/>
        <v>0.40852575488454707</v>
      </c>
      <c r="J45" s="14">
        <f>SUM(J37:J44)</f>
        <v>333</v>
      </c>
      <c r="K45" s="22">
        <f t="shared" si="13"/>
        <v>0.59147424511545288</v>
      </c>
      <c r="L45" s="14">
        <f>SUM(L37:L44)</f>
        <v>563</v>
      </c>
      <c r="M45" s="22">
        <f t="shared" si="14"/>
        <v>1</v>
      </c>
      <c r="N45" s="14">
        <f>SUM(N37:N44)</f>
        <v>457</v>
      </c>
      <c r="O45" s="22">
        <f t="shared" si="15"/>
        <v>0.43276515151515149</v>
      </c>
      <c r="P45" s="14">
        <f>SUM(P37:P44)</f>
        <v>599</v>
      </c>
      <c r="Q45" s="22">
        <f t="shared" si="16"/>
        <v>0.56723484848484851</v>
      </c>
      <c r="R45" s="14">
        <f>SUM(R37:R44)</f>
        <v>1056</v>
      </c>
      <c r="S45" s="22">
        <f t="shared" si="17"/>
        <v>1</v>
      </c>
    </row>
    <row r="46" spans="1:19">
      <c r="A46" s="8" t="s">
        <v>29</v>
      </c>
    </row>
    <row r="47" spans="1:19" s="9" customFormat="1">
      <c r="A47" s="10" t="s">
        <v>30</v>
      </c>
      <c r="B47" s="16">
        <v>18</v>
      </c>
      <c r="C47" s="23">
        <f>B47/493</f>
        <v>3.6511156186612576E-2</v>
      </c>
      <c r="D47" s="16">
        <v>15</v>
      </c>
      <c r="E47" s="23">
        <f>D47/493</f>
        <v>3.0425963488843813E-2</v>
      </c>
      <c r="F47" s="16">
        <v>33</v>
      </c>
      <c r="G47" s="23">
        <f>F47/493</f>
        <v>6.6937119675456389E-2</v>
      </c>
      <c r="H47" s="16">
        <v>19</v>
      </c>
      <c r="I47" s="23">
        <f>H47/563</f>
        <v>3.3747779751332148E-2</v>
      </c>
      <c r="J47" s="16">
        <v>29</v>
      </c>
      <c r="K47" s="23">
        <f>J47/563</f>
        <v>5.1509769094138541E-2</v>
      </c>
      <c r="L47" s="16">
        <v>48</v>
      </c>
      <c r="M47" s="23">
        <f>L47/563</f>
        <v>8.5257548845470696E-2</v>
      </c>
      <c r="N47" s="16">
        <v>37</v>
      </c>
      <c r="O47" s="23">
        <f>N47/1056</f>
        <v>3.5037878787878785E-2</v>
      </c>
      <c r="P47" s="16">
        <v>44</v>
      </c>
      <c r="Q47" s="23">
        <f>P47/1056</f>
        <v>4.1666666666666664E-2</v>
      </c>
      <c r="R47" s="16">
        <v>81</v>
      </c>
      <c r="S47" s="23">
        <f>R47/1056</f>
        <v>7.6704545454545456E-2</v>
      </c>
    </row>
    <row r="48" spans="1:19" s="9" customFormat="1">
      <c r="A48" s="10" t="s">
        <v>31</v>
      </c>
      <c r="B48" s="16">
        <v>6</v>
      </c>
      <c r="C48" s="23">
        <f t="shared" ref="C48:C72" si="18">B48/493</f>
        <v>1.2170385395537525E-2</v>
      </c>
      <c r="D48" s="16">
        <v>3</v>
      </c>
      <c r="E48" s="23">
        <f t="shared" ref="E48:E117" si="19">D48/493</f>
        <v>6.0851926977687626E-3</v>
      </c>
      <c r="F48" s="16">
        <v>9</v>
      </c>
      <c r="G48" s="23">
        <f t="shared" ref="G48:G117" si="20">F48/493</f>
        <v>1.8255578093306288E-2</v>
      </c>
      <c r="H48" s="16">
        <v>3</v>
      </c>
      <c r="I48" s="23">
        <f t="shared" ref="I48:I117" si="21">H48/563</f>
        <v>5.3285968028419185E-3</v>
      </c>
      <c r="J48" s="16">
        <v>1</v>
      </c>
      <c r="K48" s="23">
        <f t="shared" ref="K48:K117" si="22">J48/563</f>
        <v>1.7761989342806395E-3</v>
      </c>
      <c r="L48" s="16">
        <v>4</v>
      </c>
      <c r="M48" s="23">
        <f t="shared" ref="M48:M117" si="23">L48/563</f>
        <v>7.104795737122558E-3</v>
      </c>
      <c r="N48" s="16">
        <v>9</v>
      </c>
      <c r="O48" s="23">
        <f t="shared" ref="O48:O117" si="24">N48/1056</f>
        <v>8.5227272727272721E-3</v>
      </c>
      <c r="P48" s="16">
        <v>4</v>
      </c>
      <c r="Q48" s="23">
        <f t="shared" ref="Q48:Q117" si="25">P48/1056</f>
        <v>3.787878787878788E-3</v>
      </c>
      <c r="R48" s="16">
        <v>13</v>
      </c>
      <c r="S48" s="23">
        <f t="shared" ref="S48:S117" si="26">R48/1056</f>
        <v>1.231060606060606E-2</v>
      </c>
    </row>
    <row r="49" spans="1:19" s="9" customFormat="1">
      <c r="A49" s="10" t="s">
        <v>32</v>
      </c>
      <c r="B49" s="16">
        <v>5</v>
      </c>
      <c r="C49" s="23">
        <f t="shared" si="18"/>
        <v>1.0141987829614604E-2</v>
      </c>
      <c r="D49" s="16">
        <v>0</v>
      </c>
      <c r="E49" s="23">
        <f t="shared" si="19"/>
        <v>0</v>
      </c>
      <c r="F49" s="16">
        <v>5</v>
      </c>
      <c r="G49" s="23">
        <f t="shared" si="20"/>
        <v>1.0141987829614604E-2</v>
      </c>
      <c r="H49" s="16">
        <v>1</v>
      </c>
      <c r="I49" s="23">
        <f t="shared" si="21"/>
        <v>1.7761989342806395E-3</v>
      </c>
      <c r="J49" s="16">
        <v>2</v>
      </c>
      <c r="K49" s="23">
        <f t="shared" si="22"/>
        <v>3.552397868561279E-3</v>
      </c>
      <c r="L49" s="16">
        <v>3</v>
      </c>
      <c r="M49" s="23">
        <f t="shared" si="23"/>
        <v>5.3285968028419185E-3</v>
      </c>
      <c r="N49" s="16">
        <v>6</v>
      </c>
      <c r="O49" s="23">
        <f t="shared" si="24"/>
        <v>5.681818181818182E-3</v>
      </c>
      <c r="P49" s="16">
        <v>2</v>
      </c>
      <c r="Q49" s="23">
        <f t="shared" si="25"/>
        <v>1.893939393939394E-3</v>
      </c>
      <c r="R49" s="16">
        <v>8</v>
      </c>
      <c r="S49" s="23">
        <f t="shared" si="26"/>
        <v>7.575757575757576E-3</v>
      </c>
    </row>
    <row r="50" spans="1:19" s="9" customFormat="1">
      <c r="A50" s="11" t="s">
        <v>33</v>
      </c>
      <c r="B50" s="16">
        <v>2</v>
      </c>
      <c r="C50" s="23">
        <f t="shared" si="18"/>
        <v>4.0567951318458417E-3</v>
      </c>
      <c r="D50" s="16">
        <v>9</v>
      </c>
      <c r="E50" s="23">
        <f t="shared" si="19"/>
        <v>1.8255578093306288E-2</v>
      </c>
      <c r="F50" s="16">
        <v>11</v>
      </c>
      <c r="G50" s="23">
        <f t="shared" si="20"/>
        <v>2.231237322515213E-2</v>
      </c>
      <c r="H50" s="16">
        <v>6</v>
      </c>
      <c r="I50" s="23">
        <f t="shared" si="21"/>
        <v>1.0657193605683837E-2</v>
      </c>
      <c r="J50" s="16">
        <v>5</v>
      </c>
      <c r="K50" s="23">
        <f t="shared" si="22"/>
        <v>8.8809946714031966E-3</v>
      </c>
      <c r="L50" s="16">
        <v>11</v>
      </c>
      <c r="M50" s="23">
        <f t="shared" si="23"/>
        <v>1.9538188277087035E-2</v>
      </c>
      <c r="N50" s="16">
        <v>2</v>
      </c>
      <c r="O50" s="23">
        <f t="shared" si="24"/>
        <v>1.893939393939394E-3</v>
      </c>
      <c r="P50" s="16">
        <v>19</v>
      </c>
      <c r="Q50" s="23">
        <f t="shared" si="25"/>
        <v>1.7992424242424244E-2</v>
      </c>
      <c r="R50" s="16">
        <v>21</v>
      </c>
      <c r="S50" s="23">
        <f t="shared" si="26"/>
        <v>1.9886363636363636E-2</v>
      </c>
    </row>
    <row r="51" spans="1:19" s="9" customFormat="1">
      <c r="A51" s="11" t="s">
        <v>34</v>
      </c>
      <c r="B51" s="16">
        <v>7</v>
      </c>
      <c r="C51" s="23">
        <f t="shared" si="18"/>
        <v>1.4198782961460446E-2</v>
      </c>
      <c r="D51" s="16">
        <v>5</v>
      </c>
      <c r="E51" s="23">
        <f t="shared" si="19"/>
        <v>1.0141987829614604E-2</v>
      </c>
      <c r="F51" s="16">
        <v>12</v>
      </c>
      <c r="G51" s="23">
        <f t="shared" si="20"/>
        <v>2.434077079107505E-2</v>
      </c>
      <c r="H51" s="16">
        <v>0</v>
      </c>
      <c r="I51" s="23">
        <f t="shared" si="21"/>
        <v>0</v>
      </c>
      <c r="J51" s="16">
        <v>10</v>
      </c>
      <c r="K51" s="23">
        <f t="shared" si="22"/>
        <v>1.7761989342806393E-2</v>
      </c>
      <c r="L51" s="16">
        <v>10</v>
      </c>
      <c r="M51" s="23">
        <f t="shared" si="23"/>
        <v>1.7761989342806393E-2</v>
      </c>
      <c r="N51" s="16">
        <v>13</v>
      </c>
      <c r="O51" s="23">
        <f t="shared" si="24"/>
        <v>1.231060606060606E-2</v>
      </c>
      <c r="P51" s="16">
        <v>10</v>
      </c>
      <c r="Q51" s="23">
        <f t="shared" si="25"/>
        <v>9.46969696969697E-3</v>
      </c>
      <c r="R51" s="16">
        <v>23</v>
      </c>
      <c r="S51" s="23">
        <f t="shared" si="26"/>
        <v>2.1780303030303032E-2</v>
      </c>
    </row>
    <row r="52" spans="1:19" s="9" customFormat="1">
      <c r="A52" s="11" t="s">
        <v>35</v>
      </c>
      <c r="B52" s="16">
        <v>30</v>
      </c>
      <c r="C52" s="23">
        <f t="shared" si="18"/>
        <v>6.0851926977687626E-2</v>
      </c>
      <c r="D52" s="16">
        <v>34</v>
      </c>
      <c r="E52" s="23">
        <f t="shared" si="19"/>
        <v>6.8965517241379309E-2</v>
      </c>
      <c r="F52" s="16">
        <v>64</v>
      </c>
      <c r="G52" s="23">
        <f t="shared" si="20"/>
        <v>0.12981744421906694</v>
      </c>
      <c r="H52" s="16">
        <v>34</v>
      </c>
      <c r="I52" s="23">
        <f t="shared" si="21"/>
        <v>6.0390763765541741E-2</v>
      </c>
      <c r="J52" s="16">
        <v>44</v>
      </c>
      <c r="K52" s="23">
        <f t="shared" si="22"/>
        <v>7.8152753108348141E-2</v>
      </c>
      <c r="L52" s="16">
        <v>78</v>
      </c>
      <c r="M52" s="23">
        <f t="shared" si="23"/>
        <v>0.13854351687388988</v>
      </c>
      <c r="N52" s="16">
        <v>64</v>
      </c>
      <c r="O52" s="23">
        <f t="shared" si="24"/>
        <v>6.0606060606060608E-2</v>
      </c>
      <c r="P52" s="16">
        <v>78</v>
      </c>
      <c r="Q52" s="23">
        <f t="shared" si="25"/>
        <v>7.3863636363636367E-2</v>
      </c>
      <c r="R52" s="16">
        <v>142</v>
      </c>
      <c r="S52" s="23">
        <f t="shared" si="26"/>
        <v>0.13446969696969696</v>
      </c>
    </row>
    <row r="53" spans="1:19" s="9" customFormat="1">
      <c r="A53" s="11" t="s">
        <v>36</v>
      </c>
      <c r="B53" s="16">
        <v>10</v>
      </c>
      <c r="C53" s="23">
        <f t="shared" si="18"/>
        <v>2.0283975659229209E-2</v>
      </c>
      <c r="D53" s="16">
        <v>5</v>
      </c>
      <c r="E53" s="23">
        <f t="shared" si="19"/>
        <v>1.0141987829614604E-2</v>
      </c>
      <c r="F53" s="16">
        <v>15</v>
      </c>
      <c r="G53" s="23">
        <f t="shared" si="20"/>
        <v>3.0425963488843813E-2</v>
      </c>
      <c r="H53" s="16">
        <v>5</v>
      </c>
      <c r="I53" s="23">
        <f t="shared" si="21"/>
        <v>8.8809946714031966E-3</v>
      </c>
      <c r="J53" s="16">
        <v>6</v>
      </c>
      <c r="K53" s="23">
        <f t="shared" si="22"/>
        <v>1.0657193605683837E-2</v>
      </c>
      <c r="L53" s="16">
        <v>11</v>
      </c>
      <c r="M53" s="23">
        <f t="shared" si="23"/>
        <v>1.9538188277087035E-2</v>
      </c>
      <c r="N53" s="16">
        <v>15</v>
      </c>
      <c r="O53" s="23">
        <f t="shared" si="24"/>
        <v>1.4204545454545454E-2</v>
      </c>
      <c r="P53" s="16">
        <v>11</v>
      </c>
      <c r="Q53" s="23">
        <f t="shared" si="25"/>
        <v>1.0416666666666666E-2</v>
      </c>
      <c r="R53" s="16">
        <v>26</v>
      </c>
      <c r="S53" s="23">
        <f t="shared" si="26"/>
        <v>2.462121212121212E-2</v>
      </c>
    </row>
    <row r="54" spans="1:19" s="9" customFormat="1">
      <c r="A54" s="11" t="s">
        <v>37</v>
      </c>
      <c r="B54" s="16">
        <v>7</v>
      </c>
      <c r="C54" s="23">
        <f t="shared" si="18"/>
        <v>1.4198782961460446E-2</v>
      </c>
      <c r="D54" s="16">
        <v>16</v>
      </c>
      <c r="E54" s="23">
        <f t="shared" si="19"/>
        <v>3.2454361054766734E-2</v>
      </c>
      <c r="F54" s="16">
        <v>23</v>
      </c>
      <c r="G54" s="23">
        <f t="shared" si="20"/>
        <v>4.665314401622718E-2</v>
      </c>
      <c r="H54" s="16">
        <v>8</v>
      </c>
      <c r="I54" s="23">
        <f t="shared" si="21"/>
        <v>1.4209591474245116E-2</v>
      </c>
      <c r="J54" s="16">
        <v>21</v>
      </c>
      <c r="K54" s="23">
        <f t="shared" si="22"/>
        <v>3.7300177619893425E-2</v>
      </c>
      <c r="L54" s="16">
        <v>29</v>
      </c>
      <c r="M54" s="23">
        <f t="shared" si="23"/>
        <v>5.1509769094138541E-2</v>
      </c>
      <c r="N54" s="16">
        <v>15</v>
      </c>
      <c r="O54" s="23">
        <f t="shared" si="24"/>
        <v>1.4204545454545454E-2</v>
      </c>
      <c r="P54" s="16">
        <v>37</v>
      </c>
      <c r="Q54" s="23">
        <f t="shared" si="25"/>
        <v>3.5037878787878785E-2</v>
      </c>
      <c r="R54" s="16">
        <v>52</v>
      </c>
      <c r="S54" s="23">
        <f t="shared" si="26"/>
        <v>4.924242424242424E-2</v>
      </c>
    </row>
    <row r="55" spans="1:19" s="9" customFormat="1">
      <c r="A55" s="10" t="s">
        <v>38</v>
      </c>
      <c r="B55" s="16">
        <v>2</v>
      </c>
      <c r="C55" s="23">
        <f t="shared" si="18"/>
        <v>4.0567951318458417E-3</v>
      </c>
      <c r="D55" s="16">
        <v>4</v>
      </c>
      <c r="E55" s="23">
        <f t="shared" si="19"/>
        <v>8.1135902636916835E-3</v>
      </c>
      <c r="F55" s="16">
        <v>6</v>
      </c>
      <c r="G55" s="23">
        <f t="shared" si="20"/>
        <v>1.2170385395537525E-2</v>
      </c>
      <c r="H55" s="16">
        <v>4</v>
      </c>
      <c r="I55" s="23">
        <f t="shared" si="21"/>
        <v>7.104795737122558E-3</v>
      </c>
      <c r="J55" s="16">
        <v>9</v>
      </c>
      <c r="K55" s="23">
        <f t="shared" si="22"/>
        <v>1.5985790408525755E-2</v>
      </c>
      <c r="L55" s="16">
        <v>13</v>
      </c>
      <c r="M55" s="23">
        <f t="shared" si="23"/>
        <v>2.3090586145648313E-2</v>
      </c>
      <c r="N55" s="16">
        <v>6</v>
      </c>
      <c r="O55" s="23">
        <f t="shared" si="24"/>
        <v>5.681818181818182E-3</v>
      </c>
      <c r="P55" s="16">
        <v>13</v>
      </c>
      <c r="Q55" s="23">
        <f t="shared" si="25"/>
        <v>1.231060606060606E-2</v>
      </c>
      <c r="R55" s="16">
        <v>19</v>
      </c>
      <c r="S55" s="23">
        <f t="shared" si="26"/>
        <v>1.7992424242424244E-2</v>
      </c>
    </row>
    <row r="56" spans="1:19" s="9" customFormat="1">
      <c r="A56" s="10" t="s">
        <v>39</v>
      </c>
      <c r="B56" s="16">
        <v>10</v>
      </c>
      <c r="C56" s="23">
        <f t="shared" si="18"/>
        <v>2.0283975659229209E-2</v>
      </c>
      <c r="D56" s="16">
        <v>18</v>
      </c>
      <c r="E56" s="23">
        <f t="shared" si="19"/>
        <v>3.6511156186612576E-2</v>
      </c>
      <c r="F56" s="16">
        <v>28</v>
      </c>
      <c r="G56" s="23">
        <f t="shared" si="20"/>
        <v>5.6795131845841784E-2</v>
      </c>
      <c r="H56" s="16">
        <v>10</v>
      </c>
      <c r="I56" s="23">
        <f t="shared" si="21"/>
        <v>1.7761989342806393E-2</v>
      </c>
      <c r="J56" s="16">
        <v>20</v>
      </c>
      <c r="K56" s="23">
        <f t="shared" si="22"/>
        <v>3.5523978685612786E-2</v>
      </c>
      <c r="L56" s="16">
        <v>30</v>
      </c>
      <c r="M56" s="23">
        <f t="shared" si="23"/>
        <v>5.328596802841918E-2</v>
      </c>
      <c r="N56" s="16">
        <v>20</v>
      </c>
      <c r="O56" s="23">
        <f t="shared" si="24"/>
        <v>1.893939393939394E-2</v>
      </c>
      <c r="P56" s="16">
        <v>38</v>
      </c>
      <c r="Q56" s="23">
        <f t="shared" si="25"/>
        <v>3.5984848484848488E-2</v>
      </c>
      <c r="R56" s="16">
        <v>58</v>
      </c>
      <c r="S56" s="23">
        <f t="shared" si="26"/>
        <v>5.4924242424242424E-2</v>
      </c>
    </row>
    <row r="57" spans="1:19" s="9" customFormat="1">
      <c r="A57" s="10" t="s">
        <v>40</v>
      </c>
      <c r="B57" s="16">
        <v>5</v>
      </c>
      <c r="C57" s="23">
        <f t="shared" si="18"/>
        <v>1.0141987829614604E-2</v>
      </c>
      <c r="D57" s="16">
        <v>2</v>
      </c>
      <c r="E57" s="23">
        <f t="shared" si="19"/>
        <v>4.0567951318458417E-3</v>
      </c>
      <c r="F57" s="16">
        <v>7</v>
      </c>
      <c r="G57" s="23">
        <f t="shared" si="20"/>
        <v>1.4198782961460446E-2</v>
      </c>
      <c r="H57" s="16">
        <v>11</v>
      </c>
      <c r="I57" s="23">
        <f t="shared" si="21"/>
        <v>1.9538188277087035E-2</v>
      </c>
      <c r="J57" s="16">
        <v>9</v>
      </c>
      <c r="K57" s="23">
        <f t="shared" si="22"/>
        <v>1.5985790408525755E-2</v>
      </c>
      <c r="L57" s="16">
        <v>20</v>
      </c>
      <c r="M57" s="23">
        <f t="shared" si="23"/>
        <v>3.5523978685612786E-2</v>
      </c>
      <c r="N57" s="16">
        <v>16</v>
      </c>
      <c r="O57" s="23">
        <f t="shared" si="24"/>
        <v>1.5151515151515152E-2</v>
      </c>
      <c r="P57" s="16">
        <v>11</v>
      </c>
      <c r="Q57" s="23">
        <f t="shared" si="25"/>
        <v>1.0416666666666666E-2</v>
      </c>
      <c r="R57" s="16">
        <v>27</v>
      </c>
      <c r="S57" s="23">
        <f t="shared" si="26"/>
        <v>2.556818181818182E-2</v>
      </c>
    </row>
    <row r="58" spans="1:19" s="9" customFormat="1">
      <c r="A58" s="10" t="s">
        <v>41</v>
      </c>
      <c r="B58" s="16">
        <v>6</v>
      </c>
      <c r="C58" s="23">
        <f t="shared" si="18"/>
        <v>1.2170385395537525E-2</v>
      </c>
      <c r="D58" s="16">
        <v>16</v>
      </c>
      <c r="E58" s="23">
        <f t="shared" si="19"/>
        <v>3.2454361054766734E-2</v>
      </c>
      <c r="F58" s="16">
        <v>22</v>
      </c>
      <c r="G58" s="23">
        <f t="shared" si="20"/>
        <v>4.4624746450304259E-2</v>
      </c>
      <c r="H58" s="16">
        <v>11</v>
      </c>
      <c r="I58" s="23">
        <f t="shared" si="21"/>
        <v>1.9538188277087035E-2</v>
      </c>
      <c r="J58" s="16">
        <v>21</v>
      </c>
      <c r="K58" s="23">
        <f t="shared" si="22"/>
        <v>3.7300177619893425E-2</v>
      </c>
      <c r="L58" s="16">
        <v>32</v>
      </c>
      <c r="M58" s="23">
        <f t="shared" si="23"/>
        <v>5.6838365896980464E-2</v>
      </c>
      <c r="N58" s="16">
        <v>17</v>
      </c>
      <c r="O58" s="23">
        <f t="shared" si="24"/>
        <v>1.6098484848484848E-2</v>
      </c>
      <c r="P58" s="16">
        <v>37</v>
      </c>
      <c r="Q58" s="23">
        <f t="shared" si="25"/>
        <v>3.5037878787878785E-2</v>
      </c>
      <c r="R58" s="16">
        <v>54</v>
      </c>
      <c r="S58" s="23">
        <f t="shared" si="26"/>
        <v>5.113636363636364E-2</v>
      </c>
    </row>
    <row r="59" spans="1:19" s="9" customFormat="1">
      <c r="A59" s="10" t="s">
        <v>42</v>
      </c>
      <c r="B59" s="16">
        <v>1</v>
      </c>
      <c r="C59" s="23">
        <f t="shared" si="18"/>
        <v>2.0283975659229209E-3</v>
      </c>
      <c r="D59" s="16">
        <v>2</v>
      </c>
      <c r="E59" s="23">
        <f t="shared" si="19"/>
        <v>4.0567951318458417E-3</v>
      </c>
      <c r="F59" s="16">
        <v>3</v>
      </c>
      <c r="G59" s="23">
        <f t="shared" si="20"/>
        <v>6.0851926977687626E-3</v>
      </c>
      <c r="H59" s="16">
        <v>2</v>
      </c>
      <c r="I59" s="23">
        <f t="shared" si="21"/>
        <v>3.552397868561279E-3</v>
      </c>
      <c r="J59" s="16">
        <v>0</v>
      </c>
      <c r="K59" s="23">
        <f t="shared" si="22"/>
        <v>0</v>
      </c>
      <c r="L59" s="16">
        <v>2</v>
      </c>
      <c r="M59" s="23">
        <f t="shared" si="23"/>
        <v>3.552397868561279E-3</v>
      </c>
      <c r="N59" s="16">
        <v>3</v>
      </c>
      <c r="O59" s="23">
        <f t="shared" si="24"/>
        <v>2.840909090909091E-3</v>
      </c>
      <c r="P59" s="16">
        <v>2</v>
      </c>
      <c r="Q59" s="23">
        <f t="shared" si="25"/>
        <v>1.893939393939394E-3</v>
      </c>
      <c r="R59" s="16">
        <v>5</v>
      </c>
      <c r="S59" s="23">
        <f t="shared" si="26"/>
        <v>4.734848484848485E-3</v>
      </c>
    </row>
    <row r="60" spans="1:19" s="9" customFormat="1">
      <c r="A60" s="10" t="s">
        <v>43</v>
      </c>
      <c r="B60" s="16">
        <v>1</v>
      </c>
      <c r="C60" s="23">
        <f t="shared" si="18"/>
        <v>2.0283975659229209E-3</v>
      </c>
      <c r="D60" s="16">
        <v>4</v>
      </c>
      <c r="E60" s="23">
        <f t="shared" si="19"/>
        <v>8.1135902636916835E-3</v>
      </c>
      <c r="F60" s="16">
        <v>5</v>
      </c>
      <c r="G60" s="23">
        <f t="shared" si="20"/>
        <v>1.0141987829614604E-2</v>
      </c>
      <c r="H60" s="16">
        <v>2</v>
      </c>
      <c r="I60" s="23">
        <f t="shared" si="21"/>
        <v>3.552397868561279E-3</v>
      </c>
      <c r="J60" s="16">
        <v>4</v>
      </c>
      <c r="K60" s="23">
        <f t="shared" si="22"/>
        <v>7.104795737122558E-3</v>
      </c>
      <c r="L60" s="16">
        <v>6</v>
      </c>
      <c r="M60" s="23">
        <f t="shared" si="23"/>
        <v>1.0657193605683837E-2</v>
      </c>
      <c r="N60" s="16">
        <v>3</v>
      </c>
      <c r="O60" s="23">
        <f t="shared" si="24"/>
        <v>2.840909090909091E-3</v>
      </c>
      <c r="P60" s="16">
        <v>8</v>
      </c>
      <c r="Q60" s="23">
        <f t="shared" si="25"/>
        <v>7.575757575757576E-3</v>
      </c>
      <c r="R60" s="16">
        <v>11</v>
      </c>
      <c r="S60" s="23">
        <f t="shared" si="26"/>
        <v>1.0416666666666666E-2</v>
      </c>
    </row>
    <row r="61" spans="1:19" s="9" customFormat="1">
      <c r="A61" s="10" t="s">
        <v>44</v>
      </c>
      <c r="B61" s="16">
        <v>3</v>
      </c>
      <c r="C61" s="23">
        <f t="shared" si="18"/>
        <v>6.0851926977687626E-3</v>
      </c>
      <c r="D61" s="16">
        <v>4</v>
      </c>
      <c r="E61" s="23">
        <f t="shared" si="19"/>
        <v>8.1135902636916835E-3</v>
      </c>
      <c r="F61" s="16">
        <v>7</v>
      </c>
      <c r="G61" s="23">
        <f t="shared" si="20"/>
        <v>1.4198782961460446E-2</v>
      </c>
      <c r="H61" s="16">
        <v>6</v>
      </c>
      <c r="I61" s="23">
        <f t="shared" si="21"/>
        <v>1.0657193605683837E-2</v>
      </c>
      <c r="J61" s="16">
        <v>5</v>
      </c>
      <c r="K61" s="23">
        <f t="shared" si="22"/>
        <v>8.8809946714031966E-3</v>
      </c>
      <c r="L61" s="16">
        <v>11</v>
      </c>
      <c r="M61" s="23">
        <f t="shared" si="23"/>
        <v>1.9538188277087035E-2</v>
      </c>
      <c r="N61" s="16">
        <v>9</v>
      </c>
      <c r="O61" s="23">
        <f t="shared" si="24"/>
        <v>8.5227272727272721E-3</v>
      </c>
      <c r="P61" s="16">
        <v>9</v>
      </c>
      <c r="Q61" s="23">
        <f t="shared" si="25"/>
        <v>8.5227272727272721E-3</v>
      </c>
      <c r="R61" s="16">
        <v>18</v>
      </c>
      <c r="S61" s="23">
        <f t="shared" si="26"/>
        <v>1.7045454545454544E-2</v>
      </c>
    </row>
    <row r="62" spans="1:19" s="9" customFormat="1">
      <c r="A62" s="10" t="s">
        <v>45</v>
      </c>
      <c r="B62" s="16">
        <v>6</v>
      </c>
      <c r="C62" s="23">
        <f t="shared" si="18"/>
        <v>1.2170385395537525E-2</v>
      </c>
      <c r="D62" s="16">
        <v>2</v>
      </c>
      <c r="E62" s="23">
        <f t="shared" si="19"/>
        <v>4.0567951318458417E-3</v>
      </c>
      <c r="F62" s="16">
        <v>8</v>
      </c>
      <c r="G62" s="23">
        <f t="shared" si="20"/>
        <v>1.6227180527383367E-2</v>
      </c>
      <c r="H62" s="16">
        <v>4</v>
      </c>
      <c r="I62" s="23">
        <f t="shared" si="21"/>
        <v>7.104795737122558E-3</v>
      </c>
      <c r="J62" s="16">
        <v>2</v>
      </c>
      <c r="K62" s="23">
        <f t="shared" si="22"/>
        <v>3.552397868561279E-3</v>
      </c>
      <c r="L62" s="16">
        <v>6</v>
      </c>
      <c r="M62" s="23">
        <f t="shared" si="23"/>
        <v>1.0657193605683837E-2</v>
      </c>
      <c r="N62" s="16">
        <v>10</v>
      </c>
      <c r="O62" s="23">
        <f t="shared" si="24"/>
        <v>9.46969696969697E-3</v>
      </c>
      <c r="P62" s="16">
        <v>4</v>
      </c>
      <c r="Q62" s="23">
        <f t="shared" si="25"/>
        <v>3.787878787878788E-3</v>
      </c>
      <c r="R62" s="16">
        <v>14</v>
      </c>
      <c r="S62" s="23">
        <f t="shared" si="26"/>
        <v>1.3257575757575758E-2</v>
      </c>
    </row>
    <row r="63" spans="1:19" s="9" customFormat="1">
      <c r="A63" s="10" t="s">
        <v>46</v>
      </c>
      <c r="B63" s="16">
        <v>11</v>
      </c>
      <c r="C63" s="23">
        <f t="shared" si="18"/>
        <v>2.231237322515213E-2</v>
      </c>
      <c r="D63" s="16">
        <v>8</v>
      </c>
      <c r="E63" s="23">
        <f t="shared" si="19"/>
        <v>1.6227180527383367E-2</v>
      </c>
      <c r="F63" s="16">
        <v>19</v>
      </c>
      <c r="G63" s="23">
        <f t="shared" si="20"/>
        <v>3.8539553752535496E-2</v>
      </c>
      <c r="H63" s="16">
        <v>9</v>
      </c>
      <c r="I63" s="23">
        <f t="shared" si="21"/>
        <v>1.5985790408525755E-2</v>
      </c>
      <c r="J63" s="16">
        <v>7</v>
      </c>
      <c r="K63" s="23">
        <f t="shared" si="22"/>
        <v>1.2433392539964476E-2</v>
      </c>
      <c r="L63" s="16">
        <v>16</v>
      </c>
      <c r="M63" s="23">
        <f t="shared" si="23"/>
        <v>2.8419182948490232E-2</v>
      </c>
      <c r="N63" s="16">
        <v>20</v>
      </c>
      <c r="O63" s="23">
        <f t="shared" si="24"/>
        <v>1.893939393939394E-2</v>
      </c>
      <c r="P63" s="16">
        <v>15</v>
      </c>
      <c r="Q63" s="23">
        <f t="shared" si="25"/>
        <v>1.4204545454545454E-2</v>
      </c>
      <c r="R63" s="16">
        <v>35</v>
      </c>
      <c r="S63" s="23">
        <f t="shared" si="26"/>
        <v>3.3143939393939392E-2</v>
      </c>
    </row>
    <row r="64" spans="1:19" s="9" customFormat="1">
      <c r="A64" s="10" t="s">
        <v>47</v>
      </c>
      <c r="B64" s="16">
        <v>6</v>
      </c>
      <c r="C64" s="23">
        <f t="shared" si="18"/>
        <v>1.2170385395537525E-2</v>
      </c>
      <c r="D64" s="16">
        <v>8</v>
      </c>
      <c r="E64" s="23">
        <f t="shared" si="19"/>
        <v>1.6227180527383367E-2</v>
      </c>
      <c r="F64" s="16">
        <v>14</v>
      </c>
      <c r="G64" s="23">
        <f t="shared" si="20"/>
        <v>2.8397565922920892E-2</v>
      </c>
      <c r="H64" s="16">
        <v>9</v>
      </c>
      <c r="I64" s="23">
        <f t="shared" si="21"/>
        <v>1.5985790408525755E-2</v>
      </c>
      <c r="J64" s="16">
        <v>17</v>
      </c>
      <c r="K64" s="23">
        <f t="shared" si="22"/>
        <v>3.0195381882770871E-2</v>
      </c>
      <c r="L64" s="16">
        <v>26</v>
      </c>
      <c r="M64" s="23">
        <f t="shared" si="23"/>
        <v>4.6181172291296625E-2</v>
      </c>
      <c r="N64" s="16">
        <v>15</v>
      </c>
      <c r="O64" s="23">
        <f t="shared" si="24"/>
        <v>1.4204545454545454E-2</v>
      </c>
      <c r="P64" s="16">
        <v>25</v>
      </c>
      <c r="Q64" s="23">
        <f t="shared" si="25"/>
        <v>2.3674242424242424E-2</v>
      </c>
      <c r="R64" s="16">
        <v>40</v>
      </c>
      <c r="S64" s="23">
        <f t="shared" si="26"/>
        <v>3.787878787878788E-2</v>
      </c>
    </row>
    <row r="65" spans="1:19" s="9" customFormat="1">
      <c r="A65" s="10" t="s">
        <v>48</v>
      </c>
      <c r="B65" s="16">
        <v>16</v>
      </c>
      <c r="C65" s="23">
        <f t="shared" si="18"/>
        <v>3.2454361054766734E-2</v>
      </c>
      <c r="D65" s="16">
        <v>22</v>
      </c>
      <c r="E65" s="23">
        <f t="shared" si="19"/>
        <v>4.4624746450304259E-2</v>
      </c>
      <c r="F65" s="16">
        <v>38</v>
      </c>
      <c r="G65" s="23">
        <f t="shared" si="20"/>
        <v>7.7079107505070993E-2</v>
      </c>
      <c r="H65" s="16">
        <v>15</v>
      </c>
      <c r="I65" s="23">
        <f t="shared" si="21"/>
        <v>2.664298401420959E-2</v>
      </c>
      <c r="J65" s="16">
        <v>33</v>
      </c>
      <c r="K65" s="23">
        <f t="shared" si="22"/>
        <v>5.8614564831261103E-2</v>
      </c>
      <c r="L65" s="16">
        <v>48</v>
      </c>
      <c r="M65" s="23">
        <f t="shared" si="23"/>
        <v>8.5257548845470696E-2</v>
      </c>
      <c r="N65" s="16">
        <v>31</v>
      </c>
      <c r="O65" s="23">
        <f t="shared" si="24"/>
        <v>2.9356060606060608E-2</v>
      </c>
      <c r="P65" s="16">
        <v>55</v>
      </c>
      <c r="Q65" s="23">
        <f t="shared" si="25"/>
        <v>5.2083333333333336E-2</v>
      </c>
      <c r="R65" s="16">
        <v>86</v>
      </c>
      <c r="S65" s="23">
        <f t="shared" si="26"/>
        <v>8.1439393939393936E-2</v>
      </c>
    </row>
    <row r="66" spans="1:19" s="9" customFormat="1">
      <c r="A66" s="10" t="s">
        <v>49</v>
      </c>
      <c r="B66" s="16">
        <v>7</v>
      </c>
      <c r="C66" s="23">
        <f t="shared" si="18"/>
        <v>1.4198782961460446E-2</v>
      </c>
      <c r="D66" s="16">
        <v>3</v>
      </c>
      <c r="E66" s="23">
        <f t="shared" si="19"/>
        <v>6.0851926977687626E-3</v>
      </c>
      <c r="F66" s="16">
        <v>10</v>
      </c>
      <c r="G66" s="23">
        <f t="shared" si="20"/>
        <v>2.0283975659229209E-2</v>
      </c>
      <c r="H66" s="16">
        <v>10</v>
      </c>
      <c r="I66" s="23">
        <f t="shared" si="21"/>
        <v>1.7761989342806393E-2</v>
      </c>
      <c r="J66" s="16">
        <v>12</v>
      </c>
      <c r="K66" s="23">
        <f t="shared" si="22"/>
        <v>2.1314387211367674E-2</v>
      </c>
      <c r="L66" s="16">
        <v>22</v>
      </c>
      <c r="M66" s="23">
        <f t="shared" si="23"/>
        <v>3.9076376554174071E-2</v>
      </c>
      <c r="N66" s="16">
        <v>17</v>
      </c>
      <c r="O66" s="23">
        <f t="shared" si="24"/>
        <v>1.6098484848484848E-2</v>
      </c>
      <c r="P66" s="16">
        <v>15</v>
      </c>
      <c r="Q66" s="23">
        <f t="shared" si="25"/>
        <v>1.4204545454545454E-2</v>
      </c>
      <c r="R66" s="16">
        <v>32</v>
      </c>
      <c r="S66" s="23">
        <f t="shared" si="26"/>
        <v>3.0303030303030304E-2</v>
      </c>
    </row>
    <row r="67" spans="1:19" s="9" customFormat="1">
      <c r="A67" s="10" t="s">
        <v>50</v>
      </c>
      <c r="B67" s="16">
        <v>3</v>
      </c>
      <c r="C67" s="23">
        <f t="shared" si="18"/>
        <v>6.0851926977687626E-3</v>
      </c>
      <c r="D67" s="16">
        <v>4</v>
      </c>
      <c r="E67" s="23">
        <f t="shared" si="19"/>
        <v>8.1135902636916835E-3</v>
      </c>
      <c r="F67" s="16">
        <v>7</v>
      </c>
      <c r="G67" s="23">
        <f t="shared" si="20"/>
        <v>1.4198782961460446E-2</v>
      </c>
      <c r="H67" s="16">
        <v>5</v>
      </c>
      <c r="I67" s="23">
        <f t="shared" si="21"/>
        <v>8.8809946714031966E-3</v>
      </c>
      <c r="J67" s="16">
        <v>4</v>
      </c>
      <c r="K67" s="23">
        <f t="shared" si="22"/>
        <v>7.104795737122558E-3</v>
      </c>
      <c r="L67" s="16">
        <v>9</v>
      </c>
      <c r="M67" s="23">
        <f t="shared" si="23"/>
        <v>1.5985790408525755E-2</v>
      </c>
      <c r="N67" s="16">
        <v>8</v>
      </c>
      <c r="O67" s="23">
        <f t="shared" si="24"/>
        <v>7.575757575757576E-3</v>
      </c>
      <c r="P67" s="16">
        <v>8</v>
      </c>
      <c r="Q67" s="23">
        <f t="shared" si="25"/>
        <v>7.575757575757576E-3</v>
      </c>
      <c r="R67" s="16">
        <v>16</v>
      </c>
      <c r="S67" s="23">
        <f t="shared" si="26"/>
        <v>1.5151515151515152E-2</v>
      </c>
    </row>
    <row r="68" spans="1:19" s="9" customFormat="1">
      <c r="A68" s="10" t="s">
        <v>51</v>
      </c>
      <c r="B68" s="16">
        <v>34</v>
      </c>
      <c r="C68" s="23">
        <f t="shared" si="18"/>
        <v>6.8965517241379309E-2</v>
      </c>
      <c r="D68" s="16">
        <v>47</v>
      </c>
      <c r="E68" s="23">
        <f t="shared" si="19"/>
        <v>9.5334685598377281E-2</v>
      </c>
      <c r="F68" s="16">
        <v>81</v>
      </c>
      <c r="G68" s="23">
        <f t="shared" si="20"/>
        <v>0.1643002028397566</v>
      </c>
      <c r="H68" s="16">
        <v>22</v>
      </c>
      <c r="I68" s="23">
        <f t="shared" si="21"/>
        <v>3.9076376554174071E-2</v>
      </c>
      <c r="J68" s="16">
        <v>36</v>
      </c>
      <c r="K68" s="23">
        <f t="shared" si="22"/>
        <v>6.3943161634103018E-2</v>
      </c>
      <c r="L68" s="16">
        <v>58</v>
      </c>
      <c r="M68" s="23">
        <f t="shared" si="23"/>
        <v>0.10301953818827708</v>
      </c>
      <c r="N68" s="16">
        <v>56</v>
      </c>
      <c r="O68" s="23">
        <f t="shared" si="24"/>
        <v>5.3030303030303032E-2</v>
      </c>
      <c r="P68" s="16">
        <v>83</v>
      </c>
      <c r="Q68" s="23">
        <f t="shared" si="25"/>
        <v>7.8598484848484848E-2</v>
      </c>
      <c r="R68" s="16">
        <v>139</v>
      </c>
      <c r="S68" s="23">
        <f t="shared" si="26"/>
        <v>0.13162878787878787</v>
      </c>
    </row>
    <row r="69" spans="1:19" s="9" customFormat="1">
      <c r="A69" s="10" t="s">
        <v>52</v>
      </c>
      <c r="B69" s="16">
        <v>7</v>
      </c>
      <c r="C69" s="23">
        <f t="shared" si="18"/>
        <v>1.4198782961460446E-2</v>
      </c>
      <c r="D69" s="16">
        <v>12</v>
      </c>
      <c r="E69" s="23">
        <f t="shared" si="19"/>
        <v>2.434077079107505E-2</v>
      </c>
      <c r="F69" s="16">
        <v>19</v>
      </c>
      <c r="G69" s="23">
        <f t="shared" si="20"/>
        <v>3.8539553752535496E-2</v>
      </c>
      <c r="H69" s="16">
        <v>12</v>
      </c>
      <c r="I69" s="23">
        <f t="shared" si="21"/>
        <v>2.1314387211367674E-2</v>
      </c>
      <c r="J69" s="16">
        <v>13</v>
      </c>
      <c r="K69" s="23">
        <f t="shared" si="22"/>
        <v>2.3090586145648313E-2</v>
      </c>
      <c r="L69" s="16">
        <v>25</v>
      </c>
      <c r="M69" s="23">
        <f t="shared" si="23"/>
        <v>4.4404973357015987E-2</v>
      </c>
      <c r="N69" s="16">
        <v>19</v>
      </c>
      <c r="O69" s="23">
        <f t="shared" si="24"/>
        <v>1.7992424242424244E-2</v>
      </c>
      <c r="P69" s="16">
        <v>25</v>
      </c>
      <c r="Q69" s="23">
        <f t="shared" si="25"/>
        <v>2.3674242424242424E-2</v>
      </c>
      <c r="R69" s="16">
        <v>44</v>
      </c>
      <c r="S69" s="23">
        <f t="shared" si="26"/>
        <v>4.1666666666666664E-2</v>
      </c>
    </row>
    <row r="70" spans="1:19" s="9" customFormat="1">
      <c r="A70" s="10" t="s">
        <v>53</v>
      </c>
      <c r="B70" s="16">
        <v>2</v>
      </c>
      <c r="C70" s="23">
        <f t="shared" si="18"/>
        <v>4.0567951318458417E-3</v>
      </c>
      <c r="D70" s="16">
        <v>0</v>
      </c>
      <c r="E70" s="23">
        <f t="shared" si="19"/>
        <v>0</v>
      </c>
      <c r="F70" s="16">
        <v>2</v>
      </c>
      <c r="G70" s="23">
        <f t="shared" si="20"/>
        <v>4.0567951318458417E-3</v>
      </c>
      <c r="H70" s="16">
        <v>4</v>
      </c>
      <c r="I70" s="23">
        <f t="shared" si="21"/>
        <v>7.104795737122558E-3</v>
      </c>
      <c r="J70" s="16">
        <v>1</v>
      </c>
      <c r="K70" s="23">
        <f t="shared" si="22"/>
        <v>1.7761989342806395E-3</v>
      </c>
      <c r="L70" s="16">
        <v>5</v>
      </c>
      <c r="M70" s="23">
        <f t="shared" si="23"/>
        <v>8.8809946714031966E-3</v>
      </c>
      <c r="N70" s="16">
        <v>6</v>
      </c>
      <c r="O70" s="23">
        <f t="shared" si="24"/>
        <v>5.681818181818182E-3</v>
      </c>
      <c r="P70" s="16">
        <v>1</v>
      </c>
      <c r="Q70" s="23">
        <f t="shared" si="25"/>
        <v>9.46969696969697E-4</v>
      </c>
      <c r="R70" s="16">
        <v>7</v>
      </c>
      <c r="S70" s="23">
        <f t="shared" si="26"/>
        <v>6.628787878787879E-3</v>
      </c>
    </row>
    <row r="71" spans="1:19" s="9" customFormat="1">
      <c r="A71" s="10" t="s">
        <v>54</v>
      </c>
      <c r="B71" s="16">
        <v>22</v>
      </c>
      <c r="C71" s="23">
        <f t="shared" si="18"/>
        <v>4.4624746450304259E-2</v>
      </c>
      <c r="D71" s="16">
        <v>23</v>
      </c>
      <c r="E71" s="23">
        <f t="shared" si="19"/>
        <v>4.665314401622718E-2</v>
      </c>
      <c r="F71" s="16">
        <v>45</v>
      </c>
      <c r="G71" s="23">
        <f t="shared" si="20"/>
        <v>9.1277890466531439E-2</v>
      </c>
      <c r="H71" s="16">
        <v>18</v>
      </c>
      <c r="I71" s="23">
        <f t="shared" si="21"/>
        <v>3.1971580817051509E-2</v>
      </c>
      <c r="J71" s="16">
        <v>22</v>
      </c>
      <c r="K71" s="23">
        <f t="shared" si="22"/>
        <v>3.9076376554174071E-2</v>
      </c>
      <c r="L71" s="16">
        <v>40</v>
      </c>
      <c r="M71" s="23">
        <f t="shared" si="23"/>
        <v>7.1047957371225573E-2</v>
      </c>
      <c r="N71" s="16">
        <v>40</v>
      </c>
      <c r="O71" s="23">
        <f t="shared" si="24"/>
        <v>3.787878787878788E-2</v>
      </c>
      <c r="P71" s="16">
        <v>45</v>
      </c>
      <c r="Q71" s="23">
        <f t="shared" si="25"/>
        <v>4.261363636363636E-2</v>
      </c>
      <c r="R71" s="16">
        <v>85</v>
      </c>
      <c r="S71" s="23">
        <f t="shared" si="26"/>
        <v>8.049242424242424E-2</v>
      </c>
    </row>
    <row r="72" spans="1:19" s="9" customFormat="1">
      <c r="A72" s="9" t="s">
        <v>2</v>
      </c>
      <c r="B72" s="16">
        <f>SUM(B47:B71)</f>
        <v>227</v>
      </c>
      <c r="C72" s="23">
        <f t="shared" si="18"/>
        <v>0.46044624746450302</v>
      </c>
      <c r="D72" s="16">
        <f>SUM(D47:D71)</f>
        <v>266</v>
      </c>
      <c r="E72" s="23">
        <f t="shared" si="19"/>
        <v>0.53955375253549698</v>
      </c>
      <c r="F72" s="16">
        <f>SUM(F47:F71)</f>
        <v>493</v>
      </c>
      <c r="G72" s="23">
        <f t="shared" si="20"/>
        <v>1</v>
      </c>
      <c r="H72" s="16">
        <f>SUM(H47:H71)</f>
        <v>230</v>
      </c>
      <c r="I72" s="23">
        <f t="shared" si="21"/>
        <v>0.40852575488454707</v>
      </c>
      <c r="J72" s="16">
        <f>SUM(J47:J71)</f>
        <v>333</v>
      </c>
      <c r="K72" s="23">
        <f t="shared" si="22"/>
        <v>0.59147424511545288</v>
      </c>
      <c r="L72" s="16">
        <f>SUM(L47:L71)</f>
        <v>563</v>
      </c>
      <c r="M72" s="23">
        <f t="shared" si="23"/>
        <v>1</v>
      </c>
      <c r="N72" s="16">
        <f>SUM(N47:N71)</f>
        <v>457</v>
      </c>
      <c r="O72" s="23">
        <f t="shared" si="24"/>
        <v>0.43276515151515149</v>
      </c>
      <c r="P72" s="16">
        <f>SUM(P47:P71)</f>
        <v>599</v>
      </c>
      <c r="Q72" s="23">
        <f t="shared" si="25"/>
        <v>0.56723484848484851</v>
      </c>
      <c r="R72" s="16">
        <f>SUM(R47:R71)</f>
        <v>1056</v>
      </c>
      <c r="S72" s="23">
        <f t="shared" si="26"/>
        <v>1</v>
      </c>
    </row>
    <row r="73" spans="1:19">
      <c r="A73" s="3" t="s">
        <v>55</v>
      </c>
      <c r="D73" s="16"/>
      <c r="E73" s="23"/>
      <c r="F73" s="16"/>
      <c r="G73" s="23"/>
      <c r="H73" s="16"/>
      <c r="I73" s="23"/>
      <c r="J73" s="16"/>
      <c r="K73" s="23"/>
      <c r="L73" s="16"/>
      <c r="M73" s="23"/>
      <c r="N73" s="16"/>
      <c r="O73" s="23"/>
      <c r="P73" s="16"/>
      <c r="Q73" s="23"/>
      <c r="R73" s="16"/>
      <c r="S73" s="23"/>
    </row>
    <row r="74" spans="1:19">
      <c r="A74" s="2" t="s">
        <v>56</v>
      </c>
      <c r="B74" s="14">
        <v>146</v>
      </c>
      <c r="C74" s="22">
        <f>B74/493</f>
        <v>0.29614604462474647</v>
      </c>
      <c r="D74" s="14">
        <v>118</v>
      </c>
      <c r="E74" s="23">
        <f t="shared" si="19"/>
        <v>0.23935091277890466</v>
      </c>
      <c r="F74" s="14">
        <v>264</v>
      </c>
      <c r="G74" s="23">
        <f t="shared" si="20"/>
        <v>0.53549695740365111</v>
      </c>
      <c r="H74" s="14">
        <v>132</v>
      </c>
      <c r="I74" s="23">
        <f t="shared" si="21"/>
        <v>0.23445825932504441</v>
      </c>
      <c r="J74" s="14">
        <v>140</v>
      </c>
      <c r="K74" s="23">
        <f t="shared" si="22"/>
        <v>0.24866785079928952</v>
      </c>
      <c r="L74" s="14">
        <v>272</v>
      </c>
      <c r="M74" s="23">
        <f t="shared" si="23"/>
        <v>0.48312611012433393</v>
      </c>
      <c r="N74" s="14">
        <v>278</v>
      </c>
      <c r="O74" s="23">
        <f t="shared" si="24"/>
        <v>0.26325757575757575</v>
      </c>
      <c r="P74" s="14">
        <v>258</v>
      </c>
      <c r="Q74" s="23">
        <f t="shared" si="25"/>
        <v>0.24431818181818182</v>
      </c>
      <c r="R74" s="14">
        <v>536</v>
      </c>
      <c r="S74" s="23">
        <f t="shared" si="26"/>
        <v>0.50757575757575757</v>
      </c>
    </row>
    <row r="75" spans="1:19">
      <c r="A75" s="2" t="s">
        <v>57</v>
      </c>
      <c r="B75" s="14">
        <v>81</v>
      </c>
      <c r="C75" s="22">
        <f t="shared" ref="C75:C128" si="27">B75/493</f>
        <v>0.1643002028397566</v>
      </c>
      <c r="D75" s="14">
        <v>148</v>
      </c>
      <c r="E75" s="23">
        <f t="shared" si="19"/>
        <v>0.30020283975659229</v>
      </c>
      <c r="F75" s="14">
        <v>229</v>
      </c>
      <c r="G75" s="23">
        <f t="shared" si="20"/>
        <v>0.46450304259634889</v>
      </c>
      <c r="H75" s="14">
        <v>98</v>
      </c>
      <c r="I75" s="23">
        <f t="shared" si="21"/>
        <v>0.17406749555950266</v>
      </c>
      <c r="J75" s="14">
        <v>193</v>
      </c>
      <c r="K75" s="23">
        <f t="shared" si="22"/>
        <v>0.34280639431616339</v>
      </c>
      <c r="L75" s="14">
        <v>291</v>
      </c>
      <c r="M75" s="23">
        <f t="shared" si="23"/>
        <v>0.51687388987566607</v>
      </c>
      <c r="N75" s="14">
        <v>179</v>
      </c>
      <c r="O75" s="23">
        <f t="shared" si="24"/>
        <v>0.16950757575757575</v>
      </c>
      <c r="P75" s="14">
        <v>341</v>
      </c>
      <c r="Q75" s="23">
        <f t="shared" si="25"/>
        <v>0.32291666666666669</v>
      </c>
      <c r="R75" s="14">
        <v>520</v>
      </c>
      <c r="S75" s="23">
        <f t="shared" si="26"/>
        <v>0.49242424242424243</v>
      </c>
    </row>
    <row r="76" spans="1:19">
      <c r="A76" s="2" t="s">
        <v>2</v>
      </c>
      <c r="B76" s="14">
        <f>SUM(B74:B75)</f>
        <v>227</v>
      </c>
      <c r="C76" s="22">
        <f t="shared" si="27"/>
        <v>0.46044624746450302</v>
      </c>
      <c r="D76" s="14">
        <f>SUM(D74:D75)</f>
        <v>266</v>
      </c>
      <c r="E76" s="23">
        <f t="shared" si="19"/>
        <v>0.53955375253549698</v>
      </c>
      <c r="F76" s="14">
        <f>SUM(F74:F75)</f>
        <v>493</v>
      </c>
      <c r="G76" s="23">
        <f t="shared" si="20"/>
        <v>1</v>
      </c>
      <c r="H76" s="14">
        <f>SUM(H74:H75)</f>
        <v>230</v>
      </c>
      <c r="I76" s="23">
        <f t="shared" si="21"/>
        <v>0.40852575488454707</v>
      </c>
      <c r="J76" s="14">
        <f>SUM(J74:J75)</f>
        <v>333</v>
      </c>
      <c r="K76" s="23">
        <f t="shared" si="22"/>
        <v>0.59147424511545288</v>
      </c>
      <c r="L76" s="14">
        <f>SUM(L74:L75)</f>
        <v>563</v>
      </c>
      <c r="M76" s="23">
        <f t="shared" si="23"/>
        <v>1</v>
      </c>
      <c r="N76" s="14">
        <f>SUM(N74:N75)</f>
        <v>457</v>
      </c>
      <c r="O76" s="23">
        <f t="shared" si="24"/>
        <v>0.43276515151515149</v>
      </c>
      <c r="P76" s="14">
        <f>SUM(P74:P75)</f>
        <v>599</v>
      </c>
      <c r="Q76" s="23">
        <f t="shared" si="25"/>
        <v>0.56723484848484851</v>
      </c>
      <c r="R76" s="14">
        <f>SUM(R74:R75)</f>
        <v>1056</v>
      </c>
      <c r="S76" s="23">
        <f t="shared" si="26"/>
        <v>1</v>
      </c>
    </row>
    <row r="77" spans="1:19">
      <c r="A77" s="3" t="s">
        <v>58</v>
      </c>
      <c r="E77" s="23"/>
      <c r="G77" s="23"/>
      <c r="I77" s="23"/>
      <c r="K77" s="23"/>
      <c r="M77" s="23"/>
      <c r="O77" s="23"/>
      <c r="Q77" s="23"/>
      <c r="S77" s="23"/>
    </row>
    <row r="78" spans="1:19">
      <c r="A78" s="2" t="s">
        <v>56</v>
      </c>
      <c r="B78" s="14">
        <v>213</v>
      </c>
      <c r="C78" s="22">
        <f t="shared" si="27"/>
        <v>0.43204868154158216</v>
      </c>
      <c r="D78" s="14">
        <v>228</v>
      </c>
      <c r="E78" s="23">
        <f t="shared" si="19"/>
        <v>0.46247464503042596</v>
      </c>
      <c r="F78" s="14">
        <v>441</v>
      </c>
      <c r="G78" s="23">
        <f t="shared" si="20"/>
        <v>0.89452332657200806</v>
      </c>
      <c r="H78" s="14">
        <v>203</v>
      </c>
      <c r="I78" s="23">
        <f t="shared" si="21"/>
        <v>0.36056838365896982</v>
      </c>
      <c r="J78" s="14">
        <v>279</v>
      </c>
      <c r="K78" s="23">
        <f t="shared" si="22"/>
        <v>0.49555950266429838</v>
      </c>
      <c r="L78" s="14">
        <v>482</v>
      </c>
      <c r="M78" s="23">
        <f t="shared" si="23"/>
        <v>0.85612788632326819</v>
      </c>
      <c r="N78" s="14">
        <v>416</v>
      </c>
      <c r="O78" s="23">
        <f t="shared" si="24"/>
        <v>0.39393939393939392</v>
      </c>
      <c r="P78" s="14">
        <v>507</v>
      </c>
      <c r="Q78" s="23">
        <f t="shared" si="25"/>
        <v>0.48011363636363635</v>
      </c>
      <c r="R78" s="14">
        <v>923</v>
      </c>
      <c r="S78" s="23">
        <f t="shared" si="26"/>
        <v>0.87405303030303028</v>
      </c>
    </row>
    <row r="79" spans="1:19">
      <c r="A79" s="7" t="s">
        <v>57</v>
      </c>
      <c r="B79" s="14">
        <v>14</v>
      </c>
      <c r="C79" s="22">
        <f t="shared" si="27"/>
        <v>2.8397565922920892E-2</v>
      </c>
      <c r="D79" s="14">
        <v>38</v>
      </c>
      <c r="E79" s="23">
        <f t="shared" si="19"/>
        <v>7.7079107505070993E-2</v>
      </c>
      <c r="F79" s="14">
        <v>52</v>
      </c>
      <c r="G79" s="23">
        <f t="shared" si="20"/>
        <v>0.10547667342799188</v>
      </c>
      <c r="H79" s="14">
        <v>27</v>
      </c>
      <c r="I79" s="23">
        <f t="shared" si="21"/>
        <v>4.7957371225577264E-2</v>
      </c>
      <c r="J79" s="14">
        <v>54</v>
      </c>
      <c r="K79" s="23">
        <f t="shared" si="22"/>
        <v>9.5914742451154528E-2</v>
      </c>
      <c r="L79" s="14">
        <v>81</v>
      </c>
      <c r="M79" s="23">
        <f t="shared" si="23"/>
        <v>0.14387211367673181</v>
      </c>
      <c r="N79" s="14">
        <v>41</v>
      </c>
      <c r="O79" s="23">
        <f t="shared" si="24"/>
        <v>3.8825757575757576E-2</v>
      </c>
      <c r="P79" s="14">
        <v>92</v>
      </c>
      <c r="Q79" s="23">
        <f t="shared" si="25"/>
        <v>8.7121212121212127E-2</v>
      </c>
      <c r="R79" s="14">
        <v>133</v>
      </c>
      <c r="S79" s="23">
        <f t="shared" si="26"/>
        <v>0.1259469696969697</v>
      </c>
    </row>
    <row r="80" spans="1:19">
      <c r="A80" s="7" t="s">
        <v>2</v>
      </c>
      <c r="B80" s="14">
        <f>SUM(B78:B79)</f>
        <v>227</v>
      </c>
      <c r="C80" s="22">
        <f t="shared" si="27"/>
        <v>0.46044624746450302</v>
      </c>
      <c r="D80" s="14">
        <f>SUM(D78:D79)</f>
        <v>266</v>
      </c>
      <c r="E80" s="23">
        <f t="shared" si="19"/>
        <v>0.53955375253549698</v>
      </c>
      <c r="F80" s="14">
        <f>SUM(F78:F79)</f>
        <v>493</v>
      </c>
      <c r="G80" s="23">
        <f t="shared" si="20"/>
        <v>1</v>
      </c>
      <c r="H80" s="14">
        <f>SUM(H78:H79)</f>
        <v>230</v>
      </c>
      <c r="I80" s="23">
        <f t="shared" si="21"/>
        <v>0.40852575488454707</v>
      </c>
      <c r="J80" s="14">
        <f>SUM(J78:J79)</f>
        <v>333</v>
      </c>
      <c r="K80" s="23">
        <f t="shared" si="22"/>
        <v>0.59147424511545288</v>
      </c>
      <c r="L80" s="14">
        <f>SUM(L78:L79)</f>
        <v>563</v>
      </c>
      <c r="M80" s="23">
        <f t="shared" si="23"/>
        <v>1</v>
      </c>
      <c r="N80" s="14">
        <f>SUM(N78:N79)</f>
        <v>457</v>
      </c>
      <c r="O80" s="23">
        <f t="shared" si="24"/>
        <v>0.43276515151515149</v>
      </c>
      <c r="P80" s="14">
        <f>SUM(P78:P79)</f>
        <v>599</v>
      </c>
      <c r="Q80" s="23">
        <f t="shared" si="25"/>
        <v>0.56723484848484851</v>
      </c>
      <c r="R80" s="14">
        <f>SUM(R78:R79)</f>
        <v>1056</v>
      </c>
      <c r="S80" s="23">
        <f t="shared" si="26"/>
        <v>1</v>
      </c>
    </row>
    <row r="81" spans="1:19">
      <c r="A81" s="8" t="s">
        <v>88</v>
      </c>
      <c r="E81" s="23"/>
      <c r="G81" s="23"/>
      <c r="I81" s="23"/>
      <c r="K81" s="23"/>
      <c r="M81" s="23"/>
      <c r="O81" s="23"/>
      <c r="Q81" s="23"/>
      <c r="S81" s="23"/>
    </row>
    <row r="82" spans="1:19" ht="15.6">
      <c r="A82" s="44" t="s">
        <v>84</v>
      </c>
      <c r="B82" s="2">
        <v>31</v>
      </c>
      <c r="C82" s="48">
        <f>B82/493</f>
        <v>6.2880324543610547E-2</v>
      </c>
      <c r="D82" s="2">
        <v>55</v>
      </c>
      <c r="E82" s="48">
        <f>D82/493</f>
        <v>0.11156186612576065</v>
      </c>
      <c r="F82" s="2">
        <v>86</v>
      </c>
      <c r="G82" s="23">
        <f>F82/493</f>
        <v>0.17444219066937119</v>
      </c>
      <c r="H82" s="14">
        <v>27</v>
      </c>
      <c r="I82" s="23">
        <f>H82/563</f>
        <v>4.7957371225577264E-2</v>
      </c>
      <c r="J82" s="14">
        <v>69</v>
      </c>
      <c r="K82" s="23">
        <f>J82/563</f>
        <v>0.12255772646536411</v>
      </c>
      <c r="L82" s="14">
        <v>96</v>
      </c>
      <c r="M82" s="23">
        <f>L82/563</f>
        <v>0.17051509769094139</v>
      </c>
      <c r="N82" s="45">
        <v>58</v>
      </c>
      <c r="O82" s="46">
        <f>N82/1056</f>
        <v>5.4924242424242424E-2</v>
      </c>
      <c r="P82" s="45">
        <v>124</v>
      </c>
      <c r="Q82" s="46">
        <f>P82/1056</f>
        <v>0.11742424242424243</v>
      </c>
      <c r="R82" s="45">
        <v>182</v>
      </c>
      <c r="S82" s="23">
        <f>R82/1056</f>
        <v>0.17234848484848486</v>
      </c>
    </row>
    <row r="83" spans="1:19" ht="15.6">
      <c r="A83" s="44" t="s">
        <v>85</v>
      </c>
      <c r="B83" s="2">
        <v>114</v>
      </c>
      <c r="C83" s="48">
        <f t="shared" ref="C83:C86" si="28">B83/493</f>
        <v>0.23123732251521298</v>
      </c>
      <c r="D83" s="2">
        <v>110</v>
      </c>
      <c r="E83" s="48">
        <f t="shared" ref="E83:E86" si="29">D83/493</f>
        <v>0.2231237322515213</v>
      </c>
      <c r="F83" s="2">
        <v>224</v>
      </c>
      <c r="G83" s="23">
        <f t="shared" ref="G83:G86" si="30">F83/493</f>
        <v>0.45436105476673427</v>
      </c>
      <c r="H83" s="14">
        <v>120</v>
      </c>
      <c r="I83" s="23">
        <f t="shared" ref="I83:I86" si="31">H83/563</f>
        <v>0.21314387211367672</v>
      </c>
      <c r="J83" s="14">
        <v>158</v>
      </c>
      <c r="K83" s="23">
        <f t="shared" ref="K83:K86" si="32">J83/563</f>
        <v>0.28063943161634103</v>
      </c>
      <c r="L83" s="14">
        <v>278</v>
      </c>
      <c r="M83" s="23">
        <f t="shared" ref="M83:M86" si="33">L83/563</f>
        <v>0.49378330373001778</v>
      </c>
      <c r="N83" s="45">
        <v>234</v>
      </c>
      <c r="O83" s="46">
        <f t="shared" ref="O83:O86" si="34">N83/1056</f>
        <v>0.22159090909090909</v>
      </c>
      <c r="P83" s="45">
        <v>268</v>
      </c>
      <c r="Q83" s="46">
        <f t="shared" ref="Q83:Q86" si="35">P83/1056</f>
        <v>0.25378787878787878</v>
      </c>
      <c r="R83" s="45">
        <v>502</v>
      </c>
      <c r="S83" s="23">
        <f t="shared" ref="S83:S86" si="36">R83/1056</f>
        <v>0.4753787878787879</v>
      </c>
    </row>
    <row r="84" spans="1:19" ht="15.6">
      <c r="A84" s="44" t="s">
        <v>86</v>
      </c>
      <c r="B84" s="2">
        <v>69</v>
      </c>
      <c r="C84" s="48">
        <f t="shared" si="28"/>
        <v>0.13995943204868155</v>
      </c>
      <c r="D84" s="2">
        <v>79</v>
      </c>
      <c r="E84" s="48">
        <f t="shared" si="29"/>
        <v>0.16024340770791076</v>
      </c>
      <c r="F84" s="2">
        <v>148</v>
      </c>
      <c r="G84" s="23">
        <f t="shared" si="30"/>
        <v>0.30020283975659229</v>
      </c>
      <c r="H84" s="14">
        <v>59</v>
      </c>
      <c r="I84" s="23">
        <f t="shared" si="31"/>
        <v>0.10479573712255773</v>
      </c>
      <c r="J84" s="14">
        <v>75</v>
      </c>
      <c r="K84" s="23">
        <f t="shared" si="32"/>
        <v>0.13321492007104796</v>
      </c>
      <c r="L84" s="14">
        <v>134</v>
      </c>
      <c r="M84" s="23">
        <f t="shared" si="33"/>
        <v>0.23801065719360567</v>
      </c>
      <c r="N84" s="45">
        <v>128</v>
      </c>
      <c r="O84" s="46">
        <f t="shared" si="34"/>
        <v>0.12121212121212122</v>
      </c>
      <c r="P84" s="45">
        <v>154</v>
      </c>
      <c r="Q84" s="46">
        <f t="shared" si="35"/>
        <v>0.14583333333333334</v>
      </c>
      <c r="R84" s="45">
        <v>282</v>
      </c>
      <c r="S84" s="23">
        <f t="shared" si="36"/>
        <v>0.26704545454545453</v>
      </c>
    </row>
    <row r="85" spans="1:19" ht="15.6">
      <c r="A85" s="44" t="s">
        <v>87</v>
      </c>
      <c r="B85" s="2">
        <v>13</v>
      </c>
      <c r="C85" s="48">
        <f t="shared" si="28"/>
        <v>2.6369168356997971E-2</v>
      </c>
      <c r="D85" s="2">
        <v>22</v>
      </c>
      <c r="E85" s="48">
        <f t="shared" si="29"/>
        <v>4.4624746450304259E-2</v>
      </c>
      <c r="F85" s="2">
        <v>35</v>
      </c>
      <c r="G85" s="23">
        <f t="shared" si="30"/>
        <v>7.099391480730223E-2</v>
      </c>
      <c r="H85" s="14">
        <v>24</v>
      </c>
      <c r="I85" s="23">
        <f t="shared" si="31"/>
        <v>4.2628774422735348E-2</v>
      </c>
      <c r="J85" s="14">
        <v>31</v>
      </c>
      <c r="K85" s="23">
        <f t="shared" si="32"/>
        <v>5.5062166962699825E-2</v>
      </c>
      <c r="L85" s="14">
        <v>55</v>
      </c>
      <c r="M85" s="23">
        <f t="shared" si="33"/>
        <v>9.7690941385435173E-2</v>
      </c>
      <c r="N85" s="45">
        <v>37</v>
      </c>
      <c r="O85" s="46">
        <f t="shared" si="34"/>
        <v>3.5037878787878785E-2</v>
      </c>
      <c r="P85" s="45">
        <v>53</v>
      </c>
      <c r="Q85" s="46">
        <f t="shared" si="35"/>
        <v>5.0189393939393936E-2</v>
      </c>
      <c r="R85" s="45">
        <v>90</v>
      </c>
      <c r="S85" s="23">
        <f t="shared" si="36"/>
        <v>8.5227272727272721E-2</v>
      </c>
    </row>
    <row r="86" spans="1:19" ht="15.6">
      <c r="A86" s="45" t="s">
        <v>2</v>
      </c>
      <c r="B86" s="2">
        <f>SUM(B82:B85)</f>
        <v>227</v>
      </c>
      <c r="C86" s="48">
        <f t="shared" si="28"/>
        <v>0.46044624746450302</v>
      </c>
      <c r="D86" s="2">
        <f>SUM(D82:D85)</f>
        <v>266</v>
      </c>
      <c r="E86" s="48">
        <f t="shared" si="29"/>
        <v>0.53955375253549698</v>
      </c>
      <c r="F86" s="2">
        <f>SUM(F82:F85)</f>
        <v>493</v>
      </c>
      <c r="G86" s="23">
        <f t="shared" si="30"/>
        <v>1</v>
      </c>
      <c r="H86" s="14">
        <f>SUM(H82:H85)</f>
        <v>230</v>
      </c>
      <c r="I86" s="23">
        <f t="shared" si="31"/>
        <v>0.40852575488454707</v>
      </c>
      <c r="J86" s="14">
        <f>SUM(J82:J85)</f>
        <v>333</v>
      </c>
      <c r="K86" s="23">
        <f t="shared" si="32"/>
        <v>0.59147424511545288</v>
      </c>
      <c r="L86" s="14">
        <f>SUM(L82:L85)</f>
        <v>563</v>
      </c>
      <c r="M86" s="23">
        <f t="shared" si="33"/>
        <v>1</v>
      </c>
      <c r="N86" s="47">
        <f>SUM(N82:N85)</f>
        <v>457</v>
      </c>
      <c r="O86" s="46">
        <f t="shared" si="34"/>
        <v>0.43276515151515149</v>
      </c>
      <c r="P86" s="45">
        <f>SUM(P82:P85)</f>
        <v>599</v>
      </c>
      <c r="Q86" s="46">
        <f t="shared" si="35"/>
        <v>0.56723484848484851</v>
      </c>
      <c r="R86" s="45">
        <v>1056</v>
      </c>
      <c r="S86" s="23">
        <f t="shared" si="36"/>
        <v>1</v>
      </c>
    </row>
    <row r="87" spans="1:19">
      <c r="A87" s="8" t="s">
        <v>59</v>
      </c>
      <c r="B87" s="47"/>
      <c r="C87" s="49"/>
      <c r="D87" s="47"/>
      <c r="E87" s="49"/>
      <c r="F87" s="47"/>
      <c r="G87" s="23"/>
      <c r="I87" s="23"/>
      <c r="K87" s="23"/>
      <c r="M87" s="23"/>
      <c r="O87" s="23"/>
      <c r="Q87" s="23"/>
      <c r="S87" s="23"/>
    </row>
    <row r="88" spans="1:19">
      <c r="A88" s="7" t="s">
        <v>60</v>
      </c>
      <c r="B88" s="14">
        <v>3</v>
      </c>
      <c r="C88" s="22">
        <f t="shared" si="27"/>
        <v>6.0851926977687626E-3</v>
      </c>
      <c r="D88" s="14">
        <v>5</v>
      </c>
      <c r="E88" s="23">
        <f t="shared" si="19"/>
        <v>1.0141987829614604E-2</v>
      </c>
      <c r="F88" s="14">
        <v>8</v>
      </c>
      <c r="G88" s="23">
        <f t="shared" si="20"/>
        <v>1.6227180527383367E-2</v>
      </c>
      <c r="H88" s="14">
        <v>20</v>
      </c>
      <c r="I88" s="23">
        <f t="shared" si="21"/>
        <v>3.5523978685612786E-2</v>
      </c>
      <c r="J88" s="14">
        <v>22</v>
      </c>
      <c r="K88" s="23">
        <f t="shared" si="22"/>
        <v>3.9076376554174071E-2</v>
      </c>
      <c r="L88" s="14">
        <v>42</v>
      </c>
      <c r="M88" s="23">
        <f t="shared" si="23"/>
        <v>7.460035523978685E-2</v>
      </c>
      <c r="N88" s="14">
        <v>23</v>
      </c>
      <c r="O88" s="23">
        <f t="shared" si="24"/>
        <v>2.1780303030303032E-2</v>
      </c>
      <c r="P88" s="14">
        <v>27</v>
      </c>
      <c r="Q88" s="23">
        <f t="shared" si="25"/>
        <v>2.556818181818182E-2</v>
      </c>
      <c r="R88" s="14">
        <v>50</v>
      </c>
      <c r="S88" s="23">
        <f t="shared" si="26"/>
        <v>4.7348484848484848E-2</v>
      </c>
    </row>
    <row r="89" spans="1:19">
      <c r="A89" s="7" t="s">
        <v>61</v>
      </c>
      <c r="B89" s="14">
        <v>9</v>
      </c>
      <c r="C89" s="22">
        <f t="shared" si="27"/>
        <v>1.8255578093306288E-2</v>
      </c>
      <c r="D89" s="14">
        <v>7</v>
      </c>
      <c r="E89" s="23">
        <f t="shared" si="19"/>
        <v>1.4198782961460446E-2</v>
      </c>
      <c r="F89" s="14">
        <v>16</v>
      </c>
      <c r="G89" s="23">
        <f t="shared" si="20"/>
        <v>3.2454361054766734E-2</v>
      </c>
      <c r="H89" s="14">
        <v>9</v>
      </c>
      <c r="I89" s="23">
        <f t="shared" si="21"/>
        <v>1.5985790408525755E-2</v>
      </c>
      <c r="J89" s="14">
        <v>9</v>
      </c>
      <c r="K89" s="23">
        <f t="shared" si="22"/>
        <v>1.5985790408525755E-2</v>
      </c>
      <c r="L89" s="14">
        <v>18</v>
      </c>
      <c r="M89" s="23">
        <f t="shared" si="23"/>
        <v>3.1971580817051509E-2</v>
      </c>
      <c r="N89" s="14">
        <v>18</v>
      </c>
      <c r="O89" s="23">
        <f t="shared" si="24"/>
        <v>1.7045454545454544E-2</v>
      </c>
      <c r="P89" s="14">
        <v>16</v>
      </c>
      <c r="Q89" s="23">
        <f t="shared" si="25"/>
        <v>1.5151515151515152E-2</v>
      </c>
      <c r="R89" s="14">
        <v>34</v>
      </c>
      <c r="S89" s="23">
        <f t="shared" si="26"/>
        <v>3.2196969696969696E-2</v>
      </c>
    </row>
    <row r="90" spans="1:19">
      <c r="A90" s="7" t="s">
        <v>62</v>
      </c>
      <c r="B90" s="14">
        <v>7</v>
      </c>
      <c r="C90" s="22">
        <f t="shared" si="27"/>
        <v>1.4198782961460446E-2</v>
      </c>
      <c r="D90" s="14">
        <v>17</v>
      </c>
      <c r="E90" s="23">
        <f t="shared" si="19"/>
        <v>3.4482758620689655E-2</v>
      </c>
      <c r="F90" s="14">
        <v>24</v>
      </c>
      <c r="G90" s="23">
        <f t="shared" si="20"/>
        <v>4.8681541582150101E-2</v>
      </c>
      <c r="H90" s="14">
        <v>10</v>
      </c>
      <c r="I90" s="23">
        <f t="shared" si="21"/>
        <v>1.7761989342806393E-2</v>
      </c>
      <c r="J90" s="14">
        <v>25</v>
      </c>
      <c r="K90" s="23">
        <f t="shared" si="22"/>
        <v>4.4404973357015987E-2</v>
      </c>
      <c r="L90" s="14">
        <v>35</v>
      </c>
      <c r="M90" s="23">
        <f t="shared" si="23"/>
        <v>6.216696269982238E-2</v>
      </c>
      <c r="N90" s="14">
        <v>17</v>
      </c>
      <c r="O90" s="23">
        <f t="shared" si="24"/>
        <v>1.6098484848484848E-2</v>
      </c>
      <c r="P90" s="14">
        <v>42</v>
      </c>
      <c r="Q90" s="23">
        <f t="shared" si="25"/>
        <v>3.9772727272727272E-2</v>
      </c>
      <c r="R90" s="14">
        <v>59</v>
      </c>
      <c r="S90" s="23">
        <f t="shared" si="26"/>
        <v>5.587121212121212E-2</v>
      </c>
    </row>
    <row r="91" spans="1:19">
      <c r="A91" s="7" t="s">
        <v>63</v>
      </c>
      <c r="B91" s="14">
        <v>1</v>
      </c>
      <c r="C91" s="22">
        <f t="shared" si="27"/>
        <v>2.0283975659229209E-3</v>
      </c>
      <c r="D91" s="14">
        <v>4</v>
      </c>
      <c r="E91" s="23">
        <f t="shared" si="19"/>
        <v>8.1135902636916835E-3</v>
      </c>
      <c r="F91" s="14">
        <v>5</v>
      </c>
      <c r="G91" s="23">
        <f t="shared" si="20"/>
        <v>1.0141987829614604E-2</v>
      </c>
      <c r="H91" s="14">
        <v>2</v>
      </c>
      <c r="I91" s="23">
        <f t="shared" si="21"/>
        <v>3.552397868561279E-3</v>
      </c>
      <c r="J91" s="14">
        <v>2</v>
      </c>
      <c r="K91" s="23">
        <f t="shared" si="22"/>
        <v>3.552397868561279E-3</v>
      </c>
      <c r="L91" s="14">
        <v>4</v>
      </c>
      <c r="M91" s="23">
        <f t="shared" si="23"/>
        <v>7.104795737122558E-3</v>
      </c>
      <c r="N91" s="14">
        <v>3</v>
      </c>
      <c r="O91" s="23">
        <f t="shared" si="24"/>
        <v>2.840909090909091E-3</v>
      </c>
      <c r="P91" s="14">
        <v>6</v>
      </c>
      <c r="Q91" s="23">
        <f t="shared" si="25"/>
        <v>5.681818181818182E-3</v>
      </c>
      <c r="R91" s="14">
        <v>9</v>
      </c>
      <c r="S91" s="23">
        <f t="shared" si="26"/>
        <v>8.5227272727272721E-3</v>
      </c>
    </row>
    <row r="92" spans="1:19">
      <c r="A92" s="7" t="s">
        <v>64</v>
      </c>
      <c r="B92" s="14">
        <v>18</v>
      </c>
      <c r="C92" s="22">
        <f t="shared" si="27"/>
        <v>3.6511156186612576E-2</v>
      </c>
      <c r="D92" s="14">
        <v>21</v>
      </c>
      <c r="E92" s="23">
        <f t="shared" si="19"/>
        <v>4.2596348884381338E-2</v>
      </c>
      <c r="F92" s="14">
        <v>39</v>
      </c>
      <c r="G92" s="23">
        <f t="shared" si="20"/>
        <v>7.9107505070993914E-2</v>
      </c>
      <c r="H92" s="14">
        <v>21</v>
      </c>
      <c r="I92" s="23">
        <f t="shared" si="21"/>
        <v>3.7300177619893425E-2</v>
      </c>
      <c r="J92" s="14">
        <v>24</v>
      </c>
      <c r="K92" s="23">
        <f t="shared" si="22"/>
        <v>4.2628774422735348E-2</v>
      </c>
      <c r="L92" s="14">
        <v>45</v>
      </c>
      <c r="M92" s="23">
        <f t="shared" si="23"/>
        <v>7.9928952042628773E-2</v>
      </c>
      <c r="N92" s="14">
        <v>39</v>
      </c>
      <c r="O92" s="23">
        <f t="shared" si="24"/>
        <v>3.6931818181818184E-2</v>
      </c>
      <c r="P92" s="14">
        <v>45</v>
      </c>
      <c r="Q92" s="23">
        <f t="shared" si="25"/>
        <v>4.261363636363636E-2</v>
      </c>
      <c r="R92" s="14">
        <v>84</v>
      </c>
      <c r="S92" s="23">
        <f t="shared" si="26"/>
        <v>7.9545454545454544E-2</v>
      </c>
    </row>
    <row r="93" spans="1:19">
      <c r="A93" s="7" t="s">
        <v>65</v>
      </c>
      <c r="B93" s="14">
        <v>30</v>
      </c>
      <c r="C93" s="22">
        <f t="shared" si="27"/>
        <v>6.0851926977687626E-2</v>
      </c>
      <c r="D93" s="14">
        <v>51</v>
      </c>
      <c r="E93" s="23">
        <f t="shared" si="19"/>
        <v>0.10344827586206896</v>
      </c>
      <c r="F93" s="14">
        <v>81</v>
      </c>
      <c r="G93" s="23">
        <f t="shared" si="20"/>
        <v>0.1643002028397566</v>
      </c>
      <c r="H93" s="14">
        <v>25</v>
      </c>
      <c r="I93" s="23">
        <f t="shared" si="21"/>
        <v>4.4404973357015987E-2</v>
      </c>
      <c r="J93" s="14">
        <v>70</v>
      </c>
      <c r="K93" s="23">
        <f t="shared" si="22"/>
        <v>0.12433392539964476</v>
      </c>
      <c r="L93" s="14">
        <v>95</v>
      </c>
      <c r="M93" s="23">
        <f t="shared" si="23"/>
        <v>0.16873889875666073</v>
      </c>
      <c r="N93" s="14">
        <v>55</v>
      </c>
      <c r="O93" s="23">
        <f t="shared" si="24"/>
        <v>5.2083333333333336E-2</v>
      </c>
      <c r="P93" s="14">
        <v>121</v>
      </c>
      <c r="Q93" s="23">
        <f t="shared" si="25"/>
        <v>0.11458333333333333</v>
      </c>
      <c r="R93" s="14">
        <v>176</v>
      </c>
      <c r="S93" s="23">
        <f t="shared" si="26"/>
        <v>0.16666666666666666</v>
      </c>
    </row>
    <row r="94" spans="1:19">
      <c r="A94" s="7" t="s">
        <v>66</v>
      </c>
      <c r="B94" s="14">
        <v>6</v>
      </c>
      <c r="C94" s="22">
        <f t="shared" si="27"/>
        <v>1.2170385395537525E-2</v>
      </c>
      <c r="D94" s="14">
        <v>1</v>
      </c>
      <c r="E94" s="23">
        <f t="shared" si="19"/>
        <v>2.0283975659229209E-3</v>
      </c>
      <c r="F94" s="14">
        <v>7</v>
      </c>
      <c r="G94" s="23">
        <f t="shared" si="20"/>
        <v>1.4198782961460446E-2</v>
      </c>
      <c r="H94" s="14">
        <v>5</v>
      </c>
      <c r="I94" s="23">
        <f t="shared" si="21"/>
        <v>8.8809946714031966E-3</v>
      </c>
      <c r="J94" s="14">
        <v>2</v>
      </c>
      <c r="K94" s="23">
        <f t="shared" si="22"/>
        <v>3.552397868561279E-3</v>
      </c>
      <c r="L94" s="14">
        <v>7</v>
      </c>
      <c r="M94" s="23">
        <f t="shared" si="23"/>
        <v>1.2433392539964476E-2</v>
      </c>
      <c r="N94" s="14">
        <v>11</v>
      </c>
      <c r="O94" s="23">
        <f t="shared" si="24"/>
        <v>1.0416666666666666E-2</v>
      </c>
      <c r="P94" s="14">
        <v>3</v>
      </c>
      <c r="Q94" s="23">
        <f t="shared" si="25"/>
        <v>2.840909090909091E-3</v>
      </c>
      <c r="R94" s="14">
        <v>14</v>
      </c>
      <c r="S94" s="23">
        <f t="shared" si="26"/>
        <v>1.3257575757575758E-2</v>
      </c>
    </row>
    <row r="95" spans="1:19">
      <c r="A95" s="7" t="s">
        <v>67</v>
      </c>
      <c r="B95" s="14">
        <v>119</v>
      </c>
      <c r="C95" s="22">
        <f t="shared" si="27"/>
        <v>0.2413793103448276</v>
      </c>
      <c r="D95" s="14">
        <v>102</v>
      </c>
      <c r="E95" s="23">
        <f t="shared" si="19"/>
        <v>0.20689655172413793</v>
      </c>
      <c r="F95" s="14">
        <v>221</v>
      </c>
      <c r="G95" s="23">
        <f t="shared" si="20"/>
        <v>0.44827586206896552</v>
      </c>
      <c r="H95" s="14">
        <v>118</v>
      </c>
      <c r="I95" s="23">
        <f t="shared" si="21"/>
        <v>0.20959147424511546</v>
      </c>
      <c r="J95" s="14">
        <v>111</v>
      </c>
      <c r="K95" s="23">
        <f t="shared" si="22"/>
        <v>0.19715808170515098</v>
      </c>
      <c r="L95" s="14">
        <v>229</v>
      </c>
      <c r="M95" s="23">
        <f t="shared" si="23"/>
        <v>0.40674955595026641</v>
      </c>
      <c r="N95" s="14">
        <v>237</v>
      </c>
      <c r="O95" s="23">
        <f t="shared" si="24"/>
        <v>0.22443181818181818</v>
      </c>
      <c r="P95" s="14">
        <v>213</v>
      </c>
      <c r="Q95" s="23">
        <f t="shared" si="25"/>
        <v>0.20170454545454544</v>
      </c>
      <c r="R95" s="14">
        <v>450</v>
      </c>
      <c r="S95" s="23">
        <f t="shared" si="26"/>
        <v>0.42613636363636365</v>
      </c>
    </row>
    <row r="96" spans="1:19">
      <c r="A96" s="7" t="s">
        <v>68</v>
      </c>
      <c r="B96" s="14">
        <v>4</v>
      </c>
      <c r="C96" s="22">
        <f t="shared" si="27"/>
        <v>8.1135902636916835E-3</v>
      </c>
      <c r="D96" s="14">
        <v>4</v>
      </c>
      <c r="E96" s="23">
        <f t="shared" si="19"/>
        <v>8.1135902636916835E-3</v>
      </c>
      <c r="F96" s="14">
        <v>8</v>
      </c>
      <c r="G96" s="23">
        <f t="shared" si="20"/>
        <v>1.6227180527383367E-2</v>
      </c>
      <c r="H96" s="14">
        <v>2</v>
      </c>
      <c r="I96" s="23">
        <f t="shared" si="21"/>
        <v>3.552397868561279E-3</v>
      </c>
      <c r="J96" s="14">
        <v>11</v>
      </c>
      <c r="K96" s="23">
        <f t="shared" si="22"/>
        <v>1.9538188277087035E-2</v>
      </c>
      <c r="L96" s="14">
        <v>13</v>
      </c>
      <c r="M96" s="23">
        <f t="shared" si="23"/>
        <v>2.3090586145648313E-2</v>
      </c>
      <c r="N96" s="14">
        <v>6</v>
      </c>
      <c r="O96" s="23">
        <f t="shared" si="24"/>
        <v>5.681818181818182E-3</v>
      </c>
      <c r="P96" s="14">
        <v>15</v>
      </c>
      <c r="Q96" s="23">
        <f t="shared" si="25"/>
        <v>1.4204545454545454E-2</v>
      </c>
      <c r="R96" s="14">
        <v>21</v>
      </c>
      <c r="S96" s="23">
        <f t="shared" si="26"/>
        <v>1.9886363636363636E-2</v>
      </c>
    </row>
    <row r="97" spans="1:19">
      <c r="A97" s="7" t="s">
        <v>69</v>
      </c>
      <c r="B97" s="14">
        <v>16</v>
      </c>
      <c r="C97" s="22">
        <f t="shared" si="27"/>
        <v>3.2454361054766734E-2</v>
      </c>
      <c r="D97" s="14">
        <v>18</v>
      </c>
      <c r="E97" s="23">
        <f t="shared" si="19"/>
        <v>3.6511156186612576E-2</v>
      </c>
      <c r="F97" s="14">
        <v>34</v>
      </c>
      <c r="G97" s="23">
        <f t="shared" si="20"/>
        <v>6.8965517241379309E-2</v>
      </c>
      <c r="H97" s="14">
        <v>13</v>
      </c>
      <c r="I97" s="23">
        <f t="shared" si="21"/>
        <v>2.3090586145648313E-2</v>
      </c>
      <c r="J97" s="14">
        <v>24</v>
      </c>
      <c r="K97" s="23">
        <f t="shared" si="22"/>
        <v>4.2628774422735348E-2</v>
      </c>
      <c r="L97" s="14">
        <v>37</v>
      </c>
      <c r="M97" s="23">
        <f t="shared" si="23"/>
        <v>6.5719360568383664E-2</v>
      </c>
      <c r="N97" s="14">
        <v>29</v>
      </c>
      <c r="O97" s="23">
        <f t="shared" si="24"/>
        <v>2.7462121212121212E-2</v>
      </c>
      <c r="P97" s="14">
        <v>42</v>
      </c>
      <c r="Q97" s="23">
        <f t="shared" si="25"/>
        <v>3.9772727272727272E-2</v>
      </c>
      <c r="R97" s="14">
        <v>71</v>
      </c>
      <c r="S97" s="23">
        <f t="shared" si="26"/>
        <v>6.7234848484848481E-2</v>
      </c>
    </row>
    <row r="98" spans="1:19">
      <c r="A98" s="7" t="s">
        <v>70</v>
      </c>
      <c r="B98" s="14">
        <v>14</v>
      </c>
      <c r="C98" s="22">
        <f t="shared" si="27"/>
        <v>2.8397565922920892E-2</v>
      </c>
      <c r="D98" s="14">
        <v>36</v>
      </c>
      <c r="E98" s="23">
        <f t="shared" si="19"/>
        <v>7.3022312373225151E-2</v>
      </c>
      <c r="F98" s="14">
        <v>50</v>
      </c>
      <c r="G98" s="23">
        <f t="shared" si="20"/>
        <v>0.10141987829614604</v>
      </c>
      <c r="H98" s="14">
        <v>5</v>
      </c>
      <c r="I98" s="23">
        <f t="shared" si="21"/>
        <v>8.8809946714031966E-3</v>
      </c>
      <c r="J98" s="14">
        <v>33</v>
      </c>
      <c r="K98" s="23">
        <f t="shared" si="22"/>
        <v>5.8614564831261103E-2</v>
      </c>
      <c r="L98" s="14">
        <v>38</v>
      </c>
      <c r="M98" s="23">
        <f t="shared" si="23"/>
        <v>6.7495559502664296E-2</v>
      </c>
      <c r="N98" s="14">
        <v>19</v>
      </c>
      <c r="O98" s="23">
        <f t="shared" si="24"/>
        <v>1.7992424242424244E-2</v>
      </c>
      <c r="P98" s="14">
        <v>69</v>
      </c>
      <c r="Q98" s="23">
        <f t="shared" si="25"/>
        <v>6.5340909090909088E-2</v>
      </c>
      <c r="R98" s="14">
        <v>88</v>
      </c>
      <c r="S98" s="23">
        <f t="shared" si="26"/>
        <v>8.3333333333333329E-2</v>
      </c>
    </row>
    <row r="99" spans="1:19">
      <c r="A99" s="2" t="s">
        <v>2</v>
      </c>
      <c r="B99" s="14">
        <f>SUM(B88:B98)</f>
        <v>227</v>
      </c>
      <c r="C99" s="22">
        <f t="shared" si="27"/>
        <v>0.46044624746450302</v>
      </c>
      <c r="D99" s="14">
        <f>SUM(D88:D98)</f>
        <v>266</v>
      </c>
      <c r="E99" s="23">
        <f t="shared" si="19"/>
        <v>0.53955375253549698</v>
      </c>
      <c r="F99" s="14">
        <f>SUM(F88:F98)</f>
        <v>493</v>
      </c>
      <c r="G99" s="23">
        <f t="shared" si="20"/>
        <v>1</v>
      </c>
      <c r="H99" s="14">
        <f>SUM(H88:H98)</f>
        <v>230</v>
      </c>
      <c r="I99" s="23">
        <f t="shared" si="21"/>
        <v>0.40852575488454707</v>
      </c>
      <c r="J99" s="14">
        <f>SUM(J88:J98)</f>
        <v>333</v>
      </c>
      <c r="K99" s="23">
        <f t="shared" si="22"/>
        <v>0.59147424511545288</v>
      </c>
      <c r="L99" s="14">
        <f>SUM(L88:L98)</f>
        <v>563</v>
      </c>
      <c r="M99" s="23">
        <f t="shared" si="23"/>
        <v>1</v>
      </c>
      <c r="N99" s="14">
        <f>SUM(N88:N98)</f>
        <v>457</v>
      </c>
      <c r="O99" s="23">
        <f t="shared" si="24"/>
        <v>0.43276515151515149</v>
      </c>
      <c r="P99" s="14">
        <f>SUM(P88:P98)</f>
        <v>599</v>
      </c>
      <c r="Q99" s="23">
        <f t="shared" si="25"/>
        <v>0.56723484848484851</v>
      </c>
      <c r="R99" s="14">
        <f>SUM(R88:R98)</f>
        <v>1056</v>
      </c>
      <c r="S99" s="23">
        <f t="shared" si="26"/>
        <v>1</v>
      </c>
    </row>
    <row r="100" spans="1:19">
      <c r="A100" s="3" t="s">
        <v>71</v>
      </c>
      <c r="E100" s="23"/>
      <c r="G100" s="23"/>
      <c r="I100" s="23"/>
      <c r="K100" s="23"/>
      <c r="M100" s="23"/>
      <c r="O100" s="23"/>
      <c r="Q100" s="23"/>
      <c r="S100" s="23"/>
    </row>
    <row r="101" spans="1:19">
      <c r="A101" s="7" t="s">
        <v>72</v>
      </c>
      <c r="B101" s="14">
        <v>8</v>
      </c>
      <c r="C101" s="22">
        <f t="shared" si="27"/>
        <v>1.6227180527383367E-2</v>
      </c>
      <c r="D101" s="14">
        <v>9</v>
      </c>
      <c r="E101" s="23">
        <f t="shared" si="19"/>
        <v>1.8255578093306288E-2</v>
      </c>
      <c r="F101" s="14">
        <v>17</v>
      </c>
      <c r="G101" s="23">
        <f t="shared" si="20"/>
        <v>3.4482758620689655E-2</v>
      </c>
      <c r="H101" s="14">
        <v>13</v>
      </c>
      <c r="I101" s="23">
        <f t="shared" si="21"/>
        <v>2.3090586145648313E-2</v>
      </c>
      <c r="J101" s="14">
        <v>25</v>
      </c>
      <c r="K101" s="23">
        <f t="shared" si="22"/>
        <v>4.4404973357015987E-2</v>
      </c>
      <c r="L101" s="14">
        <v>38</v>
      </c>
      <c r="M101" s="23">
        <f t="shared" si="23"/>
        <v>6.7495559502664296E-2</v>
      </c>
      <c r="N101" s="14">
        <v>21</v>
      </c>
      <c r="O101" s="23">
        <f t="shared" si="24"/>
        <v>1.9886363636363636E-2</v>
      </c>
      <c r="P101" s="14">
        <v>34</v>
      </c>
      <c r="Q101" s="23">
        <f t="shared" si="25"/>
        <v>3.2196969696969696E-2</v>
      </c>
      <c r="R101" s="14">
        <v>55</v>
      </c>
      <c r="S101" s="23">
        <f t="shared" si="26"/>
        <v>5.2083333333333336E-2</v>
      </c>
    </row>
    <row r="102" spans="1:19">
      <c r="A102" s="7" t="s">
        <v>60</v>
      </c>
      <c r="B102" s="14">
        <v>1</v>
      </c>
      <c r="C102" s="22">
        <f t="shared" si="27"/>
        <v>2.0283975659229209E-3</v>
      </c>
      <c r="D102" s="14">
        <v>0</v>
      </c>
      <c r="E102" s="23">
        <f t="shared" si="19"/>
        <v>0</v>
      </c>
      <c r="F102" s="14">
        <v>1</v>
      </c>
      <c r="G102" s="23">
        <f t="shared" si="20"/>
        <v>2.0283975659229209E-3</v>
      </c>
      <c r="H102" s="14">
        <v>14</v>
      </c>
      <c r="I102" s="23">
        <f t="shared" si="21"/>
        <v>2.4866785079928951E-2</v>
      </c>
      <c r="J102" s="14">
        <v>15</v>
      </c>
      <c r="K102" s="23">
        <f t="shared" si="22"/>
        <v>2.664298401420959E-2</v>
      </c>
      <c r="L102" s="14">
        <v>29</v>
      </c>
      <c r="M102" s="23">
        <f t="shared" si="23"/>
        <v>5.1509769094138541E-2</v>
      </c>
      <c r="N102" s="14">
        <v>15</v>
      </c>
      <c r="O102" s="23">
        <f t="shared" si="24"/>
        <v>1.4204545454545454E-2</v>
      </c>
      <c r="P102" s="14">
        <v>15</v>
      </c>
      <c r="Q102" s="23">
        <f t="shared" si="25"/>
        <v>1.4204545454545454E-2</v>
      </c>
      <c r="R102" s="14">
        <v>30</v>
      </c>
      <c r="S102" s="23">
        <f t="shared" si="26"/>
        <v>2.8409090909090908E-2</v>
      </c>
    </row>
    <row r="103" spans="1:19">
      <c r="A103" s="7" t="s">
        <v>73</v>
      </c>
      <c r="B103" s="14">
        <v>1</v>
      </c>
      <c r="C103" s="22">
        <f t="shared" si="27"/>
        <v>2.0283975659229209E-3</v>
      </c>
      <c r="D103" s="14">
        <v>0</v>
      </c>
      <c r="E103" s="23">
        <f t="shared" si="19"/>
        <v>0</v>
      </c>
      <c r="F103" s="14">
        <v>1</v>
      </c>
      <c r="G103" s="23">
        <f t="shared" si="20"/>
        <v>2.0283975659229209E-3</v>
      </c>
      <c r="H103" s="14">
        <v>2</v>
      </c>
      <c r="I103" s="23">
        <f t="shared" si="21"/>
        <v>3.552397868561279E-3</v>
      </c>
      <c r="J103" s="14">
        <v>0</v>
      </c>
      <c r="K103" s="23">
        <f t="shared" si="22"/>
        <v>0</v>
      </c>
      <c r="L103" s="14">
        <v>2</v>
      </c>
      <c r="M103" s="23">
        <f t="shared" si="23"/>
        <v>3.552397868561279E-3</v>
      </c>
      <c r="N103" s="14">
        <v>3</v>
      </c>
      <c r="O103" s="23">
        <f t="shared" si="24"/>
        <v>2.840909090909091E-3</v>
      </c>
      <c r="P103" s="14">
        <v>0</v>
      </c>
      <c r="Q103" s="23">
        <f t="shared" si="25"/>
        <v>0</v>
      </c>
      <c r="R103" s="14">
        <v>3</v>
      </c>
      <c r="S103" s="23">
        <f t="shared" si="26"/>
        <v>2.840909090909091E-3</v>
      </c>
    </row>
    <row r="104" spans="1:19">
      <c r="A104" s="7" t="s">
        <v>61</v>
      </c>
      <c r="B104" s="14">
        <v>9</v>
      </c>
      <c r="C104" s="22">
        <f t="shared" si="27"/>
        <v>1.8255578093306288E-2</v>
      </c>
      <c r="D104" s="14">
        <v>7</v>
      </c>
      <c r="E104" s="23">
        <f t="shared" si="19"/>
        <v>1.4198782961460446E-2</v>
      </c>
      <c r="F104" s="14">
        <v>16</v>
      </c>
      <c r="G104" s="23">
        <f t="shared" si="20"/>
        <v>3.2454361054766734E-2</v>
      </c>
      <c r="H104" s="14">
        <v>9</v>
      </c>
      <c r="I104" s="23">
        <f t="shared" si="21"/>
        <v>1.5985790408525755E-2</v>
      </c>
      <c r="J104" s="14">
        <v>9</v>
      </c>
      <c r="K104" s="23">
        <f t="shared" si="22"/>
        <v>1.5985790408525755E-2</v>
      </c>
      <c r="L104" s="14">
        <v>18</v>
      </c>
      <c r="M104" s="23">
        <f t="shared" si="23"/>
        <v>3.1971580817051509E-2</v>
      </c>
      <c r="N104" s="14">
        <v>18</v>
      </c>
      <c r="O104" s="23">
        <f t="shared" si="24"/>
        <v>1.7045454545454544E-2</v>
      </c>
      <c r="P104" s="14">
        <v>16</v>
      </c>
      <c r="Q104" s="23">
        <f t="shared" si="25"/>
        <v>1.5151515151515152E-2</v>
      </c>
      <c r="R104" s="14">
        <v>34</v>
      </c>
      <c r="S104" s="23">
        <f t="shared" si="26"/>
        <v>3.2196969696969696E-2</v>
      </c>
    </row>
    <row r="105" spans="1:19">
      <c r="A105" s="7" t="s">
        <v>62</v>
      </c>
      <c r="B105" s="14">
        <v>5</v>
      </c>
      <c r="C105" s="22">
        <f t="shared" si="27"/>
        <v>1.0141987829614604E-2</v>
      </c>
      <c r="D105" s="14">
        <v>11</v>
      </c>
      <c r="E105" s="23">
        <f t="shared" si="19"/>
        <v>2.231237322515213E-2</v>
      </c>
      <c r="F105" s="14">
        <v>16</v>
      </c>
      <c r="G105" s="23">
        <f t="shared" si="20"/>
        <v>3.2454361054766734E-2</v>
      </c>
      <c r="H105" s="14">
        <v>5</v>
      </c>
      <c r="I105" s="23">
        <f t="shared" si="21"/>
        <v>8.8809946714031966E-3</v>
      </c>
      <c r="J105" s="14">
        <v>16</v>
      </c>
      <c r="K105" s="23">
        <f t="shared" si="22"/>
        <v>2.8419182948490232E-2</v>
      </c>
      <c r="L105" s="14">
        <v>21</v>
      </c>
      <c r="M105" s="23">
        <f t="shared" si="23"/>
        <v>3.7300177619893425E-2</v>
      </c>
      <c r="N105" s="14">
        <v>10</v>
      </c>
      <c r="O105" s="23">
        <f t="shared" si="24"/>
        <v>9.46969696969697E-3</v>
      </c>
      <c r="P105" s="14">
        <v>27</v>
      </c>
      <c r="Q105" s="23">
        <f t="shared" si="25"/>
        <v>2.556818181818182E-2</v>
      </c>
      <c r="R105" s="14">
        <v>37</v>
      </c>
      <c r="S105" s="23">
        <f t="shared" si="26"/>
        <v>3.5037878787878785E-2</v>
      </c>
    </row>
    <row r="106" spans="1:19">
      <c r="A106" s="7" t="s">
        <v>74</v>
      </c>
      <c r="B106" s="14">
        <v>0</v>
      </c>
      <c r="C106" s="22">
        <f t="shared" si="27"/>
        <v>0</v>
      </c>
      <c r="D106" s="14">
        <v>2</v>
      </c>
      <c r="E106" s="23">
        <f t="shared" si="19"/>
        <v>4.0567951318458417E-3</v>
      </c>
      <c r="F106" s="14">
        <v>2</v>
      </c>
      <c r="G106" s="23">
        <f t="shared" si="20"/>
        <v>4.0567951318458417E-3</v>
      </c>
      <c r="H106" s="14">
        <v>0</v>
      </c>
      <c r="I106" s="23">
        <f t="shared" si="21"/>
        <v>0</v>
      </c>
      <c r="J106" s="14">
        <v>0</v>
      </c>
      <c r="K106" s="23">
        <f t="shared" si="22"/>
        <v>0</v>
      </c>
      <c r="L106" s="14">
        <v>0</v>
      </c>
      <c r="M106" s="23">
        <f t="shared" si="23"/>
        <v>0</v>
      </c>
      <c r="N106" s="14">
        <v>0</v>
      </c>
      <c r="O106" s="23">
        <f t="shared" si="24"/>
        <v>0</v>
      </c>
      <c r="P106" s="14">
        <v>2</v>
      </c>
      <c r="Q106" s="23">
        <f t="shared" si="25"/>
        <v>1.893939393939394E-3</v>
      </c>
      <c r="R106" s="14">
        <v>2</v>
      </c>
      <c r="S106" s="23">
        <f t="shared" si="26"/>
        <v>1.893939393939394E-3</v>
      </c>
    </row>
    <row r="107" spans="1:19">
      <c r="A107" s="7" t="s">
        <v>75</v>
      </c>
      <c r="B107" s="14">
        <v>0</v>
      </c>
      <c r="C107" s="22">
        <f t="shared" si="27"/>
        <v>0</v>
      </c>
      <c r="D107" s="14">
        <v>3</v>
      </c>
      <c r="E107" s="23">
        <f t="shared" si="19"/>
        <v>6.0851926977687626E-3</v>
      </c>
      <c r="F107" s="14">
        <v>3</v>
      </c>
      <c r="G107" s="23">
        <f t="shared" si="20"/>
        <v>6.0851926977687626E-3</v>
      </c>
      <c r="H107" s="14">
        <v>2</v>
      </c>
      <c r="I107" s="23">
        <f t="shared" si="21"/>
        <v>3.552397868561279E-3</v>
      </c>
      <c r="J107" s="14">
        <v>3</v>
      </c>
      <c r="K107" s="23">
        <f t="shared" si="22"/>
        <v>5.3285968028419185E-3</v>
      </c>
      <c r="L107" s="14">
        <v>5</v>
      </c>
      <c r="M107" s="23">
        <f t="shared" si="23"/>
        <v>8.8809946714031966E-3</v>
      </c>
      <c r="N107" s="14">
        <v>2</v>
      </c>
      <c r="O107" s="23">
        <f t="shared" si="24"/>
        <v>1.893939393939394E-3</v>
      </c>
      <c r="P107" s="14">
        <v>6</v>
      </c>
      <c r="Q107" s="23">
        <f t="shared" si="25"/>
        <v>5.681818181818182E-3</v>
      </c>
      <c r="R107" s="14">
        <v>8</v>
      </c>
      <c r="S107" s="23">
        <f t="shared" si="26"/>
        <v>7.575757575757576E-3</v>
      </c>
    </row>
    <row r="108" spans="1:19">
      <c r="A108" s="7" t="s">
        <v>63</v>
      </c>
      <c r="B108" s="14">
        <v>1</v>
      </c>
      <c r="C108" s="22">
        <f t="shared" si="27"/>
        <v>2.0283975659229209E-3</v>
      </c>
      <c r="D108" s="14">
        <v>4</v>
      </c>
      <c r="E108" s="23">
        <f t="shared" si="19"/>
        <v>8.1135902636916835E-3</v>
      </c>
      <c r="F108" s="14">
        <v>5</v>
      </c>
      <c r="G108" s="23">
        <f t="shared" si="20"/>
        <v>1.0141987829614604E-2</v>
      </c>
      <c r="H108" s="14">
        <v>2</v>
      </c>
      <c r="I108" s="23">
        <f t="shared" si="21"/>
        <v>3.552397868561279E-3</v>
      </c>
      <c r="J108" s="14">
        <v>2</v>
      </c>
      <c r="K108" s="23">
        <f t="shared" si="22"/>
        <v>3.552397868561279E-3</v>
      </c>
      <c r="L108" s="14">
        <v>4</v>
      </c>
      <c r="M108" s="23">
        <f t="shared" si="23"/>
        <v>7.104795737122558E-3</v>
      </c>
      <c r="N108" s="14">
        <v>3</v>
      </c>
      <c r="O108" s="23">
        <f t="shared" si="24"/>
        <v>2.840909090909091E-3</v>
      </c>
      <c r="P108" s="14">
        <v>6</v>
      </c>
      <c r="Q108" s="23">
        <f t="shared" si="25"/>
        <v>5.681818181818182E-3</v>
      </c>
      <c r="R108" s="14">
        <v>9</v>
      </c>
      <c r="S108" s="23">
        <f t="shared" si="26"/>
        <v>8.5227272727272721E-3</v>
      </c>
    </row>
    <row r="109" spans="1:19">
      <c r="A109" s="7" t="s">
        <v>64</v>
      </c>
      <c r="B109" s="14">
        <v>16</v>
      </c>
      <c r="C109" s="22">
        <f t="shared" si="27"/>
        <v>3.2454361054766734E-2</v>
      </c>
      <c r="D109" s="14">
        <v>19</v>
      </c>
      <c r="E109" s="23">
        <f t="shared" si="19"/>
        <v>3.8539553752535496E-2</v>
      </c>
      <c r="F109" s="14">
        <v>35</v>
      </c>
      <c r="G109" s="23">
        <f t="shared" si="20"/>
        <v>7.099391480730223E-2</v>
      </c>
      <c r="H109" s="14">
        <v>20</v>
      </c>
      <c r="I109" s="23">
        <f t="shared" si="21"/>
        <v>3.5523978685612786E-2</v>
      </c>
      <c r="J109" s="14">
        <v>18</v>
      </c>
      <c r="K109" s="23">
        <f t="shared" si="22"/>
        <v>3.1971580817051509E-2</v>
      </c>
      <c r="L109" s="14">
        <v>38</v>
      </c>
      <c r="M109" s="23">
        <f t="shared" si="23"/>
        <v>6.7495559502664296E-2</v>
      </c>
      <c r="N109" s="14">
        <v>36</v>
      </c>
      <c r="O109" s="23">
        <f t="shared" si="24"/>
        <v>3.4090909090909088E-2</v>
      </c>
      <c r="P109" s="14">
        <v>37</v>
      </c>
      <c r="Q109" s="23">
        <f t="shared" si="25"/>
        <v>3.5037878787878785E-2</v>
      </c>
      <c r="R109" s="14">
        <v>73</v>
      </c>
      <c r="S109" s="23">
        <f t="shared" si="26"/>
        <v>6.9128787878787873E-2</v>
      </c>
    </row>
    <row r="110" spans="1:19">
      <c r="A110" s="7" t="s">
        <v>65</v>
      </c>
      <c r="B110" s="14">
        <v>24</v>
      </c>
      <c r="C110" s="22">
        <f t="shared" si="27"/>
        <v>4.8681541582150101E-2</v>
      </c>
      <c r="D110" s="14">
        <v>42</v>
      </c>
      <c r="E110" s="23">
        <f t="shared" si="19"/>
        <v>8.5192697768762676E-2</v>
      </c>
      <c r="F110" s="14">
        <v>66</v>
      </c>
      <c r="G110" s="23">
        <f t="shared" si="20"/>
        <v>0.13387423935091278</v>
      </c>
      <c r="H110" s="14">
        <v>16</v>
      </c>
      <c r="I110" s="23">
        <f t="shared" si="21"/>
        <v>2.8419182948490232E-2</v>
      </c>
      <c r="J110" s="14">
        <v>44</v>
      </c>
      <c r="K110" s="23">
        <f t="shared" si="22"/>
        <v>7.8152753108348141E-2</v>
      </c>
      <c r="L110" s="14">
        <v>60</v>
      </c>
      <c r="M110" s="23">
        <f t="shared" si="23"/>
        <v>0.10657193605683836</v>
      </c>
      <c r="N110" s="14">
        <v>40</v>
      </c>
      <c r="O110" s="23">
        <f t="shared" si="24"/>
        <v>3.787878787878788E-2</v>
      </c>
      <c r="P110" s="14">
        <v>86</v>
      </c>
      <c r="Q110" s="23">
        <f t="shared" si="25"/>
        <v>8.1439393939393936E-2</v>
      </c>
      <c r="R110" s="14">
        <v>126</v>
      </c>
      <c r="S110" s="23">
        <f t="shared" si="26"/>
        <v>0.11931818181818182</v>
      </c>
    </row>
    <row r="111" spans="1:19">
      <c r="A111" s="7" t="s">
        <v>81</v>
      </c>
      <c r="B111" s="14">
        <v>0</v>
      </c>
      <c r="C111" s="22">
        <f t="shared" si="27"/>
        <v>0</v>
      </c>
      <c r="D111" s="14">
        <v>0</v>
      </c>
      <c r="E111" s="23">
        <f t="shared" si="19"/>
        <v>0</v>
      </c>
      <c r="F111" s="14">
        <v>0</v>
      </c>
      <c r="G111" s="23">
        <f t="shared" si="20"/>
        <v>0</v>
      </c>
      <c r="H111" s="14">
        <v>0</v>
      </c>
      <c r="I111" s="23">
        <f t="shared" si="21"/>
        <v>0</v>
      </c>
      <c r="J111" s="14">
        <v>8</v>
      </c>
      <c r="K111" s="23">
        <f t="shared" si="22"/>
        <v>1.4209591474245116E-2</v>
      </c>
      <c r="L111" s="14">
        <v>8</v>
      </c>
      <c r="M111" s="23">
        <f t="shared" si="23"/>
        <v>1.4209591474245116E-2</v>
      </c>
      <c r="N111" s="14">
        <v>0</v>
      </c>
      <c r="O111" s="23">
        <f t="shared" si="24"/>
        <v>0</v>
      </c>
      <c r="P111" s="14">
        <v>8</v>
      </c>
      <c r="Q111" s="23">
        <f t="shared" si="25"/>
        <v>7.575757575757576E-3</v>
      </c>
      <c r="R111" s="14">
        <v>8</v>
      </c>
      <c r="S111" s="23">
        <f t="shared" si="26"/>
        <v>7.575757575757576E-3</v>
      </c>
    </row>
    <row r="112" spans="1:19">
      <c r="A112" s="7" t="s">
        <v>76</v>
      </c>
      <c r="B112" s="14">
        <v>2</v>
      </c>
      <c r="C112" s="22">
        <f t="shared" si="27"/>
        <v>4.0567951318458417E-3</v>
      </c>
      <c r="D112" s="14">
        <v>2</v>
      </c>
      <c r="E112" s="23">
        <f t="shared" si="19"/>
        <v>4.0567951318458417E-3</v>
      </c>
      <c r="F112" s="14">
        <v>4</v>
      </c>
      <c r="G112" s="23">
        <f t="shared" si="20"/>
        <v>8.1135902636916835E-3</v>
      </c>
      <c r="H112" s="14">
        <v>1</v>
      </c>
      <c r="I112" s="23">
        <f t="shared" si="21"/>
        <v>1.7761989342806395E-3</v>
      </c>
      <c r="J112" s="14">
        <v>6</v>
      </c>
      <c r="K112" s="23">
        <f t="shared" si="22"/>
        <v>1.0657193605683837E-2</v>
      </c>
      <c r="L112" s="14">
        <v>7</v>
      </c>
      <c r="M112" s="23">
        <f t="shared" si="23"/>
        <v>1.2433392539964476E-2</v>
      </c>
      <c r="N112" s="14">
        <v>3</v>
      </c>
      <c r="O112" s="23">
        <f t="shared" si="24"/>
        <v>2.840909090909091E-3</v>
      </c>
      <c r="P112" s="14">
        <v>8</v>
      </c>
      <c r="Q112" s="23">
        <f t="shared" si="25"/>
        <v>7.575757575757576E-3</v>
      </c>
      <c r="R112" s="14">
        <v>11</v>
      </c>
      <c r="S112" s="23">
        <f t="shared" si="26"/>
        <v>1.0416666666666666E-2</v>
      </c>
    </row>
    <row r="113" spans="1:19">
      <c r="A113" s="7" t="s">
        <v>77</v>
      </c>
      <c r="B113" s="14">
        <v>1</v>
      </c>
      <c r="C113" s="22">
        <f t="shared" si="27"/>
        <v>2.0283975659229209E-3</v>
      </c>
      <c r="D113" s="14">
        <v>1</v>
      </c>
      <c r="E113" s="23">
        <f t="shared" si="19"/>
        <v>2.0283975659229209E-3</v>
      </c>
      <c r="F113" s="14">
        <v>2</v>
      </c>
      <c r="G113" s="23">
        <f t="shared" si="20"/>
        <v>4.0567951318458417E-3</v>
      </c>
      <c r="H113" s="14">
        <v>1</v>
      </c>
      <c r="I113" s="23">
        <f t="shared" si="21"/>
        <v>1.7761989342806395E-3</v>
      </c>
      <c r="J113" s="14">
        <v>6</v>
      </c>
      <c r="K113" s="23">
        <f t="shared" si="22"/>
        <v>1.0657193605683837E-2</v>
      </c>
      <c r="L113" s="14">
        <v>7</v>
      </c>
      <c r="M113" s="23">
        <f t="shared" si="23"/>
        <v>1.2433392539964476E-2</v>
      </c>
      <c r="N113" s="14">
        <v>2</v>
      </c>
      <c r="O113" s="23">
        <f t="shared" si="24"/>
        <v>1.893939393939394E-3</v>
      </c>
      <c r="P113" s="14">
        <v>7</v>
      </c>
      <c r="Q113" s="23">
        <f t="shared" si="25"/>
        <v>6.628787878787879E-3</v>
      </c>
      <c r="R113" s="14">
        <v>9</v>
      </c>
      <c r="S113" s="23">
        <f t="shared" si="26"/>
        <v>8.5227272727272721E-3</v>
      </c>
    </row>
    <row r="114" spans="1:19">
      <c r="A114" s="7" t="s">
        <v>66</v>
      </c>
      <c r="B114" s="14">
        <v>6</v>
      </c>
      <c r="C114" s="22">
        <f t="shared" si="27"/>
        <v>1.2170385395537525E-2</v>
      </c>
      <c r="D114" s="14">
        <v>1</v>
      </c>
      <c r="E114" s="23">
        <f t="shared" si="19"/>
        <v>2.0283975659229209E-3</v>
      </c>
      <c r="F114" s="14">
        <v>7</v>
      </c>
      <c r="G114" s="23">
        <f t="shared" si="20"/>
        <v>1.4198782961460446E-2</v>
      </c>
      <c r="H114" s="14">
        <v>5</v>
      </c>
      <c r="I114" s="23">
        <f t="shared" si="21"/>
        <v>8.8809946714031966E-3</v>
      </c>
      <c r="J114" s="14">
        <v>2</v>
      </c>
      <c r="K114" s="23">
        <f t="shared" si="22"/>
        <v>3.552397868561279E-3</v>
      </c>
      <c r="L114" s="14">
        <v>7</v>
      </c>
      <c r="M114" s="23">
        <f t="shared" si="23"/>
        <v>1.2433392539964476E-2</v>
      </c>
      <c r="N114" s="14">
        <v>11</v>
      </c>
      <c r="O114" s="23">
        <f t="shared" si="24"/>
        <v>1.0416666666666666E-2</v>
      </c>
      <c r="P114" s="14">
        <v>3</v>
      </c>
      <c r="Q114" s="23">
        <f t="shared" si="25"/>
        <v>2.840909090909091E-3</v>
      </c>
      <c r="R114" s="14">
        <v>14</v>
      </c>
      <c r="S114" s="23">
        <f t="shared" si="26"/>
        <v>1.3257575757575758E-2</v>
      </c>
    </row>
    <row r="115" spans="1:19">
      <c r="A115" s="7" t="s">
        <v>67</v>
      </c>
      <c r="B115" s="14">
        <v>119</v>
      </c>
      <c r="C115" s="22">
        <f t="shared" si="27"/>
        <v>0.2413793103448276</v>
      </c>
      <c r="D115" s="14">
        <v>102</v>
      </c>
      <c r="E115" s="23">
        <f t="shared" si="19"/>
        <v>0.20689655172413793</v>
      </c>
      <c r="F115" s="14">
        <v>221</v>
      </c>
      <c r="G115" s="23">
        <f t="shared" si="20"/>
        <v>0.44827586206896552</v>
      </c>
      <c r="H115" s="14">
        <v>118</v>
      </c>
      <c r="I115" s="23">
        <f t="shared" si="21"/>
        <v>0.20959147424511546</v>
      </c>
      <c r="J115" s="14">
        <v>111</v>
      </c>
      <c r="K115" s="23">
        <f t="shared" si="22"/>
        <v>0.19715808170515098</v>
      </c>
      <c r="L115" s="14">
        <v>229</v>
      </c>
      <c r="M115" s="23">
        <f t="shared" si="23"/>
        <v>0.40674955595026641</v>
      </c>
      <c r="N115" s="14">
        <v>237</v>
      </c>
      <c r="O115" s="23">
        <f t="shared" si="24"/>
        <v>0.22443181818181818</v>
      </c>
      <c r="P115" s="14">
        <v>213</v>
      </c>
      <c r="Q115" s="23">
        <f t="shared" si="25"/>
        <v>0.20170454545454544</v>
      </c>
      <c r="R115" s="14">
        <v>450</v>
      </c>
      <c r="S115" s="23">
        <f t="shared" si="26"/>
        <v>0.42613636363636365</v>
      </c>
    </row>
    <row r="116" spans="1:19">
      <c r="A116" s="7" t="s">
        <v>68</v>
      </c>
      <c r="B116" s="14">
        <v>4</v>
      </c>
      <c r="C116" s="22">
        <f t="shared" si="27"/>
        <v>8.1135902636916835E-3</v>
      </c>
      <c r="D116" s="14">
        <v>4</v>
      </c>
      <c r="E116" s="23">
        <f t="shared" si="19"/>
        <v>8.1135902636916835E-3</v>
      </c>
      <c r="F116" s="14">
        <v>8</v>
      </c>
      <c r="G116" s="23">
        <f t="shared" si="20"/>
        <v>1.6227180527383367E-2</v>
      </c>
      <c r="H116" s="14">
        <v>2</v>
      </c>
      <c r="I116" s="23">
        <f t="shared" si="21"/>
        <v>3.552397868561279E-3</v>
      </c>
      <c r="J116" s="14">
        <v>11</v>
      </c>
      <c r="K116" s="23">
        <f t="shared" si="22"/>
        <v>1.9538188277087035E-2</v>
      </c>
      <c r="L116" s="14">
        <v>13</v>
      </c>
      <c r="M116" s="23">
        <f t="shared" si="23"/>
        <v>2.3090586145648313E-2</v>
      </c>
      <c r="N116" s="14">
        <v>6</v>
      </c>
      <c r="O116" s="23">
        <f t="shared" si="24"/>
        <v>5.681818181818182E-3</v>
      </c>
      <c r="P116" s="14">
        <v>15</v>
      </c>
      <c r="Q116" s="23">
        <f t="shared" si="25"/>
        <v>1.4204545454545454E-2</v>
      </c>
      <c r="R116" s="14">
        <v>21</v>
      </c>
      <c r="S116" s="23">
        <f t="shared" si="26"/>
        <v>1.9886363636363636E-2</v>
      </c>
    </row>
    <row r="117" spans="1:19">
      <c r="A117" s="7" t="s">
        <v>78</v>
      </c>
      <c r="B117" s="14">
        <v>0</v>
      </c>
      <c r="C117" s="22">
        <f t="shared" si="27"/>
        <v>0</v>
      </c>
      <c r="D117" s="14">
        <v>2</v>
      </c>
      <c r="E117" s="23">
        <f t="shared" si="19"/>
        <v>4.0567951318458417E-3</v>
      </c>
      <c r="F117" s="14">
        <v>2</v>
      </c>
      <c r="G117" s="23">
        <f t="shared" si="20"/>
        <v>4.0567951318458417E-3</v>
      </c>
      <c r="H117" s="14">
        <v>0</v>
      </c>
      <c r="I117" s="23">
        <f t="shared" si="21"/>
        <v>0</v>
      </c>
      <c r="J117" s="14">
        <v>0</v>
      </c>
      <c r="K117" s="23">
        <f t="shared" si="22"/>
        <v>0</v>
      </c>
      <c r="L117" s="14">
        <v>0</v>
      </c>
      <c r="M117" s="23">
        <f t="shared" si="23"/>
        <v>0</v>
      </c>
      <c r="N117" s="14">
        <v>0</v>
      </c>
      <c r="O117" s="23">
        <f t="shared" si="24"/>
        <v>0</v>
      </c>
      <c r="P117" s="14">
        <v>2</v>
      </c>
      <c r="Q117" s="23">
        <f t="shared" si="25"/>
        <v>1.893939393939394E-3</v>
      </c>
      <c r="R117" s="14">
        <v>2</v>
      </c>
      <c r="S117" s="23">
        <f t="shared" si="26"/>
        <v>1.893939393939394E-3</v>
      </c>
    </row>
    <row r="118" spans="1:19">
      <c r="A118" s="7" t="s">
        <v>69</v>
      </c>
      <c r="B118" s="14">
        <v>16</v>
      </c>
      <c r="C118" s="22">
        <f t="shared" si="27"/>
        <v>3.2454361054766734E-2</v>
      </c>
      <c r="D118" s="14">
        <v>18</v>
      </c>
      <c r="E118" s="23">
        <f t="shared" ref="E118:E128" si="37">D118/493</f>
        <v>3.6511156186612576E-2</v>
      </c>
      <c r="F118" s="14">
        <v>34</v>
      </c>
      <c r="G118" s="23">
        <f t="shared" ref="G118:G128" si="38">F118/493</f>
        <v>6.8965517241379309E-2</v>
      </c>
      <c r="H118" s="14">
        <v>13</v>
      </c>
      <c r="I118" s="23">
        <f t="shared" ref="I118:I128" si="39">H118/563</f>
        <v>2.3090586145648313E-2</v>
      </c>
      <c r="J118" s="14">
        <v>24</v>
      </c>
      <c r="K118" s="23">
        <f t="shared" ref="K118:K128" si="40">J118/563</f>
        <v>4.2628774422735348E-2</v>
      </c>
      <c r="L118" s="14">
        <v>37</v>
      </c>
      <c r="M118" s="23">
        <f t="shared" ref="M118:M128" si="41">L118/563</f>
        <v>6.5719360568383664E-2</v>
      </c>
      <c r="N118" s="14">
        <v>29</v>
      </c>
      <c r="O118" s="23">
        <f t="shared" ref="O118:O128" si="42">N118/1056</f>
        <v>2.7462121212121212E-2</v>
      </c>
      <c r="P118" s="14">
        <v>42</v>
      </c>
      <c r="Q118" s="23">
        <f t="shared" ref="Q118:Q121" si="43">P118/1056</f>
        <v>3.9772727272727272E-2</v>
      </c>
      <c r="R118" s="14">
        <v>71</v>
      </c>
      <c r="S118" s="23">
        <f t="shared" ref="S118:S128" si="44">R118/1056</f>
        <v>6.7234848484848481E-2</v>
      </c>
    </row>
    <row r="119" spans="1:19">
      <c r="A119" s="7" t="s">
        <v>79</v>
      </c>
      <c r="B119" s="14">
        <v>0</v>
      </c>
      <c r="C119" s="22">
        <f t="shared" si="27"/>
        <v>0</v>
      </c>
      <c r="D119" s="14">
        <v>1</v>
      </c>
      <c r="E119" s="23">
        <f t="shared" si="37"/>
        <v>2.0283975659229209E-3</v>
      </c>
      <c r="F119" s="14">
        <v>1</v>
      </c>
      <c r="G119" s="23">
        <f t="shared" si="38"/>
        <v>2.0283975659229209E-3</v>
      </c>
      <c r="H119" s="14">
        <v>0</v>
      </c>
      <c r="I119" s="23">
        <f t="shared" si="39"/>
        <v>0</v>
      </c>
      <c r="J119" s="14">
        <v>0</v>
      </c>
      <c r="K119" s="23">
        <f t="shared" si="40"/>
        <v>0</v>
      </c>
      <c r="L119" s="14">
        <v>0</v>
      </c>
      <c r="M119" s="23">
        <f t="shared" si="41"/>
        <v>0</v>
      </c>
      <c r="N119" s="14">
        <v>0</v>
      </c>
      <c r="O119" s="23">
        <f t="shared" si="42"/>
        <v>0</v>
      </c>
      <c r="P119" s="14">
        <v>1</v>
      </c>
      <c r="Q119" s="23">
        <f t="shared" si="43"/>
        <v>9.46969696969697E-4</v>
      </c>
      <c r="R119" s="14">
        <v>1</v>
      </c>
      <c r="S119" s="23">
        <f t="shared" si="44"/>
        <v>9.46969696969697E-4</v>
      </c>
    </row>
    <row r="120" spans="1:19">
      <c r="A120" s="7" t="s">
        <v>80</v>
      </c>
      <c r="B120" s="14">
        <v>0</v>
      </c>
      <c r="C120" s="22">
        <f t="shared" si="27"/>
        <v>0</v>
      </c>
      <c r="D120" s="14">
        <v>2</v>
      </c>
      <c r="E120" s="23">
        <f t="shared" si="37"/>
        <v>4.0567951318458417E-3</v>
      </c>
      <c r="F120" s="14">
        <v>2</v>
      </c>
      <c r="G120" s="23">
        <f t="shared" si="38"/>
        <v>4.0567951318458417E-3</v>
      </c>
      <c r="H120" s="14">
        <v>2</v>
      </c>
      <c r="I120" s="23">
        <f t="shared" si="39"/>
        <v>3.552397868561279E-3</v>
      </c>
      <c r="J120" s="14">
        <v>0</v>
      </c>
      <c r="K120" s="23">
        <f t="shared" si="40"/>
        <v>0</v>
      </c>
      <c r="L120" s="14">
        <v>2</v>
      </c>
      <c r="M120" s="23">
        <f t="shared" si="41"/>
        <v>3.552397868561279E-3</v>
      </c>
      <c r="N120" s="14">
        <v>2</v>
      </c>
      <c r="O120" s="23">
        <f t="shared" si="42"/>
        <v>1.893939393939394E-3</v>
      </c>
      <c r="P120" s="14">
        <v>2</v>
      </c>
      <c r="Q120" s="23">
        <f t="shared" si="43"/>
        <v>1.893939393939394E-3</v>
      </c>
      <c r="R120" s="14">
        <v>4</v>
      </c>
      <c r="S120" s="23">
        <f t="shared" si="44"/>
        <v>3.787878787878788E-3</v>
      </c>
    </row>
    <row r="121" spans="1:19">
      <c r="A121" s="7" t="s">
        <v>70</v>
      </c>
      <c r="B121" s="14">
        <v>14</v>
      </c>
      <c r="C121" s="22">
        <f t="shared" si="27"/>
        <v>2.8397565922920892E-2</v>
      </c>
      <c r="D121" s="14">
        <v>36</v>
      </c>
      <c r="E121" s="23">
        <f t="shared" si="37"/>
        <v>7.3022312373225151E-2</v>
      </c>
      <c r="F121" s="14">
        <v>50</v>
      </c>
      <c r="G121" s="23">
        <f t="shared" si="38"/>
        <v>0.10141987829614604</v>
      </c>
      <c r="H121" s="14">
        <v>5</v>
      </c>
      <c r="I121" s="23">
        <f t="shared" si="39"/>
        <v>8.8809946714031966E-3</v>
      </c>
      <c r="J121" s="14">
        <v>33</v>
      </c>
      <c r="K121" s="23">
        <f t="shared" si="40"/>
        <v>5.8614564831261103E-2</v>
      </c>
      <c r="L121" s="14">
        <v>38</v>
      </c>
      <c r="M121" s="23">
        <f t="shared" si="41"/>
        <v>6.7495559502664296E-2</v>
      </c>
      <c r="N121" s="14">
        <v>19</v>
      </c>
      <c r="O121" s="23">
        <f t="shared" si="42"/>
        <v>1.7992424242424244E-2</v>
      </c>
      <c r="P121" s="14">
        <v>69</v>
      </c>
      <c r="Q121" s="23">
        <f t="shared" si="43"/>
        <v>6.5340909090909088E-2</v>
      </c>
      <c r="R121" s="14">
        <v>88</v>
      </c>
      <c r="S121" s="23">
        <f t="shared" si="44"/>
        <v>8.3333333333333329E-2</v>
      </c>
    </row>
    <row r="122" spans="1:19">
      <c r="A122" s="7" t="s">
        <v>2</v>
      </c>
      <c r="B122" s="14">
        <f>SUM(B101:B121)</f>
        <v>227</v>
      </c>
      <c r="C122" s="22">
        <f t="shared" si="27"/>
        <v>0.46044624746450302</v>
      </c>
      <c r="D122" s="14">
        <f>SUM(D101:D121)</f>
        <v>266</v>
      </c>
      <c r="E122" s="23">
        <f t="shared" si="37"/>
        <v>0.53955375253549698</v>
      </c>
      <c r="F122" s="14">
        <f>SUM(F101:F121)</f>
        <v>493</v>
      </c>
      <c r="G122" s="23">
        <f t="shared" si="38"/>
        <v>1</v>
      </c>
      <c r="H122" s="14">
        <f>SUM(H101:H121)</f>
        <v>230</v>
      </c>
      <c r="I122" s="23">
        <f t="shared" si="39"/>
        <v>0.40852575488454707</v>
      </c>
      <c r="J122" s="14">
        <f>SUM(J101:J121)</f>
        <v>333</v>
      </c>
      <c r="K122" s="23">
        <f t="shared" si="40"/>
        <v>0.59147424511545288</v>
      </c>
      <c r="L122" s="14">
        <f>SUM(L101:L121)</f>
        <v>563</v>
      </c>
      <c r="M122" s="23">
        <f t="shared" si="41"/>
        <v>1</v>
      </c>
      <c r="N122" s="14">
        <f>SUM(N101:N121)</f>
        <v>457</v>
      </c>
      <c r="O122" s="23">
        <f t="shared" si="42"/>
        <v>0.43276515151515149</v>
      </c>
      <c r="P122" s="14">
        <f>SUM(P101:P121)</f>
        <v>599</v>
      </c>
      <c r="Q122" s="23">
        <f>P122/1056</f>
        <v>0.56723484848484851</v>
      </c>
      <c r="R122" s="14">
        <f>SUM(R101:R121)</f>
        <v>1056</v>
      </c>
      <c r="S122" s="23">
        <f t="shared" si="44"/>
        <v>1</v>
      </c>
    </row>
    <row r="123" spans="1:19">
      <c r="A123" s="8" t="s">
        <v>1028</v>
      </c>
      <c r="E123" s="23"/>
      <c r="G123" s="23"/>
      <c r="I123" s="23"/>
      <c r="K123" s="23"/>
      <c r="M123" s="23"/>
      <c r="O123" s="23"/>
      <c r="Q123" s="23"/>
      <c r="S123" s="23"/>
    </row>
    <row r="124" spans="1:19">
      <c r="A124" s="7" t="s">
        <v>1025</v>
      </c>
      <c r="B124" s="14">
        <v>119</v>
      </c>
      <c r="C124" s="22">
        <f t="shared" si="27"/>
        <v>0.2413793103448276</v>
      </c>
      <c r="D124" s="14">
        <v>144</v>
      </c>
      <c r="E124" s="23">
        <f t="shared" si="37"/>
        <v>0.2920892494929006</v>
      </c>
      <c r="F124" s="14">
        <v>263</v>
      </c>
      <c r="G124" s="23">
        <f t="shared" si="38"/>
        <v>0.53346855983772823</v>
      </c>
      <c r="H124" s="14">
        <v>112</v>
      </c>
      <c r="I124" s="23">
        <f t="shared" si="39"/>
        <v>0.19893428063943161</v>
      </c>
      <c r="J124" s="14">
        <v>189</v>
      </c>
      <c r="K124" s="23">
        <f t="shared" si="40"/>
        <v>0.33570159857904086</v>
      </c>
      <c r="L124" s="14">
        <v>301</v>
      </c>
      <c r="M124" s="23">
        <f t="shared" si="41"/>
        <v>0.53463587921847244</v>
      </c>
      <c r="N124" s="14">
        <v>231</v>
      </c>
      <c r="O124" s="23">
        <f t="shared" si="42"/>
        <v>0.21875</v>
      </c>
      <c r="P124" s="14">
        <v>333</v>
      </c>
      <c r="Q124" s="23">
        <f t="shared" ref="Q124:Q128" si="45">P124/1056</f>
        <v>0.31534090909090912</v>
      </c>
      <c r="R124" s="14">
        <v>564</v>
      </c>
      <c r="S124" s="23">
        <f t="shared" si="44"/>
        <v>0.53409090909090906</v>
      </c>
    </row>
    <row r="125" spans="1:19">
      <c r="A125" s="7" t="s">
        <v>1026</v>
      </c>
      <c r="B125" s="14">
        <v>10</v>
      </c>
      <c r="C125" s="22">
        <f t="shared" si="27"/>
        <v>2.0283975659229209E-2</v>
      </c>
      <c r="D125" s="14">
        <v>11</v>
      </c>
      <c r="E125" s="23">
        <f t="shared" si="37"/>
        <v>2.231237322515213E-2</v>
      </c>
      <c r="F125" s="14">
        <v>21</v>
      </c>
      <c r="G125" s="23">
        <f t="shared" si="38"/>
        <v>4.2596348884381338E-2</v>
      </c>
      <c r="H125" s="14">
        <v>13</v>
      </c>
      <c r="I125" s="23">
        <f t="shared" si="39"/>
        <v>2.3090586145648313E-2</v>
      </c>
      <c r="J125" s="14">
        <v>26</v>
      </c>
      <c r="K125" s="23">
        <f t="shared" si="40"/>
        <v>4.6181172291296625E-2</v>
      </c>
      <c r="L125" s="14">
        <v>39</v>
      </c>
      <c r="M125" s="23">
        <f t="shared" si="41"/>
        <v>6.9271758436944941E-2</v>
      </c>
      <c r="N125" s="14">
        <v>23</v>
      </c>
      <c r="O125" s="23">
        <f>N125/1056</f>
        <v>2.1780303030303032E-2</v>
      </c>
      <c r="P125" s="14">
        <v>37</v>
      </c>
      <c r="Q125" s="23">
        <f t="shared" si="45"/>
        <v>3.5037878787878785E-2</v>
      </c>
      <c r="R125" s="14">
        <v>60</v>
      </c>
      <c r="S125" s="23">
        <f t="shared" si="44"/>
        <v>5.6818181818181816E-2</v>
      </c>
    </row>
    <row r="126" spans="1:19">
      <c r="A126" s="7" t="s">
        <v>1027</v>
      </c>
      <c r="B126" s="14">
        <v>84</v>
      </c>
      <c r="C126" s="22">
        <f t="shared" si="27"/>
        <v>0.17038539553752535</v>
      </c>
      <c r="D126" s="14">
        <v>75</v>
      </c>
      <c r="E126" s="23">
        <f t="shared" si="37"/>
        <v>0.15212981744421908</v>
      </c>
      <c r="F126" s="14">
        <v>159</v>
      </c>
      <c r="G126" s="23">
        <f t="shared" si="38"/>
        <v>0.3225152129817444</v>
      </c>
      <c r="H126" s="14">
        <v>100</v>
      </c>
      <c r="I126" s="23">
        <f t="shared" si="39"/>
        <v>0.17761989342806395</v>
      </c>
      <c r="J126" s="14">
        <v>85</v>
      </c>
      <c r="K126" s="23">
        <f t="shared" si="40"/>
        <v>0.15097690941385436</v>
      </c>
      <c r="L126" s="14">
        <v>185</v>
      </c>
      <c r="M126" s="23">
        <f t="shared" si="41"/>
        <v>0.32859680284191828</v>
      </c>
      <c r="N126" s="14">
        <v>184</v>
      </c>
      <c r="O126" s="23">
        <f t="shared" si="42"/>
        <v>0.17424242424242425</v>
      </c>
      <c r="P126" s="14">
        <v>160</v>
      </c>
      <c r="Q126" s="23">
        <f t="shared" si="45"/>
        <v>0.15151515151515152</v>
      </c>
      <c r="R126" s="14">
        <v>344</v>
      </c>
      <c r="S126" s="23">
        <f t="shared" si="44"/>
        <v>0.32575757575757575</v>
      </c>
    </row>
    <row r="127" spans="1:19">
      <c r="A127" s="7" t="s">
        <v>70</v>
      </c>
      <c r="B127" s="14">
        <v>14</v>
      </c>
      <c r="C127" s="22">
        <f t="shared" si="27"/>
        <v>2.8397565922920892E-2</v>
      </c>
      <c r="D127" s="14">
        <v>36</v>
      </c>
      <c r="E127" s="23">
        <f t="shared" si="37"/>
        <v>7.3022312373225151E-2</v>
      </c>
      <c r="F127" s="14">
        <v>50</v>
      </c>
      <c r="G127" s="23">
        <f t="shared" si="38"/>
        <v>0.10141987829614604</v>
      </c>
      <c r="H127" s="14">
        <v>5</v>
      </c>
      <c r="I127" s="23">
        <f t="shared" si="39"/>
        <v>8.8809946714031966E-3</v>
      </c>
      <c r="J127" s="14">
        <v>33</v>
      </c>
      <c r="K127" s="23">
        <f t="shared" si="40"/>
        <v>5.8614564831261103E-2</v>
      </c>
      <c r="L127" s="14">
        <v>38</v>
      </c>
      <c r="M127" s="23">
        <f t="shared" si="41"/>
        <v>6.7495559502664296E-2</v>
      </c>
      <c r="N127" s="47">
        <v>19</v>
      </c>
      <c r="O127" s="23">
        <f t="shared" si="42"/>
        <v>1.7992424242424244E-2</v>
      </c>
      <c r="P127" s="14">
        <v>69</v>
      </c>
      <c r="Q127" s="23">
        <f t="shared" si="45"/>
        <v>6.5340909090909088E-2</v>
      </c>
      <c r="R127" s="14">
        <v>88</v>
      </c>
      <c r="S127" s="23">
        <f t="shared" si="44"/>
        <v>8.3333333333333329E-2</v>
      </c>
    </row>
    <row r="128" spans="1:19">
      <c r="A128" s="7" t="s">
        <v>2</v>
      </c>
      <c r="B128" s="14">
        <f>SUM(B124:B127)</f>
        <v>227</v>
      </c>
      <c r="C128" s="22">
        <f t="shared" si="27"/>
        <v>0.46044624746450302</v>
      </c>
      <c r="D128" s="14">
        <f>SUM(D124:D127)</f>
        <v>266</v>
      </c>
      <c r="E128" s="23">
        <f t="shared" si="37"/>
        <v>0.53955375253549698</v>
      </c>
      <c r="F128" s="14">
        <f>SUM(F124:F127)</f>
        <v>493</v>
      </c>
      <c r="G128" s="23">
        <f t="shared" si="38"/>
        <v>1</v>
      </c>
      <c r="H128" s="14">
        <f>SUM(H124:H127)</f>
        <v>230</v>
      </c>
      <c r="I128" s="23">
        <f t="shared" si="39"/>
        <v>0.40852575488454707</v>
      </c>
      <c r="J128" s="14">
        <f>SUM(J124:J127)</f>
        <v>333</v>
      </c>
      <c r="K128" s="23">
        <f t="shared" si="40"/>
        <v>0.59147424511545288</v>
      </c>
      <c r="L128" s="14">
        <f>SUM(L124:L127)</f>
        <v>563</v>
      </c>
      <c r="M128" s="23">
        <f t="shared" si="41"/>
        <v>1</v>
      </c>
      <c r="N128" s="47">
        <f>SUM(N124:N127)</f>
        <v>457</v>
      </c>
      <c r="O128" s="23">
        <f t="shared" si="42"/>
        <v>0.43276515151515149</v>
      </c>
      <c r="P128" s="14">
        <f>SUM(P124:P127)</f>
        <v>599</v>
      </c>
      <c r="Q128" s="23">
        <f t="shared" si="45"/>
        <v>0.56723484848484851</v>
      </c>
      <c r="R128" s="14">
        <f>SUM(R124:R127)</f>
        <v>1056</v>
      </c>
      <c r="S128" s="23">
        <f t="shared" si="44"/>
        <v>1</v>
      </c>
    </row>
    <row r="129" spans="1:19">
      <c r="E129" s="23"/>
      <c r="G129" s="23"/>
      <c r="I129" s="23"/>
      <c r="K129" s="23"/>
      <c r="M129" s="23"/>
      <c r="O129" s="23"/>
      <c r="Q129" s="23"/>
      <c r="S129" s="23"/>
    </row>
    <row r="130" spans="1:19">
      <c r="E130" s="23"/>
      <c r="G130" s="23"/>
      <c r="I130" s="23"/>
      <c r="K130" s="23"/>
      <c r="M130" s="23"/>
      <c r="O130" s="23"/>
      <c r="Q130" s="23"/>
      <c r="S130" s="23"/>
    </row>
    <row r="131" spans="1:19">
      <c r="E131" s="23"/>
      <c r="G131" s="23"/>
      <c r="I131" s="23"/>
      <c r="K131" s="23"/>
      <c r="M131" s="23"/>
      <c r="O131" s="23"/>
      <c r="Q131" s="23"/>
      <c r="S131" s="23"/>
    </row>
    <row r="132" spans="1:19">
      <c r="E132" s="23"/>
      <c r="G132" s="23"/>
      <c r="I132" s="23"/>
      <c r="K132" s="23"/>
      <c r="M132" s="23"/>
      <c r="O132" s="23"/>
      <c r="Q132" s="23"/>
      <c r="S132" s="23"/>
    </row>
    <row r="134" spans="1:19" ht="15.6">
      <c r="A134" s="115" t="s">
        <v>1003</v>
      </c>
    </row>
  </sheetData>
  <mergeCells count="3">
    <mergeCell ref="A1:G1"/>
    <mergeCell ref="H1:L1"/>
    <mergeCell ref="N1:R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E40E-8D8C-9944-BFF3-0368F3128CBC}">
  <dimension ref="A1:Q104"/>
  <sheetViews>
    <sheetView workbookViewId="0">
      <pane ySplit="1" topLeftCell="A2" activePane="bottomLeft" state="frozen"/>
      <selection pane="bottomLeft" activeCell="O33" sqref="O33"/>
    </sheetView>
  </sheetViews>
  <sheetFormatPr defaultColWidth="13.796875" defaultRowHeight="14.4"/>
  <cols>
    <col min="1" max="1" width="19" style="53" customWidth="1"/>
    <col min="2" max="2" width="29.19921875" style="7" customWidth="1"/>
    <col min="3" max="3" width="13.796875" style="14"/>
    <col min="4" max="4" width="13.796875" style="22"/>
    <col min="5" max="5" width="13.796875" style="14"/>
    <col min="6" max="6" width="13.796875" style="22"/>
    <col min="7" max="7" width="16.796875" style="170" customWidth="1"/>
    <col min="8" max="8" width="13.796875" style="14"/>
    <col min="9" max="9" width="13.796875" style="22"/>
    <col min="10" max="10" width="13.796875" style="50"/>
    <col min="11" max="11" width="13.796875" style="22"/>
    <col min="12" max="12" width="17" style="170" customWidth="1"/>
    <col min="13" max="13" width="13.796875" style="14"/>
    <col min="14" max="14" width="13.796875" style="22"/>
    <col min="15" max="15" width="13.796875" style="14"/>
    <col min="16" max="16" width="13.796875" style="22"/>
    <col min="17" max="17" width="17" style="2" customWidth="1"/>
    <col min="18" max="16384" width="13.796875" style="2"/>
  </cols>
  <sheetData>
    <row r="1" spans="1:17" ht="16.95" customHeight="1">
      <c r="B1" s="51"/>
      <c r="C1" s="402">
        <v>1888</v>
      </c>
      <c r="D1" s="402"/>
      <c r="E1" s="402"/>
      <c r="F1" s="402"/>
      <c r="G1" s="168"/>
      <c r="H1" s="400">
        <v>1900</v>
      </c>
      <c r="I1" s="400"/>
      <c r="J1" s="400"/>
      <c r="K1" s="400"/>
      <c r="L1" s="182"/>
      <c r="M1" s="401" t="s">
        <v>131</v>
      </c>
      <c r="N1" s="401"/>
      <c r="O1" s="401"/>
      <c r="P1" s="401"/>
      <c r="Q1" s="183"/>
    </row>
    <row r="2" spans="1:17" s="177" customFormat="1" ht="33" customHeight="1">
      <c r="A2" s="171"/>
      <c r="B2" s="172"/>
      <c r="C2" s="172" t="s">
        <v>120</v>
      </c>
      <c r="D2" s="173"/>
      <c r="E2" s="173" t="s">
        <v>121</v>
      </c>
      <c r="F2" s="173"/>
      <c r="G2" s="174" t="s">
        <v>816</v>
      </c>
      <c r="H2" s="172" t="s">
        <v>120</v>
      </c>
      <c r="I2" s="173"/>
      <c r="J2" s="175" t="s">
        <v>121</v>
      </c>
      <c r="K2" s="173"/>
      <c r="L2" s="174" t="s">
        <v>816</v>
      </c>
      <c r="M2" s="172" t="s">
        <v>120</v>
      </c>
      <c r="N2" s="173"/>
      <c r="O2" s="173" t="s">
        <v>121</v>
      </c>
      <c r="P2" s="176"/>
      <c r="Q2" s="174" t="s">
        <v>816</v>
      </c>
    </row>
    <row r="3" spans="1:17" s="179" customFormat="1">
      <c r="A3" s="178" t="s">
        <v>89</v>
      </c>
      <c r="D3" s="23"/>
      <c r="G3" s="180"/>
      <c r="L3" s="180"/>
    </row>
    <row r="4" spans="1:17" s="9" customFormat="1">
      <c r="A4" s="179"/>
      <c r="B4" s="51" t="s">
        <v>105</v>
      </c>
      <c r="C4" s="16">
        <v>221</v>
      </c>
      <c r="D4" s="23">
        <f>C4/493</f>
        <v>0.44827586206896552</v>
      </c>
      <c r="E4" s="16">
        <v>475089</v>
      </c>
      <c r="F4" s="23">
        <f>E4/1304834</f>
        <v>0.36409918809595704</v>
      </c>
      <c r="G4" s="169">
        <f>C4/E4*100</f>
        <v>4.6517599860236715E-2</v>
      </c>
      <c r="H4" s="16">
        <v>229</v>
      </c>
      <c r="I4" s="23">
        <f>H4/563</f>
        <v>0.40674955595026641</v>
      </c>
      <c r="J4" s="55">
        <v>464524</v>
      </c>
      <c r="K4" s="23">
        <f>J4/1555247</f>
        <v>0.29868181710043484</v>
      </c>
      <c r="L4" s="169">
        <f>H4/J4*100</f>
        <v>4.9297775787688042E-2</v>
      </c>
      <c r="M4" s="16">
        <v>450</v>
      </c>
      <c r="N4" s="23">
        <f>M4/1056</f>
        <v>0.42613636363636365</v>
      </c>
      <c r="O4" s="16">
        <f>SUM(E4,J4)</f>
        <v>939613</v>
      </c>
      <c r="P4" s="23">
        <f>O4/2860081</f>
        <v>0.32852670955822577</v>
      </c>
      <c r="Q4" s="184">
        <f>M4/O4*100</f>
        <v>4.7892057687579884E-2</v>
      </c>
    </row>
    <row r="5" spans="1:17" s="9" customFormat="1">
      <c r="A5" s="179"/>
      <c r="B5" s="51" t="s">
        <v>96</v>
      </c>
      <c r="C5" s="16">
        <v>2</v>
      </c>
      <c r="D5" s="23">
        <f>C5/493</f>
        <v>4.0567951318458417E-3</v>
      </c>
      <c r="E5" s="9">
        <v>5944</v>
      </c>
      <c r="F5" s="23">
        <f>E5/1304834</f>
        <v>4.5553687288957829E-3</v>
      </c>
      <c r="G5" s="169">
        <f t="shared" ref="G5:G47" si="0">C5/E5*100</f>
        <v>3.3647375504710635E-2</v>
      </c>
      <c r="H5" s="16">
        <v>2</v>
      </c>
      <c r="I5" s="23">
        <f>H5/563</f>
        <v>3.552397868561279E-3</v>
      </c>
      <c r="J5" s="55">
        <v>8773</v>
      </c>
      <c r="K5" s="23">
        <f>J5/1555247</f>
        <v>5.6409046280108564E-3</v>
      </c>
      <c r="L5" s="169">
        <f t="shared" ref="L5:L47" si="1">H5/J5*100</f>
        <v>2.2797218739313806E-2</v>
      </c>
      <c r="M5" s="16">
        <v>4</v>
      </c>
      <c r="N5" s="23">
        <f>M5/1056</f>
        <v>3.787878787878788E-3</v>
      </c>
      <c r="O5" s="16">
        <f>SUM(E5,J5)</f>
        <v>14717</v>
      </c>
      <c r="P5" s="23">
        <f>O5/2860081</f>
        <v>5.1456584621204782E-3</v>
      </c>
      <c r="Q5" s="184">
        <f t="shared" ref="Q5:Q47" si="2">M5/O5*100</f>
        <v>2.7179452334035466E-2</v>
      </c>
    </row>
    <row r="6" spans="1:17" s="9" customFormat="1">
      <c r="A6" s="179"/>
      <c r="B6" s="51" t="s">
        <v>95</v>
      </c>
      <c r="C6" s="16">
        <v>1</v>
      </c>
      <c r="D6" s="23">
        <f>C6/493</f>
        <v>2.0283975659229209E-3</v>
      </c>
      <c r="E6" s="9">
        <v>6537</v>
      </c>
      <c r="F6" s="23">
        <f>E6/1304834</f>
        <v>5.009832668370076E-3</v>
      </c>
      <c r="G6" s="169">
        <f t="shared" si="0"/>
        <v>1.529753709652746E-2</v>
      </c>
      <c r="H6" s="16">
        <v>3</v>
      </c>
      <c r="I6" s="23">
        <f>H6/563</f>
        <v>5.3285968028419185E-3</v>
      </c>
      <c r="J6" s="55">
        <v>7334</v>
      </c>
      <c r="K6" s="23">
        <f>J6/1555247</f>
        <v>4.7156496685092468E-3</v>
      </c>
      <c r="L6" s="169">
        <f t="shared" si="1"/>
        <v>4.0905372238887378E-2</v>
      </c>
      <c r="M6" s="16">
        <v>4</v>
      </c>
      <c r="N6" s="23">
        <f>M6/1056</f>
        <v>3.787878787878788E-3</v>
      </c>
      <c r="O6" s="16">
        <f>SUM(E6,J6)</f>
        <v>13871</v>
      </c>
      <c r="P6" s="23">
        <f>O6/2860081</f>
        <v>4.8498626437502995E-3</v>
      </c>
      <c r="Q6" s="184">
        <f t="shared" si="2"/>
        <v>2.8837142239204094E-2</v>
      </c>
    </row>
    <row r="7" spans="1:17" s="9" customFormat="1">
      <c r="A7" s="179"/>
      <c r="B7" s="51" t="s">
        <v>122</v>
      </c>
      <c r="C7" s="16">
        <v>0</v>
      </c>
      <c r="D7" s="23">
        <f>C7/493</f>
        <v>0</v>
      </c>
      <c r="E7" s="9">
        <v>960</v>
      </c>
      <c r="F7" s="23">
        <f>E7/1304834</f>
        <v>7.3572577048114937E-4</v>
      </c>
      <c r="G7" s="169">
        <f t="shared" si="0"/>
        <v>0</v>
      </c>
      <c r="H7" s="16">
        <v>0</v>
      </c>
      <c r="I7" s="23">
        <f>H7/563</f>
        <v>0</v>
      </c>
      <c r="J7" s="55">
        <v>1018</v>
      </c>
      <c r="K7" s="23">
        <f>J7/1555247</f>
        <v>6.5455840776416864E-4</v>
      </c>
      <c r="L7" s="169">
        <f t="shared" si="1"/>
        <v>0</v>
      </c>
      <c r="M7" s="16">
        <v>0</v>
      </c>
      <c r="N7" s="23">
        <f>M7/1056</f>
        <v>0</v>
      </c>
      <c r="O7" s="16">
        <f>SUM(E7,J7)</f>
        <v>1978</v>
      </c>
      <c r="P7" s="23">
        <f>O7/2860081</f>
        <v>6.9158880465273532E-4</v>
      </c>
      <c r="Q7" s="184">
        <f t="shared" si="2"/>
        <v>0</v>
      </c>
    </row>
    <row r="8" spans="1:17" s="9" customFormat="1">
      <c r="A8" s="179"/>
      <c r="B8" s="51" t="s">
        <v>2</v>
      </c>
      <c r="C8" s="16">
        <v>224</v>
      </c>
      <c r="D8" s="23">
        <f>C8/493</f>
        <v>0.45436105476673427</v>
      </c>
      <c r="E8" s="9">
        <v>488530</v>
      </c>
      <c r="F8" s="23">
        <f>E8/1304834</f>
        <v>0.37440011526370404</v>
      </c>
      <c r="G8" s="169">
        <f t="shared" si="0"/>
        <v>4.5851841237999708E-2</v>
      </c>
      <c r="H8" s="16">
        <v>234</v>
      </c>
      <c r="I8" s="23">
        <f>H8/563</f>
        <v>0.41563055062166965</v>
      </c>
      <c r="J8" s="55">
        <v>481649</v>
      </c>
      <c r="K8" s="23">
        <f>J8/1555247</f>
        <v>0.30969292980471913</v>
      </c>
      <c r="L8" s="169">
        <f t="shared" si="1"/>
        <v>4.8583096819468118E-2</v>
      </c>
      <c r="M8" s="16">
        <v>458</v>
      </c>
      <c r="N8" s="23">
        <f>M8/1056</f>
        <v>0.43371212121212122</v>
      </c>
      <c r="O8" s="16">
        <f>SUM(E8,J8)</f>
        <v>970179</v>
      </c>
      <c r="P8" s="23">
        <f>O8/2860081</f>
        <v>0.33921381946874929</v>
      </c>
      <c r="Q8" s="184">
        <f t="shared" si="2"/>
        <v>4.7207783305967255E-2</v>
      </c>
    </row>
    <row r="9" spans="1:17" s="179" customFormat="1">
      <c r="A9" s="178" t="s">
        <v>90</v>
      </c>
      <c r="D9" s="23"/>
      <c r="G9" s="169"/>
      <c r="L9" s="169"/>
      <c r="Q9" s="184"/>
    </row>
    <row r="10" spans="1:17" s="9" customFormat="1">
      <c r="A10" s="179"/>
      <c r="B10" s="51" t="s">
        <v>108</v>
      </c>
      <c r="C10" s="16">
        <v>12</v>
      </c>
      <c r="D10" s="23">
        <f t="shared" ref="D10:D29" si="3">C10/493</f>
        <v>2.434077079107505E-2</v>
      </c>
      <c r="E10" s="16">
        <v>34308</v>
      </c>
      <c r="F10" s="23">
        <f t="shared" ref="F10:F29" si="4">E10/1304834</f>
        <v>2.6292999722570074E-2</v>
      </c>
      <c r="G10" s="169">
        <f t="shared" si="0"/>
        <v>3.4977264777894368E-2</v>
      </c>
      <c r="H10" s="16">
        <v>12</v>
      </c>
      <c r="I10" s="23">
        <f t="shared" ref="I10:I29" si="5">H10/563</f>
        <v>2.1314387211367674E-2</v>
      </c>
      <c r="J10" s="55">
        <v>46685</v>
      </c>
      <c r="K10" s="23">
        <f t="shared" ref="K10:K29" si="6">J10/1555247</f>
        <v>3.0017739947416713E-2</v>
      </c>
      <c r="L10" s="169">
        <f t="shared" si="1"/>
        <v>2.5704187640569774E-2</v>
      </c>
      <c r="M10" s="16">
        <v>24</v>
      </c>
      <c r="N10" s="23">
        <f t="shared" ref="N10:N29" si="7">M10/1056</f>
        <v>2.2727272727272728E-2</v>
      </c>
      <c r="O10" s="16">
        <f t="shared" ref="O10:O29" si="8">SUM(E10,J10)</f>
        <v>80993</v>
      </c>
      <c r="P10" s="23">
        <f t="shared" ref="P10:P29" si="9">O10/2860081</f>
        <v>2.8318428743801312E-2</v>
      </c>
      <c r="Q10" s="184">
        <f t="shared" si="2"/>
        <v>2.9632190436210539E-2</v>
      </c>
    </row>
    <row r="11" spans="1:17" s="9" customFormat="1">
      <c r="A11" s="179"/>
      <c r="B11" s="51" t="s">
        <v>111</v>
      </c>
      <c r="C11" s="16">
        <v>1</v>
      </c>
      <c r="D11" s="23">
        <f t="shared" si="3"/>
        <v>2.0283975659229209E-3</v>
      </c>
      <c r="E11" s="16">
        <v>3392</v>
      </c>
      <c r="F11" s="23">
        <f t="shared" si="4"/>
        <v>2.5995643890333944E-3</v>
      </c>
      <c r="G11" s="169">
        <f t="shared" si="0"/>
        <v>2.9481132075471699E-2</v>
      </c>
      <c r="H11" s="16">
        <v>2</v>
      </c>
      <c r="I11" s="23">
        <f t="shared" si="5"/>
        <v>3.552397868561279E-3</v>
      </c>
      <c r="J11" s="32">
        <v>5281</v>
      </c>
      <c r="K11" s="23">
        <f t="shared" si="6"/>
        <v>3.3956021133620578E-3</v>
      </c>
      <c r="L11" s="169">
        <f t="shared" si="1"/>
        <v>3.7871615224389317E-2</v>
      </c>
      <c r="M11" s="16">
        <v>3</v>
      </c>
      <c r="N11" s="23">
        <f t="shared" si="7"/>
        <v>2.840909090909091E-3</v>
      </c>
      <c r="O11" s="16">
        <f t="shared" si="8"/>
        <v>8673</v>
      </c>
      <c r="P11" s="23">
        <f t="shared" si="9"/>
        <v>3.0324315989652042E-3</v>
      </c>
      <c r="Q11" s="184">
        <f t="shared" si="2"/>
        <v>3.4590107229332409E-2</v>
      </c>
    </row>
    <row r="12" spans="1:17" s="9" customFormat="1">
      <c r="A12" s="179"/>
      <c r="B12" s="51" t="s">
        <v>112</v>
      </c>
      <c r="C12" s="16">
        <v>1</v>
      </c>
      <c r="D12" s="23">
        <f t="shared" si="3"/>
        <v>2.0283975659229209E-3</v>
      </c>
      <c r="E12" s="9">
        <v>6415</v>
      </c>
      <c r="F12" s="23">
        <f t="shared" si="4"/>
        <v>4.9163341850380965E-3</v>
      </c>
      <c r="G12" s="169">
        <f t="shared" si="0"/>
        <v>1.558846453624318E-2</v>
      </c>
      <c r="H12" s="9">
        <v>0</v>
      </c>
      <c r="I12" s="23">
        <f t="shared" si="5"/>
        <v>0</v>
      </c>
      <c r="J12" s="32">
        <v>7408</v>
      </c>
      <c r="K12" s="23">
        <f t="shared" si="6"/>
        <v>4.7632305350854241E-3</v>
      </c>
      <c r="L12" s="169">
        <f t="shared" si="1"/>
        <v>0</v>
      </c>
      <c r="M12" s="16">
        <v>1</v>
      </c>
      <c r="N12" s="23">
        <f t="shared" si="7"/>
        <v>9.46969696969697E-4</v>
      </c>
      <c r="O12" s="16">
        <f t="shared" si="8"/>
        <v>13823</v>
      </c>
      <c r="P12" s="23">
        <f t="shared" si="9"/>
        <v>4.833079902282488E-3</v>
      </c>
      <c r="Q12" s="184">
        <f t="shared" si="2"/>
        <v>7.2343196122404687E-3</v>
      </c>
    </row>
    <row r="13" spans="1:17" s="9" customFormat="1">
      <c r="A13" s="179"/>
      <c r="B13" s="51" t="s">
        <v>113</v>
      </c>
      <c r="C13" s="16">
        <v>14</v>
      </c>
      <c r="D13" s="23">
        <f t="shared" si="3"/>
        <v>2.8397565922920892E-2</v>
      </c>
      <c r="E13" s="9">
        <v>167522</v>
      </c>
      <c r="F13" s="23">
        <f t="shared" si="4"/>
        <v>0.12838567971098239</v>
      </c>
      <c r="G13" s="169">
        <f t="shared" si="0"/>
        <v>8.3571113047838496E-3</v>
      </c>
      <c r="H13" s="16">
        <v>21</v>
      </c>
      <c r="I13" s="23">
        <f t="shared" si="5"/>
        <v>3.7300177619893425E-2</v>
      </c>
      <c r="J13" s="55">
        <v>164150</v>
      </c>
      <c r="K13" s="23">
        <f t="shared" si="6"/>
        <v>0.10554593579026354</v>
      </c>
      <c r="L13" s="169">
        <f t="shared" si="1"/>
        <v>1.279317697228145E-2</v>
      </c>
      <c r="M13" s="16">
        <v>35</v>
      </c>
      <c r="N13" s="23">
        <f t="shared" si="7"/>
        <v>3.3143939393939392E-2</v>
      </c>
      <c r="O13" s="16">
        <f t="shared" si="8"/>
        <v>331672</v>
      </c>
      <c r="P13" s="23">
        <f t="shared" si="9"/>
        <v>0.11596594641900002</v>
      </c>
      <c r="Q13" s="184">
        <f t="shared" si="2"/>
        <v>1.0552594129139631E-2</v>
      </c>
    </row>
    <row r="14" spans="1:17" s="9" customFormat="1">
      <c r="A14" s="179"/>
      <c r="B14" s="51" t="s">
        <v>104</v>
      </c>
      <c r="C14" s="16">
        <v>20</v>
      </c>
      <c r="D14" s="23">
        <f t="shared" si="3"/>
        <v>4.0567951318458417E-2</v>
      </c>
      <c r="E14" s="16">
        <v>91830</v>
      </c>
      <c r="F14" s="23">
        <f t="shared" si="4"/>
        <v>7.0376768232587442E-2</v>
      </c>
      <c r="G14" s="169">
        <f t="shared" si="0"/>
        <v>2.1779374931939453E-2</v>
      </c>
      <c r="H14" s="16">
        <v>16</v>
      </c>
      <c r="I14" s="23">
        <f t="shared" si="5"/>
        <v>2.8419182948490232E-2</v>
      </c>
      <c r="J14" s="55">
        <v>109912</v>
      </c>
      <c r="K14" s="23">
        <f t="shared" si="6"/>
        <v>7.0671732528659437E-2</v>
      </c>
      <c r="L14" s="169">
        <f t="shared" si="1"/>
        <v>1.4557100225635054E-2</v>
      </c>
      <c r="M14" s="16">
        <v>36</v>
      </c>
      <c r="N14" s="23">
        <f t="shared" si="7"/>
        <v>3.4090909090909088E-2</v>
      </c>
      <c r="O14" s="16">
        <f t="shared" si="8"/>
        <v>201742</v>
      </c>
      <c r="P14" s="23">
        <f t="shared" si="9"/>
        <v>7.0537163108317563E-2</v>
      </c>
      <c r="Q14" s="184">
        <f t="shared" si="2"/>
        <v>1.7844573762528376E-2</v>
      </c>
    </row>
    <row r="15" spans="1:17" s="9" customFormat="1">
      <c r="A15" s="179"/>
      <c r="B15" s="9" t="s">
        <v>98</v>
      </c>
      <c r="C15" s="16">
        <v>1</v>
      </c>
      <c r="D15" s="23">
        <f t="shared" si="3"/>
        <v>2.0283975659229209E-3</v>
      </c>
      <c r="E15" s="16">
        <v>5047</v>
      </c>
      <c r="F15" s="23">
        <f t="shared" si="4"/>
        <v>3.8679249621024589E-3</v>
      </c>
      <c r="G15" s="169">
        <f t="shared" si="0"/>
        <v>1.9813750743015651E-2</v>
      </c>
      <c r="H15" s="9">
        <v>0</v>
      </c>
      <c r="I15" s="23">
        <f t="shared" si="5"/>
        <v>0</v>
      </c>
      <c r="J15" s="55">
        <v>5743</v>
      </c>
      <c r="K15" s="23">
        <f t="shared" si="6"/>
        <v>3.6926610371214347E-3</v>
      </c>
      <c r="L15" s="169">
        <f t="shared" si="1"/>
        <v>0</v>
      </c>
      <c r="M15" s="16">
        <v>1</v>
      </c>
      <c r="N15" s="23">
        <f t="shared" si="7"/>
        <v>9.46969696969697E-4</v>
      </c>
      <c r="O15" s="16">
        <f t="shared" si="8"/>
        <v>10790</v>
      </c>
      <c r="P15" s="23">
        <f t="shared" si="9"/>
        <v>3.7726204257851437E-3</v>
      </c>
      <c r="Q15" s="184">
        <f t="shared" si="2"/>
        <v>9.2678405931417972E-3</v>
      </c>
    </row>
    <row r="16" spans="1:17" s="9" customFormat="1">
      <c r="A16" s="179"/>
      <c r="B16" s="51" t="s">
        <v>123</v>
      </c>
      <c r="C16" s="16">
        <v>0</v>
      </c>
      <c r="D16" s="23">
        <f t="shared" si="3"/>
        <v>0</v>
      </c>
      <c r="E16" s="16">
        <v>0</v>
      </c>
      <c r="F16" s="23">
        <f t="shared" si="4"/>
        <v>0</v>
      </c>
      <c r="G16" s="169"/>
      <c r="H16" s="16">
        <v>0</v>
      </c>
      <c r="I16" s="23">
        <f t="shared" si="5"/>
        <v>0</v>
      </c>
      <c r="J16" s="33">
        <v>53</v>
      </c>
      <c r="K16" s="23">
        <f t="shared" si="6"/>
        <v>3.4078188223478329E-5</v>
      </c>
      <c r="L16" s="169">
        <f t="shared" si="1"/>
        <v>0</v>
      </c>
      <c r="M16" s="16">
        <v>0</v>
      </c>
      <c r="N16" s="23">
        <f t="shared" si="7"/>
        <v>0</v>
      </c>
      <c r="O16" s="16">
        <f t="shared" si="8"/>
        <v>53</v>
      </c>
      <c r="P16" s="23">
        <f t="shared" si="9"/>
        <v>1.8530943704041948E-5</v>
      </c>
      <c r="Q16" s="184">
        <f t="shared" si="2"/>
        <v>0</v>
      </c>
    </row>
    <row r="17" spans="1:17" s="9" customFormat="1">
      <c r="A17" s="179"/>
      <c r="B17" s="51" t="s">
        <v>124</v>
      </c>
      <c r="C17" s="16">
        <v>0</v>
      </c>
      <c r="D17" s="23">
        <f t="shared" si="3"/>
        <v>0</v>
      </c>
      <c r="E17" s="9">
        <v>3775</v>
      </c>
      <c r="F17" s="23">
        <f t="shared" si="4"/>
        <v>2.893088316214936E-3</v>
      </c>
      <c r="G17" s="169">
        <f t="shared" si="0"/>
        <v>0</v>
      </c>
      <c r="H17" s="16">
        <v>0</v>
      </c>
      <c r="I17" s="23">
        <f t="shared" si="5"/>
        <v>0</v>
      </c>
      <c r="J17" s="55">
        <v>5446</v>
      </c>
      <c r="K17" s="23">
        <f t="shared" si="6"/>
        <v>3.5016945861332635E-3</v>
      </c>
      <c r="L17" s="169">
        <f t="shared" si="1"/>
        <v>0</v>
      </c>
      <c r="M17" s="16">
        <v>0</v>
      </c>
      <c r="N17" s="23">
        <f t="shared" si="7"/>
        <v>0</v>
      </c>
      <c r="O17" s="16">
        <f t="shared" si="8"/>
        <v>9221</v>
      </c>
      <c r="P17" s="23">
        <f t="shared" si="9"/>
        <v>3.2240345640560529E-3</v>
      </c>
      <c r="Q17" s="184">
        <f t="shared" si="2"/>
        <v>0</v>
      </c>
    </row>
    <row r="18" spans="1:17">
      <c r="B18" s="7" t="s">
        <v>100</v>
      </c>
      <c r="C18" s="14">
        <v>1</v>
      </c>
      <c r="D18" s="22">
        <f t="shared" si="3"/>
        <v>2.0283975659229209E-3</v>
      </c>
      <c r="E18" s="9">
        <v>8247</v>
      </c>
      <c r="F18" s="23">
        <f t="shared" si="4"/>
        <v>6.3203441970396236E-3</v>
      </c>
      <c r="G18" s="169">
        <f t="shared" si="0"/>
        <v>1.2125621438098703E-2</v>
      </c>
      <c r="H18" s="2">
        <v>0</v>
      </c>
      <c r="I18" s="23">
        <f t="shared" si="5"/>
        <v>0</v>
      </c>
      <c r="J18" s="33">
        <v>14510</v>
      </c>
      <c r="K18" s="23">
        <f t="shared" si="6"/>
        <v>9.3297077570315204E-3</v>
      </c>
      <c r="L18" s="169">
        <f t="shared" si="1"/>
        <v>0</v>
      </c>
      <c r="M18" s="14">
        <v>1</v>
      </c>
      <c r="N18" s="23">
        <f t="shared" si="7"/>
        <v>9.46969696969697E-4</v>
      </c>
      <c r="O18" s="14">
        <f t="shared" si="8"/>
        <v>22757</v>
      </c>
      <c r="P18" s="23">
        <f t="shared" si="9"/>
        <v>7.9567676579789179E-3</v>
      </c>
      <c r="Q18" s="184">
        <f t="shared" si="2"/>
        <v>4.3942523179680976E-3</v>
      </c>
    </row>
    <row r="19" spans="1:17">
      <c r="B19" s="7" t="s">
        <v>125</v>
      </c>
      <c r="C19" s="14">
        <v>0</v>
      </c>
      <c r="D19" s="22">
        <f t="shared" si="3"/>
        <v>0</v>
      </c>
      <c r="E19" s="9">
        <v>3490</v>
      </c>
      <c r="F19" s="23">
        <f t="shared" si="4"/>
        <v>2.6746697281033452E-3</v>
      </c>
      <c r="G19" s="169">
        <f t="shared" si="0"/>
        <v>0</v>
      </c>
      <c r="H19" s="14">
        <v>0</v>
      </c>
      <c r="I19" s="23">
        <f t="shared" si="5"/>
        <v>0</v>
      </c>
      <c r="J19" s="55">
        <v>5715</v>
      </c>
      <c r="K19" s="23">
        <f t="shared" si="6"/>
        <v>3.6746574659845027E-3</v>
      </c>
      <c r="L19" s="169">
        <f t="shared" si="1"/>
        <v>0</v>
      </c>
      <c r="M19" s="14">
        <v>0</v>
      </c>
      <c r="N19" s="23">
        <f t="shared" si="7"/>
        <v>0</v>
      </c>
      <c r="O19" s="14">
        <f t="shared" si="8"/>
        <v>9205</v>
      </c>
      <c r="P19" s="23">
        <f t="shared" si="9"/>
        <v>3.2184403169001159E-3</v>
      </c>
      <c r="Q19" s="184">
        <f t="shared" si="2"/>
        <v>0</v>
      </c>
    </row>
    <row r="20" spans="1:17">
      <c r="B20" s="7" t="s">
        <v>107</v>
      </c>
      <c r="C20" s="14">
        <v>2</v>
      </c>
      <c r="D20" s="22">
        <f t="shared" si="3"/>
        <v>4.0567951318458417E-3</v>
      </c>
      <c r="E20" s="9">
        <v>20931</v>
      </c>
      <c r="F20" s="23">
        <f t="shared" si="4"/>
        <v>1.604112093952181E-2</v>
      </c>
      <c r="G20" s="169">
        <f t="shared" si="0"/>
        <v>9.5552051980316282E-3</v>
      </c>
      <c r="H20" s="14">
        <v>2</v>
      </c>
      <c r="I20" s="23">
        <f t="shared" si="5"/>
        <v>3.552397868561279E-3</v>
      </c>
      <c r="J20" s="33">
        <v>32684</v>
      </c>
      <c r="K20" s="23">
        <f t="shared" si="6"/>
        <v>2.1015311394267277E-2</v>
      </c>
      <c r="L20" s="169">
        <f t="shared" si="1"/>
        <v>6.1192020560518912E-3</v>
      </c>
      <c r="M20" s="14">
        <v>4</v>
      </c>
      <c r="N20" s="23">
        <f t="shared" si="7"/>
        <v>3.787878787878788E-3</v>
      </c>
      <c r="O20" s="14">
        <f t="shared" si="8"/>
        <v>53615</v>
      </c>
      <c r="P20" s="23">
        <f t="shared" si="9"/>
        <v>1.8745972579098283E-2</v>
      </c>
      <c r="Q20" s="184">
        <f t="shared" si="2"/>
        <v>7.4605987130467221E-3</v>
      </c>
    </row>
    <row r="21" spans="1:17">
      <c r="B21" s="7" t="s">
        <v>106</v>
      </c>
      <c r="C21" s="14">
        <v>1</v>
      </c>
      <c r="D21" s="22">
        <f t="shared" si="3"/>
        <v>2.0283975659229209E-3</v>
      </c>
      <c r="E21" s="9">
        <v>16636</v>
      </c>
      <c r="F21" s="23">
        <f t="shared" si="4"/>
        <v>1.2749514497629583E-2</v>
      </c>
      <c r="G21" s="169">
        <f t="shared" si="0"/>
        <v>6.0110603510459245E-3</v>
      </c>
      <c r="H21" s="14">
        <v>2</v>
      </c>
      <c r="I21" s="23">
        <f t="shared" si="5"/>
        <v>3.552397868561279E-3</v>
      </c>
      <c r="J21" s="55">
        <v>35090</v>
      </c>
      <c r="K21" s="23">
        <f t="shared" si="6"/>
        <v>2.2562332542676502E-2</v>
      </c>
      <c r="L21" s="169">
        <f t="shared" si="1"/>
        <v>5.6996295240809344E-3</v>
      </c>
      <c r="M21" s="14">
        <v>3</v>
      </c>
      <c r="N21" s="23">
        <f t="shared" si="7"/>
        <v>2.840909090909091E-3</v>
      </c>
      <c r="O21" s="14">
        <f t="shared" si="8"/>
        <v>51726</v>
      </c>
      <c r="P21" s="23">
        <f t="shared" si="9"/>
        <v>1.8085501774250449E-2</v>
      </c>
      <c r="Q21" s="184">
        <f t="shared" si="2"/>
        <v>5.7997912075165295E-3</v>
      </c>
    </row>
    <row r="22" spans="1:17">
      <c r="B22" s="7" t="s">
        <v>116</v>
      </c>
      <c r="C22" s="14">
        <v>9</v>
      </c>
      <c r="D22" s="22">
        <f t="shared" si="3"/>
        <v>1.8255578093306288E-2</v>
      </c>
      <c r="E22" s="16">
        <v>45729</v>
      </c>
      <c r="F22" s="23">
        <f t="shared" si="4"/>
        <v>3.5045837248262997E-2</v>
      </c>
      <c r="G22" s="169">
        <f t="shared" si="0"/>
        <v>1.9681165124975399E-2</v>
      </c>
      <c r="H22" s="14">
        <v>14</v>
      </c>
      <c r="I22" s="23">
        <f t="shared" si="5"/>
        <v>2.4866785079928951E-2</v>
      </c>
      <c r="J22" s="55">
        <v>54989</v>
      </c>
      <c r="K22" s="23">
        <f t="shared" si="6"/>
        <v>3.535708475888396E-2</v>
      </c>
      <c r="L22" s="169">
        <f t="shared" si="1"/>
        <v>2.5459637382021859E-2</v>
      </c>
      <c r="M22" s="14">
        <v>23</v>
      </c>
      <c r="N22" s="23">
        <f t="shared" si="7"/>
        <v>2.1780303030303032E-2</v>
      </c>
      <c r="O22" s="14">
        <f t="shared" si="8"/>
        <v>100718</v>
      </c>
      <c r="P22" s="23">
        <f t="shared" si="9"/>
        <v>3.5215086565730129E-2</v>
      </c>
      <c r="Q22" s="184">
        <f t="shared" si="2"/>
        <v>2.2836037252526857E-2</v>
      </c>
    </row>
    <row r="23" spans="1:17">
      <c r="B23" s="7" t="s">
        <v>103</v>
      </c>
      <c r="C23" s="14">
        <v>2</v>
      </c>
      <c r="D23" s="22">
        <f t="shared" si="3"/>
        <v>4.0567951318458417E-3</v>
      </c>
      <c r="E23" s="9">
        <v>38768</v>
      </c>
      <c r="F23" s="23">
        <f t="shared" si="4"/>
        <v>2.9711059031263747E-2</v>
      </c>
      <c r="G23" s="169">
        <f t="shared" si="0"/>
        <v>5.1588939331407352E-3</v>
      </c>
      <c r="H23" s="14">
        <v>6</v>
      </c>
      <c r="I23" s="23">
        <f t="shared" si="5"/>
        <v>1.0657193605683837E-2</v>
      </c>
      <c r="J23" s="33">
        <v>52025</v>
      </c>
      <c r="K23" s="23">
        <f t="shared" si="6"/>
        <v>3.3451278157103019E-2</v>
      </c>
      <c r="L23" s="169">
        <f t="shared" si="1"/>
        <v>1.1532916866890917E-2</v>
      </c>
      <c r="M23" s="14">
        <v>8</v>
      </c>
      <c r="N23" s="23">
        <f t="shared" si="7"/>
        <v>7.575757575757576E-3</v>
      </c>
      <c r="O23" s="14">
        <f t="shared" si="8"/>
        <v>90793</v>
      </c>
      <c r="P23" s="23">
        <f t="shared" si="9"/>
        <v>3.1744905126812842E-2</v>
      </c>
      <c r="Q23" s="184">
        <f t="shared" si="2"/>
        <v>8.8112519687641114E-3</v>
      </c>
    </row>
    <row r="24" spans="1:17">
      <c r="B24" s="7" t="s">
        <v>126</v>
      </c>
      <c r="C24" s="14">
        <v>0</v>
      </c>
      <c r="D24" s="22">
        <f t="shared" si="3"/>
        <v>0</v>
      </c>
      <c r="E24" s="9">
        <v>12259</v>
      </c>
      <c r="F24" s="23">
        <f t="shared" si="4"/>
        <v>9.3950648128420938E-3</v>
      </c>
      <c r="G24" s="169">
        <f t="shared" si="0"/>
        <v>0</v>
      </c>
      <c r="H24" s="14">
        <v>0</v>
      </c>
      <c r="I24" s="23">
        <f t="shared" si="5"/>
        <v>0</v>
      </c>
      <c r="J24" s="32">
        <v>18597</v>
      </c>
      <c r="K24" s="23">
        <f t="shared" si="6"/>
        <v>1.1957586158340121E-2</v>
      </c>
      <c r="L24" s="169">
        <f t="shared" si="1"/>
        <v>0</v>
      </c>
      <c r="M24" s="14">
        <v>0</v>
      </c>
      <c r="N24" s="23">
        <f t="shared" si="7"/>
        <v>0</v>
      </c>
      <c r="O24" s="14">
        <f t="shared" si="8"/>
        <v>30856</v>
      </c>
      <c r="P24" s="23">
        <f t="shared" si="9"/>
        <v>1.0788505640224875E-2</v>
      </c>
      <c r="Q24" s="184">
        <f t="shared" si="2"/>
        <v>0</v>
      </c>
    </row>
    <row r="25" spans="1:17">
      <c r="B25" s="7" t="s">
        <v>94</v>
      </c>
      <c r="C25" s="14">
        <v>9</v>
      </c>
      <c r="D25" s="22">
        <f t="shared" si="3"/>
        <v>1.8255578093306288E-2</v>
      </c>
      <c r="E25" s="9">
        <v>62216</v>
      </c>
      <c r="F25" s="23">
        <f t="shared" si="4"/>
        <v>4.768116097526582E-2</v>
      </c>
      <c r="G25" s="169">
        <f t="shared" si="0"/>
        <v>1.4465732287514466E-2</v>
      </c>
      <c r="H25" s="14">
        <v>4</v>
      </c>
      <c r="I25" s="23">
        <f t="shared" si="5"/>
        <v>7.104795737122558E-3</v>
      </c>
      <c r="J25" s="55">
        <v>99863</v>
      </c>
      <c r="K25" s="23">
        <f t="shared" si="6"/>
        <v>6.4210379444551255E-2</v>
      </c>
      <c r="L25" s="169">
        <f t="shared" si="1"/>
        <v>4.0054875178995222E-3</v>
      </c>
      <c r="M25" s="14">
        <v>13</v>
      </c>
      <c r="N25" s="23">
        <f t="shared" si="7"/>
        <v>1.231060606060606E-2</v>
      </c>
      <c r="O25" s="14">
        <f t="shared" si="8"/>
        <v>162079</v>
      </c>
      <c r="P25" s="23">
        <f t="shared" si="9"/>
        <v>5.666937404919651E-2</v>
      </c>
      <c r="Q25" s="184">
        <f t="shared" si="2"/>
        <v>8.0207799900048737E-3</v>
      </c>
    </row>
    <row r="26" spans="1:17">
      <c r="B26" s="7" t="s">
        <v>127</v>
      </c>
      <c r="C26" s="14">
        <v>0</v>
      </c>
      <c r="D26" s="22">
        <f t="shared" si="3"/>
        <v>0</v>
      </c>
      <c r="E26" s="9">
        <v>3213</v>
      </c>
      <c r="F26" s="23">
        <f t="shared" si="4"/>
        <v>2.4623821880790965E-3</v>
      </c>
      <c r="G26" s="169">
        <f t="shared" si="0"/>
        <v>0</v>
      </c>
      <c r="H26" s="14">
        <v>0</v>
      </c>
      <c r="I26" s="23">
        <f t="shared" si="5"/>
        <v>0</v>
      </c>
      <c r="J26" s="41">
        <v>5444</v>
      </c>
      <c r="K26" s="23">
        <f t="shared" si="6"/>
        <v>3.5004086167663398E-3</v>
      </c>
      <c r="L26" s="169">
        <f t="shared" si="1"/>
        <v>0</v>
      </c>
      <c r="M26" s="14">
        <v>0</v>
      </c>
      <c r="N26" s="23">
        <f t="shared" si="7"/>
        <v>0</v>
      </c>
      <c r="O26" s="14">
        <f t="shared" si="8"/>
        <v>8657</v>
      </c>
      <c r="P26" s="23">
        <f t="shared" si="9"/>
        <v>3.0268373518092672E-3</v>
      </c>
      <c r="Q26" s="184">
        <f t="shared" si="2"/>
        <v>0</v>
      </c>
    </row>
    <row r="27" spans="1:17">
      <c r="B27" s="7" t="s">
        <v>128</v>
      </c>
      <c r="C27" s="14">
        <v>0</v>
      </c>
      <c r="D27" s="22">
        <f t="shared" si="3"/>
        <v>0</v>
      </c>
      <c r="E27" s="16">
        <v>2066</v>
      </c>
      <c r="F27" s="23">
        <f t="shared" si="4"/>
        <v>1.5833431685563068E-3</v>
      </c>
      <c r="G27" s="169">
        <f t="shared" si="0"/>
        <v>0</v>
      </c>
      <c r="H27" s="14">
        <v>0</v>
      </c>
      <c r="I27" s="23">
        <f t="shared" si="5"/>
        <v>0</v>
      </c>
      <c r="J27" s="55">
        <v>9839</v>
      </c>
      <c r="K27" s="23">
        <f t="shared" si="6"/>
        <v>6.3263263005811938E-3</v>
      </c>
      <c r="L27" s="169">
        <f t="shared" si="1"/>
        <v>0</v>
      </c>
      <c r="M27" s="14">
        <v>0</v>
      </c>
      <c r="N27" s="23">
        <f t="shared" si="7"/>
        <v>0</v>
      </c>
      <c r="O27" s="14">
        <f t="shared" si="8"/>
        <v>11905</v>
      </c>
      <c r="P27" s="23">
        <f t="shared" si="9"/>
        <v>4.1624695244645172E-3</v>
      </c>
      <c r="Q27" s="184">
        <f t="shared" si="2"/>
        <v>0</v>
      </c>
    </row>
    <row r="28" spans="1:17">
      <c r="B28" s="7" t="s">
        <v>115</v>
      </c>
      <c r="C28" s="14">
        <v>4</v>
      </c>
      <c r="D28" s="22">
        <f t="shared" si="3"/>
        <v>8.1135902636916835E-3</v>
      </c>
      <c r="E28" s="16">
        <v>3794</v>
      </c>
      <c r="F28" s="23">
        <f t="shared" si="4"/>
        <v>2.9076495554223756E-3</v>
      </c>
      <c r="G28" s="169">
        <f t="shared" si="0"/>
        <v>0.10542962572482868</v>
      </c>
      <c r="H28" s="14">
        <v>8</v>
      </c>
      <c r="I28" s="23">
        <f t="shared" si="5"/>
        <v>1.4209591474245116E-2</v>
      </c>
      <c r="J28" s="55">
        <v>4892</v>
      </c>
      <c r="K28" s="23">
        <f t="shared" si="6"/>
        <v>3.1454810714953959E-3</v>
      </c>
      <c r="L28" s="181">
        <f t="shared" si="1"/>
        <v>0.16353229762878169</v>
      </c>
      <c r="M28" s="14">
        <v>12</v>
      </c>
      <c r="N28" s="23">
        <f t="shared" si="7"/>
        <v>1.1363636363636364E-2</v>
      </c>
      <c r="O28" s="14">
        <f t="shared" si="8"/>
        <v>8686</v>
      </c>
      <c r="P28" s="23">
        <f t="shared" si="9"/>
        <v>3.0369769247794031E-3</v>
      </c>
      <c r="Q28" s="185">
        <f t="shared" si="2"/>
        <v>0.13815335021874281</v>
      </c>
    </row>
    <row r="29" spans="1:17">
      <c r="B29" s="7" t="s">
        <v>2</v>
      </c>
      <c r="C29" s="54">
        <v>78</v>
      </c>
      <c r="D29" s="22">
        <f t="shared" si="3"/>
        <v>0.15821501014198783</v>
      </c>
      <c r="E29" s="9">
        <v>529638</v>
      </c>
      <c r="F29" s="23">
        <f t="shared" si="4"/>
        <v>0.40590450586051557</v>
      </c>
      <c r="G29" s="169">
        <f t="shared" si="0"/>
        <v>1.4727039978249293E-2</v>
      </c>
      <c r="H29" s="14">
        <v>87</v>
      </c>
      <c r="I29" s="22">
        <f t="shared" si="5"/>
        <v>0.15452930728241562</v>
      </c>
      <c r="J29" s="55">
        <v>678326</v>
      </c>
      <c r="K29" s="23">
        <f t="shared" si="6"/>
        <v>0.43615322839394643</v>
      </c>
      <c r="L29" s="169">
        <f t="shared" si="1"/>
        <v>1.2825691481676952E-2</v>
      </c>
      <c r="M29" s="14">
        <v>165</v>
      </c>
      <c r="N29" s="22">
        <f t="shared" si="7"/>
        <v>0.15625</v>
      </c>
      <c r="O29" s="14">
        <f t="shared" si="8"/>
        <v>1207964</v>
      </c>
      <c r="P29" s="23">
        <f t="shared" si="9"/>
        <v>0.42235307321715715</v>
      </c>
      <c r="Q29" s="184">
        <f t="shared" si="2"/>
        <v>1.3659347463997272E-2</v>
      </c>
    </row>
    <row r="30" spans="1:17" s="53" customFormat="1">
      <c r="A30" s="52" t="s">
        <v>91</v>
      </c>
      <c r="D30" s="22"/>
      <c r="G30" s="169"/>
      <c r="L30" s="169"/>
      <c r="Q30" s="184"/>
    </row>
    <row r="31" spans="1:17">
      <c r="B31" s="7" t="s">
        <v>101</v>
      </c>
      <c r="C31" s="14">
        <v>1</v>
      </c>
      <c r="D31" s="22">
        <f t="shared" ref="D31:D44" si="10">C31/493</f>
        <v>2.0283975659229209E-3</v>
      </c>
      <c r="E31" s="9">
        <v>54548</v>
      </c>
      <c r="F31" s="23">
        <f t="shared" ref="F31:F44" si="11">E31/1304834</f>
        <v>4.180455138354764E-2</v>
      </c>
      <c r="G31" s="169">
        <f t="shared" si="0"/>
        <v>1.8332477817701841E-3</v>
      </c>
      <c r="H31" s="14">
        <v>7</v>
      </c>
      <c r="I31" s="23">
        <f t="shared" ref="I31:I44" si="12">H31/563</f>
        <v>1.2433392539964476E-2</v>
      </c>
      <c r="J31" s="55">
        <v>74708</v>
      </c>
      <c r="K31" s="23">
        <f t="shared" ref="K31:K44" si="13">J31/1555247</f>
        <v>4.803609973206828E-2</v>
      </c>
      <c r="L31" s="169">
        <f t="shared" si="1"/>
        <v>9.3698131391551105E-3</v>
      </c>
      <c r="M31" s="14">
        <v>8</v>
      </c>
      <c r="N31" s="23">
        <f t="shared" ref="N31:N44" si="14">M31/1056</f>
        <v>7.575757575757576E-3</v>
      </c>
      <c r="O31" s="14">
        <f t="shared" ref="O31:O44" si="15">SUM(E31,J31)</f>
        <v>129256</v>
      </c>
      <c r="P31" s="23">
        <f t="shared" ref="P31:P44" si="16">O31/2860081</f>
        <v>4.5193125649238608E-2</v>
      </c>
      <c r="Q31" s="184">
        <f t="shared" si="2"/>
        <v>6.1892678096181226E-3</v>
      </c>
    </row>
    <row r="32" spans="1:17">
      <c r="B32" s="7" t="s">
        <v>93</v>
      </c>
      <c r="C32" s="14">
        <v>2</v>
      </c>
      <c r="D32" s="22">
        <f t="shared" si="10"/>
        <v>4.0567951318458417E-3</v>
      </c>
      <c r="E32" s="9">
        <v>8318</v>
      </c>
      <c r="F32" s="23">
        <f t="shared" si="11"/>
        <v>6.3747572488147917E-3</v>
      </c>
      <c r="G32" s="169">
        <f t="shared" si="0"/>
        <v>2.4044241404183698E-2</v>
      </c>
      <c r="H32" s="2">
        <v>0</v>
      </c>
      <c r="I32" s="23">
        <f t="shared" si="12"/>
        <v>0</v>
      </c>
      <c r="J32" s="55">
        <v>9063</v>
      </c>
      <c r="K32" s="23">
        <f t="shared" si="13"/>
        <v>5.8273701862147946E-3</v>
      </c>
      <c r="L32" s="169">
        <f t="shared" si="1"/>
        <v>0</v>
      </c>
      <c r="M32" s="14">
        <v>2</v>
      </c>
      <c r="N32" s="23">
        <f t="shared" si="14"/>
        <v>1.893939393939394E-3</v>
      </c>
      <c r="O32" s="14">
        <f t="shared" si="15"/>
        <v>17381</v>
      </c>
      <c r="P32" s="23">
        <f t="shared" si="16"/>
        <v>6.0771006135840206E-3</v>
      </c>
      <c r="Q32" s="184">
        <f t="shared" si="2"/>
        <v>1.1506817789540304E-2</v>
      </c>
    </row>
    <row r="33" spans="1:17">
      <c r="B33" s="7" t="s">
        <v>119</v>
      </c>
      <c r="C33" s="14">
        <v>0</v>
      </c>
      <c r="D33" s="22">
        <f t="shared" si="10"/>
        <v>0</v>
      </c>
      <c r="E33" s="9">
        <v>1000</v>
      </c>
      <c r="F33" s="23">
        <f t="shared" si="11"/>
        <v>7.6638101091786384E-4</v>
      </c>
      <c r="G33" s="169">
        <f t="shared" si="0"/>
        <v>0</v>
      </c>
      <c r="H33" s="14">
        <v>1</v>
      </c>
      <c r="I33" s="23">
        <f t="shared" si="12"/>
        <v>1.7761989342806395E-3</v>
      </c>
      <c r="J33" s="41">
        <v>1668</v>
      </c>
      <c r="K33" s="23">
        <f t="shared" si="13"/>
        <v>1.0724984520143746E-3</v>
      </c>
      <c r="L33" s="169">
        <f t="shared" si="1"/>
        <v>5.9952038369304551E-2</v>
      </c>
      <c r="M33" s="14">
        <v>1</v>
      </c>
      <c r="N33" s="23">
        <f t="shared" si="14"/>
        <v>9.46969696969697E-4</v>
      </c>
      <c r="O33" s="14">
        <f t="shared" si="15"/>
        <v>2668</v>
      </c>
      <c r="P33" s="23">
        <f t="shared" si="16"/>
        <v>9.328407132525268E-4</v>
      </c>
      <c r="Q33" s="184">
        <f t="shared" si="2"/>
        <v>3.7481259370314844E-2</v>
      </c>
    </row>
    <row r="34" spans="1:17">
      <c r="B34" s="7" t="s">
        <v>129</v>
      </c>
      <c r="C34" s="14">
        <v>0</v>
      </c>
      <c r="D34" s="22">
        <f t="shared" si="10"/>
        <v>0</v>
      </c>
      <c r="E34" s="9">
        <v>2889</v>
      </c>
      <c r="F34" s="23">
        <f t="shared" si="11"/>
        <v>2.2140747405417086E-3</v>
      </c>
      <c r="G34" s="169">
        <f t="shared" si="0"/>
        <v>0</v>
      </c>
      <c r="H34" s="14">
        <v>0</v>
      </c>
      <c r="I34" s="23">
        <f t="shared" si="12"/>
        <v>0</v>
      </c>
      <c r="J34" s="55">
        <v>3629</v>
      </c>
      <c r="K34" s="23">
        <f t="shared" si="13"/>
        <v>2.3333914162830729E-3</v>
      </c>
      <c r="L34" s="169">
        <f t="shared" si="1"/>
        <v>0</v>
      </c>
      <c r="M34" s="14">
        <v>0</v>
      </c>
      <c r="N34" s="23">
        <f t="shared" si="14"/>
        <v>0</v>
      </c>
      <c r="O34" s="14">
        <f t="shared" si="15"/>
        <v>6518</v>
      </c>
      <c r="P34" s="23">
        <f t="shared" si="16"/>
        <v>2.2789564351499134E-3</v>
      </c>
      <c r="Q34" s="184">
        <f t="shared" si="2"/>
        <v>0</v>
      </c>
    </row>
    <row r="35" spans="1:17">
      <c r="B35" s="7" t="s">
        <v>118</v>
      </c>
      <c r="C35" s="14">
        <v>1</v>
      </c>
      <c r="D35" s="22">
        <f t="shared" si="10"/>
        <v>2.0283975659229209E-3</v>
      </c>
      <c r="E35" s="9">
        <v>35427</v>
      </c>
      <c r="F35" s="23">
        <f t="shared" si="11"/>
        <v>2.7150580073787164E-2</v>
      </c>
      <c r="G35" s="169">
        <f t="shared" si="0"/>
        <v>2.8227058458238068E-3</v>
      </c>
      <c r="H35" s="14">
        <v>4</v>
      </c>
      <c r="I35" s="23">
        <f t="shared" si="12"/>
        <v>7.104795737122558E-3</v>
      </c>
      <c r="J35" s="55">
        <v>61082</v>
      </c>
      <c r="K35" s="23">
        <f t="shared" si="13"/>
        <v>3.927479043521704E-2</v>
      </c>
      <c r="L35" s="169">
        <f t="shared" si="1"/>
        <v>6.5485740480010482E-3</v>
      </c>
      <c r="M35" s="14">
        <v>5</v>
      </c>
      <c r="N35" s="23">
        <f t="shared" si="14"/>
        <v>4.734848484848485E-3</v>
      </c>
      <c r="O35" s="14">
        <f t="shared" si="15"/>
        <v>96509</v>
      </c>
      <c r="P35" s="23">
        <f t="shared" si="16"/>
        <v>3.3743449923271406E-2</v>
      </c>
      <c r="Q35" s="184">
        <f t="shared" si="2"/>
        <v>5.1808639608741155E-3</v>
      </c>
    </row>
    <row r="36" spans="1:17">
      <c r="B36" s="7" t="s">
        <v>97</v>
      </c>
      <c r="C36" s="14">
        <v>6</v>
      </c>
      <c r="D36" s="22">
        <f t="shared" si="10"/>
        <v>1.2170385395537525E-2</v>
      </c>
      <c r="E36" s="16">
        <v>32563</v>
      </c>
      <c r="F36" s="23">
        <f t="shared" si="11"/>
        <v>2.4955664858518401E-2</v>
      </c>
      <c r="G36" s="169">
        <f t="shared" si="0"/>
        <v>1.8425820716764425E-2</v>
      </c>
      <c r="H36" s="14">
        <v>7</v>
      </c>
      <c r="I36" s="23">
        <f t="shared" si="12"/>
        <v>1.2433392539964476E-2</v>
      </c>
      <c r="J36" s="33">
        <v>56854</v>
      </c>
      <c r="K36" s="23">
        <f t="shared" si="13"/>
        <v>3.6556251193540321E-2</v>
      </c>
      <c r="L36" s="169">
        <f t="shared" si="1"/>
        <v>1.2312238364934745E-2</v>
      </c>
      <c r="M36" s="14">
        <v>13</v>
      </c>
      <c r="N36" s="23">
        <f t="shared" si="14"/>
        <v>1.231060606060606E-2</v>
      </c>
      <c r="O36" s="14">
        <f t="shared" si="15"/>
        <v>89417</v>
      </c>
      <c r="P36" s="23">
        <f t="shared" si="16"/>
        <v>3.1263799871402244E-2</v>
      </c>
      <c r="Q36" s="184">
        <f t="shared" si="2"/>
        <v>1.453862240960891E-2</v>
      </c>
    </row>
    <row r="37" spans="1:17">
      <c r="B37" s="7" t="s">
        <v>109</v>
      </c>
      <c r="C37" s="14">
        <v>13</v>
      </c>
      <c r="D37" s="22">
        <f t="shared" si="10"/>
        <v>2.6369168356997971E-2</v>
      </c>
      <c r="E37" s="9">
        <v>10248</v>
      </c>
      <c r="F37" s="23">
        <f t="shared" si="11"/>
        <v>7.8538725998862687E-3</v>
      </c>
      <c r="G37" s="169">
        <f t="shared" si="0"/>
        <v>0.12685402029664325</v>
      </c>
      <c r="H37" s="14">
        <v>7</v>
      </c>
      <c r="I37" s="23">
        <f t="shared" si="12"/>
        <v>1.2433392539964476E-2</v>
      </c>
      <c r="J37" s="33">
        <v>14239</v>
      </c>
      <c r="K37" s="23">
        <f t="shared" si="13"/>
        <v>9.1554589078133575E-3</v>
      </c>
      <c r="L37" s="169">
        <f t="shared" si="1"/>
        <v>4.9160755671044318E-2</v>
      </c>
      <c r="M37" s="14">
        <v>20</v>
      </c>
      <c r="N37" s="23">
        <f t="shared" si="14"/>
        <v>1.893939393939394E-2</v>
      </c>
      <c r="O37" s="14">
        <f t="shared" si="15"/>
        <v>24487</v>
      </c>
      <c r="P37" s="23">
        <f t="shared" si="16"/>
        <v>8.5616456317146265E-3</v>
      </c>
      <c r="Q37" s="184">
        <f t="shared" si="2"/>
        <v>8.167599134234492E-2</v>
      </c>
    </row>
    <row r="38" spans="1:17">
      <c r="B38" s="2" t="s">
        <v>99</v>
      </c>
      <c r="C38" s="14">
        <v>5</v>
      </c>
      <c r="D38" s="22">
        <f t="shared" si="10"/>
        <v>1.0141987829614604E-2</v>
      </c>
      <c r="E38" s="9">
        <v>10043</v>
      </c>
      <c r="F38" s="23">
        <f t="shared" si="11"/>
        <v>7.6967644926481072E-3</v>
      </c>
      <c r="G38" s="181">
        <f t="shared" si="0"/>
        <v>4.9785920541670817E-2</v>
      </c>
      <c r="H38" s="14">
        <v>4</v>
      </c>
      <c r="I38" s="23">
        <f t="shared" si="12"/>
        <v>7.104795737122558E-3</v>
      </c>
      <c r="J38" s="33">
        <v>15659</v>
      </c>
      <c r="K38" s="23">
        <f t="shared" si="13"/>
        <v>1.0068497158329191E-2</v>
      </c>
      <c r="L38" s="169">
        <f t="shared" si="1"/>
        <v>2.5544415352193629E-2</v>
      </c>
      <c r="M38" s="14">
        <v>9</v>
      </c>
      <c r="N38" s="23">
        <f t="shared" si="14"/>
        <v>8.5227272727272721E-3</v>
      </c>
      <c r="O38" s="14">
        <f t="shared" si="15"/>
        <v>25702</v>
      </c>
      <c r="P38" s="23">
        <f t="shared" si="16"/>
        <v>8.9864587751186074E-3</v>
      </c>
      <c r="Q38" s="184">
        <f t="shared" si="2"/>
        <v>3.501673021554743E-2</v>
      </c>
    </row>
    <row r="39" spans="1:17">
      <c r="B39" s="7" t="s">
        <v>117</v>
      </c>
      <c r="C39" s="14">
        <v>5</v>
      </c>
      <c r="D39" s="22">
        <f t="shared" si="10"/>
        <v>1.0141987829614604E-2</v>
      </c>
      <c r="E39" s="16">
        <v>17753</v>
      </c>
      <c r="F39" s="23">
        <f t="shared" si="11"/>
        <v>1.3605562086824837E-2</v>
      </c>
      <c r="G39" s="169">
        <f t="shared" si="0"/>
        <v>2.8164253928913422E-2</v>
      </c>
      <c r="H39" s="14">
        <v>10</v>
      </c>
      <c r="I39" s="23">
        <f t="shared" si="12"/>
        <v>1.7761989342806393E-2</v>
      </c>
      <c r="J39" s="9">
        <v>23750</v>
      </c>
      <c r="K39" s="23">
        <f t="shared" si="13"/>
        <v>1.5270886232219063E-2</v>
      </c>
      <c r="L39" s="169">
        <f t="shared" si="1"/>
        <v>4.2105263157894736E-2</v>
      </c>
      <c r="M39" s="14">
        <v>15</v>
      </c>
      <c r="N39" s="23">
        <f t="shared" si="14"/>
        <v>1.4204545454545454E-2</v>
      </c>
      <c r="O39" s="14">
        <f t="shared" si="15"/>
        <v>41503</v>
      </c>
      <c r="P39" s="23">
        <f t="shared" si="16"/>
        <v>1.451112748205383E-2</v>
      </c>
      <c r="Q39" s="184">
        <f t="shared" si="2"/>
        <v>3.6141965641037999E-2</v>
      </c>
    </row>
    <row r="40" spans="1:17">
      <c r="B40" s="7" t="s">
        <v>110</v>
      </c>
      <c r="C40" s="14">
        <v>7</v>
      </c>
      <c r="D40" s="22">
        <f t="shared" si="10"/>
        <v>1.4198782961460446E-2</v>
      </c>
      <c r="E40" s="16">
        <v>4396</v>
      </c>
      <c r="F40" s="23">
        <f t="shared" si="11"/>
        <v>3.3690109239949296E-3</v>
      </c>
      <c r="G40" s="169">
        <f t="shared" si="0"/>
        <v>0.15923566878980894</v>
      </c>
      <c r="H40" s="14">
        <v>7</v>
      </c>
      <c r="I40" s="23">
        <f t="shared" si="12"/>
        <v>1.2433392539964476E-2</v>
      </c>
      <c r="J40" s="32">
        <v>4618</v>
      </c>
      <c r="K40" s="23">
        <f t="shared" si="13"/>
        <v>2.9693032682268474E-3</v>
      </c>
      <c r="L40" s="169">
        <f t="shared" si="1"/>
        <v>0.151580770896492</v>
      </c>
      <c r="M40" s="14">
        <v>14</v>
      </c>
      <c r="N40" s="23">
        <f t="shared" si="14"/>
        <v>1.3257575757575758E-2</v>
      </c>
      <c r="O40" s="14">
        <f t="shared" si="15"/>
        <v>9014</v>
      </c>
      <c r="P40" s="23">
        <f t="shared" si="16"/>
        <v>3.1516589914761155E-3</v>
      </c>
      <c r="Q40" s="184">
        <f t="shared" si="2"/>
        <v>0.15531395606833814</v>
      </c>
    </row>
    <row r="41" spans="1:17">
      <c r="B41" s="7" t="s">
        <v>130</v>
      </c>
      <c r="C41" s="14">
        <v>0</v>
      </c>
      <c r="D41" s="22">
        <f t="shared" si="10"/>
        <v>0</v>
      </c>
      <c r="E41" s="16">
        <v>3594</v>
      </c>
      <c r="F41" s="23">
        <f t="shared" si="11"/>
        <v>2.7543733532388029E-3</v>
      </c>
      <c r="G41" s="169">
        <f t="shared" si="0"/>
        <v>0</v>
      </c>
      <c r="H41" s="14">
        <v>0</v>
      </c>
      <c r="I41" s="23">
        <f t="shared" si="12"/>
        <v>0</v>
      </c>
      <c r="J41" s="9">
        <v>5685</v>
      </c>
      <c r="K41" s="23">
        <f t="shared" si="13"/>
        <v>3.6553679254806471E-3</v>
      </c>
      <c r="L41" s="169">
        <f t="shared" si="1"/>
        <v>0</v>
      </c>
      <c r="M41" s="14">
        <v>0</v>
      </c>
      <c r="N41" s="23">
        <f t="shared" si="14"/>
        <v>0</v>
      </c>
      <c r="O41" s="14">
        <f t="shared" si="15"/>
        <v>9279</v>
      </c>
      <c r="P41" s="23">
        <f t="shared" si="16"/>
        <v>3.2443137099963252E-3</v>
      </c>
      <c r="Q41" s="184">
        <f t="shared" si="2"/>
        <v>0</v>
      </c>
    </row>
    <row r="42" spans="1:17">
      <c r="B42" s="7" t="s">
        <v>102</v>
      </c>
      <c r="C42" s="14">
        <v>1</v>
      </c>
      <c r="D42" s="22">
        <f t="shared" si="10"/>
        <v>2.0283975659229209E-3</v>
      </c>
      <c r="E42" s="16">
        <v>79488</v>
      </c>
      <c r="F42" s="23">
        <f t="shared" si="11"/>
        <v>6.0918093795839165E-2</v>
      </c>
      <c r="G42" s="169">
        <f t="shared" si="0"/>
        <v>1.2580515297906602E-3</v>
      </c>
      <c r="H42" s="14">
        <v>3</v>
      </c>
      <c r="I42" s="23">
        <f t="shared" si="12"/>
        <v>5.3285968028419185E-3</v>
      </c>
      <c r="J42" s="9">
        <v>84895</v>
      </c>
      <c r="K42" s="23">
        <f t="shared" si="13"/>
        <v>5.4586184702494205E-2</v>
      </c>
      <c r="L42" s="169">
        <f t="shared" si="1"/>
        <v>3.5337770186701215E-3</v>
      </c>
      <c r="M42" s="14">
        <v>4</v>
      </c>
      <c r="N42" s="23">
        <f t="shared" si="14"/>
        <v>3.787878787878788E-3</v>
      </c>
      <c r="O42" s="14">
        <f t="shared" si="15"/>
        <v>164383</v>
      </c>
      <c r="P42" s="23">
        <f t="shared" si="16"/>
        <v>5.7474945639651463E-2</v>
      </c>
      <c r="Q42" s="184">
        <f t="shared" si="2"/>
        <v>2.433341647250628E-3</v>
      </c>
    </row>
    <row r="43" spans="1:17">
      <c r="B43" s="7" t="s">
        <v>114</v>
      </c>
      <c r="C43" s="14">
        <v>7</v>
      </c>
      <c r="D43" s="22">
        <f t="shared" si="10"/>
        <v>1.4198782961460446E-2</v>
      </c>
      <c r="E43" s="16">
        <v>26399</v>
      </c>
      <c r="F43" s="23">
        <f t="shared" si="11"/>
        <v>2.0231692307220689E-2</v>
      </c>
      <c r="G43" s="169">
        <f t="shared" si="0"/>
        <v>2.6516155914996779E-2</v>
      </c>
      <c r="H43" s="14">
        <v>13</v>
      </c>
      <c r="I43" s="23">
        <f t="shared" si="12"/>
        <v>2.3090586145648313E-2</v>
      </c>
      <c r="J43" s="9">
        <v>39422</v>
      </c>
      <c r="K43" s="23">
        <f t="shared" si="13"/>
        <v>2.5347742191433258E-2</v>
      </c>
      <c r="L43" s="169">
        <f t="shared" si="1"/>
        <v>3.2976510577849935E-2</v>
      </c>
      <c r="M43" s="14">
        <v>20</v>
      </c>
      <c r="N43" s="23">
        <f t="shared" si="14"/>
        <v>1.893939393939394E-2</v>
      </c>
      <c r="O43" s="14">
        <f t="shared" si="15"/>
        <v>65821</v>
      </c>
      <c r="P43" s="23">
        <f t="shared" si="16"/>
        <v>2.3013683878183869E-2</v>
      </c>
      <c r="Q43" s="184">
        <f t="shared" si="2"/>
        <v>3.0385439297488645E-2</v>
      </c>
    </row>
    <row r="44" spans="1:17">
      <c r="B44" s="7" t="s">
        <v>2</v>
      </c>
      <c r="C44" s="54">
        <v>48</v>
      </c>
      <c r="D44" s="22">
        <f t="shared" si="10"/>
        <v>9.7363083164300201E-2</v>
      </c>
      <c r="E44" s="9">
        <v>286666</v>
      </c>
      <c r="F44" s="23">
        <f t="shared" si="11"/>
        <v>0.21969537887578036</v>
      </c>
      <c r="G44" s="169">
        <f t="shared" si="0"/>
        <v>1.6744224986569738E-2</v>
      </c>
      <c r="H44" s="14">
        <v>63</v>
      </c>
      <c r="I44" s="22">
        <f t="shared" si="12"/>
        <v>0.11190053285968028</v>
      </c>
      <c r="J44" s="9">
        <v>395272</v>
      </c>
      <c r="K44" s="23">
        <f t="shared" si="13"/>
        <v>0.25415384180133443</v>
      </c>
      <c r="L44" s="169">
        <f t="shared" si="1"/>
        <v>1.5938391790969255E-2</v>
      </c>
      <c r="M44" s="14">
        <v>111</v>
      </c>
      <c r="N44" s="22">
        <f t="shared" si="14"/>
        <v>0.10511363636363637</v>
      </c>
      <c r="O44" s="14">
        <f t="shared" si="15"/>
        <v>681938</v>
      </c>
      <c r="P44" s="23">
        <f t="shared" si="16"/>
        <v>0.23843310731409356</v>
      </c>
      <c r="Q44" s="184">
        <f t="shared" si="2"/>
        <v>1.6277139564007285E-2</v>
      </c>
    </row>
    <row r="45" spans="1:17" s="53" customFormat="1">
      <c r="A45" s="52" t="s">
        <v>92</v>
      </c>
      <c r="C45" s="54"/>
      <c r="D45" s="22"/>
      <c r="E45" s="16"/>
      <c r="F45" s="23"/>
      <c r="G45" s="169"/>
      <c r="H45" s="14"/>
      <c r="I45" s="22"/>
      <c r="J45" s="41"/>
      <c r="K45" s="23"/>
      <c r="L45" s="169"/>
      <c r="M45" s="14"/>
      <c r="N45" s="22"/>
      <c r="O45" s="14"/>
      <c r="P45" s="23"/>
      <c r="Q45" s="184"/>
    </row>
    <row r="46" spans="1:17">
      <c r="B46" s="7" t="s">
        <v>92</v>
      </c>
      <c r="C46" s="14">
        <v>144</v>
      </c>
      <c r="D46" s="22">
        <f>C46/493</f>
        <v>0.2920892494929006</v>
      </c>
      <c r="E46" s="16">
        <v>0</v>
      </c>
      <c r="F46" s="23">
        <f>E46/1304834</f>
        <v>0</v>
      </c>
      <c r="G46" s="169"/>
      <c r="H46" s="14">
        <v>179</v>
      </c>
      <c r="I46" s="23">
        <f>H46/563</f>
        <v>0.31793960923623443</v>
      </c>
      <c r="J46" s="41">
        <v>0</v>
      </c>
      <c r="K46" s="23">
        <f>J46/1555247</f>
        <v>0</v>
      </c>
      <c r="L46" s="169"/>
      <c r="M46" s="14">
        <v>323</v>
      </c>
      <c r="N46" s="23">
        <f>M46/1056</f>
        <v>0.3058712121212121</v>
      </c>
      <c r="O46" s="14">
        <f>SUM(E46,J46)</f>
        <v>0</v>
      </c>
      <c r="P46" s="23">
        <f>O46/2860081</f>
        <v>0</v>
      </c>
      <c r="Q46" s="184"/>
    </row>
    <row r="47" spans="1:17">
      <c r="A47" s="52" t="s">
        <v>2</v>
      </c>
      <c r="B47" s="2"/>
      <c r="C47" s="14">
        <f>SUM(C46,C31:C43,C10:C28,C4:C7)</f>
        <v>493</v>
      </c>
      <c r="D47" s="22">
        <f>C47/493</f>
        <v>1</v>
      </c>
      <c r="E47" s="16">
        <f>SUM(E46,E31:E43,E10:E28,E4:E7)</f>
        <v>1304834</v>
      </c>
      <c r="F47" s="23">
        <f t="shared" ref="F47" si="17">E47/1304834</f>
        <v>1</v>
      </c>
      <c r="G47" s="169">
        <f t="shared" si="0"/>
        <v>3.7782583838250693E-2</v>
      </c>
      <c r="H47" s="14">
        <f>SUM(H46,H31:H43,H10:H28,H4:H7)</f>
        <v>563</v>
      </c>
      <c r="I47" s="23">
        <f t="shared" ref="I47" si="18">H47/563</f>
        <v>1</v>
      </c>
      <c r="J47" s="41">
        <f>SUM(J46,J31:J43,J10:J28,J4:J7)</f>
        <v>1555247</v>
      </c>
      <c r="K47" s="23">
        <f t="shared" ref="K47" si="19">J47/1555247</f>
        <v>1</v>
      </c>
      <c r="L47" s="169">
        <f t="shared" si="1"/>
        <v>3.6200037678902452E-2</v>
      </c>
      <c r="M47" s="14">
        <f>SUM(M46,M31:M43,M10:M28,M4:M7)</f>
        <v>1056</v>
      </c>
      <c r="N47" s="23">
        <f t="shared" ref="N47" si="20">M47/1056</f>
        <v>1</v>
      </c>
      <c r="O47" s="14">
        <f>SUM(O46,O31:O43,O10:O28,O4:O7)</f>
        <v>2860081</v>
      </c>
      <c r="P47" s="23">
        <f t="shared" ref="P47" si="21">O47/2860081</f>
        <v>1</v>
      </c>
      <c r="Q47" s="184">
        <f t="shared" si="2"/>
        <v>3.692203122918547E-2</v>
      </c>
    </row>
    <row r="48" spans="1:17">
      <c r="A48" s="52"/>
      <c r="B48" s="2"/>
      <c r="E48" s="9"/>
      <c r="F48" s="23"/>
      <c r="G48" s="169"/>
      <c r="J48" s="55"/>
      <c r="K48" s="23"/>
      <c r="L48" s="169"/>
      <c r="P48" s="23"/>
    </row>
    <row r="49" spans="1:16">
      <c r="A49" s="52"/>
      <c r="B49" s="2"/>
      <c r="E49" s="9"/>
      <c r="F49" s="23"/>
      <c r="G49" s="169"/>
      <c r="J49" s="55"/>
      <c r="K49" s="23"/>
      <c r="L49" s="169"/>
      <c r="P49" s="23"/>
    </row>
    <row r="50" spans="1:16">
      <c r="A50" s="52"/>
      <c r="B50" s="2"/>
      <c r="E50" s="9"/>
      <c r="F50" s="23"/>
      <c r="G50" s="169"/>
      <c r="J50" s="55"/>
      <c r="K50" s="23"/>
      <c r="L50" s="169"/>
      <c r="P50" s="23"/>
    </row>
    <row r="51" spans="1:16">
      <c r="A51" s="52"/>
      <c r="B51" s="2"/>
      <c r="E51" s="9"/>
      <c r="F51" s="23"/>
      <c r="G51" s="169"/>
      <c r="J51" s="55"/>
      <c r="K51" s="23"/>
      <c r="L51" s="169"/>
      <c r="P51" s="23"/>
    </row>
    <row r="52" spans="1:16" ht="15.6">
      <c r="A52" s="115" t="s">
        <v>1010</v>
      </c>
      <c r="B52" s="115"/>
      <c r="E52" s="9"/>
      <c r="F52" s="23"/>
      <c r="G52" s="169"/>
      <c r="J52" s="55"/>
      <c r="K52" s="23"/>
      <c r="L52" s="169"/>
      <c r="P52" s="23"/>
    </row>
    <row r="53" spans="1:16">
      <c r="A53" s="52"/>
      <c r="B53" s="2"/>
      <c r="E53" s="9"/>
      <c r="F53" s="23"/>
      <c r="G53" s="169"/>
      <c r="J53" s="55"/>
      <c r="K53" s="23"/>
      <c r="L53" s="169"/>
      <c r="P53" s="23"/>
    </row>
    <row r="54" spans="1:16">
      <c r="A54" s="52"/>
      <c r="B54" s="2"/>
      <c r="E54" s="9"/>
      <c r="F54" s="23"/>
      <c r="G54" s="169"/>
      <c r="J54" s="55"/>
      <c r="K54" s="23"/>
      <c r="L54" s="169"/>
      <c r="P54" s="23"/>
    </row>
    <row r="55" spans="1:16" ht="15.6">
      <c r="A55" s="110"/>
    </row>
    <row r="93" spans="2:7">
      <c r="E93" s="16"/>
      <c r="F93" s="23"/>
      <c r="G93" s="169"/>
    </row>
    <row r="94" spans="2:7">
      <c r="E94" s="16"/>
      <c r="F94" s="23"/>
      <c r="G94" s="169"/>
    </row>
    <row r="95" spans="2:7">
      <c r="B95" s="1"/>
      <c r="C95" s="1"/>
      <c r="E95" s="16"/>
      <c r="F95" s="23"/>
      <c r="G95" s="169"/>
    </row>
    <row r="96" spans="2:7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1"/>
      <c r="C104" s="1"/>
    </row>
  </sheetData>
  <mergeCells count="3">
    <mergeCell ref="H1:K1"/>
    <mergeCell ref="M1:P1"/>
    <mergeCell ref="C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3C23-DD37-6C42-88B3-872CADBF9953}">
  <dimension ref="A1:S260"/>
  <sheetViews>
    <sheetView workbookViewId="0">
      <pane xSplit="1" topLeftCell="I1" activePane="topRight" state="frozen"/>
      <selection pane="topRight" activeCell="F16" sqref="F16"/>
    </sheetView>
  </sheetViews>
  <sheetFormatPr defaultColWidth="11.19921875" defaultRowHeight="15.6"/>
  <cols>
    <col min="1" max="1" width="21.69921875" customWidth="1"/>
    <col min="2" max="3" width="11.5" style="85" customWidth="1"/>
    <col min="4" max="4" width="11.5" customWidth="1"/>
    <col min="6" max="6" width="13" bestFit="1" customWidth="1"/>
    <col min="7" max="7" width="10.796875" style="98"/>
    <col min="8" max="9" width="11.5" bestFit="1" customWidth="1"/>
    <col min="10" max="11" width="11.5" customWidth="1"/>
    <col min="14" max="14" width="11.5" customWidth="1"/>
    <col min="15" max="15" width="11.5" bestFit="1" customWidth="1"/>
    <col min="16" max="16" width="11.5" customWidth="1"/>
    <col min="19" max="19" width="11.69921875" bestFit="1" customWidth="1"/>
  </cols>
  <sheetData>
    <row r="1" spans="1:19">
      <c r="A1" s="92"/>
      <c r="B1" s="403">
        <v>1888</v>
      </c>
      <c r="C1" s="403"/>
      <c r="D1" s="403"/>
      <c r="E1" s="403"/>
      <c r="F1" s="403"/>
      <c r="G1" s="403"/>
      <c r="H1" s="404">
        <v>1900</v>
      </c>
      <c r="I1" s="404"/>
      <c r="J1" s="404"/>
      <c r="K1" s="404"/>
      <c r="L1" s="404"/>
      <c r="M1" s="404"/>
      <c r="N1" s="405" t="s">
        <v>11</v>
      </c>
      <c r="O1" s="405"/>
      <c r="P1" s="405"/>
      <c r="Q1" s="405"/>
      <c r="R1" s="405"/>
      <c r="S1" s="405"/>
    </row>
    <row r="2" spans="1:19" s="231" customFormat="1" ht="79.2">
      <c r="A2" s="225" t="s">
        <v>817</v>
      </c>
      <c r="B2" s="226" t="s">
        <v>1047</v>
      </c>
      <c r="C2" s="226" t="s">
        <v>1048</v>
      </c>
      <c r="D2" s="226" t="s">
        <v>1049</v>
      </c>
      <c r="E2" s="225" t="s">
        <v>807</v>
      </c>
      <c r="F2" s="227" t="s">
        <v>121</v>
      </c>
      <c r="G2" s="228" t="s">
        <v>816</v>
      </c>
      <c r="H2" s="226" t="s">
        <v>1050</v>
      </c>
      <c r="I2" s="226" t="s">
        <v>1051</v>
      </c>
      <c r="J2" s="226" t="s">
        <v>1049</v>
      </c>
      <c r="K2" s="225" t="s">
        <v>807</v>
      </c>
      <c r="L2" s="227" t="s">
        <v>121</v>
      </c>
      <c r="M2" s="227" t="s">
        <v>816</v>
      </c>
      <c r="N2" s="226" t="s">
        <v>1050</v>
      </c>
      <c r="O2" s="226" t="s">
        <v>1051</v>
      </c>
      <c r="P2" s="226" t="s">
        <v>1049</v>
      </c>
      <c r="Q2" s="229" t="s">
        <v>120</v>
      </c>
      <c r="R2" s="230" t="s">
        <v>121</v>
      </c>
      <c r="S2" s="227" t="s">
        <v>816</v>
      </c>
    </row>
    <row r="3" spans="1:19" s="61" customFormat="1">
      <c r="A3" s="61" t="s">
        <v>1052</v>
      </c>
      <c r="B3" s="89">
        <v>315358</v>
      </c>
      <c r="C3" s="89">
        <v>91597</v>
      </c>
      <c r="D3" s="232">
        <f>C3/B3</f>
        <v>0.29045402368102285</v>
      </c>
      <c r="E3" s="61">
        <v>45</v>
      </c>
      <c r="F3" s="233">
        <v>337183</v>
      </c>
      <c r="G3" s="234">
        <f>E3/F3*100</f>
        <v>1.3345868563954887E-2</v>
      </c>
      <c r="H3" s="89">
        <v>405310</v>
      </c>
      <c r="I3" s="89">
        <v>82660</v>
      </c>
      <c r="J3" s="232">
        <f>I3/H3</f>
        <v>0.20394266117292936</v>
      </c>
      <c r="K3" s="34">
        <v>40</v>
      </c>
      <c r="L3" s="240">
        <v>431036</v>
      </c>
      <c r="M3" s="234">
        <f>K3/L3*100</f>
        <v>9.2799673345149818E-3</v>
      </c>
      <c r="N3" s="89">
        <v>720668</v>
      </c>
      <c r="O3" s="89">
        <v>174257</v>
      </c>
      <c r="P3" s="232">
        <v>0.2417992751169748</v>
      </c>
      <c r="Q3" s="61">
        <f>SUM(E3,K3)</f>
        <v>85</v>
      </c>
      <c r="R3" s="61">
        <f>SUM(F3,L3)</f>
        <v>768219</v>
      </c>
      <c r="S3" s="234">
        <f>Q3/R3*100</f>
        <v>1.1064553206832946E-2</v>
      </c>
    </row>
    <row r="4" spans="1:19">
      <c r="A4" s="100" t="s">
        <v>842</v>
      </c>
      <c r="B4" s="85">
        <v>11992</v>
      </c>
      <c r="C4" s="85">
        <v>5630</v>
      </c>
      <c r="D4" s="235">
        <f t="shared" ref="D4:D67" si="0">C4/B4</f>
        <v>0.46947965310206807</v>
      </c>
      <c r="E4" s="100">
        <v>1</v>
      </c>
      <c r="F4" s="345">
        <v>12539</v>
      </c>
      <c r="G4" s="101">
        <f t="shared" ref="G4:G35" si="1">E4/F4*100</f>
        <v>7.9751176329850865E-3</v>
      </c>
      <c r="H4" s="236">
        <v>12850</v>
      </c>
      <c r="I4" s="236">
        <v>5610</v>
      </c>
      <c r="J4" s="237">
        <f t="shared" ref="J4:J7" si="2">I4/H4</f>
        <v>0.43657587548638133</v>
      </c>
      <c r="K4" s="268">
        <v>3</v>
      </c>
      <c r="L4" s="345">
        <v>13268</v>
      </c>
      <c r="M4" s="269">
        <f t="shared" ref="M4:M67" si="3">K4/L4*100</f>
        <v>2.261079288513717E-2</v>
      </c>
      <c r="N4" s="236">
        <v>24842</v>
      </c>
      <c r="O4" s="236">
        <v>11240</v>
      </c>
      <c r="P4" s="238">
        <v>0.45245954432010305</v>
      </c>
      <c r="Q4" s="110">
        <f t="shared" ref="Q4:Q67" si="4">SUM(E4,K4)</f>
        <v>4</v>
      </c>
      <c r="R4" s="110">
        <f t="shared" ref="R4:R67" si="5">SUM(F4,L4)</f>
        <v>25807</v>
      </c>
      <c r="S4" s="269">
        <f t="shared" ref="S4:S67" si="6">Q4/R4*100</f>
        <v>1.5499670631999071E-2</v>
      </c>
    </row>
    <row r="5" spans="1:19">
      <c r="A5" s="100" t="s">
        <v>843</v>
      </c>
      <c r="B5" s="85">
        <v>15332</v>
      </c>
      <c r="C5" s="85">
        <v>10008</v>
      </c>
      <c r="D5" s="235">
        <f t="shared" si="0"/>
        <v>0.65275241325332634</v>
      </c>
      <c r="E5" s="100">
        <v>5</v>
      </c>
      <c r="F5" s="345">
        <v>16793</v>
      </c>
      <c r="G5" s="101">
        <f t="shared" si="1"/>
        <v>2.9774310724706723E-2</v>
      </c>
      <c r="H5" s="236">
        <v>16114</v>
      </c>
      <c r="I5" s="236">
        <v>9006</v>
      </c>
      <c r="J5" s="237">
        <f t="shared" si="2"/>
        <v>0.55889288817177607</v>
      </c>
      <c r="K5" s="268">
        <v>3</v>
      </c>
      <c r="L5" s="345">
        <v>17440</v>
      </c>
      <c r="M5" s="269">
        <f t="shared" si="3"/>
        <v>1.7201834862385322E-2</v>
      </c>
      <c r="N5" s="236">
        <v>31446</v>
      </c>
      <c r="O5" s="236">
        <v>19014</v>
      </c>
      <c r="P5" s="238">
        <v>0.60465560007632135</v>
      </c>
      <c r="Q5" s="110">
        <f t="shared" si="4"/>
        <v>8</v>
      </c>
      <c r="R5" s="110">
        <f t="shared" si="5"/>
        <v>34233</v>
      </c>
      <c r="S5" s="269">
        <f t="shared" si="6"/>
        <v>2.3369263576081559E-2</v>
      </c>
    </row>
    <row r="6" spans="1:19">
      <c r="A6" s="100" t="s">
        <v>854</v>
      </c>
      <c r="B6" s="85">
        <v>19907</v>
      </c>
      <c r="C6" s="85">
        <v>10840</v>
      </c>
      <c r="D6" s="235">
        <f t="shared" si="0"/>
        <v>0.54453207414477323</v>
      </c>
      <c r="E6" s="100">
        <v>4</v>
      </c>
      <c r="F6" s="345">
        <v>20962</v>
      </c>
      <c r="G6" s="101">
        <f t="shared" si="1"/>
        <v>1.9082148649937982E-2</v>
      </c>
      <c r="H6" s="236">
        <v>20697</v>
      </c>
      <c r="I6" s="236">
        <v>9320</v>
      </c>
      <c r="J6" s="237">
        <f t="shared" si="2"/>
        <v>0.45030680774991544</v>
      </c>
      <c r="K6" s="268">
        <v>0</v>
      </c>
      <c r="L6" s="345">
        <v>21544</v>
      </c>
      <c r="M6" s="269">
        <f t="shared" si="3"/>
        <v>0</v>
      </c>
      <c r="N6" s="236">
        <v>40604</v>
      </c>
      <c r="O6" s="236">
        <v>20160</v>
      </c>
      <c r="P6" s="238">
        <v>0.49650280760516208</v>
      </c>
      <c r="Q6" s="110">
        <f t="shared" si="4"/>
        <v>4</v>
      </c>
      <c r="R6" s="110">
        <f t="shared" si="5"/>
        <v>42506</v>
      </c>
      <c r="S6" s="269">
        <f t="shared" si="6"/>
        <v>9.4104361737166516E-3</v>
      </c>
    </row>
    <row r="7" spans="1:19">
      <c r="A7" s="100" t="s">
        <v>855</v>
      </c>
      <c r="B7" s="85">
        <v>12617</v>
      </c>
      <c r="C7" s="85">
        <v>8612</v>
      </c>
      <c r="D7" s="235">
        <f t="shared" si="0"/>
        <v>0.68257113418403736</v>
      </c>
      <c r="E7" s="100">
        <v>3</v>
      </c>
      <c r="F7" s="345">
        <v>12681</v>
      </c>
      <c r="G7" s="101">
        <f t="shared" si="1"/>
        <v>2.3657440264963331E-2</v>
      </c>
      <c r="H7" s="236">
        <v>13082</v>
      </c>
      <c r="I7" s="236">
        <v>7758</v>
      </c>
      <c r="J7" s="237">
        <f t="shared" si="2"/>
        <v>0.5930285889007797</v>
      </c>
      <c r="K7" s="268">
        <v>0</v>
      </c>
      <c r="L7" s="345">
        <v>12509</v>
      </c>
      <c r="M7" s="269">
        <f t="shared" si="3"/>
        <v>0</v>
      </c>
      <c r="N7" s="236">
        <v>25699</v>
      </c>
      <c r="O7" s="236">
        <v>16370</v>
      </c>
      <c r="P7" s="238">
        <v>0.63698976613876024</v>
      </c>
      <c r="Q7" s="110">
        <f t="shared" si="4"/>
        <v>3</v>
      </c>
      <c r="R7" s="110">
        <f t="shared" si="5"/>
        <v>25190</v>
      </c>
      <c r="S7" s="269">
        <f t="shared" si="6"/>
        <v>1.1909487892020643E-2</v>
      </c>
    </row>
    <row r="8" spans="1:19">
      <c r="A8" s="100" t="s">
        <v>856</v>
      </c>
      <c r="D8" s="235"/>
      <c r="E8" s="100">
        <v>2</v>
      </c>
      <c r="F8" s="345">
        <v>6692</v>
      </c>
      <c r="G8" s="101">
        <f>E8/F8*100</f>
        <v>2.9886431560071723E-2</v>
      </c>
      <c r="H8" s="236"/>
      <c r="I8" s="236"/>
      <c r="J8" s="237"/>
      <c r="K8" s="268">
        <v>2</v>
      </c>
      <c r="L8" s="345">
        <v>8468</v>
      </c>
      <c r="M8" s="269">
        <f t="shared" si="3"/>
        <v>2.3618327822390175E-2</v>
      </c>
      <c r="N8" s="236"/>
      <c r="O8" s="236"/>
      <c r="P8" s="238"/>
      <c r="Q8" s="110">
        <f t="shared" si="4"/>
        <v>4</v>
      </c>
      <c r="R8" s="110">
        <f t="shared" si="5"/>
        <v>15160</v>
      </c>
      <c r="S8" s="269">
        <f t="shared" si="6"/>
        <v>2.638522427440633E-2</v>
      </c>
    </row>
    <row r="9" spans="1:19">
      <c r="A9" s="100" t="s">
        <v>865</v>
      </c>
      <c r="B9" s="85">
        <v>30823</v>
      </c>
      <c r="C9" s="85">
        <v>8557</v>
      </c>
      <c r="D9" s="235">
        <f t="shared" si="0"/>
        <v>0.2776173636570094</v>
      </c>
      <c r="E9" s="100">
        <v>3</v>
      </c>
      <c r="F9" s="345">
        <v>31862</v>
      </c>
      <c r="G9" s="101">
        <f t="shared" si="1"/>
        <v>9.415604795681376E-3</v>
      </c>
      <c r="H9" s="236">
        <v>32803</v>
      </c>
      <c r="I9" s="236">
        <v>8047</v>
      </c>
      <c r="J9" s="237">
        <f t="shared" ref="J9:J72" si="7">I9/H9</f>
        <v>0.24531292869554613</v>
      </c>
      <c r="K9" s="268">
        <v>3</v>
      </c>
      <c r="L9" s="345">
        <v>33752</v>
      </c>
      <c r="M9" s="269">
        <f t="shared" si="3"/>
        <v>8.8883621711305996E-3</v>
      </c>
      <c r="N9" s="236">
        <v>63626</v>
      </c>
      <c r="O9" s="236">
        <v>16604</v>
      </c>
      <c r="P9" s="238">
        <v>0.26096249960707885</v>
      </c>
      <c r="Q9" s="110">
        <f t="shared" si="4"/>
        <v>6</v>
      </c>
      <c r="R9" s="110">
        <f t="shared" si="5"/>
        <v>65614</v>
      </c>
      <c r="S9" s="269">
        <f t="shared" si="6"/>
        <v>9.1443899167860509E-3</v>
      </c>
    </row>
    <row r="10" spans="1:19">
      <c r="A10" s="100" t="s">
        <v>867</v>
      </c>
      <c r="B10" s="85">
        <v>29295</v>
      </c>
      <c r="C10" s="85">
        <v>6868</v>
      </c>
      <c r="D10" s="235">
        <f t="shared" si="0"/>
        <v>0.23444273766854412</v>
      </c>
      <c r="E10" s="100">
        <v>3</v>
      </c>
      <c r="F10" s="345">
        <v>30946</v>
      </c>
      <c r="G10" s="101">
        <f t="shared" si="1"/>
        <v>9.6943062108188465E-3</v>
      </c>
      <c r="H10" s="236">
        <v>37824</v>
      </c>
      <c r="I10" s="236">
        <v>6376</v>
      </c>
      <c r="J10" s="237">
        <f t="shared" si="7"/>
        <v>0.16857021996615906</v>
      </c>
      <c r="K10" s="268">
        <v>3</v>
      </c>
      <c r="L10" s="345">
        <v>39576</v>
      </c>
      <c r="M10" s="269">
        <f t="shared" si="3"/>
        <v>7.580351728320194E-3</v>
      </c>
      <c r="N10" s="236">
        <v>67119</v>
      </c>
      <c r="O10" s="236">
        <v>13244</v>
      </c>
      <c r="P10" s="238">
        <v>0.19732117582204742</v>
      </c>
      <c r="Q10" s="110">
        <f t="shared" si="4"/>
        <v>6</v>
      </c>
      <c r="R10" s="110">
        <f t="shared" si="5"/>
        <v>70522</v>
      </c>
      <c r="S10" s="269">
        <f t="shared" si="6"/>
        <v>8.5079833243526838E-3</v>
      </c>
    </row>
    <row r="11" spans="1:19">
      <c r="A11" s="100" t="s">
        <v>876</v>
      </c>
      <c r="B11" s="85">
        <v>17911</v>
      </c>
      <c r="C11" s="85">
        <v>7179</v>
      </c>
      <c r="D11" s="235">
        <f t="shared" si="0"/>
        <v>0.40081514153313608</v>
      </c>
      <c r="E11" s="100">
        <v>4</v>
      </c>
      <c r="F11" s="345">
        <v>20519</v>
      </c>
      <c r="G11" s="101">
        <f t="shared" si="1"/>
        <v>1.9494127394122523E-2</v>
      </c>
      <c r="H11" s="236">
        <v>19532</v>
      </c>
      <c r="I11" s="236">
        <v>6502</v>
      </c>
      <c r="J11" s="237">
        <f t="shared" si="7"/>
        <v>0.33288961703870573</v>
      </c>
      <c r="K11" s="268">
        <v>5</v>
      </c>
      <c r="L11" s="345">
        <v>22987</v>
      </c>
      <c r="M11" s="269">
        <f t="shared" si="3"/>
        <v>2.1751424718319052E-2</v>
      </c>
      <c r="N11" s="236">
        <v>37443</v>
      </c>
      <c r="O11" s="236">
        <v>13681</v>
      </c>
      <c r="P11" s="238">
        <v>0.36538204737868224</v>
      </c>
      <c r="Q11" s="110">
        <f t="shared" si="4"/>
        <v>9</v>
      </c>
      <c r="R11" s="110">
        <f t="shared" si="5"/>
        <v>43506</v>
      </c>
      <c r="S11" s="269">
        <f t="shared" si="6"/>
        <v>2.0686801820438559E-2</v>
      </c>
    </row>
    <row r="12" spans="1:19">
      <c r="A12" s="100" t="s">
        <v>884</v>
      </c>
      <c r="B12" s="85">
        <v>16790</v>
      </c>
      <c r="C12" s="85">
        <v>6928</v>
      </c>
      <c r="D12" s="235">
        <f t="shared" si="0"/>
        <v>0.41262656343061344</v>
      </c>
      <c r="E12" s="100">
        <v>5</v>
      </c>
      <c r="F12" s="345">
        <v>17386</v>
      </c>
      <c r="G12" s="101">
        <f t="shared" si="1"/>
        <v>2.8758771425284713E-2</v>
      </c>
      <c r="H12" s="236">
        <v>17084</v>
      </c>
      <c r="I12" s="236">
        <v>6657</v>
      </c>
      <c r="J12" s="237">
        <f t="shared" si="7"/>
        <v>0.38966284242566146</v>
      </c>
      <c r="K12" s="268">
        <v>3</v>
      </c>
      <c r="L12" s="345">
        <v>17520</v>
      </c>
      <c r="M12" s="269">
        <f t="shared" si="3"/>
        <v>1.7123287671232876E-2</v>
      </c>
      <c r="N12" s="236">
        <v>33874</v>
      </c>
      <c r="O12" s="236">
        <v>13585</v>
      </c>
      <c r="P12" s="238">
        <v>0.40104504930034834</v>
      </c>
      <c r="Q12" s="110">
        <f t="shared" si="4"/>
        <v>8</v>
      </c>
      <c r="R12" s="110">
        <f t="shared" si="5"/>
        <v>34906</v>
      </c>
      <c r="S12" s="269">
        <f t="shared" si="6"/>
        <v>2.2918695926201799E-2</v>
      </c>
    </row>
    <row r="13" spans="1:19">
      <c r="A13" s="100" t="s">
        <v>903</v>
      </c>
      <c r="B13" s="85">
        <v>16833</v>
      </c>
      <c r="C13" s="85">
        <v>6790</v>
      </c>
      <c r="D13" s="235">
        <f t="shared" si="0"/>
        <v>0.40337432424404446</v>
      </c>
      <c r="E13" s="100"/>
      <c r="F13" s="345">
        <v>17592</v>
      </c>
      <c r="G13" s="101">
        <f t="shared" si="1"/>
        <v>0</v>
      </c>
      <c r="H13" s="236">
        <v>18084</v>
      </c>
      <c r="I13" s="236">
        <v>6376</v>
      </c>
      <c r="J13" s="237">
        <f t="shared" si="7"/>
        <v>0.35257686352576861</v>
      </c>
      <c r="K13" s="268">
        <v>4</v>
      </c>
      <c r="L13" s="345">
        <v>18682</v>
      </c>
      <c r="M13" s="269">
        <f t="shared" si="3"/>
        <v>2.1410983834707204E-2</v>
      </c>
      <c r="N13" s="236">
        <v>34917</v>
      </c>
      <c r="O13" s="236">
        <v>13166</v>
      </c>
      <c r="P13" s="238">
        <v>0.37706561273878053</v>
      </c>
      <c r="Q13" s="110">
        <f t="shared" si="4"/>
        <v>4</v>
      </c>
      <c r="R13" s="110">
        <f t="shared" si="5"/>
        <v>36274</v>
      </c>
      <c r="S13" s="269">
        <f t="shared" si="6"/>
        <v>1.1027182003638971E-2</v>
      </c>
    </row>
    <row r="14" spans="1:19">
      <c r="A14" s="100" t="s">
        <v>909</v>
      </c>
      <c r="B14" s="85">
        <v>42906</v>
      </c>
      <c r="C14" s="85">
        <v>11126</v>
      </c>
      <c r="D14" s="235">
        <f t="shared" si="0"/>
        <v>0.25931105206730992</v>
      </c>
      <c r="E14" s="100">
        <v>4</v>
      </c>
      <c r="F14" s="345">
        <v>45349</v>
      </c>
      <c r="G14" s="101">
        <f t="shared" si="1"/>
        <v>8.8204811572471283E-3</v>
      </c>
      <c r="H14" s="236">
        <v>54567</v>
      </c>
      <c r="I14" s="236">
        <v>10007</v>
      </c>
      <c r="J14" s="237">
        <f t="shared" si="7"/>
        <v>0.18338922792163762</v>
      </c>
      <c r="K14" s="268">
        <v>2</v>
      </c>
      <c r="L14" s="345">
        <v>57269</v>
      </c>
      <c r="M14" s="269">
        <f t="shared" si="3"/>
        <v>3.4922907681293547E-3</v>
      </c>
      <c r="N14" s="236">
        <v>97473</v>
      </c>
      <c r="O14" s="236">
        <v>21133</v>
      </c>
      <c r="P14" s="238">
        <v>0.21680875729689247</v>
      </c>
      <c r="Q14" s="110">
        <f t="shared" si="4"/>
        <v>6</v>
      </c>
      <c r="R14" s="110">
        <f t="shared" si="5"/>
        <v>102618</v>
      </c>
      <c r="S14" s="269">
        <f t="shared" si="6"/>
        <v>5.8469274396304744E-3</v>
      </c>
    </row>
    <row r="15" spans="1:19">
      <c r="A15" s="100" t="s">
        <v>911</v>
      </c>
      <c r="B15" s="85">
        <v>100952</v>
      </c>
      <c r="C15" s="85">
        <v>9059</v>
      </c>
      <c r="D15" s="235">
        <f t="shared" si="0"/>
        <v>8.9735715983833897E-2</v>
      </c>
      <c r="E15" s="100">
        <v>9</v>
      </c>
      <c r="F15" s="345">
        <v>103862</v>
      </c>
      <c r="G15" s="101">
        <f t="shared" si="1"/>
        <v>8.6653443992990697E-3</v>
      </c>
      <c r="H15" s="236">
        <v>162334</v>
      </c>
      <c r="I15" s="236">
        <v>7001</v>
      </c>
      <c r="J15" s="237">
        <f t="shared" si="7"/>
        <v>4.3127132948119311E-2</v>
      </c>
      <c r="K15" s="268">
        <v>12</v>
      </c>
      <c r="L15" s="345">
        <v>168021</v>
      </c>
      <c r="M15" s="269">
        <f t="shared" si="3"/>
        <v>7.1419643973074792E-3</v>
      </c>
      <c r="N15" s="236">
        <v>263286</v>
      </c>
      <c r="O15" s="236">
        <v>16060</v>
      </c>
      <c r="P15" s="238">
        <v>6.0998306024627212E-2</v>
      </c>
      <c r="Q15" s="110">
        <f t="shared" si="4"/>
        <v>21</v>
      </c>
      <c r="R15" s="110">
        <f t="shared" si="5"/>
        <v>271883</v>
      </c>
      <c r="S15" s="269">
        <f t="shared" si="6"/>
        <v>7.7239106527440121E-3</v>
      </c>
    </row>
    <row r="16" spans="1:19" s="61" customFormat="1">
      <c r="A16" s="239" t="s">
        <v>1053</v>
      </c>
      <c r="B16" s="89">
        <v>489501</v>
      </c>
      <c r="C16" s="89">
        <v>211539</v>
      </c>
      <c r="D16" s="232">
        <f t="shared" si="0"/>
        <v>0.43215233472454601</v>
      </c>
      <c r="E16" s="61">
        <v>64</v>
      </c>
      <c r="F16" s="240">
        <v>536679</v>
      </c>
      <c r="G16" s="234">
        <f t="shared" si="1"/>
        <v>1.1925191781306889E-2</v>
      </c>
      <c r="H16" s="241">
        <v>553931</v>
      </c>
      <c r="I16" s="241">
        <v>206906</v>
      </c>
      <c r="J16" s="232">
        <f t="shared" si="7"/>
        <v>0.37352305612070819</v>
      </c>
      <c r="K16" s="34">
        <v>78</v>
      </c>
      <c r="L16" s="240">
        <v>589433</v>
      </c>
      <c r="M16" s="234">
        <f t="shared" si="3"/>
        <v>1.3233056174323462E-2</v>
      </c>
      <c r="N16" s="89">
        <v>1043432</v>
      </c>
      <c r="O16" s="89">
        <v>418445</v>
      </c>
      <c r="P16" s="232">
        <v>0.40102757055562799</v>
      </c>
      <c r="Q16" s="61">
        <f t="shared" si="4"/>
        <v>142</v>
      </c>
      <c r="R16" s="61">
        <f t="shared" si="5"/>
        <v>1126112</v>
      </c>
      <c r="S16" s="234">
        <f t="shared" si="6"/>
        <v>1.260975817680657E-2</v>
      </c>
    </row>
    <row r="17" spans="1:19">
      <c r="A17" s="100" t="s">
        <v>823</v>
      </c>
      <c r="B17" s="85">
        <v>15150</v>
      </c>
      <c r="C17" s="85">
        <v>8702</v>
      </c>
      <c r="D17" s="235">
        <f t="shared" si="0"/>
        <v>0.57438943894389438</v>
      </c>
      <c r="E17" s="100">
        <v>1</v>
      </c>
      <c r="F17" s="345">
        <v>16788</v>
      </c>
      <c r="G17" s="101">
        <f t="shared" si="1"/>
        <v>5.9566356921610672E-3</v>
      </c>
      <c r="H17" s="236">
        <v>16097</v>
      </c>
      <c r="I17" s="236">
        <v>8345</v>
      </c>
      <c r="J17" s="237">
        <f t="shared" si="7"/>
        <v>0.51841958128843879</v>
      </c>
      <c r="K17" s="268">
        <v>1</v>
      </c>
      <c r="L17" s="345">
        <v>17424</v>
      </c>
      <c r="M17" s="269">
        <f t="shared" si="3"/>
        <v>5.7392102846648297E-3</v>
      </c>
      <c r="N17" s="236">
        <v>31247</v>
      </c>
      <c r="O17" s="236">
        <v>17047</v>
      </c>
      <c r="P17" s="238">
        <v>0.54555637341184748</v>
      </c>
      <c r="Q17" s="110">
        <f t="shared" si="4"/>
        <v>2</v>
      </c>
      <c r="R17" s="110">
        <f t="shared" si="5"/>
        <v>34212</v>
      </c>
      <c r="S17" s="269">
        <f t="shared" si="6"/>
        <v>5.8459020226820993E-3</v>
      </c>
    </row>
    <row r="18" spans="1:19">
      <c r="A18" s="100" t="s">
        <v>824</v>
      </c>
      <c r="B18" s="85">
        <v>24075</v>
      </c>
      <c r="C18" s="85">
        <v>10471</v>
      </c>
      <c r="D18" s="235">
        <f t="shared" si="0"/>
        <v>0.43493250259605398</v>
      </c>
      <c r="E18" s="100">
        <v>1</v>
      </c>
      <c r="F18" s="345">
        <v>26757</v>
      </c>
      <c r="G18" s="101">
        <f t="shared" si="1"/>
        <v>3.7373397615577232E-3</v>
      </c>
      <c r="H18" s="236">
        <v>25107</v>
      </c>
      <c r="I18" s="236">
        <v>10198</v>
      </c>
      <c r="J18" s="237">
        <f t="shared" si="7"/>
        <v>0.4061815429959772</v>
      </c>
      <c r="K18" s="268">
        <v>4</v>
      </c>
      <c r="L18" s="345">
        <v>26808</v>
      </c>
      <c r="M18" s="269">
        <f t="shared" si="3"/>
        <v>1.4920919128618324E-2</v>
      </c>
      <c r="N18" s="236">
        <v>49182</v>
      </c>
      <c r="O18" s="236">
        <v>20669</v>
      </c>
      <c r="P18" s="238">
        <v>0.42025537798381524</v>
      </c>
      <c r="Q18" s="110">
        <f t="shared" si="4"/>
        <v>5</v>
      </c>
      <c r="R18" s="110">
        <f t="shared" si="5"/>
        <v>53565</v>
      </c>
      <c r="S18" s="269">
        <f t="shared" si="6"/>
        <v>9.3344534677494619E-3</v>
      </c>
    </row>
    <row r="19" spans="1:19">
      <c r="A19" s="100" t="s">
        <v>825</v>
      </c>
      <c r="B19" s="85">
        <v>62480</v>
      </c>
      <c r="C19" s="85">
        <v>12755</v>
      </c>
      <c r="D19" s="235">
        <f t="shared" si="0"/>
        <v>0.20414532650448144</v>
      </c>
      <c r="E19" s="100">
        <v>5</v>
      </c>
      <c r="F19" s="345">
        <v>71697</v>
      </c>
      <c r="G19" s="101">
        <f t="shared" si="1"/>
        <v>6.9737924878307319E-3</v>
      </c>
      <c r="H19" s="236">
        <v>84261</v>
      </c>
      <c r="I19" s="236">
        <v>11308</v>
      </c>
      <c r="J19" s="237">
        <f t="shared" si="7"/>
        <v>0.13420206263870593</v>
      </c>
      <c r="K19" s="268">
        <v>7</v>
      </c>
      <c r="L19" s="345">
        <v>92385</v>
      </c>
      <c r="M19" s="269">
        <f t="shared" si="3"/>
        <v>7.5769876062131295E-3</v>
      </c>
      <c r="N19" s="236">
        <v>146741</v>
      </c>
      <c r="O19" s="236">
        <v>24063</v>
      </c>
      <c r="P19" s="238">
        <v>0.16398279962655291</v>
      </c>
      <c r="Q19" s="110">
        <f t="shared" si="4"/>
        <v>12</v>
      </c>
      <c r="R19" s="110">
        <f t="shared" si="5"/>
        <v>164082</v>
      </c>
      <c r="S19" s="269">
        <f t="shared" si="6"/>
        <v>7.3134164625004569E-3</v>
      </c>
    </row>
    <row r="20" spans="1:19">
      <c r="A20" s="100" t="s">
        <v>826</v>
      </c>
      <c r="B20" s="85">
        <v>17546</v>
      </c>
      <c r="C20" s="85">
        <v>650</v>
      </c>
      <c r="D20" s="235">
        <f t="shared" si="0"/>
        <v>3.7045480451384928E-2</v>
      </c>
      <c r="E20" s="100">
        <v>1</v>
      </c>
      <c r="F20" s="345">
        <v>21630</v>
      </c>
      <c r="G20" s="101">
        <f t="shared" si="1"/>
        <v>4.6232085067036523E-3</v>
      </c>
      <c r="H20" s="236">
        <v>24184</v>
      </c>
      <c r="I20" s="236">
        <v>454</v>
      </c>
      <c r="J20" s="237">
        <f t="shared" si="7"/>
        <v>1.8772742308964606E-2</v>
      </c>
      <c r="K20" s="268">
        <v>1</v>
      </c>
      <c r="L20" s="345">
        <v>30117</v>
      </c>
      <c r="M20" s="269">
        <f t="shared" si="3"/>
        <v>3.3203838363714843E-3</v>
      </c>
      <c r="N20" s="236">
        <v>41730</v>
      </c>
      <c r="O20" s="236">
        <v>1104</v>
      </c>
      <c r="P20" s="238">
        <v>2.6455787203450754E-2</v>
      </c>
      <c r="Q20" s="110">
        <f t="shared" si="4"/>
        <v>2</v>
      </c>
      <c r="R20" s="110">
        <f t="shared" si="5"/>
        <v>51747</v>
      </c>
      <c r="S20" s="269">
        <f t="shared" si="6"/>
        <v>3.8649583550737243E-3</v>
      </c>
    </row>
    <row r="21" spans="1:19">
      <c r="A21" s="100" t="s">
        <v>827</v>
      </c>
      <c r="B21" s="85">
        <v>8787</v>
      </c>
      <c r="C21" s="85">
        <v>4353</v>
      </c>
      <c r="D21" s="235">
        <f t="shared" si="0"/>
        <v>0.49539091840218502</v>
      </c>
      <c r="E21" s="100">
        <v>1</v>
      </c>
      <c r="F21" s="345">
        <v>9712</v>
      </c>
      <c r="G21" s="101">
        <f t="shared" si="1"/>
        <v>1.0296540362438222E-2</v>
      </c>
      <c r="H21" s="236">
        <v>10330</v>
      </c>
      <c r="I21" s="236">
        <v>4419</v>
      </c>
      <c r="J21" s="237">
        <f t="shared" si="7"/>
        <v>0.42778315585672799</v>
      </c>
      <c r="K21" s="268">
        <v>2</v>
      </c>
      <c r="L21" s="345">
        <v>10980</v>
      </c>
      <c r="M21" s="269">
        <f t="shared" si="3"/>
        <v>1.8214936247723135E-2</v>
      </c>
      <c r="N21" s="236">
        <v>19117</v>
      </c>
      <c r="O21" s="236">
        <v>8772</v>
      </c>
      <c r="P21" s="238">
        <v>0.45885860752210073</v>
      </c>
      <c r="Q21" s="110">
        <f t="shared" si="4"/>
        <v>3</v>
      </c>
      <c r="R21" s="110">
        <f t="shared" si="5"/>
        <v>20692</v>
      </c>
      <c r="S21" s="269">
        <f t="shared" si="6"/>
        <v>1.4498356852890007E-2</v>
      </c>
    </row>
    <row r="22" spans="1:19">
      <c r="A22" s="100" t="s">
        <v>828</v>
      </c>
      <c r="B22" s="85">
        <v>25980</v>
      </c>
      <c r="C22" s="85">
        <v>10688</v>
      </c>
      <c r="D22" s="235">
        <f t="shared" si="0"/>
        <v>0.41139337952270977</v>
      </c>
      <c r="E22" s="100">
        <v>2</v>
      </c>
      <c r="F22" s="345">
        <v>29498</v>
      </c>
      <c r="G22" s="101">
        <f t="shared" si="1"/>
        <v>6.7801206861482135E-3</v>
      </c>
      <c r="H22" s="236">
        <v>28439</v>
      </c>
      <c r="I22" s="236">
        <v>10497</v>
      </c>
      <c r="J22" s="237">
        <f t="shared" si="7"/>
        <v>0.36910580540806637</v>
      </c>
      <c r="K22" s="268">
        <v>6</v>
      </c>
      <c r="L22" s="345">
        <v>30598</v>
      </c>
      <c r="M22" s="269">
        <f t="shared" si="3"/>
        <v>1.9609124779397344E-2</v>
      </c>
      <c r="N22" s="236">
        <v>54419</v>
      </c>
      <c r="O22" s="236">
        <v>21185</v>
      </c>
      <c r="P22" s="238">
        <v>0.38929418034142488</v>
      </c>
      <c r="Q22" s="110">
        <f t="shared" si="4"/>
        <v>8</v>
      </c>
      <c r="R22" s="110">
        <f t="shared" si="5"/>
        <v>60096</v>
      </c>
      <c r="S22" s="269">
        <f t="shared" si="6"/>
        <v>1.3312034078807242E-2</v>
      </c>
    </row>
    <row r="23" spans="1:19">
      <c r="A23" s="100" t="s">
        <v>932</v>
      </c>
      <c r="B23" s="85">
        <v>25829</v>
      </c>
      <c r="C23" s="85">
        <v>4083</v>
      </c>
      <c r="D23" s="235">
        <f t="shared" si="0"/>
        <v>0.15807812923458128</v>
      </c>
      <c r="E23" s="100">
        <v>8</v>
      </c>
      <c r="F23" s="345">
        <v>27003</v>
      </c>
      <c r="G23" s="101">
        <f t="shared" si="1"/>
        <v>2.9626337814316929E-2</v>
      </c>
      <c r="H23" s="236">
        <v>26593</v>
      </c>
      <c r="I23" s="236">
        <v>4240</v>
      </c>
      <c r="J23" s="237">
        <f t="shared" si="7"/>
        <v>0.1594404542548791</v>
      </c>
      <c r="K23" s="268">
        <v>5</v>
      </c>
      <c r="L23" s="345">
        <v>27538</v>
      </c>
      <c r="M23" s="269">
        <f t="shared" si="3"/>
        <v>1.8156728883724309E-2</v>
      </c>
      <c r="N23" s="236">
        <v>52422</v>
      </c>
      <c r="O23" s="236">
        <v>8323</v>
      </c>
      <c r="P23" s="238">
        <v>0.15876921903017818</v>
      </c>
      <c r="Q23" s="110">
        <f t="shared" si="4"/>
        <v>13</v>
      </c>
      <c r="R23" s="110">
        <f t="shared" si="5"/>
        <v>54541</v>
      </c>
      <c r="S23" s="269">
        <f t="shared" si="6"/>
        <v>2.3835279881190295E-2</v>
      </c>
    </row>
    <row r="24" spans="1:19">
      <c r="A24" s="100" t="s">
        <v>933</v>
      </c>
      <c r="B24" s="85">
        <v>13176</v>
      </c>
      <c r="C24" s="85">
        <v>5277</v>
      </c>
      <c r="D24" s="235">
        <f t="shared" si="0"/>
        <v>0.40050091074681238</v>
      </c>
      <c r="E24" s="100">
        <v>6</v>
      </c>
      <c r="F24" s="345">
        <v>16385</v>
      </c>
      <c r="G24" s="101">
        <f t="shared" si="1"/>
        <v>3.6618858712236801E-2</v>
      </c>
      <c r="H24" s="236">
        <v>15384</v>
      </c>
      <c r="I24" s="236">
        <v>5237</v>
      </c>
      <c r="J24" s="237">
        <f t="shared" si="7"/>
        <v>0.34041861674466978</v>
      </c>
      <c r="K24" s="268">
        <v>4</v>
      </c>
      <c r="L24" s="345">
        <v>19143</v>
      </c>
      <c r="M24" s="269">
        <f t="shared" si="3"/>
        <v>2.0895366452489159E-2</v>
      </c>
      <c r="N24" s="236">
        <v>28560</v>
      </c>
      <c r="O24" s="236">
        <v>10514</v>
      </c>
      <c r="P24" s="238">
        <v>0.36813725490196081</v>
      </c>
      <c r="Q24" s="110">
        <f t="shared" si="4"/>
        <v>10</v>
      </c>
      <c r="R24" s="110">
        <f t="shared" si="5"/>
        <v>35528</v>
      </c>
      <c r="S24" s="269">
        <f t="shared" si="6"/>
        <v>2.8146813780680027E-2</v>
      </c>
    </row>
    <row r="25" spans="1:19">
      <c r="A25" s="100" t="s">
        <v>829</v>
      </c>
      <c r="B25" s="85">
        <v>5967</v>
      </c>
      <c r="C25" s="85">
        <v>4171</v>
      </c>
      <c r="D25" s="235">
        <f t="shared" si="0"/>
        <v>0.69901122842299312</v>
      </c>
      <c r="E25" s="100"/>
      <c r="F25" s="345">
        <v>6534</v>
      </c>
      <c r="G25" s="101">
        <f t="shared" si="1"/>
        <v>0</v>
      </c>
      <c r="H25" s="236">
        <v>6529</v>
      </c>
      <c r="I25" s="236">
        <v>4376</v>
      </c>
      <c r="J25" s="237">
        <f t="shared" si="7"/>
        <v>0.67024046561494866</v>
      </c>
      <c r="K25" s="268">
        <v>2</v>
      </c>
      <c r="L25" s="345">
        <v>7066</v>
      </c>
      <c r="M25" s="269">
        <f t="shared" si="3"/>
        <v>2.8304557033682419E-2</v>
      </c>
      <c r="N25" s="236">
        <v>12496</v>
      </c>
      <c r="O25" s="236">
        <v>8547</v>
      </c>
      <c r="P25" s="238">
        <v>0.68397887323943662</v>
      </c>
      <c r="Q25" s="110">
        <f t="shared" si="4"/>
        <v>2</v>
      </c>
      <c r="R25" s="110">
        <f t="shared" si="5"/>
        <v>13600</v>
      </c>
      <c r="S25" s="269">
        <f t="shared" si="6"/>
        <v>1.4705882352941175E-2</v>
      </c>
    </row>
    <row r="26" spans="1:19">
      <c r="A26" s="100" t="s">
        <v>959</v>
      </c>
      <c r="B26" s="85">
        <v>10067</v>
      </c>
      <c r="C26" s="85">
        <v>3695</v>
      </c>
      <c r="D26" s="235">
        <f t="shared" si="0"/>
        <v>0.36704082646269992</v>
      </c>
      <c r="E26" s="100">
        <v>2</v>
      </c>
      <c r="F26" s="345">
        <v>11997</v>
      </c>
      <c r="G26" s="101">
        <f t="shared" si="1"/>
        <v>1.6670834375260481E-2</v>
      </c>
      <c r="H26" s="236">
        <v>10113</v>
      </c>
      <c r="I26" s="236">
        <v>3479</v>
      </c>
      <c r="J26" s="237">
        <f t="shared" si="7"/>
        <v>0.34401265697616928</v>
      </c>
      <c r="K26" s="268">
        <v>1</v>
      </c>
      <c r="L26" s="345">
        <v>11854</v>
      </c>
      <c r="M26" s="269">
        <f t="shared" si="3"/>
        <v>8.4359709802598274E-3</v>
      </c>
      <c r="N26" s="236">
        <v>20180</v>
      </c>
      <c r="O26" s="236">
        <v>7174</v>
      </c>
      <c r="P26" s="238">
        <v>0.35550049554013874</v>
      </c>
      <c r="Q26" s="110">
        <f t="shared" si="4"/>
        <v>3</v>
      </c>
      <c r="R26" s="110">
        <f t="shared" si="5"/>
        <v>23851</v>
      </c>
      <c r="S26" s="269">
        <f t="shared" si="6"/>
        <v>1.2578088969015975E-2</v>
      </c>
    </row>
    <row r="27" spans="1:19">
      <c r="A27" s="100" t="s">
        <v>830</v>
      </c>
      <c r="B27" s="85">
        <v>11342</v>
      </c>
      <c r="C27" s="85">
        <v>6062</v>
      </c>
      <c r="D27" s="235">
        <f t="shared" si="0"/>
        <v>0.53447363780638335</v>
      </c>
      <c r="E27" s="100"/>
      <c r="F27" s="345">
        <v>12973</v>
      </c>
      <c r="G27" s="101">
        <f t="shared" si="1"/>
        <v>0</v>
      </c>
      <c r="H27" s="236">
        <v>12371</v>
      </c>
      <c r="I27" s="236">
        <v>5734</v>
      </c>
      <c r="J27" s="237">
        <f t="shared" si="7"/>
        <v>0.46350335461967507</v>
      </c>
      <c r="K27" s="268">
        <v>3</v>
      </c>
      <c r="L27" s="345">
        <v>13434</v>
      </c>
      <c r="M27" s="269">
        <f t="shared" si="3"/>
        <v>2.2331397945511387E-2</v>
      </c>
      <c r="N27" s="236">
        <v>23713</v>
      </c>
      <c r="O27" s="236">
        <v>11796</v>
      </c>
      <c r="P27" s="238">
        <v>0.4974486568548897</v>
      </c>
      <c r="Q27" s="110">
        <f t="shared" si="4"/>
        <v>3</v>
      </c>
      <c r="R27" s="110">
        <f t="shared" si="5"/>
        <v>26407</v>
      </c>
      <c r="S27" s="269">
        <f t="shared" si="6"/>
        <v>1.1360624076949294E-2</v>
      </c>
    </row>
    <row r="28" spans="1:19">
      <c r="A28" s="100" t="s">
        <v>965</v>
      </c>
      <c r="B28" s="85">
        <v>10049</v>
      </c>
      <c r="C28" s="85">
        <v>6052</v>
      </c>
      <c r="D28" s="235">
        <f t="shared" si="0"/>
        <v>0.60224897999800975</v>
      </c>
      <c r="E28" s="100">
        <v>1</v>
      </c>
      <c r="F28" s="345">
        <v>10801</v>
      </c>
      <c r="G28" s="101">
        <f t="shared" si="1"/>
        <v>9.2584019998148328E-3</v>
      </c>
      <c r="H28" s="236">
        <v>10788</v>
      </c>
      <c r="I28" s="236">
        <v>6106</v>
      </c>
      <c r="J28" s="237">
        <f t="shared" si="7"/>
        <v>0.56599925843529852</v>
      </c>
      <c r="K28" s="268">
        <v>1</v>
      </c>
      <c r="L28" s="345">
        <v>11166</v>
      </c>
      <c r="M28" s="269">
        <f t="shared" si="3"/>
        <v>8.9557585527494168E-3</v>
      </c>
      <c r="N28" s="236">
        <v>20837</v>
      </c>
      <c r="O28" s="236">
        <v>12158</v>
      </c>
      <c r="P28" s="238">
        <v>0.58348130728991698</v>
      </c>
      <c r="Q28" s="110">
        <f t="shared" si="4"/>
        <v>2</v>
      </c>
      <c r="R28" s="110">
        <f t="shared" si="5"/>
        <v>21967</v>
      </c>
      <c r="S28" s="269">
        <f t="shared" si="6"/>
        <v>9.1045659398188185E-3</v>
      </c>
    </row>
    <row r="29" spans="1:19">
      <c r="A29" s="100" t="s">
        <v>831</v>
      </c>
      <c r="B29" s="85">
        <v>22894</v>
      </c>
      <c r="C29" s="85">
        <v>10230</v>
      </c>
      <c r="D29" s="235">
        <f t="shared" si="0"/>
        <v>0.44684196732768411</v>
      </c>
      <c r="E29" s="100">
        <v>5</v>
      </c>
      <c r="F29" s="345">
        <v>24120</v>
      </c>
      <c r="G29" s="101">
        <f t="shared" si="1"/>
        <v>2.0729684908789386E-2</v>
      </c>
      <c r="H29" s="236">
        <v>26114</v>
      </c>
      <c r="I29" s="236">
        <v>9763</v>
      </c>
      <c r="J29" s="237">
        <f t="shared" si="7"/>
        <v>0.37386076434096654</v>
      </c>
      <c r="K29" s="268">
        <v>6</v>
      </c>
      <c r="L29" s="345">
        <v>26990</v>
      </c>
      <c r="M29" s="269">
        <f t="shared" si="3"/>
        <v>2.223045572434235E-2</v>
      </c>
      <c r="N29" s="236">
        <v>49008</v>
      </c>
      <c r="O29" s="236">
        <v>19993</v>
      </c>
      <c r="P29" s="238">
        <v>0.40795380346065946</v>
      </c>
      <c r="Q29" s="110">
        <f t="shared" si="4"/>
        <v>11</v>
      </c>
      <c r="R29" s="110">
        <f t="shared" si="5"/>
        <v>51110</v>
      </c>
      <c r="S29" s="269">
        <f t="shared" si="6"/>
        <v>2.15222070045001E-2</v>
      </c>
    </row>
    <row r="30" spans="1:19">
      <c r="A30" s="100" t="s">
        <v>832</v>
      </c>
      <c r="B30" s="85">
        <v>23085</v>
      </c>
      <c r="C30" s="85">
        <v>13746</v>
      </c>
      <c r="D30" s="235">
        <f t="shared" si="0"/>
        <v>0.59545159194282005</v>
      </c>
      <c r="E30" s="100">
        <v>4</v>
      </c>
      <c r="F30" s="345">
        <v>25783</v>
      </c>
      <c r="G30" s="101">
        <f t="shared" si="1"/>
        <v>1.5514098436954582E-2</v>
      </c>
      <c r="H30" s="236">
        <v>25468</v>
      </c>
      <c r="I30" s="236">
        <v>13692</v>
      </c>
      <c r="J30" s="237">
        <f t="shared" si="7"/>
        <v>0.53761583163185178</v>
      </c>
      <c r="K30" s="268">
        <v>4</v>
      </c>
      <c r="L30" s="345">
        <v>27869</v>
      </c>
      <c r="M30" s="269">
        <f t="shared" si="3"/>
        <v>1.4352865190713698E-2</v>
      </c>
      <c r="N30" s="236">
        <v>48553</v>
      </c>
      <c r="O30" s="236">
        <v>27438</v>
      </c>
      <c r="P30" s="238">
        <v>0.5651144110559595</v>
      </c>
      <c r="Q30" s="110">
        <f t="shared" si="4"/>
        <v>8</v>
      </c>
      <c r="R30" s="110">
        <f t="shared" si="5"/>
        <v>53652</v>
      </c>
      <c r="S30" s="269">
        <f t="shared" si="6"/>
        <v>1.4910907328710954E-2</v>
      </c>
    </row>
    <row r="31" spans="1:19">
      <c r="A31" s="100" t="s">
        <v>870</v>
      </c>
      <c r="B31" s="85">
        <v>5789</v>
      </c>
      <c r="C31" s="85">
        <v>2099</v>
      </c>
      <c r="D31" s="235">
        <f t="shared" si="0"/>
        <v>0.36258421143548109</v>
      </c>
      <c r="E31" s="100">
        <v>3</v>
      </c>
      <c r="F31" s="345">
        <v>6314</v>
      </c>
      <c r="G31" s="101">
        <f t="shared" si="1"/>
        <v>4.7513462147608487E-2</v>
      </c>
      <c r="H31" s="236">
        <v>7328</v>
      </c>
      <c r="I31" s="236">
        <v>2212</v>
      </c>
      <c r="J31" s="237">
        <f t="shared" si="7"/>
        <v>0.30185589519650657</v>
      </c>
      <c r="K31" s="268">
        <v>1</v>
      </c>
      <c r="L31" s="345">
        <v>7766</v>
      </c>
      <c r="M31" s="269">
        <f t="shared" si="3"/>
        <v>1.287664177182591E-2</v>
      </c>
      <c r="N31" s="236">
        <v>13117</v>
      </c>
      <c r="O31" s="236">
        <v>4311</v>
      </c>
      <c r="P31" s="238">
        <v>0.32865746740870627</v>
      </c>
      <c r="Q31" s="110">
        <f t="shared" si="4"/>
        <v>4</v>
      </c>
      <c r="R31" s="110">
        <f t="shared" si="5"/>
        <v>14080</v>
      </c>
      <c r="S31" s="269">
        <f t="shared" si="6"/>
        <v>2.8409090909090908E-2</v>
      </c>
    </row>
    <row r="32" spans="1:19">
      <c r="A32" s="100" t="s">
        <v>833</v>
      </c>
      <c r="B32" s="85">
        <v>7996</v>
      </c>
      <c r="C32" s="85">
        <v>5058</v>
      </c>
      <c r="D32" s="235">
        <f t="shared" si="0"/>
        <v>0.63256628314157082</v>
      </c>
      <c r="E32" s="100">
        <v>1</v>
      </c>
      <c r="F32" s="345">
        <v>8958</v>
      </c>
      <c r="G32" s="101">
        <f t="shared" si="1"/>
        <v>1.1163206072784104E-2</v>
      </c>
      <c r="H32" s="236">
        <v>8515</v>
      </c>
      <c r="I32" s="236">
        <v>5033</v>
      </c>
      <c r="J32" s="237">
        <f t="shared" si="7"/>
        <v>0.59107457428068111</v>
      </c>
      <c r="K32" s="268">
        <v>1</v>
      </c>
      <c r="L32" s="345">
        <v>9053</v>
      </c>
      <c r="M32" s="269">
        <f t="shared" si="3"/>
        <v>1.1046062078868883E-2</v>
      </c>
      <c r="N32" s="236">
        <v>16511</v>
      </c>
      <c r="O32" s="236">
        <v>10091</v>
      </c>
      <c r="P32" s="238">
        <v>0.61116831203440136</v>
      </c>
      <c r="Q32" s="110">
        <f t="shared" si="4"/>
        <v>2</v>
      </c>
      <c r="R32" s="110">
        <f t="shared" si="5"/>
        <v>18011</v>
      </c>
      <c r="S32" s="269">
        <f t="shared" si="6"/>
        <v>1.1104325134639942E-2</v>
      </c>
    </row>
    <row r="33" spans="1:19">
      <c r="A33" s="100" t="s">
        <v>949</v>
      </c>
      <c r="B33" s="85">
        <v>15351</v>
      </c>
      <c r="C33" s="85">
        <v>5369</v>
      </c>
      <c r="D33" s="235">
        <f t="shared" si="0"/>
        <v>0.34974920200638393</v>
      </c>
      <c r="E33" s="100">
        <v>4</v>
      </c>
      <c r="F33" s="345">
        <v>11907</v>
      </c>
      <c r="G33" s="101">
        <f t="shared" si="1"/>
        <v>3.3593684387335176E-2</v>
      </c>
      <c r="H33" s="236">
        <v>18485</v>
      </c>
      <c r="I33" s="236">
        <v>5145</v>
      </c>
      <c r="J33" s="237">
        <f t="shared" si="7"/>
        <v>0.27833378414931026</v>
      </c>
      <c r="K33" s="268">
        <v>5</v>
      </c>
      <c r="L33" s="345">
        <v>14593</v>
      </c>
      <c r="M33" s="269">
        <f t="shared" si="3"/>
        <v>3.4263002809566234E-2</v>
      </c>
      <c r="N33" s="236">
        <v>33836</v>
      </c>
      <c r="O33" s="236">
        <v>10514</v>
      </c>
      <c r="P33" s="238">
        <v>0.31073412932970801</v>
      </c>
      <c r="Q33" s="110">
        <f t="shared" si="4"/>
        <v>9</v>
      </c>
      <c r="R33" s="110">
        <f t="shared" si="5"/>
        <v>26500</v>
      </c>
      <c r="S33" s="269">
        <f t="shared" si="6"/>
        <v>3.3962264150943396E-2</v>
      </c>
    </row>
    <row r="34" spans="1:19">
      <c r="A34" s="100" t="s">
        <v>939</v>
      </c>
      <c r="B34" s="85">
        <v>3973</v>
      </c>
      <c r="C34" s="85">
        <v>1709</v>
      </c>
      <c r="D34" s="235">
        <f t="shared" si="0"/>
        <v>0.43015353637050086</v>
      </c>
      <c r="E34" s="100">
        <v>1</v>
      </c>
      <c r="F34" s="345">
        <v>4473</v>
      </c>
      <c r="G34" s="101">
        <f t="shared" si="1"/>
        <v>2.23563603845294E-2</v>
      </c>
      <c r="H34" s="236">
        <v>3910</v>
      </c>
      <c r="I34" s="236">
        <v>1645</v>
      </c>
      <c r="J34" s="237">
        <f t="shared" si="7"/>
        <v>0.42071611253196933</v>
      </c>
      <c r="K34" s="268">
        <v>0</v>
      </c>
      <c r="L34" s="345">
        <v>4269</v>
      </c>
      <c r="M34" s="269">
        <f t="shared" si="3"/>
        <v>0</v>
      </c>
      <c r="N34" s="236">
        <v>7883</v>
      </c>
      <c r="O34" s="236">
        <v>3354</v>
      </c>
      <c r="P34" s="238">
        <v>0.42547253583661043</v>
      </c>
      <c r="Q34" s="110">
        <f t="shared" si="4"/>
        <v>1</v>
      </c>
      <c r="R34" s="110">
        <f t="shared" si="5"/>
        <v>8742</v>
      </c>
      <c r="S34" s="269">
        <f t="shared" si="6"/>
        <v>1.1439029970258523E-2</v>
      </c>
    </row>
    <row r="35" spans="1:19">
      <c r="A35" s="100" t="s">
        <v>966</v>
      </c>
      <c r="B35" s="85">
        <v>13672</v>
      </c>
      <c r="C35" s="85">
        <v>5724</v>
      </c>
      <c r="D35" s="235">
        <f t="shared" si="0"/>
        <v>0.41866588648332359</v>
      </c>
      <c r="E35" s="100"/>
      <c r="F35" s="345">
        <v>11755</v>
      </c>
      <c r="G35" s="101">
        <f t="shared" si="1"/>
        <v>0</v>
      </c>
      <c r="H35" s="236">
        <v>16703</v>
      </c>
      <c r="I35" s="236">
        <v>5649</v>
      </c>
      <c r="J35" s="237">
        <f t="shared" si="7"/>
        <v>0.3382027180745974</v>
      </c>
      <c r="K35" s="268">
        <v>0</v>
      </c>
      <c r="L35" s="345">
        <v>12698</v>
      </c>
      <c r="M35" s="269">
        <f t="shared" si="3"/>
        <v>0</v>
      </c>
      <c r="N35" s="236">
        <v>30375</v>
      </c>
      <c r="O35" s="236">
        <v>11373</v>
      </c>
      <c r="P35" s="238">
        <v>0.37441975308641973</v>
      </c>
      <c r="Q35" s="110">
        <f t="shared" si="4"/>
        <v>0</v>
      </c>
      <c r="R35" s="110">
        <f t="shared" si="5"/>
        <v>24453</v>
      </c>
      <c r="S35" s="269">
        <f t="shared" si="6"/>
        <v>0</v>
      </c>
    </row>
    <row r="36" spans="1:19">
      <c r="A36" s="242" t="s">
        <v>1054</v>
      </c>
      <c r="B36" s="85">
        <v>6791</v>
      </c>
      <c r="C36" s="85">
        <v>3775</v>
      </c>
      <c r="D36" s="235">
        <f t="shared" si="0"/>
        <v>0.55588278604034747</v>
      </c>
      <c r="E36" s="100"/>
      <c r="F36" s="345"/>
      <c r="G36" s="101"/>
      <c r="H36" s="236">
        <v>6771</v>
      </c>
      <c r="I36" s="236">
        <v>3580</v>
      </c>
      <c r="J36" s="237">
        <f t="shared" si="7"/>
        <v>0.52872544675823363</v>
      </c>
      <c r="K36" s="268"/>
      <c r="L36" s="345"/>
      <c r="M36" s="269"/>
      <c r="N36" s="236">
        <v>13562</v>
      </c>
      <c r="O36" s="236">
        <v>7355</v>
      </c>
      <c r="P36" s="238">
        <v>0.54232414098215598</v>
      </c>
      <c r="Q36" s="110">
        <f t="shared" si="4"/>
        <v>0</v>
      </c>
      <c r="R36" s="110">
        <f t="shared" si="5"/>
        <v>0</v>
      </c>
      <c r="S36" s="269"/>
    </row>
    <row r="37" spans="1:19">
      <c r="A37" s="100" t="s">
        <v>953</v>
      </c>
      <c r="B37" s="85">
        <v>24168</v>
      </c>
      <c r="C37" s="85">
        <v>8091</v>
      </c>
      <c r="D37" s="235">
        <f t="shared" si="0"/>
        <v>0.33478152929493543</v>
      </c>
      <c r="E37" s="100">
        <v>5</v>
      </c>
      <c r="F37" s="345">
        <v>25419</v>
      </c>
      <c r="G37" s="101">
        <f t="shared" ref="G37:G58" si="8">E37/F37*100</f>
        <v>1.9670325347181241E-2</v>
      </c>
      <c r="H37" s="236">
        <v>25572</v>
      </c>
      <c r="I37" s="236">
        <v>7608</v>
      </c>
      <c r="J37" s="237">
        <f t="shared" si="7"/>
        <v>0.29751290473955888</v>
      </c>
      <c r="K37" s="268">
        <v>6</v>
      </c>
      <c r="L37" s="345">
        <v>26578</v>
      </c>
      <c r="M37" s="269">
        <f t="shared" si="3"/>
        <v>2.2575062081420724E-2</v>
      </c>
      <c r="N37" s="236">
        <v>49740</v>
      </c>
      <c r="O37" s="236">
        <v>15699</v>
      </c>
      <c r="P37" s="238">
        <v>0.31562123039806994</v>
      </c>
      <c r="Q37" s="110">
        <f t="shared" si="4"/>
        <v>11</v>
      </c>
      <c r="R37" s="110">
        <f t="shared" si="5"/>
        <v>51997</v>
      </c>
      <c r="S37" s="269">
        <f t="shared" si="6"/>
        <v>2.115506663845991E-2</v>
      </c>
    </row>
    <row r="38" spans="1:19">
      <c r="A38" s="100" t="s">
        <v>967</v>
      </c>
      <c r="B38" s="85">
        <v>4754</v>
      </c>
      <c r="C38" s="85">
        <v>3244</v>
      </c>
      <c r="D38" s="235">
        <f t="shared" si="0"/>
        <v>0.68237273874631887</v>
      </c>
      <c r="E38" s="100"/>
      <c r="F38" s="345">
        <v>5101</v>
      </c>
      <c r="G38" s="101">
        <f t="shared" si="8"/>
        <v>0</v>
      </c>
      <c r="H38" s="236">
        <v>4838</v>
      </c>
      <c r="I38" s="236">
        <v>3306</v>
      </c>
      <c r="J38" s="237">
        <f t="shared" si="7"/>
        <v>0.6833402232327408</v>
      </c>
      <c r="K38" s="268">
        <v>0</v>
      </c>
      <c r="L38" s="345">
        <v>5019</v>
      </c>
      <c r="M38" s="269">
        <f t="shared" si="3"/>
        <v>0</v>
      </c>
      <c r="N38" s="236">
        <v>9592</v>
      </c>
      <c r="O38" s="236">
        <v>6550</v>
      </c>
      <c r="P38" s="238">
        <v>0.68286071726438702</v>
      </c>
      <c r="Q38" s="110">
        <f t="shared" si="4"/>
        <v>0</v>
      </c>
      <c r="R38" s="110">
        <f t="shared" si="5"/>
        <v>10120</v>
      </c>
      <c r="S38" s="269">
        <f t="shared" si="6"/>
        <v>0</v>
      </c>
    </row>
    <row r="39" spans="1:19">
      <c r="A39" s="100" t="s">
        <v>968</v>
      </c>
      <c r="B39" s="85">
        <v>10051</v>
      </c>
      <c r="C39" s="85">
        <v>7279</v>
      </c>
      <c r="D39" s="235">
        <f t="shared" si="0"/>
        <v>0.72420654661227735</v>
      </c>
      <c r="E39" s="100"/>
      <c r="F39" s="345">
        <v>11023</v>
      </c>
      <c r="G39" s="101">
        <f t="shared" si="8"/>
        <v>0</v>
      </c>
      <c r="H39" s="236">
        <v>10329</v>
      </c>
      <c r="I39" s="236">
        <v>7361</v>
      </c>
      <c r="J39" s="237">
        <f t="shared" si="7"/>
        <v>0.71265369348436436</v>
      </c>
      <c r="K39" s="268">
        <v>0</v>
      </c>
      <c r="L39" s="345">
        <v>10960</v>
      </c>
      <c r="M39" s="269">
        <f t="shared" si="3"/>
        <v>0</v>
      </c>
      <c r="N39" s="236">
        <v>20380</v>
      </c>
      <c r="O39" s="236">
        <v>14640</v>
      </c>
      <c r="P39" s="238">
        <v>0.71835132482826303</v>
      </c>
      <c r="Q39" s="110">
        <f t="shared" si="4"/>
        <v>0</v>
      </c>
      <c r="R39" s="110">
        <f t="shared" si="5"/>
        <v>21983</v>
      </c>
      <c r="S39" s="269">
        <f t="shared" si="6"/>
        <v>0</v>
      </c>
    </row>
    <row r="40" spans="1:19">
      <c r="A40" s="100" t="s">
        <v>836</v>
      </c>
      <c r="B40" s="85">
        <v>17169</v>
      </c>
      <c r="C40" s="85">
        <v>11513</v>
      </c>
      <c r="D40" s="235">
        <f t="shared" si="0"/>
        <v>0.6705690488671443</v>
      </c>
      <c r="E40" s="100">
        <v>2</v>
      </c>
      <c r="F40" s="345">
        <v>19417</v>
      </c>
      <c r="G40" s="101">
        <f t="shared" si="8"/>
        <v>1.0300252356182727E-2</v>
      </c>
      <c r="H40" s="236">
        <v>17766</v>
      </c>
      <c r="I40" s="236">
        <v>11222</v>
      </c>
      <c r="J40" s="237">
        <f t="shared" si="7"/>
        <v>0.63165597208150404</v>
      </c>
      <c r="K40" s="268">
        <v>1</v>
      </c>
      <c r="L40" s="345">
        <v>19503</v>
      </c>
      <c r="M40" s="269">
        <f t="shared" si="3"/>
        <v>5.1274162949289858E-3</v>
      </c>
      <c r="N40" s="236">
        <v>34935</v>
      </c>
      <c r="O40" s="236">
        <v>22735</v>
      </c>
      <c r="P40" s="238">
        <v>0.65078002003721191</v>
      </c>
      <c r="Q40" s="110">
        <f t="shared" si="4"/>
        <v>3</v>
      </c>
      <c r="R40" s="110">
        <f t="shared" si="5"/>
        <v>38920</v>
      </c>
      <c r="S40" s="269">
        <f t="shared" si="6"/>
        <v>7.7081192189105861E-3</v>
      </c>
    </row>
    <row r="41" spans="1:19">
      <c r="A41" s="100" t="s">
        <v>837</v>
      </c>
      <c r="B41" s="85">
        <v>22247</v>
      </c>
      <c r="C41" s="85">
        <v>13579</v>
      </c>
      <c r="D41" s="235">
        <f t="shared" si="0"/>
        <v>0.61037443250775381</v>
      </c>
      <c r="E41" s="100">
        <v>4</v>
      </c>
      <c r="F41" s="345">
        <v>24813</v>
      </c>
      <c r="G41" s="101">
        <f t="shared" si="8"/>
        <v>1.6120581953008504E-2</v>
      </c>
      <c r="H41" s="236">
        <v>23592</v>
      </c>
      <c r="I41" s="236">
        <v>13844</v>
      </c>
      <c r="J41" s="237">
        <f t="shared" si="7"/>
        <v>0.58680908782638186</v>
      </c>
      <c r="K41" s="268">
        <v>2</v>
      </c>
      <c r="L41" s="345">
        <v>25047</v>
      </c>
      <c r="M41" s="269">
        <f t="shared" si="3"/>
        <v>7.9849882221423724E-3</v>
      </c>
      <c r="N41" s="236">
        <v>45839</v>
      </c>
      <c r="O41" s="236">
        <v>27423</v>
      </c>
      <c r="P41" s="238">
        <v>0.59824603503566831</v>
      </c>
      <c r="Q41" s="110">
        <f t="shared" si="4"/>
        <v>6</v>
      </c>
      <c r="R41" s="110">
        <f t="shared" si="5"/>
        <v>49860</v>
      </c>
      <c r="S41" s="269">
        <f t="shared" si="6"/>
        <v>1.2033694344163657E-2</v>
      </c>
    </row>
    <row r="42" spans="1:19">
      <c r="A42" s="100" t="s">
        <v>834</v>
      </c>
      <c r="B42" s="85">
        <v>9341</v>
      </c>
      <c r="C42" s="85">
        <v>5888</v>
      </c>
      <c r="D42" s="235">
        <f t="shared" si="0"/>
        <v>0.63033936409378011</v>
      </c>
      <c r="E42" s="100">
        <v>1</v>
      </c>
      <c r="F42" s="345">
        <v>9991</v>
      </c>
      <c r="G42" s="101">
        <f t="shared" si="8"/>
        <v>1.0009008107296567E-2</v>
      </c>
      <c r="H42" s="236">
        <v>10788</v>
      </c>
      <c r="I42" s="236">
        <v>6071</v>
      </c>
      <c r="J42" s="237">
        <f t="shared" si="7"/>
        <v>0.56275491286614754</v>
      </c>
      <c r="K42" s="268">
        <v>3</v>
      </c>
      <c r="L42" s="345">
        <v>11222</v>
      </c>
      <c r="M42" s="269">
        <f t="shared" si="3"/>
        <v>2.6733202637675993E-2</v>
      </c>
      <c r="N42" s="236">
        <v>20129</v>
      </c>
      <c r="O42" s="236">
        <v>11959</v>
      </c>
      <c r="P42" s="238">
        <v>0.59411793929156942</v>
      </c>
      <c r="Q42" s="110">
        <f t="shared" si="4"/>
        <v>4</v>
      </c>
      <c r="R42" s="110">
        <f t="shared" si="5"/>
        <v>21213</v>
      </c>
      <c r="S42" s="269">
        <f t="shared" si="6"/>
        <v>1.8856361665016735E-2</v>
      </c>
    </row>
    <row r="43" spans="1:19">
      <c r="A43" s="100" t="s">
        <v>835</v>
      </c>
      <c r="B43" s="85">
        <v>6731</v>
      </c>
      <c r="C43" s="85">
        <v>4580</v>
      </c>
      <c r="D43" s="235">
        <f t="shared" si="0"/>
        <v>0.68043381369781608</v>
      </c>
      <c r="E43" s="100">
        <v>2</v>
      </c>
      <c r="F43" s="345">
        <v>7278</v>
      </c>
      <c r="G43" s="101">
        <f t="shared" si="8"/>
        <v>2.7480076944215441E-2</v>
      </c>
      <c r="H43" s="236">
        <v>6882</v>
      </c>
      <c r="I43" s="236">
        <v>4542</v>
      </c>
      <c r="J43" s="237">
        <f t="shared" si="7"/>
        <v>0.65998256320836968</v>
      </c>
      <c r="K43" s="268">
        <v>0</v>
      </c>
      <c r="L43" s="345">
        <v>7156</v>
      </c>
      <c r="M43" s="269">
        <f t="shared" si="3"/>
        <v>0</v>
      </c>
      <c r="N43" s="236">
        <v>13613</v>
      </c>
      <c r="O43" s="236">
        <v>9122</v>
      </c>
      <c r="P43" s="238">
        <v>0.67009476235950927</v>
      </c>
      <c r="Q43" s="110">
        <f t="shared" si="4"/>
        <v>2</v>
      </c>
      <c r="R43" s="110">
        <f t="shared" si="5"/>
        <v>14434</v>
      </c>
      <c r="S43" s="269">
        <f t="shared" si="6"/>
        <v>1.3856172925038105E-2</v>
      </c>
    </row>
    <row r="44" spans="1:19">
      <c r="A44" s="100" t="s">
        <v>838</v>
      </c>
      <c r="B44" s="85">
        <v>27701</v>
      </c>
      <c r="C44" s="85">
        <v>13294</v>
      </c>
      <c r="D44" s="235">
        <f t="shared" si="0"/>
        <v>0.47991047254611746</v>
      </c>
      <c r="E44" s="100">
        <v>2</v>
      </c>
      <c r="F44" s="345">
        <v>30198</v>
      </c>
      <c r="G44" s="101">
        <f t="shared" si="8"/>
        <v>6.6229551625935487E-3</v>
      </c>
      <c r="H44" s="236">
        <v>31775</v>
      </c>
      <c r="I44" s="236">
        <v>13053</v>
      </c>
      <c r="J44" s="237">
        <f t="shared" si="7"/>
        <v>0.41079464988198267</v>
      </c>
      <c r="K44" s="268">
        <v>4</v>
      </c>
      <c r="L44" s="345">
        <v>33473</v>
      </c>
      <c r="M44" s="269">
        <f t="shared" si="3"/>
        <v>1.194992979416246E-2</v>
      </c>
      <c r="N44" s="236">
        <v>59476</v>
      </c>
      <c r="O44" s="236">
        <v>26347</v>
      </c>
      <c r="P44" s="238">
        <v>0.44298540587800123</v>
      </c>
      <c r="Q44" s="110">
        <f t="shared" si="4"/>
        <v>6</v>
      </c>
      <c r="R44" s="110">
        <f t="shared" si="5"/>
        <v>63671</v>
      </c>
      <c r="S44" s="269">
        <f t="shared" si="6"/>
        <v>9.4234423835026938E-3</v>
      </c>
    </row>
    <row r="45" spans="1:19">
      <c r="A45" s="100" t="s">
        <v>839</v>
      </c>
      <c r="B45" s="85">
        <v>21674</v>
      </c>
      <c r="C45" s="85">
        <v>11950</v>
      </c>
      <c r="D45" s="235">
        <f t="shared" si="0"/>
        <v>0.55135185014302857</v>
      </c>
      <c r="E45" s="100">
        <v>2</v>
      </c>
      <c r="F45" s="345">
        <v>24017</v>
      </c>
      <c r="G45" s="101">
        <f t="shared" si="8"/>
        <v>8.3274347337302743E-3</v>
      </c>
      <c r="H45" s="236">
        <v>22285</v>
      </c>
      <c r="I45" s="236">
        <v>11990</v>
      </c>
      <c r="J45" s="237">
        <f t="shared" si="7"/>
        <v>0.538030065066188</v>
      </c>
      <c r="K45" s="268">
        <v>5</v>
      </c>
      <c r="L45" s="345">
        <v>23731</v>
      </c>
      <c r="M45" s="269">
        <f t="shared" si="3"/>
        <v>2.1069487168682313E-2</v>
      </c>
      <c r="N45" s="236">
        <v>43959</v>
      </c>
      <c r="O45" s="236">
        <v>23940</v>
      </c>
      <c r="P45" s="238">
        <v>0.5445983757592302</v>
      </c>
      <c r="Q45" s="110">
        <f t="shared" si="4"/>
        <v>7</v>
      </c>
      <c r="R45" s="110">
        <f t="shared" si="5"/>
        <v>47748</v>
      </c>
      <c r="S45" s="269">
        <f t="shared" si="6"/>
        <v>1.4660299907849544E-2</v>
      </c>
    </row>
    <row r="46" spans="1:19">
      <c r="A46" s="100" t="s">
        <v>840</v>
      </c>
      <c r="B46" s="85">
        <v>15666</v>
      </c>
      <c r="C46" s="85">
        <v>7452</v>
      </c>
      <c r="D46" s="235">
        <f t="shared" si="0"/>
        <v>0.47567981616238991</v>
      </c>
      <c r="E46" s="100"/>
      <c r="F46" s="345">
        <v>17177</v>
      </c>
      <c r="G46" s="101">
        <f t="shared" si="8"/>
        <v>0</v>
      </c>
      <c r="H46" s="236">
        <v>16614</v>
      </c>
      <c r="I46" s="236">
        <v>6797</v>
      </c>
      <c r="J46" s="237">
        <f t="shared" si="7"/>
        <v>0.40911279643674009</v>
      </c>
      <c r="K46" s="268">
        <v>3</v>
      </c>
      <c r="L46" s="345">
        <v>17985</v>
      </c>
      <c r="M46" s="269">
        <f t="shared" si="3"/>
        <v>1.6680567139282735E-2</v>
      </c>
      <c r="N46" s="236">
        <v>32280</v>
      </c>
      <c r="O46" s="236">
        <v>14249</v>
      </c>
      <c r="P46" s="238">
        <v>0.44141883519206937</v>
      </c>
      <c r="Q46" s="110">
        <f t="shared" si="4"/>
        <v>3</v>
      </c>
      <c r="R46" s="110">
        <f t="shared" si="5"/>
        <v>35162</v>
      </c>
      <c r="S46" s="269">
        <f t="shared" si="6"/>
        <v>8.5319378874921786E-3</v>
      </c>
    </row>
    <row r="47" spans="1:19" s="61" customFormat="1">
      <c r="A47" s="239" t="s">
        <v>1055</v>
      </c>
      <c r="B47" s="89">
        <v>122220</v>
      </c>
      <c r="C47" s="89">
        <v>66040</v>
      </c>
      <c r="D47" s="232">
        <f t="shared" si="0"/>
        <v>0.54033709703812793</v>
      </c>
      <c r="E47" s="61">
        <v>7</v>
      </c>
      <c r="F47" s="240">
        <v>135360</v>
      </c>
      <c r="G47" s="271">
        <f t="shared" si="8"/>
        <v>5.1713947990543732E-3</v>
      </c>
      <c r="H47" s="241">
        <v>136780</v>
      </c>
      <c r="I47" s="241">
        <v>65323</v>
      </c>
      <c r="J47" s="232">
        <f t="shared" si="7"/>
        <v>0.47757713115952627</v>
      </c>
      <c r="K47" s="34">
        <v>20</v>
      </c>
      <c r="L47" s="246">
        <v>146519</v>
      </c>
      <c r="M47" s="234">
        <f t="shared" si="3"/>
        <v>1.3650106812085805E-2</v>
      </c>
      <c r="N47" s="89">
        <v>259000</v>
      </c>
      <c r="O47" s="89">
        <v>131363</v>
      </c>
      <c r="P47" s="232">
        <v>0.50719305019305017</v>
      </c>
      <c r="Q47" s="61">
        <f t="shared" si="4"/>
        <v>27</v>
      </c>
      <c r="R47" s="61">
        <f t="shared" si="5"/>
        <v>281879</v>
      </c>
      <c r="S47" s="234">
        <f t="shared" si="6"/>
        <v>9.578578042351505E-3</v>
      </c>
    </row>
    <row r="48" spans="1:19">
      <c r="A48" s="100" t="s">
        <v>818</v>
      </c>
      <c r="B48" s="85">
        <v>14479</v>
      </c>
      <c r="C48" s="85">
        <v>10555</v>
      </c>
      <c r="D48" s="235">
        <f t="shared" si="0"/>
        <v>0.72898680848124875</v>
      </c>
      <c r="E48" s="100">
        <v>1</v>
      </c>
      <c r="F48" s="345">
        <v>16684</v>
      </c>
      <c r="G48" s="101">
        <f t="shared" si="8"/>
        <v>5.9937664828578277E-3</v>
      </c>
      <c r="H48" s="236">
        <v>15390</v>
      </c>
      <c r="I48" s="236">
        <v>10755</v>
      </c>
      <c r="J48" s="237">
        <f t="shared" si="7"/>
        <v>0.69883040935672514</v>
      </c>
      <c r="K48" s="268">
        <v>2</v>
      </c>
      <c r="L48" s="345">
        <v>16227</v>
      </c>
      <c r="M48" s="269">
        <f t="shared" si="3"/>
        <v>1.2325137117150428E-2</v>
      </c>
      <c r="N48" s="236">
        <v>29869</v>
      </c>
      <c r="O48" s="236">
        <v>21310</v>
      </c>
      <c r="P48" s="238">
        <v>0.71344872610398746</v>
      </c>
      <c r="Q48" s="110">
        <f t="shared" si="4"/>
        <v>3</v>
      </c>
      <c r="R48" s="110">
        <f t="shared" si="5"/>
        <v>32911</v>
      </c>
      <c r="S48" s="269">
        <f t="shared" si="6"/>
        <v>9.115493300112425E-3</v>
      </c>
    </row>
    <row r="49" spans="1:19">
      <c r="A49" s="100" t="s">
        <v>819</v>
      </c>
      <c r="B49" s="85">
        <v>14857</v>
      </c>
      <c r="C49" s="85">
        <v>9209</v>
      </c>
      <c r="D49" s="235">
        <f t="shared" si="0"/>
        <v>0.61984249848556239</v>
      </c>
      <c r="E49" s="100">
        <v>5</v>
      </c>
      <c r="F49" s="345">
        <v>16234</v>
      </c>
      <c r="G49" s="101">
        <f t="shared" si="8"/>
        <v>3.0799556486386596E-2</v>
      </c>
      <c r="H49" s="236">
        <v>16373</v>
      </c>
      <c r="I49" s="236">
        <v>9581</v>
      </c>
      <c r="J49" s="237">
        <f t="shared" si="7"/>
        <v>0.5851707078727173</v>
      </c>
      <c r="K49" s="268">
        <v>4</v>
      </c>
      <c r="L49" s="345">
        <v>17432</v>
      </c>
      <c r="M49" s="269">
        <f t="shared" si="3"/>
        <v>2.2946305644791189E-2</v>
      </c>
      <c r="N49" s="236">
        <v>31230</v>
      </c>
      <c r="O49" s="236">
        <v>18790</v>
      </c>
      <c r="P49" s="238">
        <v>0.60166506564201083</v>
      </c>
      <c r="Q49" s="110">
        <f t="shared" si="4"/>
        <v>9</v>
      </c>
      <c r="R49" s="110">
        <f t="shared" si="5"/>
        <v>33666</v>
      </c>
      <c r="S49" s="269">
        <f t="shared" si="6"/>
        <v>2.6733202637675993E-2</v>
      </c>
    </row>
    <row r="50" spans="1:19">
      <c r="A50" s="100" t="s">
        <v>820</v>
      </c>
      <c r="B50" s="85">
        <v>38619</v>
      </c>
      <c r="C50" s="85">
        <v>10130</v>
      </c>
      <c r="D50" s="235">
        <f t="shared" si="0"/>
        <v>0.26230611874983817</v>
      </c>
      <c r="E50" s="100">
        <v>1</v>
      </c>
      <c r="F50" s="345">
        <v>42712</v>
      </c>
      <c r="G50" s="101">
        <f t="shared" si="8"/>
        <v>2.3412624086907659E-3</v>
      </c>
      <c r="H50" s="236">
        <v>50656</v>
      </c>
      <c r="I50" s="236">
        <v>9939</v>
      </c>
      <c r="J50" s="237">
        <f t="shared" si="7"/>
        <v>0.19620578016424511</v>
      </c>
      <c r="K50" s="268">
        <v>8</v>
      </c>
      <c r="L50" s="345">
        <v>54339</v>
      </c>
      <c r="M50" s="269">
        <f t="shared" si="3"/>
        <v>1.4722390916284805E-2</v>
      </c>
      <c r="N50" s="236">
        <v>89275</v>
      </c>
      <c r="O50" s="236">
        <v>20069</v>
      </c>
      <c r="P50" s="238">
        <v>0.22479977597311676</v>
      </c>
      <c r="Q50" s="110">
        <f t="shared" si="4"/>
        <v>9</v>
      </c>
      <c r="R50" s="110">
        <f t="shared" si="5"/>
        <v>97051</v>
      </c>
      <c r="S50" s="269">
        <f t="shared" si="6"/>
        <v>9.2734747709966921E-3</v>
      </c>
    </row>
    <row r="51" spans="1:19">
      <c r="A51" s="100" t="s">
        <v>821</v>
      </c>
      <c r="B51" s="85">
        <v>26922</v>
      </c>
      <c r="C51" s="85">
        <v>17208</v>
      </c>
      <c r="D51" s="235">
        <f t="shared" si="0"/>
        <v>0.63917985290840207</v>
      </c>
      <c r="E51" s="100">
        <v>1</v>
      </c>
      <c r="F51" s="345">
        <v>28943</v>
      </c>
      <c r="G51" s="101">
        <f t="shared" si="8"/>
        <v>3.4550668555436551E-3</v>
      </c>
      <c r="H51" s="236">
        <v>27007</v>
      </c>
      <c r="I51" s="236">
        <v>16721</v>
      </c>
      <c r="J51" s="237">
        <f t="shared" si="7"/>
        <v>0.61913577961269306</v>
      </c>
      <c r="K51" s="268">
        <v>5</v>
      </c>
      <c r="L51" s="345">
        <v>28990</v>
      </c>
      <c r="M51" s="269">
        <f t="shared" si="3"/>
        <v>1.7247326664367024E-2</v>
      </c>
      <c r="N51" s="236">
        <v>53929</v>
      </c>
      <c r="O51" s="236">
        <v>33929</v>
      </c>
      <c r="P51" s="238">
        <v>0.62914202006341668</v>
      </c>
      <c r="Q51" s="110">
        <f t="shared" si="4"/>
        <v>6</v>
      </c>
      <c r="R51" s="110">
        <f t="shared" si="5"/>
        <v>57933</v>
      </c>
      <c r="S51" s="269">
        <f t="shared" si="6"/>
        <v>1.0356791466003832E-2</v>
      </c>
    </row>
    <row r="52" spans="1:19">
      <c r="A52" s="100" t="s">
        <v>822</v>
      </c>
      <c r="B52" s="85">
        <v>27343</v>
      </c>
      <c r="C52" s="85">
        <v>18938</v>
      </c>
      <c r="D52" s="235">
        <f t="shared" si="0"/>
        <v>0.69260871155323123</v>
      </c>
      <c r="E52" s="100">
        <v>2</v>
      </c>
      <c r="F52" s="345">
        <v>30787</v>
      </c>
      <c r="G52" s="101">
        <f t="shared" si="8"/>
        <v>6.4962484165394484E-3</v>
      </c>
      <c r="H52" s="236">
        <v>27354</v>
      </c>
      <c r="I52" s="236">
        <v>18327</v>
      </c>
      <c r="J52" s="237">
        <f t="shared" si="7"/>
        <v>0.66999341960956349</v>
      </c>
      <c r="K52" s="268">
        <v>3</v>
      </c>
      <c r="L52" s="345">
        <v>29531</v>
      </c>
      <c r="M52" s="269">
        <f t="shared" si="3"/>
        <v>1.0158816159290238E-2</v>
      </c>
      <c r="N52" s="236">
        <v>54697</v>
      </c>
      <c r="O52" s="236">
        <v>37265</v>
      </c>
      <c r="P52" s="238">
        <v>0.68129879152421524</v>
      </c>
      <c r="Q52" s="110">
        <f t="shared" si="4"/>
        <v>5</v>
      </c>
      <c r="R52" s="110">
        <f t="shared" si="5"/>
        <v>60318</v>
      </c>
      <c r="S52" s="269">
        <f t="shared" si="6"/>
        <v>8.2893995158990694E-3</v>
      </c>
    </row>
    <row r="53" spans="1:19" s="61" customFormat="1">
      <c r="A53" s="239" t="s">
        <v>1056</v>
      </c>
      <c r="B53" s="89">
        <v>16044</v>
      </c>
      <c r="C53" s="89">
        <v>9462</v>
      </c>
      <c r="D53" s="232">
        <f t="shared" si="0"/>
        <v>0.58975317875841438</v>
      </c>
      <c r="E53" s="61">
        <v>7</v>
      </c>
      <c r="F53" s="233">
        <v>17249</v>
      </c>
      <c r="G53" s="234">
        <f t="shared" si="8"/>
        <v>4.0582062728274103E-2</v>
      </c>
      <c r="H53" s="241">
        <v>18803</v>
      </c>
      <c r="I53" s="241">
        <v>8881</v>
      </c>
      <c r="J53" s="232">
        <f t="shared" si="7"/>
        <v>0.47231824708823061</v>
      </c>
      <c r="K53" s="34">
        <v>9</v>
      </c>
      <c r="L53" s="246">
        <v>19700</v>
      </c>
      <c r="M53" s="234">
        <f t="shared" si="3"/>
        <v>4.5685279187817257E-2</v>
      </c>
      <c r="N53" s="89">
        <v>34847</v>
      </c>
      <c r="O53" s="89">
        <v>18343</v>
      </c>
      <c r="P53" s="232">
        <v>0.52638677648004129</v>
      </c>
      <c r="Q53" s="61">
        <f t="shared" si="4"/>
        <v>16</v>
      </c>
      <c r="R53" s="61">
        <f t="shared" si="5"/>
        <v>36949</v>
      </c>
      <c r="S53" s="234">
        <f t="shared" si="6"/>
        <v>4.3302931067146604E-2</v>
      </c>
    </row>
    <row r="54" spans="1:19" s="61" customFormat="1">
      <c r="A54" s="239" t="s">
        <v>1057</v>
      </c>
      <c r="B54" s="89">
        <v>47109</v>
      </c>
      <c r="C54" s="89">
        <v>22055</v>
      </c>
      <c r="D54" s="232">
        <f t="shared" si="0"/>
        <v>0.46816956420216943</v>
      </c>
      <c r="E54" s="61">
        <v>8</v>
      </c>
      <c r="F54" s="343">
        <v>50307</v>
      </c>
      <c r="G54" s="234">
        <f t="shared" si="8"/>
        <v>1.5902359512592681E-2</v>
      </c>
      <c r="H54" s="241">
        <v>52352</v>
      </c>
      <c r="I54" s="241">
        <v>22135</v>
      </c>
      <c r="J54" s="232">
        <f t="shared" si="7"/>
        <v>0.42281097188264061</v>
      </c>
      <c r="K54" s="34">
        <v>6</v>
      </c>
      <c r="L54" s="246">
        <v>55385</v>
      </c>
      <c r="M54" s="234">
        <f t="shared" si="3"/>
        <v>1.083325810237429E-2</v>
      </c>
      <c r="N54" s="89">
        <v>99461</v>
      </c>
      <c r="O54" s="89">
        <v>44190</v>
      </c>
      <c r="P54" s="232">
        <v>0.44429474869546859</v>
      </c>
      <c r="Q54" s="61">
        <f t="shared" si="4"/>
        <v>14</v>
      </c>
      <c r="R54" s="61">
        <f t="shared" si="5"/>
        <v>105692</v>
      </c>
      <c r="S54" s="234">
        <f t="shared" si="6"/>
        <v>1.3246035650758809E-2</v>
      </c>
    </row>
    <row r="55" spans="1:19">
      <c r="A55" s="100" t="s">
        <v>858</v>
      </c>
      <c r="B55" s="85">
        <v>7919</v>
      </c>
      <c r="C55" s="85">
        <v>2660</v>
      </c>
      <c r="D55" s="235">
        <f t="shared" si="0"/>
        <v>0.33590099760070719</v>
      </c>
      <c r="E55" s="100">
        <v>2</v>
      </c>
      <c r="F55" s="345">
        <v>8506</v>
      </c>
      <c r="G55" s="101">
        <f t="shared" si="8"/>
        <v>2.3512814483893724E-2</v>
      </c>
      <c r="H55" s="236">
        <v>7962</v>
      </c>
      <c r="I55" s="236">
        <v>2831</v>
      </c>
      <c r="J55" s="237">
        <f t="shared" si="7"/>
        <v>0.35556392866114039</v>
      </c>
      <c r="K55" s="268">
        <v>0</v>
      </c>
      <c r="L55" s="345">
        <v>8496</v>
      </c>
      <c r="M55" s="269">
        <f t="shared" si="3"/>
        <v>0</v>
      </c>
      <c r="N55" s="236">
        <v>15881</v>
      </c>
      <c r="O55" s="236">
        <v>5491</v>
      </c>
      <c r="P55" s="238">
        <v>0.34575908318115989</v>
      </c>
      <c r="Q55" s="110">
        <f t="shared" si="4"/>
        <v>2</v>
      </c>
      <c r="R55" s="110">
        <f t="shared" si="5"/>
        <v>17002</v>
      </c>
      <c r="S55" s="269">
        <f t="shared" si="6"/>
        <v>1.1763321962122103E-2</v>
      </c>
    </row>
    <row r="56" spans="1:19">
      <c r="A56" s="100" t="s">
        <v>980</v>
      </c>
      <c r="B56" s="85">
        <v>1725</v>
      </c>
      <c r="C56" s="85">
        <v>503</v>
      </c>
      <c r="D56" s="235">
        <f t="shared" si="0"/>
        <v>0.2915942028985507</v>
      </c>
      <c r="E56" s="100"/>
      <c r="F56" s="345">
        <v>1846</v>
      </c>
      <c r="G56" s="101">
        <f t="shared" si="8"/>
        <v>0</v>
      </c>
      <c r="H56" s="236">
        <v>1814</v>
      </c>
      <c r="I56" s="236">
        <v>582</v>
      </c>
      <c r="J56" s="237">
        <f t="shared" si="7"/>
        <v>0.32083792723263505</v>
      </c>
      <c r="K56" s="268">
        <v>0</v>
      </c>
      <c r="L56" s="345">
        <v>1887</v>
      </c>
      <c r="M56" s="269">
        <f t="shared" si="3"/>
        <v>0</v>
      </c>
      <c r="N56" s="236">
        <v>3539</v>
      </c>
      <c r="O56" s="236">
        <v>1085</v>
      </c>
      <c r="P56" s="238">
        <v>0.30658378072901948</v>
      </c>
      <c r="Q56" s="110">
        <f t="shared" si="4"/>
        <v>0</v>
      </c>
      <c r="R56" s="110">
        <f t="shared" si="5"/>
        <v>3733</v>
      </c>
      <c r="S56" s="269">
        <f t="shared" si="6"/>
        <v>0</v>
      </c>
    </row>
    <row r="57" spans="1:19">
      <c r="A57" s="100" t="s">
        <v>866</v>
      </c>
      <c r="B57" s="85">
        <v>4705</v>
      </c>
      <c r="C57" s="85">
        <v>2081</v>
      </c>
      <c r="D57" s="235">
        <f t="shared" si="0"/>
        <v>0.44229543039319874</v>
      </c>
      <c r="E57" s="100"/>
      <c r="F57" s="345">
        <v>4850</v>
      </c>
      <c r="G57" s="101">
        <f t="shared" si="8"/>
        <v>0</v>
      </c>
      <c r="H57" s="236">
        <v>4840</v>
      </c>
      <c r="I57" s="236">
        <v>1941</v>
      </c>
      <c r="J57" s="237">
        <f t="shared" si="7"/>
        <v>0.40103305785123966</v>
      </c>
      <c r="K57" s="268">
        <v>1</v>
      </c>
      <c r="L57" s="345">
        <v>5005</v>
      </c>
      <c r="M57" s="269">
        <f t="shared" si="3"/>
        <v>1.998001998001998E-2</v>
      </c>
      <c r="N57" s="236">
        <v>9545</v>
      </c>
      <c r="O57" s="236">
        <v>4022</v>
      </c>
      <c r="P57" s="238">
        <v>0.42137244630696702</v>
      </c>
      <c r="Q57" s="110">
        <f t="shared" si="4"/>
        <v>1</v>
      </c>
      <c r="R57" s="110">
        <f t="shared" si="5"/>
        <v>9855</v>
      </c>
      <c r="S57" s="269">
        <f t="shared" si="6"/>
        <v>1.0147133434804667E-2</v>
      </c>
    </row>
    <row r="58" spans="1:19">
      <c r="A58" s="100" t="s">
        <v>981</v>
      </c>
      <c r="B58" s="85">
        <v>2780</v>
      </c>
      <c r="C58" s="85">
        <v>1418</v>
      </c>
      <c r="D58" s="235">
        <f t="shared" si="0"/>
        <v>0.51007194244604315</v>
      </c>
      <c r="E58" s="100"/>
      <c r="F58" s="345">
        <v>2924</v>
      </c>
      <c r="G58" s="101">
        <f t="shared" si="8"/>
        <v>0</v>
      </c>
      <c r="H58" s="236">
        <v>3320</v>
      </c>
      <c r="I58" s="236">
        <v>1490</v>
      </c>
      <c r="J58" s="237">
        <f t="shared" si="7"/>
        <v>0.44879518072289154</v>
      </c>
      <c r="K58" s="268">
        <v>0</v>
      </c>
      <c r="L58" s="345">
        <v>3562</v>
      </c>
      <c r="M58" s="269">
        <f t="shared" si="3"/>
        <v>0</v>
      </c>
      <c r="N58" s="236">
        <v>6100</v>
      </c>
      <c r="O58" s="236">
        <v>2908</v>
      </c>
      <c r="P58" s="238">
        <v>0.47672131147540986</v>
      </c>
      <c r="Q58" s="110">
        <f t="shared" si="4"/>
        <v>0</v>
      </c>
      <c r="R58" s="110">
        <f t="shared" si="5"/>
        <v>6486</v>
      </c>
      <c r="S58" s="269">
        <f t="shared" si="6"/>
        <v>0</v>
      </c>
    </row>
    <row r="59" spans="1:19">
      <c r="A59" s="128" t="s">
        <v>875</v>
      </c>
      <c r="B59" s="85">
        <v>10758</v>
      </c>
      <c r="C59" s="85">
        <v>5578</v>
      </c>
      <c r="D59" s="235">
        <f t="shared" si="0"/>
        <v>0.51849786205614423</v>
      </c>
      <c r="E59" s="128">
        <v>2</v>
      </c>
      <c r="F59" s="347">
        <v>11277</v>
      </c>
      <c r="G59" s="243">
        <v>1.77E-2</v>
      </c>
      <c r="H59" s="244">
        <v>11097</v>
      </c>
      <c r="I59" s="244">
        <v>5274</v>
      </c>
      <c r="J59" s="237">
        <f t="shared" si="7"/>
        <v>0.47526358475263586</v>
      </c>
      <c r="K59" s="268">
        <v>2</v>
      </c>
      <c r="L59" s="347">
        <v>11473</v>
      </c>
      <c r="M59" s="269">
        <f t="shared" si="3"/>
        <v>1.7432232197332871E-2</v>
      </c>
      <c r="N59" s="198">
        <v>21855</v>
      </c>
      <c r="O59" s="198">
        <v>10852</v>
      </c>
      <c r="P59" s="245">
        <v>0.49654541294898191</v>
      </c>
      <c r="Q59" s="110">
        <f t="shared" si="4"/>
        <v>4</v>
      </c>
      <c r="R59" s="110">
        <f t="shared" si="5"/>
        <v>22750</v>
      </c>
      <c r="S59" s="269">
        <f t="shared" si="6"/>
        <v>1.7582417582417582E-2</v>
      </c>
    </row>
    <row r="60" spans="1:19">
      <c r="A60" s="100" t="s">
        <v>891</v>
      </c>
      <c r="B60" s="85">
        <v>19222</v>
      </c>
      <c r="C60" s="85">
        <v>9815</v>
      </c>
      <c r="D60" s="235">
        <f t="shared" si="0"/>
        <v>0.51061283945479141</v>
      </c>
      <c r="E60" s="100">
        <v>3</v>
      </c>
      <c r="F60" s="345">
        <v>20904</v>
      </c>
      <c r="G60" s="101">
        <f>E60/F60*100</f>
        <v>1.4351320321469576E-2</v>
      </c>
      <c r="H60" s="236">
        <v>23319</v>
      </c>
      <c r="I60" s="236">
        <v>10017</v>
      </c>
      <c r="J60" s="237">
        <f t="shared" si="7"/>
        <v>0.42956387495175608</v>
      </c>
      <c r="K60" s="268">
        <v>3</v>
      </c>
      <c r="L60" s="345">
        <v>24962</v>
      </c>
      <c r="M60" s="269">
        <f t="shared" si="3"/>
        <v>1.2018267767005849E-2</v>
      </c>
      <c r="N60" s="236">
        <v>42541</v>
      </c>
      <c r="O60" s="236">
        <v>19832</v>
      </c>
      <c r="P60" s="238">
        <v>0.46618556216355989</v>
      </c>
      <c r="Q60" s="110">
        <f t="shared" si="4"/>
        <v>6</v>
      </c>
      <c r="R60" s="110">
        <f t="shared" si="5"/>
        <v>45866</v>
      </c>
      <c r="S60" s="269">
        <f t="shared" si="6"/>
        <v>1.3081585488161166E-2</v>
      </c>
    </row>
    <row r="61" spans="1:19" s="61" customFormat="1">
      <c r="A61" s="239" t="s">
        <v>1058</v>
      </c>
      <c r="B61" s="89">
        <v>13770</v>
      </c>
      <c r="C61" s="89">
        <v>8669</v>
      </c>
      <c r="D61" s="232">
        <f t="shared" si="0"/>
        <v>0.62955700798838055</v>
      </c>
      <c r="E61" s="61">
        <v>5</v>
      </c>
      <c r="F61" s="343">
        <v>15043</v>
      </c>
      <c r="G61" s="271">
        <f t="shared" ref="G61:G65" si="9">E61/F61*100</f>
        <v>3.3238050920694005E-2</v>
      </c>
      <c r="H61" s="241">
        <v>14222</v>
      </c>
      <c r="I61" s="241">
        <v>8059</v>
      </c>
      <c r="J61" s="232">
        <f t="shared" si="7"/>
        <v>0.56665729152017996</v>
      </c>
      <c r="K61" s="34">
        <v>6</v>
      </c>
      <c r="L61" s="246">
        <v>15260</v>
      </c>
      <c r="M61" s="234">
        <f t="shared" si="3"/>
        <v>3.9318479685452164E-2</v>
      </c>
      <c r="N61" s="89">
        <v>27992</v>
      </c>
      <c r="O61" s="89">
        <v>16728</v>
      </c>
      <c r="P61" s="232">
        <v>0.59759931408973987</v>
      </c>
      <c r="Q61" s="61">
        <f t="shared" si="4"/>
        <v>11</v>
      </c>
      <c r="R61" s="61">
        <f t="shared" si="5"/>
        <v>30303</v>
      </c>
      <c r="S61" s="234">
        <f t="shared" si="6"/>
        <v>3.6300036300036302E-2</v>
      </c>
    </row>
    <row r="62" spans="1:19" s="61" customFormat="1">
      <c r="A62" s="239" t="s">
        <v>1059</v>
      </c>
      <c r="B62" s="89">
        <v>11456</v>
      </c>
      <c r="C62" s="89">
        <v>5390</v>
      </c>
      <c r="D62" s="232">
        <f t="shared" si="0"/>
        <v>0.47049581005586594</v>
      </c>
      <c r="E62" s="61">
        <v>3</v>
      </c>
      <c r="F62" s="233">
        <v>12538</v>
      </c>
      <c r="G62" s="271">
        <f t="shared" si="9"/>
        <v>2.3927261126176425E-2</v>
      </c>
      <c r="H62" s="241">
        <v>12325</v>
      </c>
      <c r="I62" s="241">
        <v>5479</v>
      </c>
      <c r="J62" s="232">
        <f t="shared" si="7"/>
        <v>0.44454361054766733</v>
      </c>
      <c r="K62" s="34">
        <v>2</v>
      </c>
      <c r="L62" s="240">
        <v>13070</v>
      </c>
      <c r="M62" s="234">
        <f t="shared" si="3"/>
        <v>1.5302218821729149E-2</v>
      </c>
      <c r="N62" s="89">
        <v>23781</v>
      </c>
      <c r="O62" s="89">
        <v>10869</v>
      </c>
      <c r="P62" s="232">
        <v>0.457045540557588</v>
      </c>
      <c r="Q62" s="61">
        <f t="shared" si="4"/>
        <v>5</v>
      </c>
      <c r="R62" s="61">
        <f t="shared" si="5"/>
        <v>25608</v>
      </c>
      <c r="S62" s="234">
        <f t="shared" si="6"/>
        <v>1.9525148391127775E-2</v>
      </c>
    </row>
    <row r="63" spans="1:19" s="61" customFormat="1">
      <c r="A63" s="239" t="s">
        <v>1060</v>
      </c>
      <c r="B63" s="89">
        <v>32176</v>
      </c>
      <c r="C63" s="89">
        <v>6608</v>
      </c>
      <c r="D63" s="232">
        <f t="shared" si="0"/>
        <v>0.20537046245648932</v>
      </c>
      <c r="E63" s="61">
        <v>6</v>
      </c>
      <c r="F63" s="240">
        <v>33825</v>
      </c>
      <c r="G63" s="271">
        <f t="shared" si="9"/>
        <v>1.7738359201773836E-2</v>
      </c>
      <c r="H63" s="241">
        <v>30947</v>
      </c>
      <c r="I63" s="241">
        <v>6199</v>
      </c>
      <c r="J63" s="232">
        <f t="shared" si="7"/>
        <v>0.20031020777458236</v>
      </c>
      <c r="K63" s="34">
        <v>13</v>
      </c>
      <c r="L63" s="246">
        <v>32349</v>
      </c>
      <c r="M63" s="234">
        <f t="shared" si="3"/>
        <v>4.0186713654208783E-2</v>
      </c>
      <c r="N63" s="89">
        <v>63123</v>
      </c>
      <c r="O63" s="89">
        <v>12807</v>
      </c>
      <c r="P63" s="232">
        <v>0.20288959650206739</v>
      </c>
      <c r="Q63" s="61">
        <f t="shared" si="4"/>
        <v>19</v>
      </c>
      <c r="R63" s="61">
        <f t="shared" si="5"/>
        <v>66174</v>
      </c>
      <c r="S63" s="234">
        <f t="shared" si="6"/>
        <v>2.8712183032610993E-2</v>
      </c>
    </row>
    <row r="64" spans="1:19" s="61" customFormat="1">
      <c r="A64" s="239" t="s">
        <v>1061</v>
      </c>
      <c r="B64" s="89">
        <v>21131</v>
      </c>
      <c r="C64" s="89">
        <v>7760</v>
      </c>
      <c r="D64" s="232">
        <f t="shared" si="0"/>
        <v>0.36723297524963322</v>
      </c>
      <c r="E64" s="61">
        <v>2</v>
      </c>
      <c r="F64" s="246">
        <v>23029</v>
      </c>
      <c r="G64" s="271">
        <f t="shared" si="9"/>
        <v>8.6847018976073647E-3</v>
      </c>
      <c r="H64" s="241">
        <v>23333</v>
      </c>
      <c r="I64" s="241">
        <v>7856</v>
      </c>
      <c r="J64" s="232">
        <f t="shared" si="7"/>
        <v>0.33669052415034501</v>
      </c>
      <c r="K64" s="34">
        <v>5</v>
      </c>
      <c r="L64" s="246">
        <v>25093</v>
      </c>
      <c r="M64" s="234">
        <f t="shared" si="3"/>
        <v>1.992587574223887E-2</v>
      </c>
      <c r="N64" s="89">
        <v>44464</v>
      </c>
      <c r="O64" s="89">
        <v>15616</v>
      </c>
      <c r="P64" s="232">
        <v>0.35120546959337889</v>
      </c>
      <c r="Q64" s="61">
        <f t="shared" si="4"/>
        <v>7</v>
      </c>
      <c r="R64" s="61">
        <f t="shared" si="5"/>
        <v>48122</v>
      </c>
      <c r="S64" s="234">
        <f t="shared" si="6"/>
        <v>1.4546361331615479E-2</v>
      </c>
    </row>
    <row r="65" spans="1:19" s="61" customFormat="1">
      <c r="A65" s="239" t="s">
        <v>1062</v>
      </c>
      <c r="B65" s="89">
        <v>110279</v>
      </c>
      <c r="C65" s="89">
        <v>66246</v>
      </c>
      <c r="D65" s="232">
        <f t="shared" si="0"/>
        <v>0.60071273769257971</v>
      </c>
      <c r="E65" s="247">
        <v>15</v>
      </c>
      <c r="F65" s="240">
        <v>119155</v>
      </c>
      <c r="G65" s="271">
        <f t="shared" si="9"/>
        <v>1.2588645042171961E-2</v>
      </c>
      <c r="H65" s="241">
        <v>120625</v>
      </c>
      <c r="I65" s="241">
        <v>66666</v>
      </c>
      <c r="J65" s="232">
        <f t="shared" si="7"/>
        <v>0.55267150259067355</v>
      </c>
      <c r="K65" s="34">
        <v>11</v>
      </c>
      <c r="L65" s="240">
        <v>127951</v>
      </c>
      <c r="M65" s="234">
        <f t="shared" si="3"/>
        <v>8.5970410547787837E-3</v>
      </c>
      <c r="N65" s="89">
        <v>230904</v>
      </c>
      <c r="O65" s="89">
        <v>132912</v>
      </c>
      <c r="P65" s="232">
        <v>0.57561584034923607</v>
      </c>
      <c r="Q65" s="61">
        <f t="shared" si="4"/>
        <v>26</v>
      </c>
      <c r="R65" s="61">
        <f t="shared" si="5"/>
        <v>247106</v>
      </c>
      <c r="S65" s="234">
        <f t="shared" si="6"/>
        <v>1.0521800360978689E-2</v>
      </c>
    </row>
    <row r="66" spans="1:19">
      <c r="A66" s="100" t="s">
        <v>935</v>
      </c>
      <c r="B66" s="85">
        <v>13865</v>
      </c>
      <c r="C66" s="85">
        <v>9548</v>
      </c>
      <c r="D66" s="235">
        <f t="shared" si="0"/>
        <v>0.68864046159394154</v>
      </c>
      <c r="E66" s="100">
        <v>7</v>
      </c>
      <c r="F66" s="345">
        <v>14820</v>
      </c>
      <c r="G66" s="101">
        <f>E66/F66*100</f>
        <v>4.723346828609986E-2</v>
      </c>
      <c r="H66" s="236">
        <v>14030</v>
      </c>
      <c r="I66" s="236">
        <v>9256</v>
      </c>
      <c r="J66" s="237">
        <f t="shared" si="7"/>
        <v>0.65972915181753389</v>
      </c>
      <c r="K66" s="268">
        <v>6</v>
      </c>
      <c r="L66" s="345">
        <v>14786</v>
      </c>
      <c r="M66" s="269">
        <f t="shared" si="3"/>
        <v>4.0578926011091573E-2</v>
      </c>
      <c r="N66" s="236">
        <v>27895</v>
      </c>
      <c r="O66" s="236">
        <v>18804</v>
      </c>
      <c r="P66" s="238">
        <v>0.67409930094999104</v>
      </c>
      <c r="Q66" s="110">
        <f t="shared" si="4"/>
        <v>13</v>
      </c>
      <c r="R66" s="110">
        <f t="shared" si="5"/>
        <v>29606</v>
      </c>
      <c r="S66" s="269">
        <f t="shared" si="6"/>
        <v>4.3910018239546038E-2</v>
      </c>
    </row>
    <row r="67" spans="1:19">
      <c r="A67" s="128" t="s">
        <v>937</v>
      </c>
      <c r="B67" s="85">
        <v>13136</v>
      </c>
      <c r="C67" s="85">
        <v>9049</v>
      </c>
      <c r="D67" s="235">
        <f t="shared" si="0"/>
        <v>0.68887028014616325</v>
      </c>
      <c r="E67" s="128">
        <v>3</v>
      </c>
      <c r="F67" s="347">
        <v>13864</v>
      </c>
      <c r="G67" s="243">
        <v>2.1600000000000001E-2</v>
      </c>
      <c r="H67" s="244">
        <v>13707</v>
      </c>
      <c r="I67" s="244">
        <v>9203</v>
      </c>
      <c r="J67" s="237">
        <f t="shared" si="7"/>
        <v>0.67140876924199311</v>
      </c>
      <c r="K67" s="268">
        <v>2</v>
      </c>
      <c r="L67" s="347">
        <v>14306</v>
      </c>
      <c r="M67" s="269">
        <f t="shared" si="3"/>
        <v>1.398014818957081E-2</v>
      </c>
      <c r="N67" s="198">
        <v>26843</v>
      </c>
      <c r="O67" s="198">
        <v>18252</v>
      </c>
      <c r="P67" s="245">
        <v>0.67995380546138662</v>
      </c>
      <c r="Q67" s="110">
        <f t="shared" si="4"/>
        <v>5</v>
      </c>
      <c r="R67" s="110">
        <f t="shared" si="5"/>
        <v>28170</v>
      </c>
      <c r="S67" s="269">
        <f t="shared" si="6"/>
        <v>1.7749378771742989E-2</v>
      </c>
    </row>
    <row r="68" spans="1:19">
      <c r="A68" s="128" t="s">
        <v>938</v>
      </c>
      <c r="B68" s="85">
        <v>20103</v>
      </c>
      <c r="C68" s="85">
        <v>10828</v>
      </c>
      <c r="D68" s="235">
        <f t="shared" ref="D68:D131" si="10">C68/B68</f>
        <v>0.53862607571009302</v>
      </c>
      <c r="E68" s="128">
        <v>2</v>
      </c>
      <c r="F68" s="347">
        <v>21342</v>
      </c>
      <c r="G68" s="243">
        <v>9.4000000000000004E-3</v>
      </c>
      <c r="H68" s="244">
        <v>22073</v>
      </c>
      <c r="I68" s="244">
        <v>11073</v>
      </c>
      <c r="J68" s="237">
        <f t="shared" si="7"/>
        <v>0.50165360395052783</v>
      </c>
      <c r="K68" s="268">
        <v>2</v>
      </c>
      <c r="L68" s="347">
        <v>23111</v>
      </c>
      <c r="M68" s="269">
        <f t="shared" ref="M68:M131" si="11">K68/L68*100</f>
        <v>8.6538877590757648E-3</v>
      </c>
      <c r="N68" s="198">
        <v>42176</v>
      </c>
      <c r="O68" s="198">
        <v>21901</v>
      </c>
      <c r="P68" s="245">
        <v>0.51927636570561453</v>
      </c>
      <c r="Q68" s="110">
        <f t="shared" ref="Q68:Q131" si="12">SUM(E68,K68)</f>
        <v>4</v>
      </c>
      <c r="R68" s="110">
        <f t="shared" ref="R68:R131" si="13">SUM(F68,L68)</f>
        <v>44453</v>
      </c>
      <c r="S68" s="269">
        <f t="shared" ref="S68:S131" si="14">Q68/R68*100</f>
        <v>8.9982678334420627E-3</v>
      </c>
    </row>
    <row r="69" spans="1:19">
      <c r="A69" s="128" t="s">
        <v>940</v>
      </c>
      <c r="B69" s="85">
        <v>24765</v>
      </c>
      <c r="C69" s="85">
        <v>10604</v>
      </c>
      <c r="D69" s="235">
        <f t="shared" si="10"/>
        <v>0.4281849384211589</v>
      </c>
      <c r="E69" s="128">
        <v>2</v>
      </c>
      <c r="F69" s="347">
        <v>28053</v>
      </c>
      <c r="G69" s="243">
        <v>7.1000000000000004E-3</v>
      </c>
      <c r="H69" s="244">
        <v>30350</v>
      </c>
      <c r="I69" s="244">
        <v>10734</v>
      </c>
      <c r="J69" s="237">
        <f t="shared" si="7"/>
        <v>0.35367380560131795</v>
      </c>
      <c r="K69" s="268">
        <v>1</v>
      </c>
      <c r="L69" s="347">
        <v>33190</v>
      </c>
      <c r="M69" s="269">
        <f t="shared" si="11"/>
        <v>3.0129557095510697E-3</v>
      </c>
      <c r="N69" s="198">
        <v>55115</v>
      </c>
      <c r="O69" s="198">
        <v>21338</v>
      </c>
      <c r="P69" s="245">
        <v>0.38715413226889234</v>
      </c>
      <c r="Q69" s="110">
        <f t="shared" si="12"/>
        <v>3</v>
      </c>
      <c r="R69" s="110">
        <f t="shared" si="13"/>
        <v>61243</v>
      </c>
      <c r="S69" s="269">
        <f t="shared" si="14"/>
        <v>4.8985190144179742E-3</v>
      </c>
    </row>
    <row r="70" spans="1:19">
      <c r="A70" s="100" t="s">
        <v>892</v>
      </c>
      <c r="B70" s="85">
        <v>14090</v>
      </c>
      <c r="C70" s="85">
        <v>8912</v>
      </c>
      <c r="D70" s="235">
        <f t="shared" si="10"/>
        <v>0.63250532292405959</v>
      </c>
      <c r="E70" s="100">
        <v>2</v>
      </c>
      <c r="F70" s="345">
        <v>15062</v>
      </c>
      <c r="G70" s="101">
        <f>E70/F70*100</f>
        <v>1.3278449077147789E-2</v>
      </c>
      <c r="H70" s="236">
        <v>14647</v>
      </c>
      <c r="I70" s="236">
        <v>9043</v>
      </c>
      <c r="J70" s="237">
        <f t="shared" si="7"/>
        <v>0.61739605379941287</v>
      </c>
      <c r="K70" s="268">
        <v>3</v>
      </c>
      <c r="L70" s="345">
        <v>15388</v>
      </c>
      <c r="M70" s="269">
        <f t="shared" si="11"/>
        <v>1.9495710943592412E-2</v>
      </c>
      <c r="N70" s="236">
        <v>28737</v>
      </c>
      <c r="O70" s="236">
        <v>17955</v>
      </c>
      <c r="P70" s="238">
        <v>0.62480425931725647</v>
      </c>
      <c r="Q70" s="110">
        <f t="shared" si="12"/>
        <v>5</v>
      </c>
      <c r="R70" s="110">
        <f t="shared" si="13"/>
        <v>30450</v>
      </c>
      <c r="S70" s="269">
        <f t="shared" si="14"/>
        <v>1.6420361247947456E-2</v>
      </c>
    </row>
    <row r="71" spans="1:19">
      <c r="A71" s="128" t="s">
        <v>893</v>
      </c>
      <c r="B71" s="85">
        <v>16900</v>
      </c>
      <c r="C71" s="85">
        <v>12341</v>
      </c>
      <c r="D71" s="235">
        <f t="shared" si="10"/>
        <v>0.73023668639053252</v>
      </c>
      <c r="E71" s="128"/>
      <c r="F71" s="347">
        <v>18224</v>
      </c>
      <c r="G71" s="101">
        <f t="shared" ref="G71:G73" si="15">E71/F71*100</f>
        <v>0</v>
      </c>
      <c r="H71" s="244">
        <v>17726</v>
      </c>
      <c r="I71" s="244">
        <v>12399</v>
      </c>
      <c r="J71" s="237">
        <f t="shared" si="7"/>
        <v>0.6994809883786528</v>
      </c>
      <c r="K71" s="268">
        <v>2</v>
      </c>
      <c r="L71" s="347">
        <v>18768</v>
      </c>
      <c r="M71" s="269">
        <f t="shared" si="11"/>
        <v>1.0656436487638534E-2</v>
      </c>
      <c r="N71" s="198">
        <v>34626</v>
      </c>
      <c r="O71" s="198">
        <v>24740</v>
      </c>
      <c r="P71" s="245">
        <v>0.71449200023104031</v>
      </c>
      <c r="Q71" s="110">
        <f t="shared" si="12"/>
        <v>2</v>
      </c>
      <c r="R71" s="110">
        <f t="shared" si="13"/>
        <v>36992</v>
      </c>
      <c r="S71" s="269">
        <f t="shared" si="14"/>
        <v>5.4065743944636683E-3</v>
      </c>
    </row>
    <row r="72" spans="1:19">
      <c r="A72" s="128" t="s">
        <v>942</v>
      </c>
      <c r="B72" s="85">
        <v>7420</v>
      </c>
      <c r="C72" s="85">
        <v>4925</v>
      </c>
      <c r="D72" s="235">
        <f t="shared" si="10"/>
        <v>0.66374663072776285</v>
      </c>
      <c r="E72" s="128">
        <v>1</v>
      </c>
      <c r="F72" s="347">
        <v>7790</v>
      </c>
      <c r="G72" s="101">
        <f t="shared" si="15"/>
        <v>1.2836970474967908E-2</v>
      </c>
      <c r="H72" s="244">
        <v>8092</v>
      </c>
      <c r="I72" s="244">
        <v>4958</v>
      </c>
      <c r="J72" s="237">
        <f t="shared" si="7"/>
        <v>0.61270390509144834</v>
      </c>
      <c r="K72" s="268">
        <v>0</v>
      </c>
      <c r="L72" s="347">
        <v>8402</v>
      </c>
      <c r="M72" s="269">
        <f t="shared" si="11"/>
        <v>0</v>
      </c>
      <c r="N72" s="198">
        <v>15512</v>
      </c>
      <c r="O72" s="198">
        <v>9883</v>
      </c>
      <c r="P72" s="245">
        <v>0.63711964930376486</v>
      </c>
      <c r="Q72" s="110">
        <f t="shared" si="12"/>
        <v>1</v>
      </c>
      <c r="R72" s="110">
        <f t="shared" si="13"/>
        <v>16192</v>
      </c>
      <c r="S72" s="269">
        <f t="shared" si="14"/>
        <v>6.175889328063241E-3</v>
      </c>
    </row>
    <row r="73" spans="1:19" s="61" customFormat="1">
      <c r="A73" s="248" t="s">
        <v>1063</v>
      </c>
      <c r="B73" s="89">
        <v>80754</v>
      </c>
      <c r="C73" s="89">
        <v>28313</v>
      </c>
      <c r="D73" s="232">
        <f t="shared" si="10"/>
        <v>0.35060801941699482</v>
      </c>
      <c r="E73" s="61">
        <v>19</v>
      </c>
      <c r="F73" s="343">
        <v>85621</v>
      </c>
      <c r="G73" s="271">
        <f t="shared" si="15"/>
        <v>2.2190817673234369E-2</v>
      </c>
      <c r="H73" s="249">
        <v>96561</v>
      </c>
      <c r="I73" s="249">
        <v>26911</v>
      </c>
      <c r="J73" s="232">
        <f t="shared" ref="J73:J84" si="16">I73/H73</f>
        <v>0.2786942968693365</v>
      </c>
      <c r="K73" s="34">
        <v>16</v>
      </c>
      <c r="L73" s="246">
        <v>100762</v>
      </c>
      <c r="M73" s="234">
        <f t="shared" si="11"/>
        <v>1.5879002004724002E-2</v>
      </c>
      <c r="N73" s="89">
        <v>177315</v>
      </c>
      <c r="O73" s="89">
        <v>55224</v>
      </c>
      <c r="P73" s="232">
        <v>0.31144573217155908</v>
      </c>
      <c r="Q73" s="61">
        <f t="shared" si="12"/>
        <v>35</v>
      </c>
      <c r="R73" s="61">
        <f t="shared" si="13"/>
        <v>186383</v>
      </c>
      <c r="S73" s="234">
        <f t="shared" si="14"/>
        <v>1.8778536669116819E-2</v>
      </c>
    </row>
    <row r="74" spans="1:19">
      <c r="A74" s="100" t="s">
        <v>860</v>
      </c>
      <c r="D74" s="232"/>
      <c r="E74" s="100">
        <v>3</v>
      </c>
      <c r="F74" s="345">
        <v>5531</v>
      </c>
      <c r="G74" s="101">
        <f>E74/F74*100</f>
        <v>5.4239739649249684E-2</v>
      </c>
      <c r="H74" s="236">
        <v>5708</v>
      </c>
      <c r="I74" s="236">
        <v>2438</v>
      </c>
      <c r="J74" s="237">
        <f t="shared" si="16"/>
        <v>0.42711983181499652</v>
      </c>
      <c r="K74" s="268">
        <v>0</v>
      </c>
      <c r="L74" s="345">
        <v>5911</v>
      </c>
      <c r="M74" s="269">
        <f t="shared" si="11"/>
        <v>0</v>
      </c>
      <c r="N74" s="236">
        <v>5708</v>
      </c>
      <c r="O74" s="236">
        <v>2438</v>
      </c>
      <c r="P74" s="238">
        <v>0.42711983181499652</v>
      </c>
      <c r="Q74" s="110">
        <f t="shared" si="12"/>
        <v>3</v>
      </c>
      <c r="R74" s="110">
        <f t="shared" si="13"/>
        <v>11442</v>
      </c>
      <c r="S74" s="269">
        <f t="shared" si="14"/>
        <v>2.6219192448872573E-2</v>
      </c>
    </row>
    <row r="75" spans="1:19">
      <c r="A75" s="100" t="s">
        <v>898</v>
      </c>
      <c r="B75" s="85">
        <v>12023</v>
      </c>
      <c r="C75" s="85">
        <v>5371</v>
      </c>
      <c r="D75" s="235">
        <f t="shared" si="10"/>
        <v>0.44672710637943941</v>
      </c>
      <c r="E75" s="100">
        <v>4</v>
      </c>
      <c r="F75" s="345">
        <v>6982</v>
      </c>
      <c r="G75" s="101">
        <f>E75/F75*100</f>
        <v>5.7290174735032943E-2</v>
      </c>
      <c r="H75" s="236">
        <v>8206</v>
      </c>
      <c r="I75" s="236">
        <v>2601</v>
      </c>
      <c r="J75" s="237">
        <f t="shared" si="16"/>
        <v>0.31696319766024861</v>
      </c>
      <c r="K75" s="268">
        <v>3</v>
      </c>
      <c r="L75" s="345">
        <v>8434</v>
      </c>
      <c r="M75" s="269">
        <f t="shared" si="11"/>
        <v>3.5570310647379658E-2</v>
      </c>
      <c r="N75" s="236">
        <v>20229</v>
      </c>
      <c r="O75" s="236">
        <v>7972</v>
      </c>
      <c r="P75" s="238">
        <v>0.39408769588214937</v>
      </c>
      <c r="Q75" s="110">
        <f t="shared" si="12"/>
        <v>7</v>
      </c>
      <c r="R75" s="110">
        <f t="shared" si="13"/>
        <v>15416</v>
      </c>
      <c r="S75" s="269">
        <f t="shared" si="14"/>
        <v>4.5407368967306697E-2</v>
      </c>
    </row>
    <row r="76" spans="1:19">
      <c r="A76" s="128" t="s">
        <v>853</v>
      </c>
      <c r="B76" s="85">
        <v>16399</v>
      </c>
      <c r="C76" s="85">
        <v>6782</v>
      </c>
      <c r="D76" s="235">
        <f t="shared" si="10"/>
        <v>0.41356180254893593</v>
      </c>
      <c r="E76" s="128">
        <v>1</v>
      </c>
      <c r="F76" s="347">
        <v>6262</v>
      </c>
      <c r="G76" s="243">
        <v>1.6E-2</v>
      </c>
      <c r="H76" s="244">
        <v>5505</v>
      </c>
      <c r="I76" s="244">
        <v>3339</v>
      </c>
      <c r="J76" s="237">
        <f t="shared" si="16"/>
        <v>0.6065395095367847</v>
      </c>
      <c r="K76" s="268">
        <v>1</v>
      </c>
      <c r="L76" s="347">
        <v>5875</v>
      </c>
      <c r="M76" s="269">
        <f t="shared" si="11"/>
        <v>1.7021276595744681E-2</v>
      </c>
      <c r="N76" s="198">
        <v>21904</v>
      </c>
      <c r="O76" s="198">
        <v>10121</v>
      </c>
      <c r="P76" s="245">
        <v>0.46206172388604821</v>
      </c>
      <c r="Q76" s="110">
        <f t="shared" si="12"/>
        <v>2</v>
      </c>
      <c r="R76" s="110">
        <f t="shared" si="13"/>
        <v>12137</v>
      </c>
      <c r="S76" s="269">
        <f t="shared" si="14"/>
        <v>1.6478536705940513E-2</v>
      </c>
    </row>
    <row r="77" spans="1:19">
      <c r="A77" s="128" t="s">
        <v>857</v>
      </c>
      <c r="B77" s="85">
        <v>12253</v>
      </c>
      <c r="C77" s="85">
        <v>6651</v>
      </c>
      <c r="D77" s="235">
        <f t="shared" si="10"/>
        <v>0.54280584346690608</v>
      </c>
      <c r="E77" s="128">
        <v>1</v>
      </c>
      <c r="F77" s="347">
        <v>6411</v>
      </c>
      <c r="G77" s="243">
        <v>1.5599999999999999E-2</v>
      </c>
      <c r="H77" s="244">
        <v>6603</v>
      </c>
      <c r="I77" s="244">
        <v>3154</v>
      </c>
      <c r="J77" s="237">
        <f t="shared" si="16"/>
        <v>0.47766166893836137</v>
      </c>
      <c r="K77" s="268">
        <v>1</v>
      </c>
      <c r="L77" s="347">
        <v>6788</v>
      </c>
      <c r="M77" s="269">
        <f t="shared" si="11"/>
        <v>1.4731879787860931E-2</v>
      </c>
      <c r="N77" s="198">
        <v>18856</v>
      </c>
      <c r="O77" s="198">
        <v>9805</v>
      </c>
      <c r="P77" s="245">
        <v>0.51999363597793802</v>
      </c>
      <c r="Q77" s="110">
        <f t="shared" si="12"/>
        <v>2</v>
      </c>
      <c r="R77" s="110">
        <f t="shared" si="13"/>
        <v>13199</v>
      </c>
      <c r="S77" s="269">
        <f t="shared" si="14"/>
        <v>1.5152663080536406E-2</v>
      </c>
    </row>
    <row r="78" spans="1:19">
      <c r="A78" s="100" t="s">
        <v>862</v>
      </c>
      <c r="D78" s="235"/>
      <c r="E78" s="100"/>
      <c r="F78" s="345">
        <v>7819</v>
      </c>
      <c r="G78" s="101">
        <f>E78/F78*100</f>
        <v>0</v>
      </c>
      <c r="H78" s="236">
        <v>8565</v>
      </c>
      <c r="I78" s="236">
        <v>2480</v>
      </c>
      <c r="J78" s="237">
        <f t="shared" si="16"/>
        <v>0.28955049620548745</v>
      </c>
      <c r="K78" s="268">
        <v>3</v>
      </c>
      <c r="L78" s="345">
        <v>8818</v>
      </c>
      <c r="M78" s="269">
        <f t="shared" si="11"/>
        <v>3.4021320027217056E-2</v>
      </c>
      <c r="N78" s="236">
        <v>8565</v>
      </c>
      <c r="O78" s="236">
        <v>2480</v>
      </c>
      <c r="P78" s="238">
        <v>0.28955049620548745</v>
      </c>
      <c r="Q78" s="110">
        <f t="shared" si="12"/>
        <v>3</v>
      </c>
      <c r="R78" s="110">
        <f t="shared" si="13"/>
        <v>16637</v>
      </c>
      <c r="S78" s="269">
        <f t="shared" si="14"/>
        <v>1.8032097132896555E-2</v>
      </c>
    </row>
    <row r="79" spans="1:19">
      <c r="A79" s="100" t="s">
        <v>1064</v>
      </c>
      <c r="D79" s="235"/>
      <c r="E79" s="100"/>
      <c r="F79" s="345">
        <v>11239</v>
      </c>
      <c r="G79" s="101">
        <f>E79/F79*100</f>
        <v>0</v>
      </c>
      <c r="H79" s="236">
        <v>15774</v>
      </c>
      <c r="I79" s="236">
        <v>3534</v>
      </c>
      <c r="J79" s="237">
        <f t="shared" si="16"/>
        <v>0.22403955876759224</v>
      </c>
      <c r="K79" s="268">
        <v>1</v>
      </c>
      <c r="L79" s="345">
        <v>16333</v>
      </c>
      <c r="M79" s="269">
        <f t="shared" si="11"/>
        <v>6.1225739300802056E-3</v>
      </c>
      <c r="N79" s="236">
        <v>15774</v>
      </c>
      <c r="O79" s="236">
        <v>3534</v>
      </c>
      <c r="P79" s="238">
        <v>0.22403955876759224</v>
      </c>
      <c r="Q79" s="110">
        <f t="shared" si="12"/>
        <v>1</v>
      </c>
      <c r="R79" s="110">
        <f t="shared" si="13"/>
        <v>27572</v>
      </c>
      <c r="S79" s="269">
        <f t="shared" si="14"/>
        <v>3.6268678369360224E-3</v>
      </c>
    </row>
    <row r="80" spans="1:19">
      <c r="A80" s="100" t="s">
        <v>872</v>
      </c>
      <c r="D80" s="235"/>
      <c r="E80" s="100">
        <v>1</v>
      </c>
      <c r="F80" s="345">
        <v>12505</v>
      </c>
      <c r="G80" s="101">
        <f>E80/F80*100</f>
        <v>7.9968012794882047E-3</v>
      </c>
      <c r="H80" s="236">
        <v>14219</v>
      </c>
      <c r="I80" s="236">
        <v>2774</v>
      </c>
      <c r="J80" s="237">
        <f t="shared" si="16"/>
        <v>0.19509107532175257</v>
      </c>
      <c r="K80" s="268">
        <v>2</v>
      </c>
      <c r="L80" s="345">
        <v>14544</v>
      </c>
      <c r="M80" s="269">
        <f t="shared" si="11"/>
        <v>1.375137513751375E-2</v>
      </c>
      <c r="N80" s="236">
        <v>14219</v>
      </c>
      <c r="O80" s="236">
        <v>2774</v>
      </c>
      <c r="P80" s="238">
        <v>0.19509107532175257</v>
      </c>
      <c r="Q80" s="110">
        <f t="shared" si="12"/>
        <v>3</v>
      </c>
      <c r="R80" s="110">
        <f t="shared" si="13"/>
        <v>27049</v>
      </c>
      <c r="S80" s="269">
        <f t="shared" si="14"/>
        <v>1.1090983030795963E-2</v>
      </c>
    </row>
    <row r="81" spans="1:19">
      <c r="A81" s="100" t="s">
        <v>883</v>
      </c>
      <c r="B81" s="85">
        <v>21163</v>
      </c>
      <c r="C81" s="85">
        <v>6147</v>
      </c>
      <c r="D81" s="235">
        <f t="shared" si="10"/>
        <v>0.29045976468364598</v>
      </c>
      <c r="E81" s="100">
        <v>2</v>
      </c>
      <c r="F81" s="345">
        <v>14257</v>
      </c>
      <c r="G81" s="101">
        <f>E81/F81*100</f>
        <v>1.4028196675317387E-2</v>
      </c>
      <c r="H81" s="236">
        <v>16994</v>
      </c>
      <c r="I81" s="236">
        <v>2974</v>
      </c>
      <c r="J81" s="237">
        <f t="shared" si="16"/>
        <v>0.17500294221489937</v>
      </c>
      <c r="K81" s="268">
        <v>3</v>
      </c>
      <c r="L81" s="345">
        <v>17764</v>
      </c>
      <c r="M81" s="269">
        <f t="shared" si="11"/>
        <v>1.6888088268408017E-2</v>
      </c>
      <c r="N81" s="236">
        <v>38157</v>
      </c>
      <c r="O81" s="236">
        <v>9121</v>
      </c>
      <c r="P81" s="238">
        <v>0.23903870849385433</v>
      </c>
      <c r="Q81" s="110">
        <f t="shared" si="12"/>
        <v>5</v>
      </c>
      <c r="R81" s="110">
        <f t="shared" si="13"/>
        <v>32021</v>
      </c>
      <c r="S81" s="269">
        <f t="shared" si="14"/>
        <v>1.5614752818462883E-2</v>
      </c>
    </row>
    <row r="82" spans="1:19">
      <c r="A82" s="128" t="s">
        <v>895</v>
      </c>
      <c r="B82" s="85">
        <v>18916</v>
      </c>
      <c r="C82" s="85">
        <v>3362</v>
      </c>
      <c r="D82" s="235">
        <f t="shared" si="10"/>
        <v>0.17773313596954959</v>
      </c>
      <c r="E82" s="128">
        <v>3</v>
      </c>
      <c r="F82" s="347">
        <v>8317</v>
      </c>
      <c r="G82" s="243">
        <v>3.61E-2</v>
      </c>
      <c r="H82" s="244">
        <v>8908</v>
      </c>
      <c r="I82" s="244">
        <v>225</v>
      </c>
      <c r="J82" s="237">
        <f t="shared" si="16"/>
        <v>2.5258194881005839E-2</v>
      </c>
      <c r="K82" s="268">
        <v>1</v>
      </c>
      <c r="L82" s="347">
        <v>10025</v>
      </c>
      <c r="M82" s="269">
        <f t="shared" si="11"/>
        <v>9.9750623441396524E-3</v>
      </c>
      <c r="N82" s="198">
        <v>27824</v>
      </c>
      <c r="O82" s="198">
        <v>3587</v>
      </c>
      <c r="P82" s="245">
        <v>0.12891748131109834</v>
      </c>
      <c r="Q82" s="110">
        <f t="shared" si="12"/>
        <v>4</v>
      </c>
      <c r="R82" s="110">
        <f t="shared" si="13"/>
        <v>18342</v>
      </c>
      <c r="S82" s="269">
        <f t="shared" si="14"/>
        <v>2.180787264202377E-2</v>
      </c>
    </row>
    <row r="83" spans="1:19">
      <c r="A83" s="100" t="s">
        <v>899</v>
      </c>
      <c r="D83" s="235"/>
      <c r="E83" s="100">
        <v>3</v>
      </c>
      <c r="F83" s="345">
        <v>6298</v>
      </c>
      <c r="G83" s="101">
        <f>E83/F83*100</f>
        <v>4.7634169577643701E-2</v>
      </c>
      <c r="H83" s="236">
        <v>6079</v>
      </c>
      <c r="I83" s="236">
        <v>2996</v>
      </c>
      <c r="J83" s="237">
        <f t="shared" si="16"/>
        <v>0.49284421779898008</v>
      </c>
      <c r="K83" s="268">
        <v>0</v>
      </c>
      <c r="L83" s="345">
        <v>6270</v>
      </c>
      <c r="M83" s="269">
        <f t="shared" si="11"/>
        <v>0</v>
      </c>
      <c r="N83" s="236">
        <v>6079</v>
      </c>
      <c r="O83" s="236">
        <v>2996</v>
      </c>
      <c r="P83" s="238">
        <v>0.49284421779898008</v>
      </c>
      <c r="Q83" s="110">
        <f t="shared" si="12"/>
        <v>3</v>
      </c>
      <c r="R83" s="110">
        <f t="shared" si="13"/>
        <v>12568</v>
      </c>
      <c r="S83" s="269">
        <f t="shared" si="14"/>
        <v>2.3870146403564607E-2</v>
      </c>
    </row>
    <row r="84" spans="1:19" s="61" customFormat="1">
      <c r="A84" s="239" t="s">
        <v>1065</v>
      </c>
      <c r="B84" s="89">
        <v>67160</v>
      </c>
      <c r="C84" s="89">
        <v>1809</v>
      </c>
      <c r="D84" s="232">
        <f t="shared" si="10"/>
        <v>2.693567599761763E-2</v>
      </c>
      <c r="E84" s="61">
        <v>11</v>
      </c>
      <c r="F84" s="240">
        <v>73749</v>
      </c>
      <c r="G84" s="271">
        <f t="shared" ref="G84:G88" si="17">E84/F84*100</f>
        <v>1.4915456480765841E-2</v>
      </c>
      <c r="H84" s="241">
        <v>104481</v>
      </c>
      <c r="I84" s="241">
        <v>1182</v>
      </c>
      <c r="J84" s="232">
        <f t="shared" si="16"/>
        <v>1.1313061704998994E-2</v>
      </c>
      <c r="K84" s="34">
        <v>11</v>
      </c>
      <c r="L84" s="246">
        <v>112227</v>
      </c>
      <c r="M84" s="234">
        <f t="shared" si="11"/>
        <v>9.8015629037575616E-3</v>
      </c>
      <c r="N84" s="89">
        <v>171641</v>
      </c>
      <c r="O84" s="89">
        <v>2991</v>
      </c>
      <c r="P84" s="232">
        <v>1.7425906397655573E-2</v>
      </c>
      <c r="Q84" s="61">
        <f t="shared" si="12"/>
        <v>22</v>
      </c>
      <c r="R84" s="61">
        <f t="shared" si="13"/>
        <v>185976</v>
      </c>
      <c r="S84" s="234">
        <f t="shared" si="14"/>
        <v>1.1829483374198821E-2</v>
      </c>
    </row>
    <row r="85" spans="1:19">
      <c r="A85" s="100" t="s">
        <v>848</v>
      </c>
      <c r="D85" s="235"/>
      <c r="E85" s="100">
        <v>11</v>
      </c>
      <c r="F85" s="345"/>
      <c r="G85" s="101"/>
      <c r="H85" s="236"/>
      <c r="I85" s="236"/>
      <c r="J85" s="237"/>
      <c r="K85" s="268">
        <v>10</v>
      </c>
      <c r="L85" s="345"/>
      <c r="M85" s="269"/>
      <c r="N85" s="236"/>
      <c r="O85" s="236"/>
      <c r="P85" s="238"/>
      <c r="Q85" s="110">
        <f t="shared" si="12"/>
        <v>21</v>
      </c>
      <c r="R85" s="110">
        <f t="shared" si="13"/>
        <v>0</v>
      </c>
      <c r="S85" s="269"/>
    </row>
    <row r="86" spans="1:19">
      <c r="A86" s="242" t="s">
        <v>1066</v>
      </c>
      <c r="B86" s="85">
        <v>63598</v>
      </c>
      <c r="C86" s="85">
        <v>806</v>
      </c>
      <c r="D86" s="235">
        <f t="shared" si="10"/>
        <v>1.2673354508003396E-2</v>
      </c>
      <c r="F86" s="346"/>
      <c r="G86" s="101"/>
      <c r="H86" s="236">
        <v>101731</v>
      </c>
      <c r="I86" s="236">
        <v>548</v>
      </c>
      <c r="J86" s="237">
        <f t="shared" ref="J86:J104" si="18">I86/H86</f>
        <v>5.3867552663396604E-3</v>
      </c>
      <c r="K86" s="268"/>
      <c r="L86" s="346"/>
      <c r="M86" s="269"/>
      <c r="N86" s="85">
        <v>165329</v>
      </c>
      <c r="O86" s="85">
        <v>1354</v>
      </c>
      <c r="P86" s="237">
        <v>8.189730779234133E-3</v>
      </c>
      <c r="Q86" s="110">
        <f t="shared" si="12"/>
        <v>0</v>
      </c>
      <c r="R86" s="110">
        <f t="shared" si="13"/>
        <v>0</v>
      </c>
      <c r="S86" s="269"/>
    </row>
    <row r="87" spans="1:19">
      <c r="A87" s="242" t="s">
        <v>1067</v>
      </c>
      <c r="B87" s="85">
        <v>3562</v>
      </c>
      <c r="C87" s="85">
        <v>1003</v>
      </c>
      <c r="D87" s="235">
        <f t="shared" si="10"/>
        <v>0.28158338012352613</v>
      </c>
      <c r="F87" s="346"/>
      <c r="G87" s="101"/>
      <c r="H87" s="236">
        <v>2750</v>
      </c>
      <c r="I87" s="236">
        <v>634</v>
      </c>
      <c r="J87" s="237">
        <f t="shared" si="18"/>
        <v>0.23054545454545455</v>
      </c>
      <c r="K87" s="268"/>
      <c r="L87" s="346"/>
      <c r="M87" s="269"/>
      <c r="N87" s="85">
        <v>6312</v>
      </c>
      <c r="O87" s="85">
        <v>1637</v>
      </c>
      <c r="P87" s="237">
        <v>0.2593472750316857</v>
      </c>
      <c r="Q87" s="110">
        <f t="shared" si="12"/>
        <v>0</v>
      </c>
      <c r="R87" s="110">
        <f t="shared" si="13"/>
        <v>0</v>
      </c>
      <c r="S87" s="269"/>
    </row>
    <row r="88" spans="1:19" s="61" customFormat="1">
      <c r="A88" s="61" t="s">
        <v>1068</v>
      </c>
      <c r="B88" s="89">
        <v>58961</v>
      </c>
      <c r="C88" s="89">
        <v>18281</v>
      </c>
      <c r="D88" s="232">
        <f t="shared" si="10"/>
        <v>0.31005240752361729</v>
      </c>
      <c r="E88" s="61">
        <v>12</v>
      </c>
      <c r="F88" s="240">
        <v>61941</v>
      </c>
      <c r="G88" s="271">
        <f t="shared" si="17"/>
        <v>1.9373274567733811E-2</v>
      </c>
      <c r="H88" s="241">
        <v>65813</v>
      </c>
      <c r="I88" s="241">
        <v>17692</v>
      </c>
      <c r="J88" s="232">
        <f t="shared" si="18"/>
        <v>0.26882226915654961</v>
      </c>
      <c r="K88" s="34">
        <v>10</v>
      </c>
      <c r="L88" s="240">
        <v>68497</v>
      </c>
      <c r="M88" s="234">
        <f t="shared" si="11"/>
        <v>1.4599179526110633E-2</v>
      </c>
      <c r="N88" s="89">
        <v>124774</v>
      </c>
      <c r="O88" s="89">
        <v>35973</v>
      </c>
      <c r="P88" s="232">
        <v>0.28830525590267203</v>
      </c>
      <c r="Q88" s="61">
        <f t="shared" si="12"/>
        <v>22</v>
      </c>
      <c r="R88" s="61">
        <f t="shared" si="13"/>
        <v>130438</v>
      </c>
      <c r="S88" s="234">
        <f t="shared" si="14"/>
        <v>1.6866250632484397E-2</v>
      </c>
    </row>
    <row r="89" spans="1:19">
      <c r="A89" s="100" t="s">
        <v>846</v>
      </c>
      <c r="B89" s="85">
        <v>21072</v>
      </c>
      <c r="C89" s="85">
        <v>5095</v>
      </c>
      <c r="D89" s="235">
        <f t="shared" si="10"/>
        <v>0.241790053151101</v>
      </c>
      <c r="E89" s="100">
        <v>6</v>
      </c>
      <c r="F89" s="345">
        <v>21903</v>
      </c>
      <c r="G89" s="101">
        <f>E89/F89*100</f>
        <v>2.7393507738665935E-2</v>
      </c>
      <c r="H89" s="236">
        <v>25670</v>
      </c>
      <c r="I89" s="236">
        <v>4522</v>
      </c>
      <c r="J89" s="237">
        <f t="shared" si="18"/>
        <v>0.176158940397351</v>
      </c>
      <c r="K89" s="268">
        <v>2</v>
      </c>
      <c r="L89" s="345">
        <v>26439</v>
      </c>
      <c r="M89" s="269">
        <f t="shared" si="11"/>
        <v>7.5645826241537125E-3</v>
      </c>
      <c r="N89" s="236">
        <v>46742</v>
      </c>
      <c r="O89" s="236">
        <v>9617</v>
      </c>
      <c r="P89" s="238">
        <v>0.20574643789311539</v>
      </c>
      <c r="Q89" s="110">
        <f t="shared" si="12"/>
        <v>8</v>
      </c>
      <c r="R89" s="110">
        <f t="shared" si="13"/>
        <v>48342</v>
      </c>
      <c r="S89" s="269">
        <f t="shared" si="14"/>
        <v>1.6548756774647302E-2</v>
      </c>
    </row>
    <row r="90" spans="1:19">
      <c r="A90" s="128" t="s">
        <v>874</v>
      </c>
      <c r="B90" s="85">
        <v>13602</v>
      </c>
      <c r="C90" s="85">
        <v>4011</v>
      </c>
      <c r="D90" s="235">
        <f t="shared" si="10"/>
        <v>0.2948831054256727</v>
      </c>
      <c r="E90" s="128">
        <v>1</v>
      </c>
      <c r="F90" s="347">
        <v>14753</v>
      </c>
      <c r="G90" s="243">
        <v>6.7999999999999996E-3</v>
      </c>
      <c r="H90" s="244">
        <v>15086</v>
      </c>
      <c r="I90" s="244">
        <v>3641</v>
      </c>
      <c r="J90" s="237">
        <f t="shared" si="18"/>
        <v>0.2413495956515975</v>
      </c>
      <c r="K90" s="268">
        <v>4</v>
      </c>
      <c r="L90" s="347">
        <v>16115</v>
      </c>
      <c r="M90" s="269">
        <f t="shared" si="11"/>
        <v>2.4821594787465092E-2</v>
      </c>
      <c r="N90" s="198">
        <v>28688</v>
      </c>
      <c r="O90" s="198">
        <v>7652</v>
      </c>
      <c r="P90" s="245">
        <v>0.26673173452314558</v>
      </c>
      <c r="Q90" s="110">
        <f t="shared" si="12"/>
        <v>5</v>
      </c>
      <c r="R90" s="110">
        <f t="shared" si="13"/>
        <v>30868</v>
      </c>
      <c r="S90" s="269">
        <f t="shared" si="14"/>
        <v>1.61980044058572E-2</v>
      </c>
    </row>
    <row r="91" spans="1:19">
      <c r="A91" s="100" t="s">
        <v>894</v>
      </c>
      <c r="B91" s="85">
        <v>15092</v>
      </c>
      <c r="C91" s="85">
        <v>5879</v>
      </c>
      <c r="D91" s="235">
        <f t="shared" si="10"/>
        <v>0.38954412934004773</v>
      </c>
      <c r="E91" s="100">
        <v>5</v>
      </c>
      <c r="F91" s="345">
        <v>15701</v>
      </c>
      <c r="G91" s="101">
        <f>E91/F91*100</f>
        <v>3.1845105407298895E-2</v>
      </c>
      <c r="H91" s="236">
        <v>16008</v>
      </c>
      <c r="I91" s="236">
        <v>6288</v>
      </c>
      <c r="J91" s="237">
        <f t="shared" si="18"/>
        <v>0.39280359820089955</v>
      </c>
      <c r="K91" s="268">
        <v>4</v>
      </c>
      <c r="L91" s="345">
        <v>16563</v>
      </c>
      <c r="M91" s="269">
        <f t="shared" si="11"/>
        <v>2.4150214333152207E-2</v>
      </c>
      <c r="N91" s="236">
        <v>31100</v>
      </c>
      <c r="O91" s="236">
        <v>12167</v>
      </c>
      <c r="P91" s="238">
        <v>0.39122186495176847</v>
      </c>
      <c r="Q91" s="110">
        <f t="shared" si="12"/>
        <v>9</v>
      </c>
      <c r="R91" s="110">
        <f t="shared" si="13"/>
        <v>32264</v>
      </c>
      <c r="S91" s="269">
        <f t="shared" si="14"/>
        <v>2.789486734440863E-2</v>
      </c>
    </row>
    <row r="92" spans="1:19">
      <c r="A92" s="100" t="s">
        <v>905</v>
      </c>
      <c r="B92" s="85">
        <v>9195</v>
      </c>
      <c r="C92" s="85">
        <v>3296</v>
      </c>
      <c r="D92" s="235">
        <f t="shared" si="10"/>
        <v>0.35845568243610659</v>
      </c>
      <c r="E92" s="100">
        <v>2</v>
      </c>
      <c r="F92" s="345">
        <v>9584</v>
      </c>
      <c r="G92" s="101">
        <f>E92/F92*100</f>
        <v>2.0868113522537562E-2</v>
      </c>
      <c r="H92" s="236">
        <v>9049</v>
      </c>
      <c r="I92" s="236">
        <v>3241</v>
      </c>
      <c r="J92" s="237">
        <f t="shared" si="18"/>
        <v>0.35816112277599732</v>
      </c>
      <c r="K92" s="268">
        <v>1</v>
      </c>
      <c r="L92" s="345">
        <v>9380</v>
      </c>
      <c r="M92" s="269">
        <f t="shared" si="11"/>
        <v>1.0660980810234541E-2</v>
      </c>
      <c r="N92" s="236">
        <v>18244</v>
      </c>
      <c r="O92" s="236">
        <v>6537</v>
      </c>
      <c r="P92" s="238">
        <v>0.35830958123218593</v>
      </c>
      <c r="Q92" s="110">
        <f t="shared" si="12"/>
        <v>3</v>
      </c>
      <c r="R92" s="110">
        <f t="shared" si="13"/>
        <v>18964</v>
      </c>
      <c r="S92" s="269">
        <f t="shared" si="14"/>
        <v>1.5819447373971736E-2</v>
      </c>
    </row>
    <row r="93" spans="1:19" s="61" customFormat="1">
      <c r="A93" s="239" t="s">
        <v>1069</v>
      </c>
      <c r="B93" s="89">
        <v>35426</v>
      </c>
      <c r="C93" s="89">
        <v>15467</v>
      </c>
      <c r="D93" s="232">
        <f t="shared" si="10"/>
        <v>0.4366002371139841</v>
      </c>
      <c r="E93" s="247">
        <v>7</v>
      </c>
      <c r="F93" s="246">
        <v>37783</v>
      </c>
      <c r="G93" s="271">
        <f>E93/F93*100</f>
        <v>1.8526850700050286E-2</v>
      </c>
      <c r="H93" s="241">
        <v>39303</v>
      </c>
      <c r="I93" s="241">
        <v>13832</v>
      </c>
      <c r="J93" s="232">
        <f t="shared" si="18"/>
        <v>0.35193242246138973</v>
      </c>
      <c r="K93" s="34">
        <v>11</v>
      </c>
      <c r="L93" s="240">
        <v>41514</v>
      </c>
      <c r="M93" s="234">
        <f t="shared" si="11"/>
        <v>2.6497085320614733E-2</v>
      </c>
      <c r="N93" s="89">
        <v>74729</v>
      </c>
      <c r="O93" s="89">
        <v>29299</v>
      </c>
      <c r="P93" s="232">
        <v>0.39207001298023525</v>
      </c>
      <c r="Q93" s="61">
        <f t="shared" si="12"/>
        <v>18</v>
      </c>
      <c r="R93" s="61">
        <f t="shared" si="13"/>
        <v>79297</v>
      </c>
      <c r="S93" s="234">
        <f t="shared" si="14"/>
        <v>2.2699471606744265E-2</v>
      </c>
    </row>
    <row r="94" spans="1:19">
      <c r="A94" s="100" t="s">
        <v>881</v>
      </c>
      <c r="B94" s="85">
        <v>3394</v>
      </c>
      <c r="C94" s="85">
        <v>2342</v>
      </c>
      <c r="D94" s="235">
        <f t="shared" si="10"/>
        <v>0.69004124926340604</v>
      </c>
      <c r="E94" s="100">
        <v>1</v>
      </c>
      <c r="F94" s="345">
        <v>3556</v>
      </c>
      <c r="G94" s="101">
        <f>E94/F94*100</f>
        <v>2.8121484814398204E-2</v>
      </c>
      <c r="H94" s="236">
        <v>3132</v>
      </c>
      <c r="I94" s="236">
        <v>2073</v>
      </c>
      <c r="J94" s="237">
        <f t="shared" si="18"/>
        <v>0.66187739463601536</v>
      </c>
      <c r="K94" s="268">
        <v>1</v>
      </c>
      <c r="L94" s="345">
        <v>3289</v>
      </c>
      <c r="M94" s="269">
        <f t="shared" si="11"/>
        <v>3.0404378230465188E-2</v>
      </c>
      <c r="N94" s="236">
        <v>6526</v>
      </c>
      <c r="O94" s="236">
        <v>4415</v>
      </c>
      <c r="P94" s="238">
        <v>0.6765246705485749</v>
      </c>
      <c r="Q94" s="110">
        <f t="shared" si="12"/>
        <v>2</v>
      </c>
      <c r="R94" s="110">
        <f t="shared" si="13"/>
        <v>6845</v>
      </c>
      <c r="S94" s="269">
        <f t="shared" si="14"/>
        <v>2.9218407596785973E-2</v>
      </c>
    </row>
    <row r="95" spans="1:19">
      <c r="A95" s="100" t="s">
        <v>900</v>
      </c>
      <c r="B95" s="85">
        <v>4147</v>
      </c>
      <c r="C95" s="85">
        <v>2863</v>
      </c>
      <c r="D95" s="235">
        <f t="shared" si="10"/>
        <v>0.69037858693031107</v>
      </c>
      <c r="E95" s="100">
        <v>3</v>
      </c>
      <c r="F95" s="345">
        <v>4375</v>
      </c>
      <c r="G95" s="101">
        <f>E95/F95*100</f>
        <v>6.8571428571428575E-2</v>
      </c>
      <c r="H95" s="236">
        <v>3655</v>
      </c>
      <c r="I95" s="236">
        <v>2518</v>
      </c>
      <c r="J95" s="237">
        <f t="shared" si="18"/>
        <v>0.68891928864569085</v>
      </c>
      <c r="K95" s="268">
        <v>2</v>
      </c>
      <c r="L95" s="345">
        <v>3792</v>
      </c>
      <c r="M95" s="269">
        <f t="shared" si="11"/>
        <v>5.2742616033755269E-2</v>
      </c>
      <c r="N95" s="236">
        <v>7802</v>
      </c>
      <c r="O95" s="236">
        <v>5381</v>
      </c>
      <c r="P95" s="238">
        <v>0.68969495001281722</v>
      </c>
      <c r="Q95" s="110">
        <f t="shared" si="12"/>
        <v>5</v>
      </c>
      <c r="R95" s="110">
        <f t="shared" si="13"/>
        <v>8167</v>
      </c>
      <c r="S95" s="269">
        <f t="shared" si="14"/>
        <v>6.1221990939145342E-2</v>
      </c>
    </row>
    <row r="96" spans="1:19">
      <c r="A96" s="128" t="s">
        <v>885</v>
      </c>
      <c r="B96" s="85">
        <v>3928</v>
      </c>
      <c r="C96" s="85">
        <v>2803</v>
      </c>
      <c r="D96" s="235">
        <f t="shared" si="10"/>
        <v>0.71359470468431774</v>
      </c>
      <c r="E96" s="128">
        <v>1</v>
      </c>
      <c r="F96" s="347">
        <v>3357</v>
      </c>
      <c r="G96" s="243">
        <v>2.98E-2</v>
      </c>
      <c r="H96" s="244">
        <v>4235</v>
      </c>
      <c r="I96" s="244">
        <v>2579</v>
      </c>
      <c r="J96" s="237">
        <f t="shared" si="18"/>
        <v>0.60897284533648166</v>
      </c>
      <c r="K96" s="268">
        <v>2</v>
      </c>
      <c r="L96" s="347">
        <v>3509</v>
      </c>
      <c r="M96" s="269">
        <f t="shared" si="11"/>
        <v>5.6996295240809347E-2</v>
      </c>
      <c r="N96" s="198">
        <v>8163</v>
      </c>
      <c r="O96" s="198">
        <v>5382</v>
      </c>
      <c r="P96" s="245">
        <v>0.65931642778390298</v>
      </c>
      <c r="Q96" s="110">
        <f t="shared" si="12"/>
        <v>3</v>
      </c>
      <c r="R96" s="110">
        <f t="shared" si="13"/>
        <v>6866</v>
      </c>
      <c r="S96" s="269">
        <f t="shared" si="14"/>
        <v>4.3693562481794346E-2</v>
      </c>
    </row>
    <row r="97" spans="1:19">
      <c r="A97" s="100" t="s">
        <v>889</v>
      </c>
      <c r="B97" s="85">
        <v>17181</v>
      </c>
      <c r="C97" s="85">
        <v>3828</v>
      </c>
      <c r="D97" s="235">
        <f t="shared" si="10"/>
        <v>0.22280426052034225</v>
      </c>
      <c r="E97" s="100">
        <v>1</v>
      </c>
      <c r="F97" s="345">
        <v>18934</v>
      </c>
      <c r="G97" s="101">
        <f>E97/F97*100</f>
        <v>5.2815041723882966E-3</v>
      </c>
      <c r="H97" s="236">
        <v>22020</v>
      </c>
      <c r="I97" s="236">
        <v>3393</v>
      </c>
      <c r="J97" s="237">
        <f t="shared" si="18"/>
        <v>0.15408719346049046</v>
      </c>
      <c r="K97" s="268">
        <v>2</v>
      </c>
      <c r="L97" s="345">
        <v>23821</v>
      </c>
      <c r="M97" s="269">
        <f t="shared" si="11"/>
        <v>8.39595315058142E-3</v>
      </c>
      <c r="N97" s="236">
        <v>39201</v>
      </c>
      <c r="O97" s="236">
        <v>7221</v>
      </c>
      <c r="P97" s="238">
        <v>0.18420448457947503</v>
      </c>
      <c r="Q97" s="110">
        <f t="shared" si="12"/>
        <v>3</v>
      </c>
      <c r="R97" s="110">
        <f t="shared" si="13"/>
        <v>42755</v>
      </c>
      <c r="S97" s="269">
        <f t="shared" si="14"/>
        <v>7.0167231902701433E-3</v>
      </c>
    </row>
    <row r="98" spans="1:19">
      <c r="A98" s="100" t="s">
        <v>890</v>
      </c>
      <c r="B98" s="85">
        <v>3861</v>
      </c>
      <c r="C98" s="85">
        <v>2427</v>
      </c>
      <c r="D98" s="235">
        <f t="shared" si="10"/>
        <v>0.62859362859362855</v>
      </c>
      <c r="E98" s="100">
        <v>1</v>
      </c>
      <c r="F98" s="345">
        <v>4043</v>
      </c>
      <c r="G98" s="101">
        <f>E98/F98*100</f>
        <v>2.4734108335394508E-2</v>
      </c>
      <c r="H98" s="236">
        <v>3217</v>
      </c>
      <c r="I98" s="236">
        <v>2142</v>
      </c>
      <c r="J98" s="237">
        <f t="shared" si="18"/>
        <v>0.66583773702207028</v>
      </c>
      <c r="K98" s="268">
        <v>2</v>
      </c>
      <c r="L98" s="345">
        <v>3352</v>
      </c>
      <c r="M98" s="269">
        <f t="shared" si="11"/>
        <v>5.9665871121718381E-2</v>
      </c>
      <c r="N98" s="236">
        <v>7078</v>
      </c>
      <c r="O98" s="236">
        <v>4569</v>
      </c>
      <c r="P98" s="238">
        <v>0.64552133371008757</v>
      </c>
      <c r="Q98" s="110">
        <f t="shared" si="12"/>
        <v>3</v>
      </c>
      <c r="R98" s="110">
        <f t="shared" si="13"/>
        <v>7395</v>
      </c>
      <c r="S98" s="269">
        <f t="shared" si="14"/>
        <v>4.0567951318458417E-2</v>
      </c>
    </row>
    <row r="99" spans="1:19">
      <c r="A99" s="100" t="s">
        <v>979</v>
      </c>
      <c r="B99" s="85">
        <v>2902</v>
      </c>
      <c r="C99" s="85">
        <v>1204</v>
      </c>
      <c r="D99" s="235">
        <f t="shared" si="10"/>
        <v>0.41488628532046862</v>
      </c>
      <c r="E99" s="100"/>
      <c r="F99" s="345">
        <v>3518</v>
      </c>
      <c r="G99" s="101">
        <f>E99/F99*100</f>
        <v>0</v>
      </c>
      <c r="H99" s="236">
        <v>3044</v>
      </c>
      <c r="I99" s="236">
        <v>1127</v>
      </c>
      <c r="J99" s="237">
        <f t="shared" si="18"/>
        <v>0.37023653088042052</v>
      </c>
      <c r="K99" s="268">
        <v>0</v>
      </c>
      <c r="L99" s="345">
        <v>3751</v>
      </c>
      <c r="M99" s="269">
        <f t="shared" si="11"/>
        <v>0</v>
      </c>
      <c r="N99" s="236">
        <v>5946</v>
      </c>
      <c r="O99" s="236">
        <v>2331</v>
      </c>
      <c r="P99" s="238">
        <v>0.39202825428859739</v>
      </c>
      <c r="Q99" s="110">
        <f t="shared" si="12"/>
        <v>0</v>
      </c>
      <c r="R99" s="110">
        <f t="shared" si="13"/>
        <v>7269</v>
      </c>
      <c r="S99" s="269">
        <f t="shared" si="14"/>
        <v>0</v>
      </c>
    </row>
    <row r="100" spans="1:19" s="61" customFormat="1">
      <c r="A100" s="239" t="s">
        <v>1070</v>
      </c>
      <c r="B100" s="89">
        <v>51281</v>
      </c>
      <c r="C100" s="89">
        <v>10787</v>
      </c>
      <c r="D100" s="232">
        <f t="shared" si="10"/>
        <v>0.21035081219164992</v>
      </c>
      <c r="E100" s="247">
        <v>9</v>
      </c>
      <c r="F100" s="343">
        <v>54109</v>
      </c>
      <c r="G100" s="234">
        <f>E100/F100*100</f>
        <v>1.6633092461512872E-2</v>
      </c>
      <c r="H100" s="241">
        <v>53125</v>
      </c>
      <c r="I100" s="241">
        <v>10120</v>
      </c>
      <c r="J100" s="232">
        <f t="shared" si="18"/>
        <v>0.19049411764705881</v>
      </c>
      <c r="K100" s="34">
        <v>4</v>
      </c>
      <c r="L100" s="246">
        <v>55281</v>
      </c>
      <c r="M100" s="234">
        <f t="shared" si="11"/>
        <v>7.2357591215788429E-3</v>
      </c>
      <c r="N100" s="89">
        <v>104406</v>
      </c>
      <c r="O100" s="89">
        <v>20907</v>
      </c>
      <c r="P100" s="232">
        <v>0.20024711223492903</v>
      </c>
      <c r="Q100" s="61">
        <f t="shared" si="12"/>
        <v>13</v>
      </c>
      <c r="R100" s="61">
        <f t="shared" si="13"/>
        <v>109390</v>
      </c>
      <c r="S100" s="234">
        <f t="shared" si="14"/>
        <v>1.1884084468415761E-2</v>
      </c>
    </row>
    <row r="101" spans="1:19">
      <c r="A101" s="128" t="s">
        <v>864</v>
      </c>
      <c r="B101" s="85">
        <v>22761</v>
      </c>
      <c r="C101" s="85">
        <v>4887</v>
      </c>
      <c r="D101" s="235">
        <f t="shared" si="10"/>
        <v>0.21470937129300119</v>
      </c>
      <c r="E101" s="128">
        <v>2</v>
      </c>
      <c r="F101" s="347">
        <v>23869</v>
      </c>
      <c r="G101" s="243">
        <v>8.3999999999999995E-3</v>
      </c>
      <c r="H101" s="244">
        <v>23103</v>
      </c>
      <c r="I101" s="244">
        <v>4694</v>
      </c>
      <c r="J101" s="237">
        <f t="shared" si="18"/>
        <v>0.20317707657014242</v>
      </c>
      <c r="K101" s="268">
        <v>0</v>
      </c>
      <c r="L101" s="347">
        <v>23926</v>
      </c>
      <c r="M101" s="269">
        <f t="shared" si="11"/>
        <v>0</v>
      </c>
      <c r="N101" s="198">
        <v>45864</v>
      </c>
      <c r="O101" s="198">
        <v>9581</v>
      </c>
      <c r="P101" s="245">
        <v>0.20890022675736961</v>
      </c>
      <c r="Q101" s="110">
        <f t="shared" si="12"/>
        <v>2</v>
      </c>
      <c r="R101" s="110">
        <f t="shared" si="13"/>
        <v>47795</v>
      </c>
      <c r="S101" s="269">
        <f t="shared" si="14"/>
        <v>4.1845381316037242E-3</v>
      </c>
    </row>
    <row r="102" spans="1:19">
      <c r="A102" s="100" t="s">
        <v>877</v>
      </c>
      <c r="B102" s="85">
        <v>13223</v>
      </c>
      <c r="C102" s="85">
        <v>2922</v>
      </c>
      <c r="D102" s="235">
        <f t="shared" si="10"/>
        <v>0.22097859789760266</v>
      </c>
      <c r="E102" s="100">
        <v>2</v>
      </c>
      <c r="F102" s="345">
        <v>14187</v>
      </c>
      <c r="G102" s="101">
        <f>E102/F102*100</f>
        <v>1.4097413124691621E-2</v>
      </c>
      <c r="H102" s="236">
        <v>13871</v>
      </c>
      <c r="I102" s="236">
        <v>2755</v>
      </c>
      <c r="J102" s="237">
        <f t="shared" si="18"/>
        <v>0.19861581717251819</v>
      </c>
      <c r="K102" s="268">
        <v>2</v>
      </c>
      <c r="L102" s="345">
        <v>14611</v>
      </c>
      <c r="M102" s="269">
        <f t="shared" si="11"/>
        <v>1.3688317021422217E-2</v>
      </c>
      <c r="N102" s="236">
        <v>27094</v>
      </c>
      <c r="O102" s="236">
        <v>5677</v>
      </c>
      <c r="P102" s="238">
        <v>0.20952978519229348</v>
      </c>
      <c r="Q102" s="110">
        <f t="shared" si="12"/>
        <v>4</v>
      </c>
      <c r="R102" s="110">
        <f t="shared" si="13"/>
        <v>28798</v>
      </c>
      <c r="S102" s="269">
        <f t="shared" si="14"/>
        <v>1.3889853462045975E-2</v>
      </c>
    </row>
    <row r="103" spans="1:19">
      <c r="A103" s="100" t="s">
        <v>964</v>
      </c>
      <c r="B103" s="85">
        <v>15297</v>
      </c>
      <c r="C103" s="85">
        <v>2978</v>
      </c>
      <c r="D103" s="235">
        <f t="shared" si="10"/>
        <v>0.19467869516898739</v>
      </c>
      <c r="E103" s="100">
        <v>7</v>
      </c>
      <c r="F103" s="345">
        <v>16053</v>
      </c>
      <c r="G103" s="101">
        <f>E103/F103*100</f>
        <v>4.3605556593783089E-2</v>
      </c>
      <c r="H103" s="236">
        <v>16151</v>
      </c>
      <c r="I103" s="236">
        <v>2671</v>
      </c>
      <c r="J103" s="237">
        <f t="shared" si="18"/>
        <v>0.16537675685716055</v>
      </c>
      <c r="K103" s="268">
        <v>3</v>
      </c>
      <c r="L103" s="345">
        <v>16744</v>
      </c>
      <c r="M103" s="269">
        <f t="shared" si="11"/>
        <v>1.79168657429527E-2</v>
      </c>
      <c r="N103" s="236">
        <v>31448</v>
      </c>
      <c r="O103" s="236">
        <v>5649</v>
      </c>
      <c r="P103" s="238">
        <v>0.17962986517425591</v>
      </c>
      <c r="Q103" s="110">
        <f t="shared" si="12"/>
        <v>10</v>
      </c>
      <c r="R103" s="110">
        <f t="shared" si="13"/>
        <v>32797</v>
      </c>
      <c r="S103" s="269">
        <f t="shared" si="14"/>
        <v>3.04905936518584E-2</v>
      </c>
    </row>
    <row r="104" spans="1:19" s="61" customFormat="1">
      <c r="A104" s="239" t="s">
        <v>1071</v>
      </c>
      <c r="B104" s="89">
        <v>12288</v>
      </c>
      <c r="C104" s="89">
        <v>4504</v>
      </c>
      <c r="D104" s="232">
        <f t="shared" si="10"/>
        <v>0.36653645833333331</v>
      </c>
      <c r="E104" s="61">
        <v>5</v>
      </c>
      <c r="F104" s="343">
        <v>12888</v>
      </c>
      <c r="G104" s="234">
        <f>E104/F104*100</f>
        <v>3.8795779019242707E-2</v>
      </c>
      <c r="H104" s="241">
        <v>13095</v>
      </c>
      <c r="I104" s="241">
        <v>5638</v>
      </c>
      <c r="J104" s="232">
        <f t="shared" si="18"/>
        <v>0.43054600992745323</v>
      </c>
      <c r="K104" s="34">
        <v>3</v>
      </c>
      <c r="L104" s="240">
        <v>13499</v>
      </c>
      <c r="M104" s="234">
        <f t="shared" si="11"/>
        <v>2.2223868434698868E-2</v>
      </c>
      <c r="N104" s="89">
        <v>25383</v>
      </c>
      <c r="O104" s="89">
        <v>10142</v>
      </c>
      <c r="P104" s="232">
        <v>0.39955875979986605</v>
      </c>
      <c r="Q104" s="61">
        <f t="shared" si="12"/>
        <v>8</v>
      </c>
      <c r="R104" s="61">
        <f t="shared" si="13"/>
        <v>26387</v>
      </c>
      <c r="S104" s="234">
        <f t="shared" si="14"/>
        <v>3.0317959601318833E-2</v>
      </c>
    </row>
    <row r="105" spans="1:19">
      <c r="A105" s="100" t="s">
        <v>844</v>
      </c>
      <c r="D105" s="235"/>
      <c r="E105" s="100">
        <v>1</v>
      </c>
      <c r="F105" s="345"/>
      <c r="G105" s="234"/>
      <c r="J105" s="237"/>
      <c r="K105" s="268">
        <v>3</v>
      </c>
      <c r="L105" s="345"/>
      <c r="M105" s="269"/>
      <c r="N105" s="236"/>
      <c r="O105" s="236"/>
      <c r="P105" s="238"/>
      <c r="Q105" s="110">
        <f t="shared" si="12"/>
        <v>4</v>
      </c>
      <c r="R105" s="110">
        <f t="shared" si="13"/>
        <v>0</v>
      </c>
      <c r="S105" s="269"/>
    </row>
    <row r="106" spans="1:19" s="61" customFormat="1">
      <c r="A106" s="239" t="s">
        <v>1072</v>
      </c>
      <c r="B106" s="89">
        <v>216460</v>
      </c>
      <c r="C106" s="89">
        <v>64619</v>
      </c>
      <c r="D106" s="232">
        <f t="shared" si="10"/>
        <v>0.29852628661184516</v>
      </c>
      <c r="E106" s="61">
        <v>14</v>
      </c>
      <c r="F106" s="233">
        <v>228174</v>
      </c>
      <c r="G106" s="234">
        <f t="shared" ref="G106" si="19">E106/F106*100</f>
        <v>6.1356683934190573E-3</v>
      </c>
      <c r="H106" s="241">
        <v>241045</v>
      </c>
      <c r="I106" s="241">
        <v>63107</v>
      </c>
      <c r="J106" s="232">
        <f t="shared" ref="J106:J136" si="20">I106/H106</f>
        <v>0.26180588686759731</v>
      </c>
      <c r="K106" s="34">
        <v>26</v>
      </c>
      <c r="L106" s="246">
        <v>250285</v>
      </c>
      <c r="M106" s="234">
        <f t="shared" si="11"/>
        <v>1.0388157500449488E-2</v>
      </c>
      <c r="N106" s="89">
        <v>457505</v>
      </c>
      <c r="O106" s="89">
        <v>127726</v>
      </c>
      <c r="P106" s="232">
        <v>0.27917946251953529</v>
      </c>
      <c r="Q106" s="61">
        <f t="shared" si="12"/>
        <v>40</v>
      </c>
      <c r="R106" s="61">
        <f t="shared" si="13"/>
        <v>478459</v>
      </c>
      <c r="S106" s="234">
        <f t="shared" si="14"/>
        <v>8.3601729719787899E-3</v>
      </c>
    </row>
    <row r="107" spans="1:19">
      <c r="A107" s="100" t="s">
        <v>976</v>
      </c>
      <c r="B107" s="85">
        <v>6843</v>
      </c>
      <c r="C107" s="85">
        <v>3335</v>
      </c>
      <c r="D107" s="235">
        <f t="shared" si="10"/>
        <v>0.4873593453163817</v>
      </c>
      <c r="E107" s="100"/>
      <c r="F107" s="345">
        <v>7214</v>
      </c>
      <c r="G107" s="101">
        <f>E107/F107*100</f>
        <v>0</v>
      </c>
      <c r="H107" s="236">
        <v>7057</v>
      </c>
      <c r="I107" s="236">
        <v>3240</v>
      </c>
      <c r="J107" s="237">
        <f t="shared" si="20"/>
        <v>0.45911860563979029</v>
      </c>
      <c r="K107" s="268">
        <v>0</v>
      </c>
      <c r="L107" s="345">
        <v>7301</v>
      </c>
      <c r="M107" s="269">
        <f t="shared" si="11"/>
        <v>0</v>
      </c>
      <c r="N107" s="236">
        <v>13900</v>
      </c>
      <c r="O107" s="236">
        <v>6575</v>
      </c>
      <c r="P107" s="238">
        <v>0.47302158273381295</v>
      </c>
      <c r="Q107" s="110">
        <f t="shared" si="12"/>
        <v>0</v>
      </c>
      <c r="R107" s="110">
        <f t="shared" si="13"/>
        <v>14515</v>
      </c>
      <c r="S107" s="269">
        <f t="shared" si="14"/>
        <v>0</v>
      </c>
    </row>
    <row r="108" spans="1:19">
      <c r="A108" s="100" t="s">
        <v>863</v>
      </c>
      <c r="B108" s="85">
        <v>16617</v>
      </c>
      <c r="C108" s="85">
        <v>4108</v>
      </c>
      <c r="D108" s="235">
        <f t="shared" si="10"/>
        <v>0.24721670578323404</v>
      </c>
      <c r="E108" s="100">
        <v>1</v>
      </c>
      <c r="F108" s="345">
        <v>11246</v>
      </c>
      <c r="G108" s="101">
        <f>E108/F108*100</f>
        <v>8.892050506846879E-3</v>
      </c>
      <c r="H108" s="236">
        <v>19572</v>
      </c>
      <c r="I108" s="236">
        <v>4486</v>
      </c>
      <c r="J108" s="237">
        <f t="shared" si="20"/>
        <v>0.22920498671571632</v>
      </c>
      <c r="K108" s="268">
        <v>0</v>
      </c>
      <c r="L108" s="345">
        <v>12122</v>
      </c>
      <c r="M108" s="269">
        <f t="shared" si="11"/>
        <v>0</v>
      </c>
      <c r="N108" s="236">
        <v>36189</v>
      </c>
      <c r="O108" s="236">
        <v>8594</v>
      </c>
      <c r="P108" s="238">
        <v>0.23747547597336208</v>
      </c>
      <c r="Q108" s="110">
        <f t="shared" si="12"/>
        <v>1</v>
      </c>
      <c r="R108" s="110">
        <f t="shared" si="13"/>
        <v>23368</v>
      </c>
      <c r="S108" s="269">
        <f t="shared" si="14"/>
        <v>4.2793563847997257E-3</v>
      </c>
    </row>
    <row r="109" spans="1:19">
      <c r="A109" s="100" t="s">
        <v>975</v>
      </c>
      <c r="B109" s="85">
        <v>16618</v>
      </c>
      <c r="C109" s="85">
        <v>7040</v>
      </c>
      <c r="D109" s="235">
        <f t="shared" si="10"/>
        <v>0.42363702009868814</v>
      </c>
      <c r="E109" s="100"/>
      <c r="F109" s="345">
        <v>17543</v>
      </c>
      <c r="G109" s="101">
        <f>E109/F109*100</f>
        <v>0</v>
      </c>
      <c r="H109" s="236">
        <v>17507</v>
      </c>
      <c r="I109" s="236">
        <v>6877</v>
      </c>
      <c r="J109" s="237">
        <f t="shared" si="20"/>
        <v>0.39281430285028845</v>
      </c>
      <c r="K109" s="268">
        <v>0</v>
      </c>
      <c r="L109" s="345">
        <v>18114</v>
      </c>
      <c r="M109" s="269">
        <f t="shared" si="11"/>
        <v>0</v>
      </c>
      <c r="N109" s="236">
        <v>34125</v>
      </c>
      <c r="O109" s="236">
        <v>13917</v>
      </c>
      <c r="P109" s="238">
        <v>0.40782417582417585</v>
      </c>
      <c r="Q109" s="110">
        <f t="shared" si="12"/>
        <v>0</v>
      </c>
      <c r="R109" s="110">
        <f t="shared" si="13"/>
        <v>35657</v>
      </c>
      <c r="S109" s="269">
        <f t="shared" si="14"/>
        <v>0</v>
      </c>
    </row>
    <row r="110" spans="1:19">
      <c r="A110" s="128" t="s">
        <v>901</v>
      </c>
      <c r="B110" s="85">
        <v>14947</v>
      </c>
      <c r="C110" s="85">
        <v>5095</v>
      </c>
      <c r="D110" s="235">
        <f t="shared" si="10"/>
        <v>0.34087107780825582</v>
      </c>
      <c r="E110" s="128">
        <v>1</v>
      </c>
      <c r="F110" s="347">
        <v>15613</v>
      </c>
      <c r="G110" s="243">
        <v>6.4000000000000003E-3</v>
      </c>
      <c r="H110" s="244">
        <v>16279</v>
      </c>
      <c r="I110" s="244">
        <v>4370</v>
      </c>
      <c r="J110" s="237">
        <f t="shared" si="20"/>
        <v>0.26844400761717552</v>
      </c>
      <c r="K110" s="268">
        <v>2</v>
      </c>
      <c r="L110" s="347">
        <v>16793</v>
      </c>
      <c r="M110" s="269">
        <f t="shared" si="11"/>
        <v>1.1909724289882689E-2</v>
      </c>
      <c r="N110" s="198">
        <v>31226</v>
      </c>
      <c r="O110" s="198">
        <v>9465</v>
      </c>
      <c r="P110" s="245">
        <v>0.30311279062319862</v>
      </c>
      <c r="Q110" s="110">
        <f t="shared" si="12"/>
        <v>3</v>
      </c>
      <c r="R110" s="110">
        <f t="shared" si="13"/>
        <v>32406</v>
      </c>
      <c r="S110" s="269">
        <f t="shared" si="14"/>
        <v>9.2575448990927615E-3</v>
      </c>
    </row>
    <row r="111" spans="1:19">
      <c r="A111" s="128" t="s">
        <v>887</v>
      </c>
      <c r="B111" s="85">
        <v>13719</v>
      </c>
      <c r="C111" s="85">
        <v>3030</v>
      </c>
      <c r="D111" s="235">
        <f t="shared" si="10"/>
        <v>0.22086157883227642</v>
      </c>
      <c r="E111" s="128"/>
      <c r="F111" s="347">
        <v>14747</v>
      </c>
      <c r="G111" s="243">
        <v>0</v>
      </c>
      <c r="H111" s="244">
        <v>18555</v>
      </c>
      <c r="I111" s="244">
        <v>3029</v>
      </c>
      <c r="J111" s="237">
        <f t="shared" si="20"/>
        <v>0.16324440851522501</v>
      </c>
      <c r="K111" s="268">
        <v>2</v>
      </c>
      <c r="L111" s="347">
        <v>19306</v>
      </c>
      <c r="M111" s="269">
        <f t="shared" si="11"/>
        <v>1.0359473738734071E-2</v>
      </c>
      <c r="N111" s="198">
        <v>32274</v>
      </c>
      <c r="O111" s="198">
        <v>6059</v>
      </c>
      <c r="P111" s="245">
        <v>0.18773625828840554</v>
      </c>
      <c r="Q111" s="110">
        <f t="shared" si="12"/>
        <v>2</v>
      </c>
      <c r="R111" s="110">
        <f t="shared" si="13"/>
        <v>34053</v>
      </c>
      <c r="S111" s="269">
        <f t="shared" si="14"/>
        <v>5.8731976624673303E-3</v>
      </c>
    </row>
    <row r="112" spans="1:19">
      <c r="A112" s="100" t="s">
        <v>896</v>
      </c>
      <c r="B112" s="85">
        <v>25035</v>
      </c>
      <c r="C112" s="85">
        <v>121</v>
      </c>
      <c r="D112" s="235">
        <f t="shared" si="10"/>
        <v>4.8332334731376074E-3</v>
      </c>
      <c r="E112" s="100">
        <v>3</v>
      </c>
      <c r="F112" s="345">
        <v>47086</v>
      </c>
      <c r="G112" s="101">
        <f>E112/F112*100</f>
        <v>6.3713205623752286E-3</v>
      </c>
      <c r="H112" s="236">
        <v>31017</v>
      </c>
      <c r="I112" s="236">
        <v>99</v>
      </c>
      <c r="J112" s="237">
        <f t="shared" si="20"/>
        <v>3.1917980462327113E-3</v>
      </c>
      <c r="K112" s="268">
        <v>1</v>
      </c>
      <c r="L112" s="345">
        <v>57631</v>
      </c>
      <c r="M112" s="269">
        <f t="shared" si="11"/>
        <v>1.7351772483559197E-3</v>
      </c>
      <c r="N112" s="236">
        <v>56052</v>
      </c>
      <c r="O112" s="236">
        <v>220</v>
      </c>
      <c r="P112" s="238">
        <v>3.9249268536359098E-3</v>
      </c>
      <c r="Q112" s="110">
        <f t="shared" si="12"/>
        <v>4</v>
      </c>
      <c r="R112" s="110">
        <f t="shared" si="13"/>
        <v>104717</v>
      </c>
      <c r="S112" s="269">
        <f t="shared" si="14"/>
        <v>3.8198191315641202E-3</v>
      </c>
    </row>
    <row r="113" spans="1:19">
      <c r="A113" s="100" t="s">
        <v>888</v>
      </c>
      <c r="B113" s="85">
        <v>17146</v>
      </c>
      <c r="C113" s="85">
        <v>7493</v>
      </c>
      <c r="D113" s="235">
        <f t="shared" si="10"/>
        <v>0.43701154788288815</v>
      </c>
      <c r="E113" s="100">
        <v>2</v>
      </c>
      <c r="F113" s="345">
        <v>18134</v>
      </c>
      <c r="G113" s="101">
        <f>E113/F113*100</f>
        <v>1.1029006286533584E-2</v>
      </c>
      <c r="H113" s="236">
        <v>18175</v>
      </c>
      <c r="I113" s="236">
        <v>7300</v>
      </c>
      <c r="J113" s="237">
        <f t="shared" si="20"/>
        <v>0.40165061898211829</v>
      </c>
      <c r="K113" s="268">
        <v>4</v>
      </c>
      <c r="L113" s="345">
        <v>18828</v>
      </c>
      <c r="M113" s="269">
        <f t="shared" si="11"/>
        <v>2.1244954323348206E-2</v>
      </c>
      <c r="N113" s="236">
        <v>35321</v>
      </c>
      <c r="O113" s="236">
        <v>14793</v>
      </c>
      <c r="P113" s="238">
        <v>0.41881600181195322</v>
      </c>
      <c r="Q113" s="110">
        <f t="shared" si="12"/>
        <v>6</v>
      </c>
      <c r="R113" s="110">
        <f t="shared" si="13"/>
        <v>36962</v>
      </c>
      <c r="S113" s="269">
        <f t="shared" si="14"/>
        <v>1.6232887830745092E-2</v>
      </c>
    </row>
    <row r="114" spans="1:19">
      <c r="A114" s="128" t="s">
        <v>977</v>
      </c>
      <c r="B114" s="85">
        <v>13212</v>
      </c>
      <c r="C114" s="85">
        <v>4636</v>
      </c>
      <c r="D114" s="235">
        <f t="shared" si="10"/>
        <v>0.35089312745988493</v>
      </c>
      <c r="E114" s="128"/>
      <c r="F114" s="347">
        <v>13989</v>
      </c>
      <c r="G114" s="243">
        <v>0</v>
      </c>
      <c r="H114" s="244">
        <v>14069</v>
      </c>
      <c r="I114" s="244">
        <v>4682</v>
      </c>
      <c r="J114" s="237">
        <f t="shared" si="20"/>
        <v>0.3327884000284313</v>
      </c>
      <c r="K114" s="268">
        <v>0</v>
      </c>
      <c r="L114" s="347">
        <v>14700</v>
      </c>
      <c r="M114" s="269">
        <f t="shared" si="11"/>
        <v>0</v>
      </c>
      <c r="N114" s="198">
        <v>27281</v>
      </c>
      <c r="O114" s="198">
        <v>9318</v>
      </c>
      <c r="P114" s="245">
        <v>0.34155639456031672</v>
      </c>
      <c r="Q114" s="110">
        <f t="shared" si="12"/>
        <v>0</v>
      </c>
      <c r="R114" s="110">
        <f t="shared" si="13"/>
        <v>28689</v>
      </c>
      <c r="S114" s="269">
        <f t="shared" si="14"/>
        <v>0</v>
      </c>
    </row>
    <row r="115" spans="1:19">
      <c r="A115" t="s">
        <v>1073</v>
      </c>
      <c r="B115" s="85">
        <v>12848</v>
      </c>
      <c r="C115" s="85">
        <v>2758</v>
      </c>
      <c r="D115" s="235">
        <f t="shared" si="10"/>
        <v>0.21466376089663761</v>
      </c>
      <c r="F115" s="346"/>
      <c r="H115" s="244">
        <v>15908</v>
      </c>
      <c r="I115" s="244">
        <v>2819</v>
      </c>
      <c r="J115" s="237">
        <f t="shared" si="20"/>
        <v>0.17720643701282374</v>
      </c>
      <c r="K115" s="268"/>
      <c r="L115" s="346"/>
      <c r="M115" s="269"/>
      <c r="N115" s="85">
        <v>28756</v>
      </c>
      <c r="O115" s="85">
        <v>5577</v>
      </c>
      <c r="P115" s="237">
        <v>0.19394213381555153</v>
      </c>
      <c r="Q115" s="110">
        <f t="shared" si="12"/>
        <v>0</v>
      </c>
      <c r="R115" s="110">
        <f t="shared" si="13"/>
        <v>0</v>
      </c>
      <c r="S115" s="269"/>
    </row>
    <row r="116" spans="1:19">
      <c r="A116" s="100" t="s">
        <v>978</v>
      </c>
      <c r="B116" s="85">
        <v>11305</v>
      </c>
      <c r="C116" s="85">
        <v>4350</v>
      </c>
      <c r="D116" s="235">
        <f t="shared" si="10"/>
        <v>0.38478549314462629</v>
      </c>
      <c r="E116" s="100"/>
      <c r="F116" s="345">
        <v>11693</v>
      </c>
      <c r="G116" s="101">
        <f t="shared" ref="G116:G122" si="21">E116/F116*100</f>
        <v>0</v>
      </c>
      <c r="H116" s="236">
        <v>11499</v>
      </c>
      <c r="I116" s="236">
        <v>4462</v>
      </c>
      <c r="J116" s="237">
        <f t="shared" si="20"/>
        <v>0.38803374206452734</v>
      </c>
      <c r="K116" s="268">
        <v>0</v>
      </c>
      <c r="L116" s="345">
        <v>11834</v>
      </c>
      <c r="M116" s="269">
        <f t="shared" si="11"/>
        <v>0</v>
      </c>
      <c r="N116" s="236">
        <v>22804</v>
      </c>
      <c r="O116" s="236">
        <v>8812</v>
      </c>
      <c r="P116" s="238">
        <v>0.38642343448517802</v>
      </c>
      <c r="Q116" s="110">
        <f t="shared" si="12"/>
        <v>0</v>
      </c>
      <c r="R116" s="110">
        <f t="shared" si="13"/>
        <v>23527</v>
      </c>
      <c r="S116" s="269">
        <f t="shared" si="14"/>
        <v>0</v>
      </c>
    </row>
    <row r="117" spans="1:19">
      <c r="A117" s="100" t="s">
        <v>880</v>
      </c>
      <c r="B117" s="85">
        <v>11365</v>
      </c>
      <c r="C117" s="85">
        <v>3188</v>
      </c>
      <c r="D117" s="235">
        <f t="shared" si="10"/>
        <v>0.28051033875934889</v>
      </c>
      <c r="E117" s="100">
        <v>1</v>
      </c>
      <c r="F117" s="345">
        <v>11990</v>
      </c>
      <c r="G117" s="101">
        <f t="shared" si="21"/>
        <v>8.3402835696413675E-3</v>
      </c>
      <c r="H117" s="236">
        <v>10746</v>
      </c>
      <c r="I117" s="236">
        <v>3335</v>
      </c>
      <c r="J117" s="237">
        <f t="shared" si="20"/>
        <v>0.31034803647868975</v>
      </c>
      <c r="K117" s="268">
        <v>2</v>
      </c>
      <c r="L117" s="345">
        <v>11148</v>
      </c>
      <c r="M117" s="269">
        <f t="shared" si="11"/>
        <v>1.7940437746681019E-2</v>
      </c>
      <c r="N117" s="236">
        <v>22111</v>
      </c>
      <c r="O117" s="236">
        <v>6523</v>
      </c>
      <c r="P117" s="238">
        <v>0.29501153272126995</v>
      </c>
      <c r="Q117" s="110">
        <f t="shared" si="12"/>
        <v>3</v>
      </c>
      <c r="R117" s="110">
        <f t="shared" si="13"/>
        <v>23138</v>
      </c>
      <c r="S117" s="269">
        <f t="shared" si="14"/>
        <v>1.2965684155933962E-2</v>
      </c>
    </row>
    <row r="118" spans="1:19">
      <c r="A118" s="100" t="s">
        <v>882</v>
      </c>
      <c r="B118" s="85">
        <v>11463</v>
      </c>
      <c r="C118" s="85">
        <v>4305</v>
      </c>
      <c r="D118" s="235">
        <f t="shared" si="10"/>
        <v>0.37555613713687519</v>
      </c>
      <c r="E118" s="100">
        <v>6</v>
      </c>
      <c r="F118" s="345">
        <v>11931</v>
      </c>
      <c r="G118" s="101">
        <f t="shared" si="21"/>
        <v>5.0289162685441285E-2</v>
      </c>
      <c r="H118" s="236">
        <v>11348</v>
      </c>
      <c r="I118" s="236">
        <v>4171</v>
      </c>
      <c r="J118" s="237">
        <f t="shared" si="20"/>
        <v>0.36755375396545648</v>
      </c>
      <c r="K118" s="268">
        <v>5</v>
      </c>
      <c r="L118" s="345">
        <v>11612</v>
      </c>
      <c r="M118" s="269">
        <f t="shared" si="11"/>
        <v>4.3058904581467446E-2</v>
      </c>
      <c r="N118" s="236">
        <v>22811</v>
      </c>
      <c r="O118" s="236">
        <v>8476</v>
      </c>
      <c r="P118" s="238">
        <v>0.37157511726798476</v>
      </c>
      <c r="Q118" s="110">
        <f t="shared" si="12"/>
        <v>11</v>
      </c>
      <c r="R118" s="110">
        <f t="shared" si="13"/>
        <v>23543</v>
      </c>
      <c r="S118" s="269">
        <f t="shared" si="14"/>
        <v>4.6723017457418338E-2</v>
      </c>
    </row>
    <row r="119" spans="1:19">
      <c r="A119" s="100" t="s">
        <v>902</v>
      </c>
      <c r="B119" s="85">
        <v>19284</v>
      </c>
      <c r="C119" s="85">
        <v>4266</v>
      </c>
      <c r="D119" s="235">
        <f t="shared" si="10"/>
        <v>0.22121966397013068</v>
      </c>
      <c r="E119" s="100">
        <v>1</v>
      </c>
      <c r="F119" s="345">
        <v>19811</v>
      </c>
      <c r="G119" s="101">
        <f t="shared" si="21"/>
        <v>5.047700772298218E-3</v>
      </c>
      <c r="H119" s="236">
        <v>21052</v>
      </c>
      <c r="I119" s="236">
        <v>4041</v>
      </c>
      <c r="J119" s="237">
        <f t="shared" si="20"/>
        <v>0.19195325859775794</v>
      </c>
      <c r="K119" s="268">
        <v>2</v>
      </c>
      <c r="L119" s="345">
        <v>21430</v>
      </c>
      <c r="M119" s="269">
        <f t="shared" si="11"/>
        <v>9.3327111525898267E-3</v>
      </c>
      <c r="N119" s="236">
        <v>40336</v>
      </c>
      <c r="O119" s="236">
        <v>8307</v>
      </c>
      <c r="P119" s="238">
        <v>0.20594506148353828</v>
      </c>
      <c r="Q119" s="110">
        <f t="shared" si="12"/>
        <v>3</v>
      </c>
      <c r="R119" s="110">
        <f t="shared" si="13"/>
        <v>41241</v>
      </c>
      <c r="S119" s="269">
        <f t="shared" si="14"/>
        <v>7.2743143958681894E-3</v>
      </c>
    </row>
    <row r="120" spans="1:19">
      <c r="A120" s="100" t="s">
        <v>907</v>
      </c>
      <c r="B120" s="85">
        <v>16650</v>
      </c>
      <c r="C120" s="85">
        <v>7576</v>
      </c>
      <c r="D120" s="235">
        <f t="shared" si="10"/>
        <v>0.45501501501501501</v>
      </c>
      <c r="E120" s="100"/>
      <c r="F120" s="345">
        <v>17254</v>
      </c>
      <c r="G120" s="101">
        <f t="shared" si="21"/>
        <v>0</v>
      </c>
      <c r="H120" s="236">
        <v>17881</v>
      </c>
      <c r="I120" s="236">
        <v>6848</v>
      </c>
      <c r="J120" s="237">
        <f t="shared" si="20"/>
        <v>0.38297634360494381</v>
      </c>
      <c r="K120" s="268">
        <v>3</v>
      </c>
      <c r="L120" s="345">
        <v>18204</v>
      </c>
      <c r="M120" s="269">
        <f t="shared" si="11"/>
        <v>1.6479894528675015E-2</v>
      </c>
      <c r="N120" s="236">
        <v>34531</v>
      </c>
      <c r="O120" s="236">
        <v>14424</v>
      </c>
      <c r="P120" s="238">
        <v>0.41771162144160318</v>
      </c>
      <c r="Q120" s="110">
        <f t="shared" si="12"/>
        <v>3</v>
      </c>
      <c r="R120" s="110">
        <f t="shared" si="13"/>
        <v>35458</v>
      </c>
      <c r="S120" s="269">
        <f t="shared" si="14"/>
        <v>8.4607140842687112E-3</v>
      </c>
    </row>
    <row r="121" spans="1:19">
      <c r="A121" s="100" t="s">
        <v>908</v>
      </c>
      <c r="B121" s="85">
        <v>9408</v>
      </c>
      <c r="C121" s="85">
        <v>3318</v>
      </c>
      <c r="D121" s="235">
        <f t="shared" si="10"/>
        <v>0.35267857142857145</v>
      </c>
      <c r="E121" s="100"/>
      <c r="F121" s="345">
        <v>9923</v>
      </c>
      <c r="G121" s="101">
        <f t="shared" si="21"/>
        <v>0</v>
      </c>
      <c r="H121" s="236">
        <v>10380</v>
      </c>
      <c r="I121" s="236">
        <v>3348</v>
      </c>
      <c r="J121" s="237">
        <f t="shared" si="20"/>
        <v>0.32254335260115607</v>
      </c>
      <c r="K121" s="268">
        <v>1</v>
      </c>
      <c r="L121" s="345">
        <v>11262</v>
      </c>
      <c r="M121" s="269">
        <f t="shared" si="11"/>
        <v>8.8794175102113303E-3</v>
      </c>
      <c r="N121" s="236">
        <v>19788</v>
      </c>
      <c r="O121" s="236">
        <v>6666</v>
      </c>
      <c r="P121" s="238">
        <v>0.33687083080654945</v>
      </c>
      <c r="Q121" s="110">
        <f t="shared" si="12"/>
        <v>1</v>
      </c>
      <c r="R121" s="110">
        <f t="shared" si="13"/>
        <v>21185</v>
      </c>
      <c r="S121" s="269">
        <f t="shared" si="14"/>
        <v>4.7203209818267641E-3</v>
      </c>
    </row>
    <row r="122" spans="1:19" s="61" customFormat="1">
      <c r="A122" s="239" t="s">
        <v>1074</v>
      </c>
      <c r="B122" s="89">
        <v>89320</v>
      </c>
      <c r="C122" s="89">
        <v>51557</v>
      </c>
      <c r="D122" s="232">
        <f t="shared" si="10"/>
        <v>0.57721674876847295</v>
      </c>
      <c r="E122" s="34">
        <v>28</v>
      </c>
      <c r="F122" s="343">
        <v>94810</v>
      </c>
      <c r="G122" s="234">
        <f t="shared" si="21"/>
        <v>2.953274970994621E-2</v>
      </c>
      <c r="H122" s="241">
        <v>98123</v>
      </c>
      <c r="I122" s="241">
        <v>49771</v>
      </c>
      <c r="J122" s="232">
        <f t="shared" si="20"/>
        <v>0.50723072062615293</v>
      </c>
      <c r="K122" s="34">
        <v>30</v>
      </c>
      <c r="L122" s="246">
        <v>104520</v>
      </c>
      <c r="M122" s="234">
        <f t="shared" si="11"/>
        <v>2.8702640642939151E-2</v>
      </c>
      <c r="N122" s="89">
        <v>187443</v>
      </c>
      <c r="O122" s="89">
        <v>101328</v>
      </c>
      <c r="P122" s="232">
        <v>0.54058033642227232</v>
      </c>
      <c r="Q122" s="61">
        <f t="shared" si="12"/>
        <v>58</v>
      </c>
      <c r="R122" s="61">
        <f t="shared" si="13"/>
        <v>199330</v>
      </c>
      <c r="S122" s="234">
        <f t="shared" si="14"/>
        <v>2.9097476546430544E-2</v>
      </c>
    </row>
    <row r="123" spans="1:19">
      <c r="A123" s="100" t="s">
        <v>969</v>
      </c>
      <c r="B123" s="85">
        <v>6059</v>
      </c>
      <c r="C123" s="85">
        <v>4056</v>
      </c>
      <c r="D123" s="235">
        <f t="shared" si="10"/>
        <v>0.6694173956098366</v>
      </c>
      <c r="E123" s="100"/>
      <c r="F123" s="345">
        <v>6209</v>
      </c>
      <c r="G123" s="101">
        <f>E123/F123*100</f>
        <v>0</v>
      </c>
      <c r="H123" s="236">
        <v>7690</v>
      </c>
      <c r="I123" s="236">
        <v>4014</v>
      </c>
      <c r="J123" s="237">
        <f t="shared" si="20"/>
        <v>0.52197659297789334</v>
      </c>
      <c r="K123" s="268">
        <v>0</v>
      </c>
      <c r="L123" s="345">
        <v>7841</v>
      </c>
      <c r="M123" s="269">
        <f t="shared" si="11"/>
        <v>0</v>
      </c>
      <c r="N123" s="236">
        <v>13749</v>
      </c>
      <c r="O123" s="236">
        <v>8070</v>
      </c>
      <c r="P123" s="238">
        <v>0.58695177831114986</v>
      </c>
      <c r="Q123" s="110">
        <f t="shared" si="12"/>
        <v>0</v>
      </c>
      <c r="R123" s="110">
        <f t="shared" si="13"/>
        <v>14050</v>
      </c>
      <c r="S123" s="269">
        <f t="shared" si="14"/>
        <v>0</v>
      </c>
    </row>
    <row r="124" spans="1:19">
      <c r="A124" s="100" t="s">
        <v>991</v>
      </c>
      <c r="B124" s="85">
        <v>3723</v>
      </c>
      <c r="C124" s="85">
        <v>2498</v>
      </c>
      <c r="D124" s="235">
        <f t="shared" si="10"/>
        <v>0.67096427612140752</v>
      </c>
      <c r="E124" s="100"/>
      <c r="F124" s="345">
        <v>4107</v>
      </c>
      <c r="G124" s="101">
        <f>E124/F124*100</f>
        <v>0</v>
      </c>
      <c r="H124" s="236">
        <v>3977</v>
      </c>
      <c r="I124" s="236">
        <v>2599</v>
      </c>
      <c r="J124" s="237">
        <f t="shared" si="20"/>
        <v>0.65350766909730951</v>
      </c>
      <c r="K124" s="268">
        <v>0</v>
      </c>
      <c r="L124" s="345">
        <v>4301</v>
      </c>
      <c r="M124" s="269">
        <f t="shared" si="11"/>
        <v>0</v>
      </c>
      <c r="N124" s="236">
        <v>7700</v>
      </c>
      <c r="O124" s="236">
        <v>5097</v>
      </c>
      <c r="P124" s="238">
        <v>0.66194805194805195</v>
      </c>
      <c r="Q124" s="110">
        <f t="shared" si="12"/>
        <v>0</v>
      </c>
      <c r="R124" s="110">
        <f t="shared" si="13"/>
        <v>8408</v>
      </c>
      <c r="S124" s="269">
        <f t="shared" si="14"/>
        <v>0</v>
      </c>
    </row>
    <row r="125" spans="1:19">
      <c r="A125" s="128" t="s">
        <v>985</v>
      </c>
      <c r="B125" s="85">
        <v>10088</v>
      </c>
      <c r="C125" s="85">
        <v>7420</v>
      </c>
      <c r="D125" s="235">
        <f t="shared" si="10"/>
        <v>0.7355273592386995</v>
      </c>
      <c r="E125" s="128"/>
      <c r="F125" s="347">
        <v>10540</v>
      </c>
      <c r="G125" s="243">
        <v>0</v>
      </c>
      <c r="H125" s="244">
        <v>10226</v>
      </c>
      <c r="I125" s="244">
        <v>7107</v>
      </c>
      <c r="J125" s="237">
        <f t="shared" si="20"/>
        <v>0.69499315470369649</v>
      </c>
      <c r="K125" s="268">
        <v>0</v>
      </c>
      <c r="L125" s="347">
        <v>10494</v>
      </c>
      <c r="M125" s="269">
        <f t="shared" si="11"/>
        <v>0</v>
      </c>
      <c r="N125" s="198">
        <v>20314</v>
      </c>
      <c r="O125" s="198">
        <v>14527</v>
      </c>
      <c r="P125" s="245">
        <v>0.71512257556365066</v>
      </c>
      <c r="Q125" s="110">
        <f t="shared" si="12"/>
        <v>0</v>
      </c>
      <c r="R125" s="110">
        <f t="shared" si="13"/>
        <v>21034</v>
      </c>
      <c r="S125" s="269">
        <f t="shared" si="14"/>
        <v>0</v>
      </c>
    </row>
    <row r="126" spans="1:19">
      <c r="A126" s="100" t="s">
        <v>1075</v>
      </c>
      <c r="B126" s="85">
        <v>6148</v>
      </c>
      <c r="C126" s="85">
        <v>3608</v>
      </c>
      <c r="D126" s="235">
        <f t="shared" si="10"/>
        <v>0.58685751463890701</v>
      </c>
      <c r="E126" s="100"/>
      <c r="F126" s="345">
        <v>6500</v>
      </c>
      <c r="G126" s="101">
        <f>E126/F126*100</f>
        <v>0</v>
      </c>
      <c r="H126" s="236">
        <v>6276</v>
      </c>
      <c r="I126" s="236">
        <v>3407</v>
      </c>
      <c r="J126" s="237">
        <f t="shared" si="20"/>
        <v>0.54286169534735496</v>
      </c>
      <c r="K126" s="268">
        <v>0</v>
      </c>
      <c r="L126" s="345">
        <v>6446</v>
      </c>
      <c r="M126" s="269">
        <f t="shared" si="11"/>
        <v>0</v>
      </c>
      <c r="N126" s="236">
        <v>12424</v>
      </c>
      <c r="O126" s="236">
        <v>7015</v>
      </c>
      <c r="P126" s="238">
        <v>0.5646329684481648</v>
      </c>
      <c r="Q126" s="110">
        <f t="shared" si="12"/>
        <v>0</v>
      </c>
      <c r="R126" s="110">
        <f t="shared" si="13"/>
        <v>12946</v>
      </c>
      <c r="S126" s="269">
        <f t="shared" si="14"/>
        <v>0</v>
      </c>
    </row>
    <row r="127" spans="1:19">
      <c r="A127" s="100" t="s">
        <v>986</v>
      </c>
      <c r="B127" s="85">
        <v>2694</v>
      </c>
      <c r="C127" s="85">
        <v>1850</v>
      </c>
      <c r="D127" s="235">
        <f t="shared" si="10"/>
        <v>0.68671121009651082</v>
      </c>
      <c r="E127" s="100"/>
      <c r="F127" s="345">
        <v>2822</v>
      </c>
      <c r="G127" s="101">
        <f>E127/F127*100</f>
        <v>0</v>
      </c>
      <c r="H127" s="236">
        <v>2552</v>
      </c>
      <c r="I127" s="236">
        <v>1729</v>
      </c>
      <c r="J127" s="237">
        <f t="shared" si="20"/>
        <v>0.67750783699059558</v>
      </c>
      <c r="K127" s="268">
        <v>0</v>
      </c>
      <c r="L127" s="345">
        <v>2601</v>
      </c>
      <c r="M127" s="269">
        <f t="shared" si="11"/>
        <v>0</v>
      </c>
      <c r="N127" s="236">
        <v>5246</v>
      </c>
      <c r="O127" s="236">
        <v>3579</v>
      </c>
      <c r="P127" s="238">
        <v>0.68223408311094169</v>
      </c>
      <c r="Q127" s="110">
        <f t="shared" si="12"/>
        <v>0</v>
      </c>
      <c r="R127" s="110">
        <f t="shared" si="13"/>
        <v>5423</v>
      </c>
      <c r="S127" s="269">
        <f t="shared" si="14"/>
        <v>0</v>
      </c>
    </row>
    <row r="128" spans="1:19">
      <c r="A128" s="128" t="s">
        <v>987</v>
      </c>
      <c r="B128" s="85">
        <v>5034</v>
      </c>
      <c r="C128" s="85">
        <v>2990</v>
      </c>
      <c r="D128" s="235">
        <f t="shared" si="10"/>
        <v>0.5939610647596345</v>
      </c>
      <c r="E128" s="128"/>
      <c r="F128" s="347">
        <v>5219</v>
      </c>
      <c r="G128" s="243">
        <v>0</v>
      </c>
      <c r="H128" s="244">
        <v>5815</v>
      </c>
      <c r="I128" s="244">
        <v>2650</v>
      </c>
      <c r="J128" s="237">
        <f t="shared" si="20"/>
        <v>0.45571797076526227</v>
      </c>
      <c r="K128" s="268">
        <v>0</v>
      </c>
      <c r="L128" s="347">
        <v>5939</v>
      </c>
      <c r="M128" s="269">
        <f t="shared" si="11"/>
        <v>0</v>
      </c>
      <c r="N128" s="198">
        <v>10849</v>
      </c>
      <c r="O128" s="198">
        <v>5640</v>
      </c>
      <c r="P128" s="245">
        <v>0.51986358189694903</v>
      </c>
      <c r="Q128" s="110">
        <f t="shared" si="12"/>
        <v>0</v>
      </c>
      <c r="R128" s="110">
        <f t="shared" si="13"/>
        <v>11158</v>
      </c>
      <c r="S128" s="269">
        <f t="shared" si="14"/>
        <v>0</v>
      </c>
    </row>
    <row r="129" spans="1:19">
      <c r="A129" s="100" t="s">
        <v>970</v>
      </c>
      <c r="B129" s="85">
        <v>5973</v>
      </c>
      <c r="C129" s="85">
        <v>4003</v>
      </c>
      <c r="D129" s="235">
        <f t="shared" si="10"/>
        <v>0.67018248786204593</v>
      </c>
      <c r="E129" s="100"/>
      <c r="F129" s="345">
        <v>6257</v>
      </c>
      <c r="G129" s="101">
        <f t="shared" ref="G129:G178" si="22">E129/F129*100</f>
        <v>0</v>
      </c>
      <c r="H129" s="236">
        <v>6120</v>
      </c>
      <c r="I129" s="236">
        <v>3982</v>
      </c>
      <c r="J129" s="237">
        <f t="shared" si="20"/>
        <v>0.65065359477124185</v>
      </c>
      <c r="K129" s="268">
        <v>0</v>
      </c>
      <c r="L129" s="345">
        <v>6283</v>
      </c>
      <c r="M129" s="269">
        <f t="shared" si="11"/>
        <v>0</v>
      </c>
      <c r="N129" s="236">
        <v>12093</v>
      </c>
      <c r="O129" s="236">
        <v>7985</v>
      </c>
      <c r="P129" s="238">
        <v>0.66029934672951296</v>
      </c>
      <c r="Q129" s="110">
        <f t="shared" si="12"/>
        <v>0</v>
      </c>
      <c r="R129" s="110">
        <f t="shared" si="13"/>
        <v>12540</v>
      </c>
      <c r="S129" s="269">
        <f t="shared" si="14"/>
        <v>0</v>
      </c>
    </row>
    <row r="130" spans="1:19">
      <c r="A130" s="100" t="s">
        <v>972</v>
      </c>
      <c r="B130" s="85">
        <v>8997</v>
      </c>
      <c r="C130" s="85">
        <v>4472</v>
      </c>
      <c r="D130" s="235">
        <f t="shared" si="10"/>
        <v>0.49705457374680451</v>
      </c>
      <c r="E130" s="100"/>
      <c r="F130" s="345">
        <v>9585</v>
      </c>
      <c r="G130" s="101">
        <f t="shared" si="22"/>
        <v>0</v>
      </c>
      <c r="H130" s="236">
        <v>11369</v>
      </c>
      <c r="I130" s="236">
        <v>4396</v>
      </c>
      <c r="J130" s="237">
        <f t="shared" si="20"/>
        <v>0.38666549388688537</v>
      </c>
      <c r="K130" s="268">
        <v>0</v>
      </c>
      <c r="L130" s="345">
        <v>13258</v>
      </c>
      <c r="M130" s="269">
        <f t="shared" si="11"/>
        <v>0</v>
      </c>
      <c r="N130" s="236">
        <v>20366</v>
      </c>
      <c r="O130" s="236">
        <v>8868</v>
      </c>
      <c r="P130" s="238">
        <v>0.43543160168908968</v>
      </c>
      <c r="Q130" s="110">
        <f t="shared" si="12"/>
        <v>0</v>
      </c>
      <c r="R130" s="110">
        <f t="shared" si="13"/>
        <v>22843</v>
      </c>
      <c r="S130" s="269">
        <f t="shared" si="14"/>
        <v>0</v>
      </c>
    </row>
    <row r="131" spans="1:19">
      <c r="A131" s="100" t="s">
        <v>974</v>
      </c>
      <c r="B131" s="85">
        <v>11651</v>
      </c>
      <c r="C131" s="85">
        <v>6769</v>
      </c>
      <c r="D131" s="235">
        <f t="shared" si="10"/>
        <v>0.58098017337567587</v>
      </c>
      <c r="E131" s="100"/>
      <c r="F131" s="345">
        <v>12192</v>
      </c>
      <c r="G131" s="101">
        <f t="shared" si="22"/>
        <v>0</v>
      </c>
      <c r="H131" s="236">
        <v>11039</v>
      </c>
      <c r="I131" s="236">
        <v>6558</v>
      </c>
      <c r="J131" s="237">
        <f t="shared" si="20"/>
        <v>0.5940755503215871</v>
      </c>
      <c r="K131" s="268">
        <v>0</v>
      </c>
      <c r="L131" s="345">
        <v>11519</v>
      </c>
      <c r="M131" s="269">
        <f t="shared" si="11"/>
        <v>0</v>
      </c>
      <c r="N131" s="236">
        <v>22690</v>
      </c>
      <c r="O131" s="236">
        <v>13327</v>
      </c>
      <c r="P131" s="238">
        <v>0.58735125605993832</v>
      </c>
      <c r="Q131" s="110">
        <f t="shared" si="12"/>
        <v>0</v>
      </c>
      <c r="R131" s="110">
        <f t="shared" si="13"/>
        <v>23711</v>
      </c>
      <c r="S131" s="269">
        <f t="shared" si="14"/>
        <v>0</v>
      </c>
    </row>
    <row r="132" spans="1:19">
      <c r="A132" s="100" t="s">
        <v>988</v>
      </c>
      <c r="B132" s="85">
        <v>5458</v>
      </c>
      <c r="C132" s="85">
        <v>2155</v>
      </c>
      <c r="D132" s="235">
        <f t="shared" ref="D132:D195" si="23">C132/B132</f>
        <v>0.39483327226090142</v>
      </c>
      <c r="E132" s="100"/>
      <c r="F132" s="345">
        <v>5931</v>
      </c>
      <c r="G132" s="101">
        <f t="shared" si="22"/>
        <v>0</v>
      </c>
      <c r="H132" s="236">
        <v>6681</v>
      </c>
      <c r="I132" s="236">
        <v>2126</v>
      </c>
      <c r="J132" s="237">
        <f t="shared" si="20"/>
        <v>0.3182158359527017</v>
      </c>
      <c r="K132" s="268">
        <v>0</v>
      </c>
      <c r="L132" s="345">
        <v>7183</v>
      </c>
      <c r="M132" s="269">
        <f t="shared" ref="M132:M195" si="24">K132/L132*100</f>
        <v>0</v>
      </c>
      <c r="N132" s="236">
        <v>12139</v>
      </c>
      <c r="O132" s="236">
        <v>4281</v>
      </c>
      <c r="P132" s="238">
        <v>0.35266496416508775</v>
      </c>
      <c r="Q132" s="110">
        <f t="shared" ref="Q132:R195" si="25">SUM(E132,K132)</f>
        <v>0</v>
      </c>
      <c r="R132" s="110">
        <f t="shared" si="25"/>
        <v>13114</v>
      </c>
      <c r="S132" s="269">
        <f t="shared" ref="S132:S195" si="26">Q132/R132*100</f>
        <v>0</v>
      </c>
    </row>
    <row r="133" spans="1:19">
      <c r="A133" s="100" t="s">
        <v>971</v>
      </c>
      <c r="B133" s="85">
        <v>5858</v>
      </c>
      <c r="C133" s="85">
        <v>4082</v>
      </c>
      <c r="D133" s="235">
        <f t="shared" si="23"/>
        <v>0.69682485489928303</v>
      </c>
      <c r="E133" s="100"/>
      <c r="F133" s="345">
        <v>6028</v>
      </c>
      <c r="G133" s="101">
        <f t="shared" si="22"/>
        <v>0</v>
      </c>
      <c r="H133" s="236">
        <v>5843</v>
      </c>
      <c r="I133" s="236">
        <v>3492</v>
      </c>
      <c r="J133" s="237">
        <f t="shared" si="20"/>
        <v>0.59763819955502306</v>
      </c>
      <c r="K133" s="268">
        <v>0</v>
      </c>
      <c r="L133" s="345">
        <v>6027</v>
      </c>
      <c r="M133" s="269">
        <f t="shared" si="24"/>
        <v>0</v>
      </c>
      <c r="N133" s="236">
        <v>11701</v>
      </c>
      <c r="O133" s="236">
        <v>7574</v>
      </c>
      <c r="P133" s="238">
        <v>0.64729510298265103</v>
      </c>
      <c r="Q133" s="110">
        <f t="shared" si="25"/>
        <v>0</v>
      </c>
      <c r="R133" s="110">
        <f t="shared" si="25"/>
        <v>12055</v>
      </c>
      <c r="S133" s="269">
        <f t="shared" si="26"/>
        <v>0</v>
      </c>
    </row>
    <row r="134" spans="1:19">
      <c r="A134" s="100" t="s">
        <v>1076</v>
      </c>
      <c r="B134" s="85">
        <v>1370</v>
      </c>
      <c r="C134" s="85">
        <v>934</v>
      </c>
      <c r="D134" s="235">
        <f t="shared" si="23"/>
        <v>0.68175182481751828</v>
      </c>
      <c r="E134" s="100"/>
      <c r="F134" s="345">
        <v>1490</v>
      </c>
      <c r="G134" s="101">
        <f t="shared" si="22"/>
        <v>0</v>
      </c>
      <c r="H134" s="236">
        <v>1442</v>
      </c>
      <c r="I134" s="236">
        <v>1026</v>
      </c>
      <c r="J134" s="237">
        <f t="shared" si="20"/>
        <v>0.71151178918169211</v>
      </c>
      <c r="K134" s="268">
        <v>0</v>
      </c>
      <c r="L134" s="345">
        <v>1505</v>
      </c>
      <c r="M134" s="269">
        <f t="shared" si="24"/>
        <v>0</v>
      </c>
      <c r="N134" s="236">
        <v>2812</v>
      </c>
      <c r="O134" s="236">
        <v>1960</v>
      </c>
      <c r="P134" s="238">
        <v>0.69701280227596019</v>
      </c>
      <c r="Q134" s="110">
        <f t="shared" si="25"/>
        <v>0</v>
      </c>
      <c r="R134" s="110">
        <f t="shared" si="25"/>
        <v>2995</v>
      </c>
      <c r="S134" s="269">
        <f t="shared" si="26"/>
        <v>0</v>
      </c>
    </row>
    <row r="135" spans="1:19">
      <c r="A135" s="100" t="s">
        <v>973</v>
      </c>
      <c r="B135" s="85">
        <v>10686</v>
      </c>
      <c r="C135" s="85">
        <v>2710</v>
      </c>
      <c r="D135" s="235">
        <f t="shared" si="23"/>
        <v>0.25360284484372075</v>
      </c>
      <c r="E135" s="100"/>
      <c r="F135" s="345">
        <v>12124</v>
      </c>
      <c r="G135" s="101">
        <f t="shared" si="22"/>
        <v>0</v>
      </c>
      <c r="H135" s="236">
        <v>13336</v>
      </c>
      <c r="I135" s="236">
        <v>2559</v>
      </c>
      <c r="J135" s="237">
        <f t="shared" si="20"/>
        <v>0.19188662267546491</v>
      </c>
      <c r="K135" s="268">
        <v>0</v>
      </c>
      <c r="L135" s="345">
        <v>15206</v>
      </c>
      <c r="M135" s="269">
        <f t="shared" si="24"/>
        <v>0</v>
      </c>
      <c r="N135" s="236">
        <v>24022</v>
      </c>
      <c r="O135" s="236">
        <v>5269</v>
      </c>
      <c r="P135" s="238">
        <v>0.21934060444592457</v>
      </c>
      <c r="Q135" s="110">
        <f t="shared" si="25"/>
        <v>0</v>
      </c>
      <c r="R135" s="110">
        <f t="shared" si="25"/>
        <v>27330</v>
      </c>
      <c r="S135" s="269">
        <f t="shared" si="26"/>
        <v>0</v>
      </c>
    </row>
    <row r="136" spans="1:19">
      <c r="A136" s="100" t="s">
        <v>990</v>
      </c>
      <c r="B136" s="85">
        <v>5581</v>
      </c>
      <c r="C136" s="85">
        <v>4010</v>
      </c>
      <c r="D136" s="235">
        <f t="shared" si="23"/>
        <v>0.71850922773696468</v>
      </c>
      <c r="E136" s="100"/>
      <c r="F136" s="345">
        <v>5806</v>
      </c>
      <c r="G136" s="101">
        <f t="shared" si="22"/>
        <v>0</v>
      </c>
      <c r="H136" s="236">
        <v>5757</v>
      </c>
      <c r="I136" s="236">
        <v>4126</v>
      </c>
      <c r="J136" s="237">
        <f t="shared" si="20"/>
        <v>0.71669272190376931</v>
      </c>
      <c r="K136" s="268">
        <v>0</v>
      </c>
      <c r="L136" s="345">
        <v>5917</v>
      </c>
      <c r="M136" s="269">
        <f t="shared" si="24"/>
        <v>0</v>
      </c>
      <c r="N136" s="236">
        <v>11338</v>
      </c>
      <c r="O136" s="236">
        <v>8136</v>
      </c>
      <c r="P136" s="238">
        <v>0.71758687599223847</v>
      </c>
      <c r="Q136" s="110">
        <f t="shared" si="25"/>
        <v>0</v>
      </c>
      <c r="R136" s="110">
        <f t="shared" si="25"/>
        <v>11723</v>
      </c>
      <c r="S136" s="269">
        <f t="shared" si="26"/>
        <v>0</v>
      </c>
    </row>
    <row r="137" spans="1:19">
      <c r="A137" s="100" t="s">
        <v>1077</v>
      </c>
      <c r="D137" s="250"/>
      <c r="E137" s="100">
        <v>1</v>
      </c>
      <c r="F137" s="345">
        <v>1814</v>
      </c>
      <c r="G137" s="101">
        <f t="shared" si="22"/>
        <v>5.5126791620727672E-2</v>
      </c>
      <c r="H137" s="251"/>
      <c r="I137" s="251"/>
      <c r="J137" s="252"/>
      <c r="K137" s="268">
        <v>0</v>
      </c>
      <c r="L137" s="345">
        <v>1754</v>
      </c>
      <c r="M137" s="269">
        <f t="shared" si="24"/>
        <v>0</v>
      </c>
      <c r="N137" s="236"/>
      <c r="O137" s="236"/>
      <c r="P137" s="238"/>
      <c r="Q137" s="110">
        <f t="shared" si="25"/>
        <v>1</v>
      </c>
      <c r="R137" s="110">
        <f t="shared" si="25"/>
        <v>3568</v>
      </c>
      <c r="S137" s="269">
        <f t="shared" si="26"/>
        <v>2.8026905829596414E-2</v>
      </c>
    </row>
    <row r="138" spans="1:19">
      <c r="A138" s="100" t="s">
        <v>1078</v>
      </c>
      <c r="D138" s="250"/>
      <c r="E138" s="100"/>
      <c r="F138" s="345">
        <v>1149</v>
      </c>
      <c r="G138" s="167">
        <f t="shared" si="22"/>
        <v>0</v>
      </c>
      <c r="H138" s="251"/>
      <c r="I138" s="251"/>
      <c r="J138" s="252"/>
      <c r="K138" s="268">
        <v>0</v>
      </c>
      <c r="L138" s="345">
        <v>1199</v>
      </c>
      <c r="M138" s="269">
        <f t="shared" si="24"/>
        <v>0</v>
      </c>
      <c r="N138" s="236"/>
      <c r="O138" s="236"/>
      <c r="P138" s="238"/>
      <c r="Q138" s="110">
        <f t="shared" si="25"/>
        <v>0</v>
      </c>
      <c r="R138" s="110">
        <f t="shared" si="25"/>
        <v>2348</v>
      </c>
      <c r="S138" s="269">
        <f t="shared" si="26"/>
        <v>0</v>
      </c>
    </row>
    <row r="139" spans="1:19">
      <c r="A139" s="100" t="s">
        <v>1079</v>
      </c>
      <c r="D139" s="250"/>
      <c r="E139" s="100"/>
      <c r="F139" s="345">
        <v>1449</v>
      </c>
      <c r="G139" s="167">
        <f t="shared" si="22"/>
        <v>0</v>
      </c>
      <c r="H139" s="251"/>
      <c r="I139" s="251"/>
      <c r="J139" s="252"/>
      <c r="K139" s="268">
        <v>0</v>
      </c>
      <c r="L139" s="345">
        <v>1448</v>
      </c>
      <c r="M139" s="269">
        <f t="shared" si="24"/>
        <v>0</v>
      </c>
      <c r="N139" s="236"/>
      <c r="O139" s="236"/>
      <c r="P139" s="238"/>
      <c r="Q139" s="110">
        <f t="shared" si="25"/>
        <v>0</v>
      </c>
      <c r="R139" s="110">
        <f t="shared" si="25"/>
        <v>2897</v>
      </c>
      <c r="S139" s="269">
        <f t="shared" si="26"/>
        <v>0</v>
      </c>
    </row>
    <row r="140" spans="1:19">
      <c r="A140" s="100" t="s">
        <v>1080</v>
      </c>
      <c r="D140" s="250"/>
      <c r="E140" s="100">
        <v>2</v>
      </c>
      <c r="F140" s="345">
        <v>1910</v>
      </c>
      <c r="G140" s="167">
        <f t="shared" si="22"/>
        <v>0.10471204188481677</v>
      </c>
      <c r="H140" s="251"/>
      <c r="I140" s="251"/>
      <c r="J140" s="252"/>
      <c r="K140" s="100">
        <v>2</v>
      </c>
      <c r="L140" s="345">
        <v>1884</v>
      </c>
      <c r="M140" s="269">
        <f t="shared" si="24"/>
        <v>0.10615711252653928</v>
      </c>
      <c r="N140" s="236"/>
      <c r="O140" s="236"/>
      <c r="P140" s="238"/>
      <c r="Q140" s="110">
        <f t="shared" si="25"/>
        <v>4</v>
      </c>
      <c r="R140" s="110">
        <f t="shared" si="25"/>
        <v>3794</v>
      </c>
      <c r="S140" s="269">
        <f t="shared" si="26"/>
        <v>0.10542962572482868</v>
      </c>
    </row>
    <row r="141" spans="1:19">
      <c r="A141" s="100" t="s">
        <v>1081</v>
      </c>
      <c r="D141" s="250"/>
      <c r="E141" s="100">
        <v>1</v>
      </c>
      <c r="F141" s="345">
        <v>2958</v>
      </c>
      <c r="G141" s="167">
        <f t="shared" si="22"/>
        <v>3.3806626098715348E-2</v>
      </c>
      <c r="H141" s="251"/>
      <c r="I141" s="251"/>
      <c r="J141" s="252"/>
      <c r="K141" s="100">
        <v>1</v>
      </c>
      <c r="L141" s="345">
        <v>3102</v>
      </c>
      <c r="M141" s="269">
        <f t="shared" si="24"/>
        <v>3.2237266279819474E-2</v>
      </c>
      <c r="N141" s="236"/>
      <c r="O141" s="236"/>
      <c r="P141" s="238"/>
      <c r="Q141" s="110">
        <f t="shared" si="25"/>
        <v>2</v>
      </c>
      <c r="R141" s="110">
        <f t="shared" si="25"/>
        <v>6060</v>
      </c>
      <c r="S141" s="269">
        <f t="shared" si="26"/>
        <v>3.3003300330033E-2</v>
      </c>
    </row>
    <row r="142" spans="1:19">
      <c r="A142" s="100" t="s">
        <v>1082</v>
      </c>
      <c r="D142" s="250"/>
      <c r="E142" s="100">
        <v>2</v>
      </c>
      <c r="F142" s="345">
        <v>2669</v>
      </c>
      <c r="G142" s="167">
        <f t="shared" si="22"/>
        <v>7.4934432371674783E-2</v>
      </c>
      <c r="H142" s="251"/>
      <c r="I142" s="251"/>
      <c r="J142" s="252"/>
      <c r="K142" s="100">
        <v>2</v>
      </c>
      <c r="L142" s="345">
        <v>2695</v>
      </c>
      <c r="M142" s="269">
        <f t="shared" si="24"/>
        <v>7.4211502782931357E-2</v>
      </c>
      <c r="N142" s="236"/>
      <c r="O142" s="236"/>
      <c r="P142" s="238"/>
      <c r="Q142" s="110">
        <f t="shared" si="25"/>
        <v>4</v>
      </c>
      <c r="R142" s="110">
        <f t="shared" si="25"/>
        <v>5364</v>
      </c>
      <c r="S142" s="269">
        <f t="shared" si="26"/>
        <v>7.4571215510812819E-2</v>
      </c>
    </row>
    <row r="143" spans="1:19">
      <c r="A143" s="100" t="s">
        <v>1083</v>
      </c>
      <c r="D143" s="250"/>
      <c r="E143" s="100"/>
      <c r="F143" s="345">
        <v>1513</v>
      </c>
      <c r="G143" s="167">
        <f t="shared" si="22"/>
        <v>0</v>
      </c>
      <c r="H143" s="251"/>
      <c r="I143" s="251"/>
      <c r="J143" s="252"/>
      <c r="K143" s="100">
        <v>1</v>
      </c>
      <c r="L143" s="345">
        <v>1856</v>
      </c>
      <c r="M143" s="269">
        <f t="shared" si="24"/>
        <v>5.3879310344827583E-2</v>
      </c>
      <c r="N143" s="236"/>
      <c r="O143" s="236"/>
      <c r="P143" s="238"/>
      <c r="Q143" s="110">
        <f t="shared" si="25"/>
        <v>1</v>
      </c>
      <c r="R143" s="110">
        <f t="shared" si="25"/>
        <v>3369</v>
      </c>
      <c r="S143" s="269">
        <f t="shared" si="26"/>
        <v>2.9682398337785694E-2</v>
      </c>
    </row>
    <row r="144" spans="1:19">
      <c r="A144" s="100" t="s">
        <v>1084</v>
      </c>
      <c r="D144" s="250"/>
      <c r="E144" s="100"/>
      <c r="F144" s="345">
        <v>221</v>
      </c>
      <c r="G144" s="167">
        <f t="shared" si="22"/>
        <v>0</v>
      </c>
      <c r="H144" s="251"/>
      <c r="I144" s="251"/>
      <c r="J144" s="252"/>
      <c r="K144" s="268">
        <v>0</v>
      </c>
      <c r="L144" s="345">
        <v>204</v>
      </c>
      <c r="M144" s="269">
        <f t="shared" si="24"/>
        <v>0</v>
      </c>
      <c r="N144" s="236"/>
      <c r="O144" s="236"/>
      <c r="P144" s="238"/>
      <c r="Q144" s="110">
        <f t="shared" si="25"/>
        <v>0</v>
      </c>
      <c r="R144" s="110">
        <f t="shared" si="25"/>
        <v>425</v>
      </c>
      <c r="S144" s="269">
        <f t="shared" si="26"/>
        <v>0</v>
      </c>
    </row>
    <row r="145" spans="1:19">
      <c r="A145" s="100" t="s">
        <v>1085</v>
      </c>
      <c r="D145" s="250"/>
      <c r="E145" s="100">
        <v>1</v>
      </c>
      <c r="F145" s="345">
        <v>1171</v>
      </c>
      <c r="G145" s="101">
        <f t="shared" si="22"/>
        <v>8.5397096498719044E-2</v>
      </c>
      <c r="H145" s="251"/>
      <c r="I145" s="251"/>
      <c r="J145" s="252"/>
      <c r="K145" s="268">
        <v>0</v>
      </c>
      <c r="L145" s="345">
        <v>1300</v>
      </c>
      <c r="M145" s="269">
        <f t="shared" si="24"/>
        <v>0</v>
      </c>
      <c r="N145" s="236"/>
      <c r="O145" s="236"/>
      <c r="P145" s="238"/>
      <c r="Q145" s="110">
        <f t="shared" si="25"/>
        <v>1</v>
      </c>
      <c r="R145" s="110">
        <f t="shared" si="25"/>
        <v>2471</v>
      </c>
      <c r="S145" s="269">
        <f t="shared" si="26"/>
        <v>4.0469445568595712E-2</v>
      </c>
    </row>
    <row r="146" spans="1:19">
      <c r="A146" s="100" t="s">
        <v>1086</v>
      </c>
      <c r="D146" s="250"/>
      <c r="E146" s="100">
        <v>1</v>
      </c>
      <c r="F146" s="345">
        <v>1064</v>
      </c>
      <c r="G146" s="101">
        <f t="shared" si="22"/>
        <v>9.3984962406015032E-2</v>
      </c>
      <c r="H146" s="251"/>
      <c r="I146" s="251"/>
      <c r="J146" s="252"/>
      <c r="K146" s="268">
        <v>0</v>
      </c>
      <c r="L146" s="345">
        <v>2364</v>
      </c>
      <c r="M146" s="269">
        <f t="shared" si="24"/>
        <v>0</v>
      </c>
      <c r="N146" s="236"/>
      <c r="O146" s="236"/>
      <c r="P146" s="238"/>
      <c r="Q146" s="110">
        <f t="shared" si="25"/>
        <v>1</v>
      </c>
      <c r="R146" s="110">
        <f t="shared" si="25"/>
        <v>3428</v>
      </c>
      <c r="S146" s="269">
        <f t="shared" si="26"/>
        <v>2.9171528588098013E-2</v>
      </c>
    </row>
    <row r="147" spans="1:19">
      <c r="A147" s="100" t="s">
        <v>1087</v>
      </c>
      <c r="D147" s="250"/>
      <c r="E147" s="100">
        <v>1</v>
      </c>
      <c r="F147" s="345">
        <v>9259</v>
      </c>
      <c r="G147" s="101">
        <f t="shared" si="22"/>
        <v>1.0800302408467438E-2</v>
      </c>
      <c r="H147" s="251"/>
      <c r="I147" s="251"/>
      <c r="J147" s="252"/>
      <c r="K147" s="100">
        <v>2</v>
      </c>
      <c r="L147" s="345">
        <v>11532</v>
      </c>
      <c r="M147" s="269">
        <f t="shared" si="24"/>
        <v>1.7343045438779049E-2</v>
      </c>
      <c r="N147" s="236"/>
      <c r="O147" s="236"/>
      <c r="P147" s="238"/>
      <c r="Q147" s="110">
        <f t="shared" si="25"/>
        <v>3</v>
      </c>
      <c r="R147" s="110">
        <f t="shared" si="25"/>
        <v>20791</v>
      </c>
      <c r="S147" s="269">
        <f t="shared" si="26"/>
        <v>1.4429320379010147E-2</v>
      </c>
    </row>
    <row r="148" spans="1:19">
      <c r="A148" s="100" t="s">
        <v>1088</v>
      </c>
      <c r="D148" s="250"/>
      <c r="E148" s="100"/>
      <c r="F148" s="345">
        <v>1359</v>
      </c>
      <c r="G148" s="101">
        <f t="shared" si="22"/>
        <v>0</v>
      </c>
      <c r="H148" s="251"/>
      <c r="I148" s="251"/>
      <c r="J148" s="252"/>
      <c r="K148" s="268">
        <v>0</v>
      </c>
      <c r="L148" s="345">
        <v>1292</v>
      </c>
      <c r="M148" s="269">
        <f t="shared" si="24"/>
        <v>0</v>
      </c>
      <c r="N148" s="236"/>
      <c r="O148" s="236"/>
      <c r="P148" s="238"/>
      <c r="Q148" s="110">
        <f t="shared" si="25"/>
        <v>0</v>
      </c>
      <c r="R148" s="110">
        <f t="shared" si="25"/>
        <v>2651</v>
      </c>
      <c r="S148" s="269">
        <f t="shared" si="26"/>
        <v>0</v>
      </c>
    </row>
    <row r="149" spans="1:19">
      <c r="A149" s="100" t="s">
        <v>1089</v>
      </c>
      <c r="D149" s="250"/>
      <c r="E149" s="100">
        <v>1</v>
      </c>
      <c r="F149" s="345">
        <v>3891</v>
      </c>
      <c r="G149" s="101">
        <f t="shared" si="22"/>
        <v>2.5700334104343359E-2</v>
      </c>
      <c r="H149" s="251"/>
      <c r="I149" s="251"/>
      <c r="J149" s="252"/>
      <c r="K149" s="100">
        <v>2</v>
      </c>
      <c r="L149" s="345">
        <v>8089</v>
      </c>
      <c r="M149" s="269">
        <f t="shared" si="24"/>
        <v>2.4724935097045372E-2</v>
      </c>
      <c r="N149" s="236"/>
      <c r="O149" s="236"/>
      <c r="P149" s="238"/>
      <c r="Q149" s="110">
        <f t="shared" si="25"/>
        <v>3</v>
      </c>
      <c r="R149" s="110">
        <f t="shared" si="25"/>
        <v>11980</v>
      </c>
      <c r="S149" s="269">
        <f t="shared" si="26"/>
        <v>2.5041736227045072E-2</v>
      </c>
    </row>
    <row r="150" spans="1:19">
      <c r="A150" s="100" t="s">
        <v>1090</v>
      </c>
      <c r="D150" s="250"/>
      <c r="E150" s="100">
        <v>2</v>
      </c>
      <c r="F150" s="345">
        <v>5806</v>
      </c>
      <c r="G150" s="101">
        <f t="shared" si="22"/>
        <v>3.4447123665173961E-2</v>
      </c>
      <c r="H150" s="251"/>
      <c r="I150" s="251"/>
      <c r="J150" s="252"/>
      <c r="K150" s="100">
        <v>2</v>
      </c>
      <c r="L150" s="345">
        <v>5917</v>
      </c>
      <c r="M150" s="269">
        <f t="shared" si="24"/>
        <v>3.3800912624640862E-2</v>
      </c>
      <c r="N150" s="236"/>
      <c r="O150" s="236"/>
      <c r="P150" s="238"/>
      <c r="Q150" s="110">
        <f t="shared" si="25"/>
        <v>4</v>
      </c>
      <c r="R150" s="110">
        <f t="shared" si="25"/>
        <v>11723</v>
      </c>
      <c r="S150" s="269">
        <f t="shared" si="26"/>
        <v>3.4120958798942246E-2</v>
      </c>
    </row>
    <row r="151" spans="1:19">
      <c r="A151" s="100" t="s">
        <v>1091</v>
      </c>
      <c r="D151" s="250"/>
      <c r="E151" s="100">
        <v>1</v>
      </c>
      <c r="F151" s="345">
        <v>2736</v>
      </c>
      <c r="G151" s="101">
        <f t="shared" si="22"/>
        <v>3.6549707602339179E-2</v>
      </c>
      <c r="H151" s="251"/>
      <c r="I151" s="251"/>
      <c r="J151" s="252"/>
      <c r="K151" s="100">
        <v>2</v>
      </c>
      <c r="L151" s="345">
        <v>2680</v>
      </c>
      <c r="M151" s="269">
        <f t="shared" si="24"/>
        <v>7.4626865671641798E-2</v>
      </c>
      <c r="N151" s="236"/>
      <c r="O151" s="236"/>
      <c r="P151" s="238"/>
      <c r="Q151" s="110">
        <f t="shared" si="25"/>
        <v>3</v>
      </c>
      <c r="R151" s="110">
        <f t="shared" si="25"/>
        <v>5416</v>
      </c>
      <c r="S151" s="269">
        <f t="shared" si="26"/>
        <v>5.5391432791728215E-2</v>
      </c>
    </row>
    <row r="152" spans="1:19">
      <c r="A152" s="100" t="s">
        <v>1092</v>
      </c>
      <c r="D152" s="250"/>
      <c r="E152" s="100"/>
      <c r="F152" s="345">
        <v>5000</v>
      </c>
      <c r="G152" s="101">
        <f t="shared" si="22"/>
        <v>0</v>
      </c>
      <c r="H152" s="251"/>
      <c r="I152" s="251"/>
      <c r="J152" s="252"/>
      <c r="K152" s="100">
        <v>2</v>
      </c>
      <c r="L152" s="345">
        <v>4891</v>
      </c>
      <c r="M152" s="269">
        <f t="shared" si="24"/>
        <v>4.089143324473523E-2</v>
      </c>
      <c r="N152" s="236"/>
      <c r="O152" s="236"/>
      <c r="P152" s="238"/>
      <c r="Q152" s="110">
        <f t="shared" si="25"/>
        <v>2</v>
      </c>
      <c r="R152" s="110">
        <f t="shared" si="25"/>
        <v>9891</v>
      </c>
      <c r="S152" s="269">
        <f t="shared" si="26"/>
        <v>2.0220402386007481E-2</v>
      </c>
    </row>
    <row r="153" spans="1:19">
      <c r="A153" s="100" t="s">
        <v>1093</v>
      </c>
      <c r="D153" s="250"/>
      <c r="E153" s="100">
        <v>2</v>
      </c>
      <c r="F153" s="345">
        <v>4904</v>
      </c>
      <c r="G153" s="101">
        <f t="shared" si="22"/>
        <v>4.0783034257748776E-2</v>
      </c>
      <c r="H153" s="251"/>
      <c r="I153" s="251"/>
      <c r="J153" s="252"/>
      <c r="K153" s="100">
        <v>3</v>
      </c>
      <c r="L153" s="345">
        <v>5095</v>
      </c>
      <c r="M153" s="269">
        <f t="shared" si="24"/>
        <v>5.8881256133464184E-2</v>
      </c>
      <c r="N153" s="236"/>
      <c r="O153" s="236"/>
      <c r="P153" s="238"/>
      <c r="Q153" s="110">
        <f t="shared" si="25"/>
        <v>5</v>
      </c>
      <c r="R153" s="110">
        <f t="shared" si="25"/>
        <v>9999</v>
      </c>
      <c r="S153" s="269">
        <f t="shared" si="26"/>
        <v>5.0005000500050002E-2</v>
      </c>
    </row>
    <row r="154" spans="1:19">
      <c r="A154" s="100" t="s">
        <v>1094</v>
      </c>
      <c r="D154" s="250"/>
      <c r="E154" s="100">
        <v>1</v>
      </c>
      <c r="F154" s="345">
        <v>1587</v>
      </c>
      <c r="G154" s="101">
        <f t="shared" si="22"/>
        <v>6.3011972274732195E-2</v>
      </c>
      <c r="H154" s="251"/>
      <c r="I154" s="251"/>
      <c r="J154" s="252"/>
      <c r="K154" s="100">
        <v>1</v>
      </c>
      <c r="L154" s="345">
        <v>1392</v>
      </c>
      <c r="M154" s="269">
        <f t="shared" si="24"/>
        <v>7.183908045977011E-2</v>
      </c>
      <c r="N154" s="236"/>
      <c r="O154" s="236"/>
      <c r="P154" s="238"/>
      <c r="Q154" s="110">
        <f t="shared" si="25"/>
        <v>2</v>
      </c>
      <c r="R154" s="110">
        <f t="shared" si="25"/>
        <v>2979</v>
      </c>
      <c r="S154" s="269">
        <f t="shared" si="26"/>
        <v>6.7136623027861692E-2</v>
      </c>
    </row>
    <row r="155" spans="1:19">
      <c r="A155" s="100" t="s">
        <v>1095</v>
      </c>
      <c r="D155" s="250"/>
      <c r="E155" s="100"/>
      <c r="F155" s="345">
        <v>1529</v>
      </c>
      <c r="G155" s="101">
        <f t="shared" si="22"/>
        <v>0</v>
      </c>
      <c r="H155" s="251"/>
      <c r="I155" s="251"/>
      <c r="J155" s="252"/>
      <c r="K155" s="268">
        <v>0</v>
      </c>
      <c r="L155" s="345">
        <v>1555</v>
      </c>
      <c r="M155" s="269">
        <f t="shared" si="24"/>
        <v>0</v>
      </c>
      <c r="N155" s="236"/>
      <c r="O155" s="236"/>
      <c r="P155" s="238"/>
      <c r="Q155" s="110">
        <f t="shared" si="25"/>
        <v>0</v>
      </c>
      <c r="R155" s="110">
        <f t="shared" si="25"/>
        <v>3084</v>
      </c>
      <c r="S155" s="269">
        <f t="shared" si="26"/>
        <v>0</v>
      </c>
    </row>
    <row r="156" spans="1:19">
      <c r="A156" s="100" t="s">
        <v>1096</v>
      </c>
      <c r="D156" s="250"/>
      <c r="E156" s="100">
        <v>1</v>
      </c>
      <c r="F156" s="345">
        <v>1345</v>
      </c>
      <c r="G156" s="101">
        <f t="shared" si="22"/>
        <v>7.434944237918216E-2</v>
      </c>
      <c r="H156" s="251"/>
      <c r="I156" s="251"/>
      <c r="J156" s="252"/>
      <c r="K156" s="268">
        <v>0</v>
      </c>
      <c r="L156" s="345">
        <v>1031</v>
      </c>
      <c r="M156" s="269">
        <f t="shared" si="24"/>
        <v>0</v>
      </c>
      <c r="N156" s="236"/>
      <c r="O156" s="236"/>
      <c r="P156" s="238"/>
      <c r="Q156" s="110">
        <f t="shared" si="25"/>
        <v>1</v>
      </c>
      <c r="R156" s="110">
        <f t="shared" si="25"/>
        <v>2376</v>
      </c>
      <c r="S156" s="269">
        <f t="shared" si="26"/>
        <v>4.2087542087542083E-2</v>
      </c>
    </row>
    <row r="157" spans="1:19">
      <c r="A157" s="100" t="s">
        <v>1097</v>
      </c>
      <c r="D157" s="250"/>
      <c r="E157" s="100">
        <v>3</v>
      </c>
      <c r="F157" s="345">
        <v>3633</v>
      </c>
      <c r="G157" s="101">
        <f t="shared" si="22"/>
        <v>8.2576383154417829E-2</v>
      </c>
      <c r="H157" s="251"/>
      <c r="I157" s="251"/>
      <c r="J157" s="252"/>
      <c r="K157" s="100">
        <v>1</v>
      </c>
      <c r="L157" s="345">
        <v>3533</v>
      </c>
      <c r="M157" s="269">
        <f t="shared" si="24"/>
        <v>2.8304557033682419E-2</v>
      </c>
      <c r="N157" s="236"/>
      <c r="O157" s="236"/>
      <c r="P157" s="238"/>
      <c r="Q157" s="110">
        <f t="shared" si="25"/>
        <v>4</v>
      </c>
      <c r="R157" s="110">
        <f t="shared" si="25"/>
        <v>7166</v>
      </c>
      <c r="S157" s="269">
        <f t="shared" si="26"/>
        <v>5.5819145967066705E-2</v>
      </c>
    </row>
    <row r="158" spans="1:19">
      <c r="A158" s="100" t="s">
        <v>1098</v>
      </c>
      <c r="D158" s="250"/>
      <c r="E158" s="100"/>
      <c r="F158" s="345">
        <v>1233</v>
      </c>
      <c r="G158" s="101">
        <f t="shared" si="22"/>
        <v>0</v>
      </c>
      <c r="H158" s="251"/>
      <c r="I158" s="251"/>
      <c r="J158" s="252"/>
      <c r="K158" s="268">
        <v>0</v>
      </c>
      <c r="L158" s="345">
        <v>1191</v>
      </c>
      <c r="M158" s="269">
        <f t="shared" si="24"/>
        <v>0</v>
      </c>
      <c r="N158" s="236"/>
      <c r="O158" s="236"/>
      <c r="P158" s="238"/>
      <c r="Q158" s="110">
        <f t="shared" si="25"/>
        <v>0</v>
      </c>
      <c r="R158" s="110">
        <f t="shared" si="25"/>
        <v>2424</v>
      </c>
      <c r="S158" s="269">
        <f t="shared" si="26"/>
        <v>0</v>
      </c>
    </row>
    <row r="159" spans="1:19">
      <c r="A159" s="100" t="s">
        <v>1099</v>
      </c>
      <c r="D159" s="250"/>
      <c r="E159" s="100">
        <v>1</v>
      </c>
      <c r="F159" s="345">
        <v>3000</v>
      </c>
      <c r="G159" s="101">
        <f t="shared" si="22"/>
        <v>3.3333333333333333E-2</v>
      </c>
      <c r="H159" s="251"/>
      <c r="I159" s="251"/>
      <c r="J159" s="252"/>
      <c r="K159" s="268">
        <v>0</v>
      </c>
      <c r="L159" s="345">
        <v>2946</v>
      </c>
      <c r="M159" s="269">
        <f t="shared" si="24"/>
        <v>0</v>
      </c>
      <c r="N159" s="236"/>
      <c r="O159" s="236"/>
      <c r="P159" s="238"/>
      <c r="Q159" s="110">
        <f t="shared" si="25"/>
        <v>1</v>
      </c>
      <c r="R159" s="110">
        <f t="shared" si="25"/>
        <v>5946</v>
      </c>
      <c r="S159" s="269">
        <f t="shared" si="26"/>
        <v>1.6818028927009756E-2</v>
      </c>
    </row>
    <row r="160" spans="1:19">
      <c r="A160" s="100" t="s">
        <v>1100</v>
      </c>
      <c r="D160" s="250"/>
      <c r="E160" s="100"/>
      <c r="F160" s="345">
        <v>4117</v>
      </c>
      <c r="G160" s="101">
        <f t="shared" si="22"/>
        <v>0</v>
      </c>
      <c r="H160" s="251"/>
      <c r="I160" s="251"/>
      <c r="J160" s="252"/>
      <c r="K160" s="268">
        <v>0</v>
      </c>
      <c r="L160" s="345">
        <v>5429</v>
      </c>
      <c r="M160" s="269">
        <f t="shared" si="24"/>
        <v>0</v>
      </c>
      <c r="N160" s="236"/>
      <c r="O160" s="236"/>
      <c r="P160" s="238"/>
      <c r="Q160" s="110">
        <f t="shared" si="25"/>
        <v>0</v>
      </c>
      <c r="R160" s="110">
        <f t="shared" si="25"/>
        <v>9546</v>
      </c>
      <c r="S160" s="269">
        <f t="shared" si="26"/>
        <v>0</v>
      </c>
    </row>
    <row r="161" spans="1:19">
      <c r="A161" s="100" t="s">
        <v>1101</v>
      </c>
      <c r="D161" s="250"/>
      <c r="E161" s="100"/>
      <c r="F161" s="345">
        <v>1477</v>
      </c>
      <c r="G161" s="101">
        <f t="shared" si="22"/>
        <v>0</v>
      </c>
      <c r="H161" s="251"/>
      <c r="I161" s="251"/>
      <c r="J161" s="252"/>
      <c r="K161" s="268">
        <v>0</v>
      </c>
      <c r="L161" s="345">
        <v>1468</v>
      </c>
      <c r="M161" s="269">
        <f t="shared" si="24"/>
        <v>0</v>
      </c>
      <c r="N161" s="236"/>
      <c r="O161" s="236"/>
      <c r="P161" s="238"/>
      <c r="Q161" s="110">
        <f t="shared" si="25"/>
        <v>0</v>
      </c>
      <c r="R161" s="110">
        <f t="shared" si="25"/>
        <v>2945</v>
      </c>
      <c r="S161" s="269">
        <f t="shared" si="26"/>
        <v>0</v>
      </c>
    </row>
    <row r="162" spans="1:19">
      <c r="A162" s="100" t="s">
        <v>1102</v>
      </c>
      <c r="D162" s="250"/>
      <c r="E162" s="100"/>
      <c r="F162" s="345">
        <v>2537</v>
      </c>
      <c r="G162" s="101">
        <f t="shared" si="22"/>
        <v>0</v>
      </c>
      <c r="H162" s="251"/>
      <c r="I162" s="251"/>
      <c r="J162" s="252"/>
      <c r="K162" s="268">
        <v>0</v>
      </c>
      <c r="L162" s="345">
        <v>2885</v>
      </c>
      <c r="M162" s="269">
        <f t="shared" si="24"/>
        <v>0</v>
      </c>
      <c r="N162" s="236"/>
      <c r="O162" s="236"/>
      <c r="P162" s="238"/>
      <c r="Q162" s="110">
        <f t="shared" si="25"/>
        <v>0</v>
      </c>
      <c r="R162" s="110">
        <f t="shared" si="25"/>
        <v>5422</v>
      </c>
      <c r="S162" s="269">
        <f t="shared" si="26"/>
        <v>0</v>
      </c>
    </row>
    <row r="163" spans="1:19">
      <c r="A163" s="100" t="s">
        <v>1103</v>
      </c>
      <c r="D163" s="250"/>
      <c r="E163" s="100">
        <v>1</v>
      </c>
      <c r="F163" s="345">
        <v>933</v>
      </c>
      <c r="G163" s="101">
        <f t="shared" si="22"/>
        <v>0.10718113612004287</v>
      </c>
      <c r="H163" s="251"/>
      <c r="I163" s="251"/>
      <c r="J163" s="252"/>
      <c r="K163" s="268">
        <v>0</v>
      </c>
      <c r="L163" s="345">
        <v>899</v>
      </c>
      <c r="M163" s="269">
        <f t="shared" si="24"/>
        <v>0</v>
      </c>
      <c r="N163" s="236"/>
      <c r="O163" s="236"/>
      <c r="P163" s="238"/>
      <c r="Q163" s="110">
        <f t="shared" si="25"/>
        <v>1</v>
      </c>
      <c r="R163" s="110">
        <f t="shared" si="25"/>
        <v>1832</v>
      </c>
      <c r="S163" s="269">
        <f t="shared" si="26"/>
        <v>5.4585152838427943E-2</v>
      </c>
    </row>
    <row r="164" spans="1:19">
      <c r="A164" s="100" t="s">
        <v>1104</v>
      </c>
      <c r="D164" s="250"/>
      <c r="E164" s="100"/>
      <c r="F164" s="345">
        <v>2003</v>
      </c>
      <c r="G164" s="101">
        <f t="shared" si="22"/>
        <v>0</v>
      </c>
      <c r="H164" s="251"/>
      <c r="I164" s="251"/>
      <c r="J164" s="252"/>
      <c r="K164" s="268">
        <v>0</v>
      </c>
      <c r="L164" s="345">
        <v>1866</v>
      </c>
      <c r="M164" s="269">
        <f t="shared" si="24"/>
        <v>0</v>
      </c>
      <c r="N164" s="236"/>
      <c r="O164" s="236"/>
      <c r="P164" s="238"/>
      <c r="Q164" s="110">
        <f t="shared" si="25"/>
        <v>0</v>
      </c>
      <c r="R164" s="110">
        <f t="shared" si="25"/>
        <v>3869</v>
      </c>
      <c r="S164" s="269">
        <f t="shared" si="26"/>
        <v>0</v>
      </c>
    </row>
    <row r="165" spans="1:19">
      <c r="A165" s="100" t="s">
        <v>1105</v>
      </c>
      <c r="D165" s="250"/>
      <c r="E165" s="100"/>
      <c r="F165" s="345">
        <v>679</v>
      </c>
      <c r="G165" s="101">
        <f t="shared" si="22"/>
        <v>0</v>
      </c>
      <c r="H165" s="251"/>
      <c r="I165" s="251"/>
      <c r="J165" s="252"/>
      <c r="K165" s="128">
        <v>1</v>
      </c>
      <c r="L165" s="345">
        <v>585</v>
      </c>
      <c r="M165" s="269">
        <f t="shared" si="24"/>
        <v>0.17094017094017094</v>
      </c>
      <c r="N165" s="236"/>
      <c r="O165" s="236"/>
      <c r="P165" s="238"/>
      <c r="Q165" s="110">
        <f t="shared" si="25"/>
        <v>1</v>
      </c>
      <c r="R165" s="110">
        <f t="shared" si="25"/>
        <v>1264</v>
      </c>
      <c r="S165" s="269">
        <f t="shared" si="26"/>
        <v>7.9113924050632917E-2</v>
      </c>
    </row>
    <row r="166" spans="1:19">
      <c r="A166" s="100" t="s">
        <v>1106</v>
      </c>
      <c r="D166" s="250"/>
      <c r="E166" s="100"/>
      <c r="F166" s="345">
        <v>1668</v>
      </c>
      <c r="G166" s="101">
        <f t="shared" si="22"/>
        <v>0</v>
      </c>
      <c r="H166" s="251"/>
      <c r="I166" s="251"/>
      <c r="J166" s="252"/>
      <c r="K166" s="128">
        <v>4</v>
      </c>
      <c r="L166" s="345">
        <v>1498</v>
      </c>
      <c r="M166" s="269">
        <f t="shared" si="24"/>
        <v>0.26702269692923897</v>
      </c>
      <c r="N166" s="253"/>
      <c r="O166" s="253"/>
      <c r="P166" s="254"/>
      <c r="Q166" s="110">
        <f t="shared" si="25"/>
        <v>4</v>
      </c>
      <c r="R166" s="110">
        <f t="shared" si="25"/>
        <v>3166</v>
      </c>
      <c r="S166" s="269">
        <f t="shared" si="26"/>
        <v>0.12634238787113075</v>
      </c>
    </row>
    <row r="167" spans="1:19">
      <c r="A167" s="100" t="s">
        <v>1107</v>
      </c>
      <c r="D167" s="250"/>
      <c r="E167" s="100"/>
      <c r="F167" s="345">
        <v>1506</v>
      </c>
      <c r="G167" s="101">
        <f t="shared" si="22"/>
        <v>0</v>
      </c>
      <c r="H167" s="251"/>
      <c r="I167" s="251"/>
      <c r="J167" s="252"/>
      <c r="K167" s="268">
        <v>0</v>
      </c>
      <c r="L167" s="345">
        <v>2382</v>
      </c>
      <c r="M167" s="269">
        <f t="shared" si="24"/>
        <v>0</v>
      </c>
      <c r="N167" s="236"/>
      <c r="O167" s="236"/>
      <c r="P167" s="238"/>
      <c r="Q167" s="110">
        <f t="shared" si="25"/>
        <v>0</v>
      </c>
      <c r="R167" s="110">
        <f t="shared" si="25"/>
        <v>3888</v>
      </c>
      <c r="S167" s="269">
        <f t="shared" si="26"/>
        <v>0</v>
      </c>
    </row>
    <row r="168" spans="1:19">
      <c r="A168" s="100" t="s">
        <v>1108</v>
      </c>
      <c r="D168" s="250"/>
      <c r="E168" s="100"/>
      <c r="F168" s="345">
        <v>2583</v>
      </c>
      <c r="G168" s="101">
        <f t="shared" si="22"/>
        <v>0</v>
      </c>
      <c r="H168" s="251"/>
      <c r="I168" s="251"/>
      <c r="J168" s="252"/>
      <c r="K168" s="268">
        <v>0</v>
      </c>
      <c r="L168" s="345">
        <v>2283</v>
      </c>
      <c r="M168" s="269">
        <f t="shared" si="24"/>
        <v>0</v>
      </c>
      <c r="N168" s="236"/>
      <c r="O168" s="236"/>
      <c r="P168" s="238"/>
      <c r="Q168" s="110">
        <f t="shared" si="25"/>
        <v>0</v>
      </c>
      <c r="R168" s="110">
        <f t="shared" si="25"/>
        <v>4866</v>
      </c>
      <c r="S168" s="269">
        <f t="shared" si="26"/>
        <v>0</v>
      </c>
    </row>
    <row r="169" spans="1:19">
      <c r="A169" s="100" t="s">
        <v>1109</v>
      </c>
      <c r="D169" s="250"/>
      <c r="E169" s="100"/>
      <c r="F169" s="345">
        <v>1609</v>
      </c>
      <c r="G169" s="101">
        <f t="shared" si="22"/>
        <v>0</v>
      </c>
      <c r="H169" s="251"/>
      <c r="I169" s="251"/>
      <c r="J169" s="252"/>
      <c r="K169" s="128">
        <v>2</v>
      </c>
      <c r="L169" s="345">
        <v>1399</v>
      </c>
      <c r="M169" s="269">
        <f t="shared" si="24"/>
        <v>0.14295925661186562</v>
      </c>
      <c r="N169" s="236"/>
      <c r="O169" s="236"/>
      <c r="P169" s="238"/>
      <c r="Q169" s="110">
        <f t="shared" si="25"/>
        <v>2</v>
      </c>
      <c r="R169" s="110">
        <f t="shared" si="25"/>
        <v>3008</v>
      </c>
      <c r="S169" s="269">
        <f t="shared" si="26"/>
        <v>6.6489361702127658E-2</v>
      </c>
    </row>
    <row r="170" spans="1:19">
      <c r="A170" s="100" t="s">
        <v>1110</v>
      </c>
      <c r="D170" s="250"/>
      <c r="E170" s="100">
        <v>1</v>
      </c>
      <c r="F170" s="345">
        <v>2394</v>
      </c>
      <c r="G170" s="101">
        <f t="shared" si="22"/>
        <v>4.1771094402673348E-2</v>
      </c>
      <c r="H170" s="251"/>
      <c r="I170" s="251"/>
      <c r="J170" s="252"/>
      <c r="K170" s="268">
        <v>0</v>
      </c>
      <c r="L170" s="345">
        <v>2486</v>
      </c>
      <c r="M170" s="269">
        <f t="shared" si="24"/>
        <v>0</v>
      </c>
      <c r="N170" s="236"/>
      <c r="O170" s="236"/>
      <c r="P170" s="238"/>
      <c r="Q170" s="110">
        <f t="shared" si="25"/>
        <v>1</v>
      </c>
      <c r="R170" s="110">
        <f t="shared" si="25"/>
        <v>4880</v>
      </c>
      <c r="S170" s="269">
        <f t="shared" si="26"/>
        <v>2.0491803278688523E-2</v>
      </c>
    </row>
    <row r="171" spans="1:19">
      <c r="A171" s="100" t="s">
        <v>1111</v>
      </c>
      <c r="D171" s="250"/>
      <c r="E171" s="100"/>
      <c r="F171" s="345">
        <v>2386</v>
      </c>
      <c r="G171" s="101">
        <f t="shared" si="22"/>
        <v>0</v>
      </c>
      <c r="H171" s="251"/>
      <c r="I171" s="251"/>
      <c r="J171" s="252"/>
      <c r="K171" s="128">
        <v>1</v>
      </c>
      <c r="L171" s="345">
        <v>2329</v>
      </c>
      <c r="M171" s="269">
        <f t="shared" si="24"/>
        <v>4.2936882782310004E-2</v>
      </c>
      <c r="N171" s="236"/>
      <c r="O171" s="236"/>
      <c r="P171" s="238"/>
      <c r="Q171" s="110">
        <f t="shared" si="25"/>
        <v>1</v>
      </c>
      <c r="R171" s="110">
        <f t="shared" si="25"/>
        <v>4715</v>
      </c>
      <c r="S171" s="269">
        <f t="shared" si="26"/>
        <v>2.1208907741251323E-2</v>
      </c>
    </row>
    <row r="172" spans="1:19">
      <c r="A172" s="100" t="s">
        <v>1112</v>
      </c>
      <c r="D172" s="250"/>
      <c r="E172" s="100">
        <v>2</v>
      </c>
      <c r="F172" s="345">
        <v>2461</v>
      </c>
      <c r="G172" s="101">
        <f t="shared" si="22"/>
        <v>8.1267777326290119E-2</v>
      </c>
      <c r="H172" s="251"/>
      <c r="I172" s="251"/>
      <c r="J172" s="252"/>
      <c r="K172" s="128">
        <v>2</v>
      </c>
      <c r="L172" s="345">
        <v>2321</v>
      </c>
      <c r="M172" s="269">
        <f t="shared" si="24"/>
        <v>8.6169754416199909E-2</v>
      </c>
      <c r="N172" s="236"/>
      <c r="O172" s="236"/>
      <c r="P172" s="238"/>
      <c r="Q172" s="110">
        <f t="shared" si="25"/>
        <v>4</v>
      </c>
      <c r="R172" s="110">
        <f t="shared" si="25"/>
        <v>4782</v>
      </c>
      <c r="S172" s="269">
        <f t="shared" si="26"/>
        <v>8.3647009619406104E-2</v>
      </c>
    </row>
    <row r="173" spans="1:19">
      <c r="A173" s="100" t="s">
        <v>1113</v>
      </c>
      <c r="D173" s="250"/>
      <c r="E173" s="100"/>
      <c r="F173" s="345">
        <v>3085</v>
      </c>
      <c r="G173" s="101">
        <f t="shared" si="22"/>
        <v>0</v>
      </c>
      <c r="H173" s="251"/>
      <c r="I173" s="251"/>
      <c r="J173" s="252"/>
      <c r="K173" s="128">
        <v>1</v>
      </c>
      <c r="L173" s="345">
        <v>3181</v>
      </c>
      <c r="M173" s="269">
        <f t="shared" si="24"/>
        <v>3.1436655139893112E-2</v>
      </c>
      <c r="N173" s="236"/>
      <c r="O173" s="236"/>
      <c r="P173" s="238"/>
      <c r="Q173" s="110">
        <f t="shared" si="25"/>
        <v>1</v>
      </c>
      <c r="R173" s="110">
        <f t="shared" si="25"/>
        <v>6266</v>
      </c>
      <c r="S173" s="269">
        <f t="shared" si="26"/>
        <v>1.5959144589849983E-2</v>
      </c>
    </row>
    <row r="174" spans="1:19">
      <c r="A174" s="100" t="s">
        <v>1114</v>
      </c>
      <c r="D174" s="250"/>
      <c r="E174" s="100">
        <v>2</v>
      </c>
      <c r="F174" s="345">
        <v>2682</v>
      </c>
      <c r="G174" s="101">
        <f t="shared" si="22"/>
        <v>7.4571215510812819E-2</v>
      </c>
      <c r="H174" s="251"/>
      <c r="I174" s="251"/>
      <c r="J174" s="252"/>
      <c r="K174" s="128">
        <v>2</v>
      </c>
      <c r="L174" s="345">
        <v>3054</v>
      </c>
      <c r="M174" s="269">
        <f t="shared" si="24"/>
        <v>6.548788474132286E-2</v>
      </c>
      <c r="N174" s="236"/>
      <c r="O174" s="236"/>
      <c r="P174" s="238"/>
      <c r="Q174" s="110">
        <f t="shared" si="25"/>
        <v>4</v>
      </c>
      <c r="R174" s="110">
        <f t="shared" si="25"/>
        <v>5736</v>
      </c>
      <c r="S174" s="269">
        <f t="shared" si="26"/>
        <v>6.9735006973500699E-2</v>
      </c>
    </row>
    <row r="175" spans="1:19">
      <c r="A175" s="100" t="s">
        <v>1115</v>
      </c>
      <c r="D175" s="250"/>
      <c r="E175" s="100"/>
      <c r="F175" s="345">
        <v>1490</v>
      </c>
      <c r="G175" s="101">
        <f t="shared" si="22"/>
        <v>0</v>
      </c>
      <c r="H175" s="251"/>
      <c r="I175" s="251"/>
      <c r="J175" s="252"/>
      <c r="K175" s="268">
        <v>0</v>
      </c>
      <c r="L175" s="345">
        <v>1505</v>
      </c>
      <c r="M175" s="269">
        <f t="shared" si="24"/>
        <v>0</v>
      </c>
      <c r="N175" s="236"/>
      <c r="O175" s="236"/>
      <c r="P175" s="238"/>
      <c r="Q175" s="110">
        <f t="shared" si="25"/>
        <v>0</v>
      </c>
      <c r="R175" s="110">
        <f t="shared" si="25"/>
        <v>2995</v>
      </c>
      <c r="S175" s="269">
        <f t="shared" si="26"/>
        <v>0</v>
      </c>
    </row>
    <row r="176" spans="1:19">
      <c r="A176" s="100" t="s">
        <v>1116</v>
      </c>
      <c r="D176" s="250"/>
      <c r="E176" s="100"/>
      <c r="F176" s="345">
        <v>2141</v>
      </c>
      <c r="G176" s="101">
        <f t="shared" si="22"/>
        <v>0</v>
      </c>
      <c r="H176" s="251"/>
      <c r="I176" s="251"/>
      <c r="J176" s="252"/>
      <c r="K176" s="100">
        <v>1</v>
      </c>
      <c r="L176" s="345">
        <v>2538</v>
      </c>
      <c r="M176" s="269">
        <f t="shared" si="24"/>
        <v>3.9401103230890466E-2</v>
      </c>
      <c r="N176" s="236"/>
      <c r="O176" s="236"/>
      <c r="P176" s="238"/>
      <c r="Q176" s="110">
        <f t="shared" si="25"/>
        <v>1</v>
      </c>
      <c r="R176" s="110">
        <f t="shared" si="25"/>
        <v>4679</v>
      </c>
      <c r="S176" s="269">
        <f t="shared" si="26"/>
        <v>2.1372088053002777E-2</v>
      </c>
    </row>
    <row r="177" spans="1:19">
      <c r="A177" s="100" t="s">
        <v>1117</v>
      </c>
      <c r="D177" s="250"/>
      <c r="E177" s="100">
        <v>1</v>
      </c>
      <c r="F177" s="345">
        <v>3806</v>
      </c>
      <c r="G177" s="101">
        <f t="shared" si="22"/>
        <v>2.6274303730951128E-2</v>
      </c>
      <c r="H177" s="251"/>
      <c r="I177" s="251"/>
      <c r="J177" s="252"/>
      <c r="K177" s="100">
        <v>3</v>
      </c>
      <c r="L177" s="345">
        <v>4103</v>
      </c>
      <c r="M177" s="269">
        <f t="shared" si="24"/>
        <v>7.3117231294174995E-2</v>
      </c>
      <c r="N177" s="236"/>
      <c r="O177" s="236"/>
      <c r="P177" s="238"/>
      <c r="Q177" s="110">
        <f t="shared" si="25"/>
        <v>4</v>
      </c>
      <c r="R177" s="110">
        <f t="shared" si="25"/>
        <v>7909</v>
      </c>
      <c r="S177" s="269">
        <f t="shared" si="26"/>
        <v>5.0575293968896186E-2</v>
      </c>
    </row>
    <row r="178" spans="1:19" s="61" customFormat="1">
      <c r="A178" s="239" t="s">
        <v>1118</v>
      </c>
      <c r="B178" s="89">
        <v>179636</v>
      </c>
      <c r="C178" s="89">
        <v>82286</v>
      </c>
      <c r="D178" s="232">
        <f t="shared" si="23"/>
        <v>0.45807076532543589</v>
      </c>
      <c r="E178" s="61">
        <v>33</v>
      </c>
      <c r="F178" s="240">
        <v>193580</v>
      </c>
      <c r="G178" s="271">
        <f t="shared" si="22"/>
        <v>1.7047215621448498E-2</v>
      </c>
      <c r="H178" s="61">
        <v>196312</v>
      </c>
      <c r="I178" s="61">
        <v>77717</v>
      </c>
      <c r="J178" s="232">
        <f t="shared" ref="J178:J241" si="27">I178/H178</f>
        <v>0.39588512164309875</v>
      </c>
      <c r="K178" s="34">
        <v>48</v>
      </c>
      <c r="L178" s="246">
        <v>206498</v>
      </c>
      <c r="M178" s="234">
        <f t="shared" si="24"/>
        <v>2.3244777189125321E-2</v>
      </c>
      <c r="N178" s="89">
        <v>375948</v>
      </c>
      <c r="O178" s="89">
        <v>160003</v>
      </c>
      <c r="P178" s="232">
        <v>0.42559875301903455</v>
      </c>
      <c r="Q178" s="61">
        <f t="shared" si="25"/>
        <v>81</v>
      </c>
      <c r="R178" s="61">
        <f t="shared" si="25"/>
        <v>400078</v>
      </c>
      <c r="S178" s="234">
        <f t="shared" si="26"/>
        <v>2.0246052019856128E-2</v>
      </c>
    </row>
    <row r="179" spans="1:19">
      <c r="A179" s="128" t="s">
        <v>841</v>
      </c>
      <c r="B179" s="85">
        <v>19054</v>
      </c>
      <c r="C179" s="85">
        <v>5591</v>
      </c>
      <c r="D179" s="235">
        <f t="shared" si="23"/>
        <v>0.29342920121759208</v>
      </c>
      <c r="E179" s="128">
        <v>3</v>
      </c>
      <c r="F179" s="347">
        <v>20891</v>
      </c>
      <c r="G179" s="243">
        <v>1.44E-2</v>
      </c>
      <c r="H179" s="244">
        <v>21934</v>
      </c>
      <c r="I179" s="244">
        <v>4654</v>
      </c>
      <c r="J179" s="237">
        <f t="shared" si="27"/>
        <v>0.21218200054709582</v>
      </c>
      <c r="K179" s="268">
        <v>4</v>
      </c>
      <c r="L179" s="347">
        <v>23345</v>
      </c>
      <c r="M179" s="269">
        <f t="shared" si="24"/>
        <v>1.7134289997858213E-2</v>
      </c>
      <c r="N179" s="198">
        <v>40988</v>
      </c>
      <c r="O179" s="198">
        <v>10245</v>
      </c>
      <c r="P179" s="245">
        <v>0.24995120523079925</v>
      </c>
      <c r="Q179" s="110">
        <f t="shared" si="25"/>
        <v>7</v>
      </c>
      <c r="R179" s="110">
        <f t="shared" si="25"/>
        <v>44236</v>
      </c>
      <c r="S179" s="269">
        <f t="shared" si="26"/>
        <v>1.582421557102812E-2</v>
      </c>
    </row>
    <row r="180" spans="1:19">
      <c r="A180" s="100" t="s">
        <v>847</v>
      </c>
      <c r="B180" s="85">
        <v>21621</v>
      </c>
      <c r="C180" s="85">
        <v>9362</v>
      </c>
      <c r="D180" s="235">
        <f t="shared" si="23"/>
        <v>0.43300494889228064</v>
      </c>
      <c r="E180" s="100">
        <v>3</v>
      </c>
      <c r="F180" s="345">
        <v>23033</v>
      </c>
      <c r="G180" s="101">
        <f>E180/F180*100</f>
        <v>1.3024790517952503E-2</v>
      </c>
      <c r="H180" s="236">
        <v>27065</v>
      </c>
      <c r="I180" s="236">
        <v>8296</v>
      </c>
      <c r="J180" s="237">
        <f t="shared" si="27"/>
        <v>0.30652133752078331</v>
      </c>
      <c r="K180" s="268">
        <v>5</v>
      </c>
      <c r="L180" s="345">
        <v>28086</v>
      </c>
      <c r="M180" s="269">
        <f t="shared" si="24"/>
        <v>1.780246386099836E-2</v>
      </c>
      <c r="N180" s="236">
        <v>48686</v>
      </c>
      <c r="O180" s="236">
        <v>17658</v>
      </c>
      <c r="P180" s="238">
        <v>0.36269153350039024</v>
      </c>
      <c r="Q180" s="110">
        <f t="shared" si="25"/>
        <v>8</v>
      </c>
      <c r="R180" s="110">
        <f t="shared" si="25"/>
        <v>51119</v>
      </c>
      <c r="S180" s="269">
        <f t="shared" si="26"/>
        <v>1.5649758406854591E-2</v>
      </c>
    </row>
    <row r="181" spans="1:19">
      <c r="A181" s="100" t="s">
        <v>850</v>
      </c>
      <c r="B181" s="85">
        <v>16500</v>
      </c>
      <c r="C181" s="85">
        <v>7448</v>
      </c>
      <c r="D181" s="235">
        <f t="shared" si="23"/>
        <v>0.4513939393939394</v>
      </c>
      <c r="E181" s="100">
        <v>1</v>
      </c>
      <c r="F181" s="345">
        <v>17572</v>
      </c>
      <c r="G181" s="101">
        <f>E181/F181*100</f>
        <v>5.6908718415661285E-3</v>
      </c>
      <c r="H181" s="236">
        <v>17810</v>
      </c>
      <c r="I181" s="236">
        <v>7689</v>
      </c>
      <c r="J181" s="237">
        <f t="shared" si="27"/>
        <v>0.43172375070185287</v>
      </c>
      <c r="K181" s="268">
        <v>10</v>
      </c>
      <c r="L181" s="345">
        <v>18729</v>
      </c>
      <c r="M181" s="269">
        <f t="shared" si="24"/>
        <v>5.3393133643013513E-2</v>
      </c>
      <c r="N181" s="236">
        <v>34310</v>
      </c>
      <c r="O181" s="236">
        <v>15137</v>
      </c>
      <c r="P181" s="238">
        <v>0.44118332847566305</v>
      </c>
      <c r="Q181" s="110">
        <f t="shared" si="25"/>
        <v>11</v>
      </c>
      <c r="R181" s="110">
        <f t="shared" si="25"/>
        <v>36301</v>
      </c>
      <c r="S181" s="269">
        <f t="shared" si="26"/>
        <v>3.0302195531803536E-2</v>
      </c>
    </row>
    <row r="182" spans="1:19">
      <c r="A182" s="100" t="s">
        <v>852</v>
      </c>
      <c r="B182" s="85">
        <v>14796</v>
      </c>
      <c r="C182" s="85">
        <v>8478</v>
      </c>
      <c r="D182" s="235">
        <f t="shared" si="23"/>
        <v>0.57299270072992703</v>
      </c>
      <c r="E182" s="100">
        <v>1</v>
      </c>
      <c r="F182" s="345">
        <v>16453</v>
      </c>
      <c r="G182" s="101">
        <f>E182/F182*100</f>
        <v>6.0779189205615999E-3</v>
      </c>
      <c r="H182" s="236">
        <v>15524</v>
      </c>
      <c r="I182" s="236">
        <v>7814</v>
      </c>
      <c r="J182" s="237">
        <f t="shared" si="27"/>
        <v>0.5033496521515074</v>
      </c>
      <c r="K182" s="268">
        <v>5</v>
      </c>
      <c r="L182" s="345">
        <v>17039</v>
      </c>
      <c r="M182" s="269">
        <f t="shared" si="24"/>
        <v>2.9344445096543222E-2</v>
      </c>
      <c r="N182" s="236">
        <v>30320</v>
      </c>
      <c r="O182" s="236">
        <v>16292</v>
      </c>
      <c r="P182" s="238">
        <v>0.53733509234828492</v>
      </c>
      <c r="Q182" s="110">
        <f t="shared" si="25"/>
        <v>6</v>
      </c>
      <c r="R182" s="110">
        <f t="shared" si="25"/>
        <v>33492</v>
      </c>
      <c r="S182" s="269">
        <f t="shared" si="26"/>
        <v>1.7914725904693656E-2</v>
      </c>
    </row>
    <row r="183" spans="1:19">
      <c r="A183" s="100" t="s">
        <v>869</v>
      </c>
      <c r="B183" s="85">
        <v>18110</v>
      </c>
      <c r="C183" s="85">
        <v>7773</v>
      </c>
      <c r="D183" s="235">
        <f t="shared" si="23"/>
        <v>0.42921038100496961</v>
      </c>
      <c r="E183" s="100">
        <v>2</v>
      </c>
      <c r="F183" s="345">
        <v>19418</v>
      </c>
      <c r="G183" s="101">
        <f>E183/F183*100</f>
        <v>1.0299721907508497E-2</v>
      </c>
      <c r="H183" s="236">
        <v>19058</v>
      </c>
      <c r="I183" s="236">
        <v>7284</v>
      </c>
      <c r="J183" s="237">
        <f t="shared" si="27"/>
        <v>0.38220170007345994</v>
      </c>
      <c r="K183" s="268">
        <v>3</v>
      </c>
      <c r="L183" s="345">
        <v>19940</v>
      </c>
      <c r="M183" s="269">
        <f t="shared" si="24"/>
        <v>1.5045135406218657E-2</v>
      </c>
      <c r="N183" s="236">
        <v>37168</v>
      </c>
      <c r="O183" s="236">
        <v>15057</v>
      </c>
      <c r="P183" s="238">
        <v>0.40510654326302198</v>
      </c>
      <c r="Q183" s="110">
        <f t="shared" si="25"/>
        <v>5</v>
      </c>
      <c r="R183" s="110">
        <f t="shared" si="25"/>
        <v>39358</v>
      </c>
      <c r="S183" s="269">
        <f t="shared" si="26"/>
        <v>1.2703897555770111E-2</v>
      </c>
    </row>
    <row r="184" spans="1:19">
      <c r="A184" s="100" t="s">
        <v>871</v>
      </c>
      <c r="B184" s="85">
        <v>12948</v>
      </c>
      <c r="C184" s="85">
        <v>7824</v>
      </c>
      <c r="D184" s="235">
        <f t="shared" si="23"/>
        <v>0.60426320667284528</v>
      </c>
      <c r="E184" s="100">
        <v>3</v>
      </c>
      <c r="F184" s="345">
        <v>13666</v>
      </c>
      <c r="G184" s="101">
        <f>E184/F184*100</f>
        <v>2.1952290355627103E-2</v>
      </c>
      <c r="H184" s="236">
        <v>12999</v>
      </c>
      <c r="I184" s="236">
        <v>7663</v>
      </c>
      <c r="J184" s="237">
        <f t="shared" si="27"/>
        <v>0.58950688514501115</v>
      </c>
      <c r="K184" s="268">
        <v>8</v>
      </c>
      <c r="L184" s="345">
        <v>13415</v>
      </c>
      <c r="M184" s="269">
        <f t="shared" si="24"/>
        <v>5.9634737234439059E-2</v>
      </c>
      <c r="N184" s="236">
        <v>25947</v>
      </c>
      <c r="O184" s="236">
        <v>15487</v>
      </c>
      <c r="P184" s="238">
        <v>0.59687054380082472</v>
      </c>
      <c r="Q184" s="110">
        <f t="shared" si="25"/>
        <v>11</v>
      </c>
      <c r="R184" s="110">
        <f t="shared" si="25"/>
        <v>27081</v>
      </c>
      <c r="S184" s="269">
        <f t="shared" si="26"/>
        <v>4.0618884088475311E-2</v>
      </c>
    </row>
    <row r="185" spans="1:19">
      <c r="A185" s="128" t="s">
        <v>873</v>
      </c>
      <c r="B185" s="85">
        <v>16182</v>
      </c>
      <c r="C185" s="85">
        <v>6777</v>
      </c>
      <c r="D185" s="235">
        <f t="shared" si="23"/>
        <v>0.41879866518353726</v>
      </c>
      <c r="E185" s="128">
        <v>4</v>
      </c>
      <c r="F185" s="347">
        <v>17384</v>
      </c>
      <c r="G185" s="243">
        <v>2.3E-2</v>
      </c>
      <c r="H185" s="244">
        <v>17357</v>
      </c>
      <c r="I185" s="244">
        <v>6281</v>
      </c>
      <c r="J185" s="237">
        <f t="shared" si="27"/>
        <v>0.3618712911217376</v>
      </c>
      <c r="K185" s="268">
        <v>3</v>
      </c>
      <c r="L185" s="347">
        <v>18269</v>
      </c>
      <c r="M185" s="269">
        <f t="shared" si="24"/>
        <v>1.6421260058021785E-2</v>
      </c>
      <c r="N185" s="198">
        <v>33539</v>
      </c>
      <c r="O185" s="198">
        <v>13058</v>
      </c>
      <c r="P185" s="245">
        <v>0.38933778586123619</v>
      </c>
      <c r="Q185" s="110">
        <f t="shared" si="25"/>
        <v>7</v>
      </c>
      <c r="R185" s="110">
        <f t="shared" si="25"/>
        <v>35653</v>
      </c>
      <c r="S185" s="269">
        <f t="shared" si="26"/>
        <v>1.9633691414467226E-2</v>
      </c>
    </row>
    <row r="186" spans="1:19">
      <c r="A186" s="128" t="s">
        <v>879</v>
      </c>
      <c r="B186" s="85">
        <v>12714</v>
      </c>
      <c r="C186" s="85">
        <v>6569</v>
      </c>
      <c r="D186" s="235">
        <f t="shared" si="23"/>
        <v>0.51667453201195535</v>
      </c>
      <c r="E186" s="128">
        <v>3</v>
      </c>
      <c r="F186" s="347">
        <v>13753</v>
      </c>
      <c r="G186" s="243">
        <v>2.18E-2</v>
      </c>
      <c r="H186" s="244">
        <v>12937</v>
      </c>
      <c r="I186" s="244">
        <v>7892</v>
      </c>
      <c r="J186" s="237">
        <f t="shared" si="27"/>
        <v>0.61003323799953624</v>
      </c>
      <c r="K186" s="268">
        <v>2</v>
      </c>
      <c r="L186" s="347">
        <v>13411</v>
      </c>
      <c r="M186" s="269">
        <f t="shared" si="24"/>
        <v>1.4913131011855938E-2</v>
      </c>
      <c r="N186" s="198">
        <v>25651</v>
      </c>
      <c r="O186" s="198">
        <v>14461</v>
      </c>
      <c r="P186" s="245">
        <v>0.56375969747768118</v>
      </c>
      <c r="Q186" s="110">
        <f t="shared" si="25"/>
        <v>5</v>
      </c>
      <c r="R186" s="110">
        <f t="shared" si="25"/>
        <v>27164</v>
      </c>
      <c r="S186" s="269">
        <f t="shared" si="26"/>
        <v>1.840671476954793E-2</v>
      </c>
    </row>
    <row r="187" spans="1:19">
      <c r="A187" s="100" t="s">
        <v>886</v>
      </c>
      <c r="B187" s="85">
        <v>10698</v>
      </c>
      <c r="C187" s="85">
        <v>5447</v>
      </c>
      <c r="D187" s="235">
        <f t="shared" si="23"/>
        <v>0.50916059076462894</v>
      </c>
      <c r="E187" s="100">
        <v>4</v>
      </c>
      <c r="F187" s="345">
        <v>11458</v>
      </c>
      <c r="G187" s="101">
        <f>E187/F187*100</f>
        <v>3.4910106475824751E-2</v>
      </c>
      <c r="H187" s="236">
        <v>12226</v>
      </c>
      <c r="I187" s="236">
        <v>5266</v>
      </c>
      <c r="J187" s="237">
        <f t="shared" si="27"/>
        <v>0.43072141338131847</v>
      </c>
      <c r="K187" s="268">
        <v>1</v>
      </c>
      <c r="L187" s="345">
        <v>12683</v>
      </c>
      <c r="M187" s="269">
        <f t="shared" si="24"/>
        <v>7.8845698967121344E-3</v>
      </c>
      <c r="N187" s="236">
        <v>22924</v>
      </c>
      <c r="O187" s="236">
        <v>10713</v>
      </c>
      <c r="P187" s="238">
        <v>0.46732681905426626</v>
      </c>
      <c r="Q187" s="110">
        <f t="shared" si="25"/>
        <v>5</v>
      </c>
      <c r="R187" s="110">
        <f t="shared" si="25"/>
        <v>24141</v>
      </c>
      <c r="S187" s="269">
        <f t="shared" si="26"/>
        <v>2.0711652375626527E-2</v>
      </c>
    </row>
    <row r="188" spans="1:19">
      <c r="A188" s="100" t="s">
        <v>910</v>
      </c>
      <c r="B188" s="85">
        <v>24966</v>
      </c>
      <c r="C188" s="85">
        <v>8243</v>
      </c>
      <c r="D188" s="235">
        <f t="shared" si="23"/>
        <v>0.33016902988063768</v>
      </c>
      <c r="E188" s="100">
        <v>3</v>
      </c>
      <c r="F188" s="345">
        <v>27167</v>
      </c>
      <c r="G188" s="101">
        <f>E188/F188*100</f>
        <v>1.1042809290683549E-2</v>
      </c>
      <c r="H188" s="236">
        <v>27076</v>
      </c>
      <c r="I188" s="236">
        <v>8266</v>
      </c>
      <c r="J188" s="237">
        <f t="shared" si="27"/>
        <v>0.30528881666420449</v>
      </c>
      <c r="K188" s="268">
        <v>6</v>
      </c>
      <c r="L188" s="345">
        <v>28705</v>
      </c>
      <c r="M188" s="269">
        <f t="shared" si="24"/>
        <v>2.0902281832433374E-2</v>
      </c>
      <c r="N188" s="236">
        <v>52042</v>
      </c>
      <c r="O188" s="236">
        <v>16509</v>
      </c>
      <c r="P188" s="238">
        <v>0.31722454940240574</v>
      </c>
      <c r="Q188" s="110">
        <f t="shared" si="25"/>
        <v>9</v>
      </c>
      <c r="R188" s="110">
        <f t="shared" si="25"/>
        <v>55872</v>
      </c>
      <c r="S188" s="269">
        <f t="shared" si="26"/>
        <v>1.6108247422680411E-2</v>
      </c>
    </row>
    <row r="189" spans="1:19">
      <c r="A189" s="100" t="s">
        <v>912</v>
      </c>
      <c r="B189" s="85">
        <v>12047</v>
      </c>
      <c r="C189" s="85">
        <v>7513</v>
      </c>
      <c r="D189" s="235">
        <f t="shared" si="23"/>
        <v>0.62364074043330286</v>
      </c>
      <c r="E189" s="100">
        <v>6</v>
      </c>
      <c r="F189" s="345">
        <v>12785</v>
      </c>
      <c r="G189" s="101">
        <f>E189/F189*100</f>
        <v>4.6929996089166995E-2</v>
      </c>
      <c r="H189" s="236">
        <v>12326</v>
      </c>
      <c r="I189" s="236">
        <v>6612</v>
      </c>
      <c r="J189" s="237">
        <f t="shared" si="27"/>
        <v>0.5364270647411975</v>
      </c>
      <c r="K189" s="268">
        <v>2</v>
      </c>
      <c r="L189" s="345">
        <v>12876</v>
      </c>
      <c r="M189" s="269">
        <f t="shared" si="24"/>
        <v>1.5532774153463809E-2</v>
      </c>
      <c r="N189" s="236">
        <v>24373</v>
      </c>
      <c r="O189" s="236">
        <v>14125</v>
      </c>
      <c r="P189" s="238">
        <v>0.57953473105485576</v>
      </c>
      <c r="Q189" s="110">
        <f t="shared" si="25"/>
        <v>8</v>
      </c>
      <c r="R189" s="110">
        <f t="shared" si="25"/>
        <v>25661</v>
      </c>
      <c r="S189" s="269">
        <f t="shared" si="26"/>
        <v>3.1175714118701531E-2</v>
      </c>
    </row>
    <row r="190" spans="1:19" s="61" customFormat="1">
      <c r="A190" s="239" t="s">
        <v>1119</v>
      </c>
      <c r="B190" s="89">
        <v>99026</v>
      </c>
      <c r="C190" s="89">
        <v>39324</v>
      </c>
      <c r="D190" s="232">
        <f t="shared" si="23"/>
        <v>0.39710783026679863</v>
      </c>
      <c r="E190" s="61">
        <v>10</v>
      </c>
      <c r="F190" s="343">
        <v>104678</v>
      </c>
      <c r="G190" s="271">
        <f>E190/F190*100</f>
        <v>9.553105714667838E-3</v>
      </c>
      <c r="H190" s="241">
        <v>108302</v>
      </c>
      <c r="I190" s="241">
        <v>38918</v>
      </c>
      <c r="J190" s="232">
        <f t="shared" si="27"/>
        <v>0.35934701113552842</v>
      </c>
      <c r="K190" s="34">
        <v>22</v>
      </c>
      <c r="L190" s="240">
        <v>113221</v>
      </c>
      <c r="M190" s="234">
        <f t="shared" si="24"/>
        <v>1.9431024279948066E-2</v>
      </c>
      <c r="N190" s="89">
        <v>207328</v>
      </c>
      <c r="O190" s="89">
        <v>78242</v>
      </c>
      <c r="P190" s="232">
        <v>0.37738269794721407</v>
      </c>
      <c r="Q190" s="61">
        <f t="shared" si="25"/>
        <v>32</v>
      </c>
      <c r="R190" s="61">
        <f t="shared" si="25"/>
        <v>217899</v>
      </c>
      <c r="S190" s="234">
        <f t="shared" si="26"/>
        <v>1.4685703009192332E-2</v>
      </c>
    </row>
    <row r="191" spans="1:19">
      <c r="A191" s="100" t="s">
        <v>845</v>
      </c>
      <c r="B191" s="85">
        <v>14713</v>
      </c>
      <c r="C191" s="85">
        <v>4313</v>
      </c>
      <c r="D191" s="235">
        <f t="shared" si="23"/>
        <v>0.29314211921430028</v>
      </c>
      <c r="E191" s="100"/>
      <c r="F191" s="345">
        <v>14718</v>
      </c>
      <c r="G191" s="101">
        <f t="shared" ref="G191:G217" si="28">E191/F191*100</f>
        <v>0</v>
      </c>
      <c r="H191" s="236">
        <v>18411</v>
      </c>
      <c r="I191" s="236">
        <v>4252</v>
      </c>
      <c r="J191" s="237">
        <f t="shared" si="27"/>
        <v>0.23094888925099125</v>
      </c>
      <c r="K191" s="268">
        <v>6</v>
      </c>
      <c r="L191" s="345">
        <v>18433</v>
      </c>
      <c r="M191" s="269">
        <f t="shared" si="24"/>
        <v>3.2550317365594314E-2</v>
      </c>
      <c r="N191" s="236">
        <v>33124</v>
      </c>
      <c r="O191" s="236">
        <v>8565</v>
      </c>
      <c r="P191" s="238">
        <v>0.25857384373867892</v>
      </c>
      <c r="Q191" s="110">
        <f t="shared" si="25"/>
        <v>6</v>
      </c>
      <c r="R191" s="110">
        <f t="shared" si="25"/>
        <v>33151</v>
      </c>
      <c r="S191" s="269">
        <f t="shared" si="26"/>
        <v>1.8099001538415128E-2</v>
      </c>
    </row>
    <row r="192" spans="1:19">
      <c r="A192" s="100" t="s">
        <v>849</v>
      </c>
      <c r="B192" s="85">
        <v>13019</v>
      </c>
      <c r="C192" s="85">
        <v>4403</v>
      </c>
      <c r="D192" s="235">
        <f t="shared" si="23"/>
        <v>0.33819801828097396</v>
      </c>
      <c r="E192" s="100">
        <v>1</v>
      </c>
      <c r="F192" s="345">
        <v>14687</v>
      </c>
      <c r="G192" s="101">
        <f t="shared" si="28"/>
        <v>6.8087424252740525E-3</v>
      </c>
      <c r="H192" s="236">
        <v>13774</v>
      </c>
      <c r="I192" s="236">
        <v>4078</v>
      </c>
      <c r="J192" s="237">
        <f t="shared" si="27"/>
        <v>0.29606505009438072</v>
      </c>
      <c r="K192" s="268">
        <v>0</v>
      </c>
      <c r="L192" s="345">
        <v>15226</v>
      </c>
      <c r="M192" s="269">
        <f t="shared" si="24"/>
        <v>0</v>
      </c>
      <c r="N192" s="236">
        <v>26793</v>
      </c>
      <c r="O192" s="236">
        <v>8481</v>
      </c>
      <c r="P192" s="238">
        <v>0.31653790169074014</v>
      </c>
      <c r="Q192" s="110">
        <f t="shared" si="25"/>
        <v>1</v>
      </c>
      <c r="R192" s="110">
        <f t="shared" si="25"/>
        <v>29913</v>
      </c>
      <c r="S192" s="269">
        <f t="shared" si="26"/>
        <v>3.3430281148664458E-3</v>
      </c>
    </row>
    <row r="193" spans="1:19">
      <c r="A193" s="100" t="s">
        <v>982</v>
      </c>
      <c r="B193" s="85">
        <v>3252</v>
      </c>
      <c r="C193" s="85">
        <v>1730</v>
      </c>
      <c r="D193" s="235">
        <f t="shared" si="23"/>
        <v>0.53198031980319804</v>
      </c>
      <c r="E193" s="100"/>
      <c r="F193" s="345">
        <v>3766</v>
      </c>
      <c r="G193" s="101">
        <f t="shared" si="28"/>
        <v>0</v>
      </c>
      <c r="H193" s="236">
        <v>3411</v>
      </c>
      <c r="I193" s="236">
        <v>1630</v>
      </c>
      <c r="J193" s="237">
        <f t="shared" si="27"/>
        <v>0.47786572852535913</v>
      </c>
      <c r="K193" s="268">
        <v>0</v>
      </c>
      <c r="L193" s="345">
        <v>3761</v>
      </c>
      <c r="M193" s="269">
        <f t="shared" si="24"/>
        <v>0</v>
      </c>
      <c r="N193" s="236">
        <v>6663</v>
      </c>
      <c r="O193" s="236">
        <v>3360</v>
      </c>
      <c r="P193" s="238">
        <v>0.50427735254389916</v>
      </c>
      <c r="Q193" s="110">
        <f t="shared" si="25"/>
        <v>0</v>
      </c>
      <c r="R193" s="110">
        <f t="shared" si="25"/>
        <v>7527</v>
      </c>
      <c r="S193" s="269">
        <f t="shared" si="26"/>
        <v>0</v>
      </c>
    </row>
    <row r="194" spans="1:19">
      <c r="A194" s="100" t="s">
        <v>859</v>
      </c>
      <c r="B194" s="85">
        <v>14177</v>
      </c>
      <c r="C194" s="85">
        <v>5469</v>
      </c>
      <c r="D194" s="235">
        <f t="shared" si="23"/>
        <v>0.38576567680045143</v>
      </c>
      <c r="E194" s="100">
        <v>4</v>
      </c>
      <c r="F194" s="345">
        <v>15310</v>
      </c>
      <c r="G194" s="101">
        <f t="shared" si="28"/>
        <v>2.6126714565643371E-2</v>
      </c>
      <c r="H194" s="236">
        <v>16087</v>
      </c>
      <c r="I194" s="236">
        <v>5461</v>
      </c>
      <c r="J194" s="237">
        <f t="shared" si="27"/>
        <v>0.33946665009013488</v>
      </c>
      <c r="K194" s="268">
        <v>1</v>
      </c>
      <c r="L194" s="345">
        <v>17131</v>
      </c>
      <c r="M194" s="269">
        <f t="shared" si="24"/>
        <v>5.8373708481699836E-3</v>
      </c>
      <c r="N194" s="236">
        <v>30264</v>
      </c>
      <c r="O194" s="236">
        <v>10930</v>
      </c>
      <c r="P194" s="238">
        <v>0.36115516785619878</v>
      </c>
      <c r="Q194" s="110">
        <f t="shared" si="25"/>
        <v>5</v>
      </c>
      <c r="R194" s="110">
        <f t="shared" si="25"/>
        <v>32441</v>
      </c>
      <c r="S194" s="269">
        <f t="shared" si="26"/>
        <v>1.5412595172775191E-2</v>
      </c>
    </row>
    <row r="195" spans="1:19">
      <c r="A195" s="100" t="s">
        <v>868</v>
      </c>
      <c r="B195" s="85">
        <v>14108</v>
      </c>
      <c r="C195" s="85">
        <v>5316</v>
      </c>
      <c r="D195" s="235">
        <f t="shared" si="23"/>
        <v>0.37680748511482848</v>
      </c>
      <c r="E195" s="100">
        <v>1</v>
      </c>
      <c r="F195" s="345">
        <v>16161</v>
      </c>
      <c r="G195" s="101">
        <f t="shared" si="28"/>
        <v>6.1877359074314709E-3</v>
      </c>
      <c r="H195" s="236">
        <v>15847</v>
      </c>
      <c r="I195" s="236">
        <v>5065</v>
      </c>
      <c r="J195" s="237">
        <f t="shared" si="27"/>
        <v>0.31961885530384299</v>
      </c>
      <c r="K195" s="268">
        <v>3</v>
      </c>
      <c r="L195" s="345">
        <v>17658</v>
      </c>
      <c r="M195" s="269">
        <f t="shared" si="24"/>
        <v>1.6989466530750934E-2</v>
      </c>
      <c r="N195" s="236">
        <v>29955</v>
      </c>
      <c r="O195" s="236">
        <v>10381</v>
      </c>
      <c r="P195" s="238">
        <v>0.34655316307795025</v>
      </c>
      <c r="Q195" s="110">
        <f t="shared" si="25"/>
        <v>4</v>
      </c>
      <c r="R195" s="110">
        <f t="shared" si="25"/>
        <v>33819</v>
      </c>
      <c r="S195" s="269">
        <f t="shared" si="26"/>
        <v>1.1827670835920637E-2</v>
      </c>
    </row>
    <row r="196" spans="1:19">
      <c r="A196" s="100" t="s">
        <v>878</v>
      </c>
      <c r="B196" s="85">
        <v>14517</v>
      </c>
      <c r="C196" s="85">
        <v>6522</v>
      </c>
      <c r="D196" s="235">
        <f t="shared" ref="D196:D252" si="29">C196/B196</f>
        <v>0.4492663773506923</v>
      </c>
      <c r="E196" s="100">
        <v>1</v>
      </c>
      <c r="F196" s="345">
        <v>15024</v>
      </c>
      <c r="G196" s="101">
        <f t="shared" si="28"/>
        <v>6.6560170394036212E-3</v>
      </c>
      <c r="H196" s="236">
        <v>15265</v>
      </c>
      <c r="I196" s="236">
        <v>6750</v>
      </c>
      <c r="J196" s="237">
        <f t="shared" si="27"/>
        <v>0.44218801179168032</v>
      </c>
      <c r="K196" s="268">
        <v>4</v>
      </c>
      <c r="L196" s="345">
        <v>15938</v>
      </c>
      <c r="M196" s="269">
        <f t="shared" ref="M196:M249" si="30">K196/L196*100</f>
        <v>2.5097251850922327E-2</v>
      </c>
      <c r="N196" s="236">
        <v>29782</v>
      </c>
      <c r="O196" s="236">
        <v>13272</v>
      </c>
      <c r="P196" s="238">
        <v>0.44563830501645291</v>
      </c>
      <c r="Q196" s="110">
        <f t="shared" ref="Q196:R249" si="31">SUM(E196,K196)</f>
        <v>5</v>
      </c>
      <c r="R196" s="110">
        <f t="shared" si="31"/>
        <v>30962</v>
      </c>
      <c r="S196" s="269">
        <f t="shared" ref="S196:S249" si="32">Q196/R196*100</f>
        <v>1.6148827595116592E-2</v>
      </c>
    </row>
    <row r="197" spans="1:19">
      <c r="A197" s="100" t="s">
        <v>897</v>
      </c>
      <c r="B197" s="85">
        <v>10961</v>
      </c>
      <c r="C197" s="85">
        <v>4749</v>
      </c>
      <c r="D197" s="235">
        <f t="shared" si="29"/>
        <v>0.43326338837697292</v>
      </c>
      <c r="E197" s="100">
        <v>1</v>
      </c>
      <c r="F197" s="345">
        <v>11169</v>
      </c>
      <c r="G197" s="101">
        <f t="shared" si="28"/>
        <v>8.9533530307099995E-3</v>
      </c>
      <c r="H197" s="236">
        <v>11178</v>
      </c>
      <c r="I197" s="236">
        <v>5658</v>
      </c>
      <c r="J197" s="237">
        <f t="shared" si="27"/>
        <v>0.50617283950617287</v>
      </c>
      <c r="K197" s="268">
        <v>2</v>
      </c>
      <c r="L197" s="345">
        <v>11171</v>
      </c>
      <c r="M197" s="269">
        <f t="shared" si="30"/>
        <v>1.7903500134276253E-2</v>
      </c>
      <c r="N197" s="236">
        <v>22139</v>
      </c>
      <c r="O197" s="236">
        <v>10407</v>
      </c>
      <c r="P197" s="238">
        <v>0.47007543249469264</v>
      </c>
      <c r="Q197" s="110">
        <f t="shared" si="31"/>
        <v>3</v>
      </c>
      <c r="R197" s="110">
        <f t="shared" si="31"/>
        <v>22340</v>
      </c>
      <c r="S197" s="269">
        <f t="shared" si="32"/>
        <v>1.3428827215756492E-2</v>
      </c>
    </row>
    <row r="198" spans="1:19">
      <c r="A198" s="100" t="s">
        <v>906</v>
      </c>
      <c r="B198" s="85">
        <v>14279</v>
      </c>
      <c r="C198" s="85">
        <v>5995</v>
      </c>
      <c r="D198" s="235">
        <f t="shared" si="29"/>
        <v>0.41984732824427479</v>
      </c>
      <c r="E198" s="100">
        <v>2</v>
      </c>
      <c r="F198" s="345">
        <v>13843</v>
      </c>
      <c r="G198" s="101">
        <f t="shared" si="28"/>
        <v>1.4447735317488984E-2</v>
      </c>
      <c r="H198" s="236">
        <v>14329</v>
      </c>
      <c r="I198" s="236">
        <v>6024</v>
      </c>
      <c r="J198" s="237">
        <f t="shared" si="27"/>
        <v>0.42040616930699981</v>
      </c>
      <c r="K198" s="268">
        <v>4</v>
      </c>
      <c r="L198" s="345">
        <v>13903</v>
      </c>
      <c r="M198" s="269">
        <f t="shared" si="30"/>
        <v>2.8770768898798819E-2</v>
      </c>
      <c r="N198" s="236">
        <v>28608</v>
      </c>
      <c r="O198" s="236">
        <v>12019</v>
      </c>
      <c r="P198" s="238">
        <v>0.42012723713646533</v>
      </c>
      <c r="Q198" s="110">
        <f t="shared" si="31"/>
        <v>6</v>
      </c>
      <c r="R198" s="110">
        <f t="shared" si="31"/>
        <v>27746</v>
      </c>
      <c r="S198" s="269">
        <f t="shared" si="32"/>
        <v>2.162473870107403E-2</v>
      </c>
    </row>
    <row r="199" spans="1:19" s="61" customFormat="1">
      <c r="A199" s="239" t="s">
        <v>1120</v>
      </c>
      <c r="B199" s="89">
        <v>121186</v>
      </c>
      <c r="C199" s="89">
        <v>257734</v>
      </c>
      <c r="D199" s="232">
        <f t="shared" si="29"/>
        <v>2.1267638176026935</v>
      </c>
      <c r="E199" s="61">
        <v>38</v>
      </c>
      <c r="F199" s="233">
        <v>126751</v>
      </c>
      <c r="G199" s="234">
        <f t="shared" si="28"/>
        <v>2.9980039605210215E-2</v>
      </c>
      <c r="H199" s="241">
        <v>132930</v>
      </c>
      <c r="I199" s="241">
        <v>57487</v>
      </c>
      <c r="J199" s="232">
        <f t="shared" si="27"/>
        <v>0.43246069359813438</v>
      </c>
      <c r="K199" s="34">
        <v>48</v>
      </c>
      <c r="L199" s="240">
        <v>138638</v>
      </c>
      <c r="M199" s="234">
        <f t="shared" si="30"/>
        <v>3.4622542160158108E-2</v>
      </c>
      <c r="N199" s="89">
        <v>254116</v>
      </c>
      <c r="O199" s="89">
        <v>315221</v>
      </c>
      <c r="P199" s="232">
        <v>1.2404610492845787</v>
      </c>
      <c r="Q199" s="61">
        <f t="shared" si="31"/>
        <v>86</v>
      </c>
      <c r="R199" s="61">
        <f t="shared" si="31"/>
        <v>265389</v>
      </c>
      <c r="S199" s="234">
        <f t="shared" si="32"/>
        <v>3.2405261710168845E-2</v>
      </c>
    </row>
    <row r="200" spans="1:19">
      <c r="A200" s="100" t="s">
        <v>913</v>
      </c>
      <c r="B200" s="85">
        <v>14368</v>
      </c>
      <c r="C200" s="85">
        <v>8395</v>
      </c>
      <c r="D200" s="235">
        <f t="shared" si="29"/>
        <v>0.58428452115812912</v>
      </c>
      <c r="E200" s="100">
        <v>8</v>
      </c>
      <c r="F200" s="345">
        <v>14910</v>
      </c>
      <c r="G200" s="101">
        <f t="shared" si="28"/>
        <v>5.3655264922870552E-2</v>
      </c>
      <c r="H200" s="236">
        <v>17197</v>
      </c>
      <c r="I200" s="236">
        <v>7663</v>
      </c>
      <c r="J200" s="237">
        <f t="shared" si="27"/>
        <v>0.44560097691457812</v>
      </c>
      <c r="K200" s="268">
        <v>2</v>
      </c>
      <c r="L200" s="345">
        <v>17742</v>
      </c>
      <c r="M200" s="269">
        <f t="shared" si="30"/>
        <v>1.1272686281140797E-2</v>
      </c>
      <c r="N200" s="236">
        <v>31565</v>
      </c>
      <c r="O200" s="236">
        <v>16058</v>
      </c>
      <c r="P200" s="238">
        <v>0.50872802154284813</v>
      </c>
      <c r="Q200" s="110">
        <f t="shared" si="31"/>
        <v>10</v>
      </c>
      <c r="R200" s="110">
        <f t="shared" si="31"/>
        <v>32652</v>
      </c>
      <c r="S200" s="269">
        <f t="shared" si="32"/>
        <v>3.0625995344848708E-2</v>
      </c>
    </row>
    <row r="201" spans="1:19">
      <c r="A201" s="100" t="s">
        <v>914</v>
      </c>
      <c r="B201" s="85">
        <v>6884</v>
      </c>
      <c r="C201" s="85">
        <v>5585</v>
      </c>
      <c r="D201" s="235">
        <f t="shared" si="29"/>
        <v>0.81130156885531668</v>
      </c>
      <c r="E201" s="100">
        <v>5</v>
      </c>
      <c r="F201" s="345">
        <v>7011</v>
      </c>
      <c r="G201" s="101">
        <f t="shared" si="28"/>
        <v>7.1316502638710602E-2</v>
      </c>
      <c r="H201" s="236">
        <v>6210</v>
      </c>
      <c r="I201" s="236">
        <v>4935</v>
      </c>
      <c r="J201" s="237">
        <f t="shared" si="27"/>
        <v>0.79468599033816423</v>
      </c>
      <c r="K201" s="268">
        <v>1</v>
      </c>
      <c r="L201" s="345">
        <v>6363</v>
      </c>
      <c r="M201" s="269">
        <f t="shared" si="30"/>
        <v>1.5715857300015717E-2</v>
      </c>
      <c r="N201" s="236">
        <v>13094</v>
      </c>
      <c r="O201" s="236">
        <v>10520</v>
      </c>
      <c r="P201" s="238">
        <v>0.80342141438826942</v>
      </c>
      <c r="Q201" s="110">
        <f t="shared" si="31"/>
        <v>6</v>
      </c>
      <c r="R201" s="110">
        <f t="shared" si="31"/>
        <v>13374</v>
      </c>
      <c r="S201" s="269">
        <f t="shared" si="32"/>
        <v>4.4863167339614173E-2</v>
      </c>
    </row>
    <row r="202" spans="1:19">
      <c r="A202" s="100" t="s">
        <v>915</v>
      </c>
      <c r="B202" s="85">
        <v>9294</v>
      </c>
      <c r="C202" s="85">
        <v>6286</v>
      </c>
      <c r="D202" s="235">
        <f t="shared" si="29"/>
        <v>0.67635033354852592</v>
      </c>
      <c r="E202" s="100">
        <v>5</v>
      </c>
      <c r="F202" s="345">
        <v>9627</v>
      </c>
      <c r="G202" s="101">
        <f t="shared" si="28"/>
        <v>5.1937259790173468E-2</v>
      </c>
      <c r="H202" s="236">
        <v>9115</v>
      </c>
      <c r="I202" s="236">
        <v>5482</v>
      </c>
      <c r="J202" s="237">
        <f t="shared" si="27"/>
        <v>0.60142622051563355</v>
      </c>
      <c r="K202" s="268">
        <v>7</v>
      </c>
      <c r="L202" s="345">
        <v>9397</v>
      </c>
      <c r="M202" s="269">
        <f t="shared" si="30"/>
        <v>7.4491859103969355E-2</v>
      </c>
      <c r="N202" s="236">
        <v>18409</v>
      </c>
      <c r="O202" s="236">
        <v>11768</v>
      </c>
      <c r="P202" s="238">
        <v>0.63925253951871364</v>
      </c>
      <c r="Q202" s="110">
        <f t="shared" si="31"/>
        <v>12</v>
      </c>
      <c r="R202" s="110">
        <f t="shared" si="31"/>
        <v>19024</v>
      </c>
      <c r="S202" s="269">
        <f t="shared" si="32"/>
        <v>6.3078216989066446E-2</v>
      </c>
    </row>
    <row r="203" spans="1:19">
      <c r="A203" s="100" t="s">
        <v>916</v>
      </c>
      <c r="B203" s="85">
        <v>22238</v>
      </c>
      <c r="C203" s="85">
        <v>12163</v>
      </c>
      <c r="D203" s="235">
        <f t="shared" si="29"/>
        <v>0.54694666786581525</v>
      </c>
      <c r="E203" s="100">
        <v>3</v>
      </c>
      <c r="F203" s="345">
        <v>23240</v>
      </c>
      <c r="G203" s="101">
        <f t="shared" si="28"/>
        <v>1.2908777969018931E-2</v>
      </c>
      <c r="H203" s="236">
        <v>23532</v>
      </c>
      <c r="I203" s="236">
        <v>11345</v>
      </c>
      <c r="J203" s="237">
        <f t="shared" si="27"/>
        <v>0.48210946795852455</v>
      </c>
      <c r="K203" s="268">
        <v>10</v>
      </c>
      <c r="L203" s="345">
        <v>24594</v>
      </c>
      <c r="M203" s="269">
        <f t="shared" si="30"/>
        <v>4.0660323656176306E-2</v>
      </c>
      <c r="N203" s="236">
        <v>45770</v>
      </c>
      <c r="O203" s="236">
        <v>23508</v>
      </c>
      <c r="P203" s="238">
        <v>0.51361153594057241</v>
      </c>
      <c r="Q203" s="110">
        <f t="shared" si="31"/>
        <v>13</v>
      </c>
      <c r="R203" s="110">
        <f t="shared" si="31"/>
        <v>47834</v>
      </c>
      <c r="S203" s="269">
        <f t="shared" si="32"/>
        <v>2.7177321570431075E-2</v>
      </c>
    </row>
    <row r="204" spans="1:19">
      <c r="A204" s="100" t="s">
        <v>917</v>
      </c>
      <c r="B204" s="85">
        <v>38361</v>
      </c>
      <c r="C204" s="85">
        <v>18263</v>
      </c>
      <c r="D204" s="235">
        <f t="shared" si="29"/>
        <v>0.47608247960167877</v>
      </c>
      <c r="E204" s="100">
        <v>7</v>
      </c>
      <c r="F204" s="345">
        <v>40350</v>
      </c>
      <c r="G204" s="101">
        <f t="shared" si="28"/>
        <v>1.7348203221809171E-2</v>
      </c>
      <c r="H204" s="236">
        <v>42638</v>
      </c>
      <c r="I204" s="236">
        <v>14831</v>
      </c>
      <c r="J204" s="237">
        <f t="shared" si="27"/>
        <v>0.34783526431821382</v>
      </c>
      <c r="K204" s="268">
        <v>18</v>
      </c>
      <c r="L204" s="345">
        <v>45031</v>
      </c>
      <c r="M204" s="269">
        <f t="shared" si="30"/>
        <v>3.9972463414092517E-2</v>
      </c>
      <c r="N204" s="236">
        <v>80999</v>
      </c>
      <c r="O204" s="236">
        <v>33094</v>
      </c>
      <c r="P204" s="238">
        <v>0.40857294534500427</v>
      </c>
      <c r="Q204" s="110">
        <f t="shared" si="31"/>
        <v>25</v>
      </c>
      <c r="R204" s="110">
        <f t="shared" si="31"/>
        <v>85381</v>
      </c>
      <c r="S204" s="269">
        <f t="shared" si="32"/>
        <v>2.9280519085042339E-2</v>
      </c>
    </row>
    <row r="205" spans="1:19">
      <c r="A205" s="100" t="s">
        <v>918</v>
      </c>
      <c r="B205" s="85">
        <v>19597</v>
      </c>
      <c r="C205" s="85">
        <v>7942</v>
      </c>
      <c r="D205" s="235">
        <f t="shared" si="29"/>
        <v>0.40526611216002451</v>
      </c>
      <c r="E205" s="100">
        <v>3</v>
      </c>
      <c r="F205" s="345">
        <v>20801</v>
      </c>
      <c r="G205" s="101">
        <f t="shared" si="28"/>
        <v>1.4422383539252921E-2</v>
      </c>
      <c r="H205" s="236">
        <v>23192</v>
      </c>
      <c r="I205" s="236">
        <v>6887</v>
      </c>
      <c r="J205" s="237">
        <f t="shared" si="27"/>
        <v>0.29695584684373921</v>
      </c>
      <c r="K205" s="268">
        <v>2</v>
      </c>
      <c r="L205" s="345">
        <v>24292</v>
      </c>
      <c r="M205" s="269">
        <f t="shared" si="30"/>
        <v>8.2331631812942539E-3</v>
      </c>
      <c r="N205" s="236">
        <v>42789</v>
      </c>
      <c r="O205" s="236">
        <v>14829</v>
      </c>
      <c r="P205" s="238">
        <v>0.34656103204094513</v>
      </c>
      <c r="Q205" s="110">
        <f t="shared" si="31"/>
        <v>5</v>
      </c>
      <c r="R205" s="110">
        <f t="shared" si="31"/>
        <v>45093</v>
      </c>
      <c r="S205" s="269">
        <f t="shared" si="32"/>
        <v>1.108819550706318E-2</v>
      </c>
    </row>
    <row r="206" spans="1:19">
      <c r="A206" s="100" t="s">
        <v>919</v>
      </c>
      <c r="B206" s="85">
        <v>4574</v>
      </c>
      <c r="C206" s="85">
        <v>2981</v>
      </c>
      <c r="D206" s="235">
        <f t="shared" si="29"/>
        <v>0.65172715347616961</v>
      </c>
      <c r="E206" s="100">
        <v>1</v>
      </c>
      <c r="F206" s="345">
        <v>4719</v>
      </c>
      <c r="G206" s="101">
        <f t="shared" si="28"/>
        <v>2.1190930281839375E-2</v>
      </c>
      <c r="H206" s="236">
        <v>5944</v>
      </c>
      <c r="I206" s="236">
        <v>2563</v>
      </c>
      <c r="J206" s="237">
        <f t="shared" si="27"/>
        <v>0.43119111709286678</v>
      </c>
      <c r="K206" s="268">
        <v>3</v>
      </c>
      <c r="L206" s="345">
        <v>6024</v>
      </c>
      <c r="M206" s="269">
        <f t="shared" si="30"/>
        <v>4.9800796812749001E-2</v>
      </c>
      <c r="N206" s="236">
        <v>10518</v>
      </c>
      <c r="O206" s="236">
        <v>5544</v>
      </c>
      <c r="P206" s="238">
        <v>0.52709640616086706</v>
      </c>
      <c r="Q206" s="110">
        <f t="shared" si="31"/>
        <v>4</v>
      </c>
      <c r="R206" s="110">
        <f t="shared" si="31"/>
        <v>10743</v>
      </c>
      <c r="S206" s="269">
        <f t="shared" si="32"/>
        <v>3.7233547426231035E-2</v>
      </c>
    </row>
    <row r="207" spans="1:19">
      <c r="A207" s="100" t="s">
        <v>920</v>
      </c>
      <c r="B207" s="85">
        <v>5870</v>
      </c>
      <c r="C207" s="85">
        <v>4401</v>
      </c>
      <c r="D207" s="235">
        <f t="shared" si="29"/>
        <v>0.74974446337308343</v>
      </c>
      <c r="E207" s="100">
        <v>5</v>
      </c>
      <c r="F207" s="345">
        <v>6093</v>
      </c>
      <c r="G207" s="101">
        <f t="shared" si="28"/>
        <v>8.2061381913671433E-2</v>
      </c>
      <c r="H207" s="236">
        <v>5102</v>
      </c>
      <c r="I207" s="236">
        <v>3781</v>
      </c>
      <c r="J207" s="237">
        <f t="shared" si="27"/>
        <v>0.74108192865542921</v>
      </c>
      <c r="K207" s="268">
        <v>4</v>
      </c>
      <c r="L207" s="345">
        <v>5195</v>
      </c>
      <c r="M207" s="269">
        <f t="shared" si="30"/>
        <v>7.6997112608277185E-2</v>
      </c>
      <c r="N207" s="236">
        <v>10972</v>
      </c>
      <c r="O207" s="236">
        <v>8182</v>
      </c>
      <c r="P207" s="238">
        <v>0.74571636893911775</v>
      </c>
      <c r="Q207" s="110">
        <f t="shared" si="31"/>
        <v>9</v>
      </c>
      <c r="R207" s="110">
        <f t="shared" si="31"/>
        <v>11288</v>
      </c>
      <c r="S207" s="269">
        <f t="shared" si="32"/>
        <v>7.9730687455705163E-2</v>
      </c>
    </row>
    <row r="208" spans="1:19" s="61" customFormat="1">
      <c r="A208" s="239" t="s">
        <v>1121</v>
      </c>
      <c r="B208" s="89">
        <v>224736</v>
      </c>
      <c r="C208" s="89">
        <v>106474</v>
      </c>
      <c r="D208" s="232">
        <f t="shared" si="29"/>
        <v>0.47377367221984906</v>
      </c>
      <c r="E208" s="61">
        <v>81</v>
      </c>
      <c r="F208" s="343">
        <v>247655</v>
      </c>
      <c r="G208" s="234">
        <f t="shared" si="28"/>
        <v>3.2706789687266563E-2</v>
      </c>
      <c r="H208" s="241">
        <v>260443</v>
      </c>
      <c r="I208" s="241">
        <v>99139</v>
      </c>
      <c r="J208" s="232">
        <f t="shared" si="27"/>
        <v>0.38065526813928574</v>
      </c>
      <c r="K208" s="34">
        <v>58</v>
      </c>
      <c r="L208" s="240">
        <v>281379</v>
      </c>
      <c r="M208" s="234">
        <f t="shared" si="30"/>
        <v>2.0612767832709621E-2</v>
      </c>
      <c r="N208" s="89">
        <v>485179</v>
      </c>
      <c r="O208" s="89">
        <v>205613</v>
      </c>
      <c r="P208" s="232">
        <v>0.42378792157121392</v>
      </c>
      <c r="Q208" s="61">
        <f t="shared" si="31"/>
        <v>139</v>
      </c>
      <c r="R208" s="61">
        <f t="shared" si="31"/>
        <v>529034</v>
      </c>
      <c r="S208" s="234">
        <f t="shared" si="32"/>
        <v>2.6274303730951128E-2</v>
      </c>
    </row>
    <row r="209" spans="1:19">
      <c r="A209" s="100" t="s">
        <v>921</v>
      </c>
      <c r="B209" s="85">
        <v>17574</v>
      </c>
      <c r="C209" s="85">
        <v>10418</v>
      </c>
      <c r="D209" s="235">
        <f t="shared" si="29"/>
        <v>0.59280755661773077</v>
      </c>
      <c r="E209" s="100">
        <v>7</v>
      </c>
      <c r="F209" s="345">
        <v>18648</v>
      </c>
      <c r="G209" s="101">
        <f t="shared" si="28"/>
        <v>3.7537537537537538E-2</v>
      </c>
      <c r="H209" s="236">
        <v>20266</v>
      </c>
      <c r="I209" s="236">
        <v>9396</v>
      </c>
      <c r="J209" s="237">
        <f t="shared" si="27"/>
        <v>0.46363367216026841</v>
      </c>
      <c r="K209" s="268">
        <v>2</v>
      </c>
      <c r="L209" s="345">
        <v>21222</v>
      </c>
      <c r="M209" s="269">
        <f t="shared" si="30"/>
        <v>9.424182452172275E-3</v>
      </c>
      <c r="N209" s="236">
        <v>37840</v>
      </c>
      <c r="O209" s="236">
        <v>19814</v>
      </c>
      <c r="P209" s="238">
        <v>0.5236257928118393</v>
      </c>
      <c r="Q209" s="110">
        <f t="shared" si="31"/>
        <v>9</v>
      </c>
      <c r="R209" s="110">
        <f t="shared" si="31"/>
        <v>39870</v>
      </c>
      <c r="S209" s="269">
        <f t="shared" si="32"/>
        <v>2.2573363431151239E-2</v>
      </c>
    </row>
    <row r="210" spans="1:19">
      <c r="A210" s="100" t="s">
        <v>922</v>
      </c>
      <c r="B210" s="85">
        <v>7852</v>
      </c>
      <c r="C210" s="85">
        <v>5242</v>
      </c>
      <c r="D210" s="235">
        <f t="shared" si="29"/>
        <v>0.66760061130922055</v>
      </c>
      <c r="E210" s="100">
        <v>4</v>
      </c>
      <c r="F210" s="345">
        <v>8487</v>
      </c>
      <c r="G210" s="101">
        <f t="shared" si="28"/>
        <v>4.713090609166961E-2</v>
      </c>
      <c r="H210" s="236">
        <v>7742</v>
      </c>
      <c r="I210" s="236">
        <v>4843</v>
      </c>
      <c r="J210" s="237">
        <f t="shared" si="27"/>
        <v>0.62554895375871866</v>
      </c>
      <c r="K210" s="268">
        <v>0</v>
      </c>
      <c r="L210" s="345">
        <v>8277</v>
      </c>
      <c r="M210" s="269">
        <f t="shared" si="30"/>
        <v>0</v>
      </c>
      <c r="N210" s="236">
        <v>15594</v>
      </c>
      <c r="O210" s="236">
        <v>10085</v>
      </c>
      <c r="P210" s="238">
        <v>0.6467230986276773</v>
      </c>
      <c r="Q210" s="110">
        <f t="shared" si="31"/>
        <v>4</v>
      </c>
      <c r="R210" s="110">
        <f t="shared" si="31"/>
        <v>16764</v>
      </c>
      <c r="S210" s="269">
        <f t="shared" si="32"/>
        <v>2.3860653781913623E-2</v>
      </c>
    </row>
    <row r="211" spans="1:19">
      <c r="A211" s="100" t="s">
        <v>923</v>
      </c>
      <c r="B211" s="85">
        <v>4799</v>
      </c>
      <c r="C211" s="85">
        <v>2840</v>
      </c>
      <c r="D211" s="235">
        <f t="shared" si="29"/>
        <v>0.59178995624088349</v>
      </c>
      <c r="E211" s="100">
        <v>1</v>
      </c>
      <c r="F211" s="345">
        <v>5305</v>
      </c>
      <c r="G211" s="101">
        <f t="shared" si="28"/>
        <v>1.8850141376060323E-2</v>
      </c>
      <c r="H211" s="236">
        <v>5099</v>
      </c>
      <c r="I211" s="236">
        <v>2774</v>
      </c>
      <c r="J211" s="237">
        <f t="shared" si="27"/>
        <v>0.54402824083153556</v>
      </c>
      <c r="K211" s="268">
        <v>1</v>
      </c>
      <c r="L211" s="345">
        <v>5487</v>
      </c>
      <c r="M211" s="269">
        <f t="shared" si="30"/>
        <v>1.8224895206852561E-2</v>
      </c>
      <c r="N211" s="236">
        <v>9898</v>
      </c>
      <c r="O211" s="236">
        <v>5614</v>
      </c>
      <c r="P211" s="238">
        <v>0.56718528995756723</v>
      </c>
      <c r="Q211" s="110">
        <f t="shared" si="31"/>
        <v>2</v>
      </c>
      <c r="R211" s="110">
        <f t="shared" si="31"/>
        <v>10792</v>
      </c>
      <c r="S211" s="269">
        <f t="shared" si="32"/>
        <v>1.8532246108228317E-2</v>
      </c>
    </row>
    <row r="212" spans="1:19">
      <c r="A212" s="100" t="s">
        <v>931</v>
      </c>
      <c r="B212" s="85">
        <v>10588</v>
      </c>
      <c r="C212" s="85">
        <v>7225</v>
      </c>
      <c r="D212" s="235">
        <f t="shared" si="29"/>
        <v>0.68237627502833398</v>
      </c>
      <c r="E212" s="100">
        <v>2</v>
      </c>
      <c r="F212" s="345">
        <v>11571</v>
      </c>
      <c r="G212" s="101">
        <f t="shared" si="28"/>
        <v>1.7284590787313113E-2</v>
      </c>
      <c r="H212" s="236">
        <v>10962</v>
      </c>
      <c r="I212" s="236">
        <v>6862</v>
      </c>
      <c r="J212" s="237">
        <f t="shared" si="27"/>
        <v>0.62598066046341905</v>
      </c>
      <c r="K212" s="268">
        <v>6</v>
      </c>
      <c r="L212" s="345">
        <v>11771</v>
      </c>
      <c r="M212" s="269">
        <f t="shared" si="30"/>
        <v>5.0972729589669523E-2</v>
      </c>
      <c r="N212" s="236">
        <v>21550</v>
      </c>
      <c r="O212" s="236">
        <v>14087</v>
      </c>
      <c r="P212" s="238">
        <v>0.6536890951276102</v>
      </c>
      <c r="Q212" s="110">
        <f t="shared" si="31"/>
        <v>8</v>
      </c>
      <c r="R212" s="110">
        <f t="shared" si="31"/>
        <v>23342</v>
      </c>
      <c r="S212" s="269">
        <f t="shared" si="32"/>
        <v>3.4272984320109674E-2</v>
      </c>
    </row>
    <row r="213" spans="1:19">
      <c r="A213" s="100" t="s">
        <v>924</v>
      </c>
      <c r="B213" s="85">
        <v>8933</v>
      </c>
      <c r="C213" s="85">
        <v>6618</v>
      </c>
      <c r="D213" s="235">
        <f t="shared" si="29"/>
        <v>0.74084853912459425</v>
      </c>
      <c r="E213" s="100">
        <v>2</v>
      </c>
      <c r="F213" s="345">
        <v>10170</v>
      </c>
      <c r="G213" s="101">
        <f t="shared" si="28"/>
        <v>1.9665683382497544E-2</v>
      </c>
      <c r="H213" s="236">
        <v>8900</v>
      </c>
      <c r="I213" s="236">
        <v>6376</v>
      </c>
      <c r="J213" s="237">
        <f t="shared" si="27"/>
        <v>0.71640449438202247</v>
      </c>
      <c r="K213" s="268">
        <v>2</v>
      </c>
      <c r="L213" s="345">
        <v>9941</v>
      </c>
      <c r="M213" s="269">
        <f t="shared" si="30"/>
        <v>2.0118700331958554E-2</v>
      </c>
      <c r="N213" s="236">
        <v>17833</v>
      </c>
      <c r="O213" s="236">
        <v>12994</v>
      </c>
      <c r="P213" s="238">
        <v>0.7286491336286659</v>
      </c>
      <c r="Q213" s="110">
        <f t="shared" si="31"/>
        <v>4</v>
      </c>
      <c r="R213" s="110">
        <f t="shared" si="31"/>
        <v>20111</v>
      </c>
      <c r="S213" s="269">
        <f t="shared" si="32"/>
        <v>1.9889612649793643E-2</v>
      </c>
    </row>
    <row r="214" spans="1:19">
      <c r="A214" s="100" t="s">
        <v>934</v>
      </c>
      <c r="B214" s="85">
        <v>13077</v>
      </c>
      <c r="C214" s="85">
        <v>4585</v>
      </c>
      <c r="D214" s="235">
        <f t="shared" si="29"/>
        <v>0.35061558461420816</v>
      </c>
      <c r="E214" s="100">
        <v>5</v>
      </c>
      <c r="F214" s="345">
        <v>13841</v>
      </c>
      <c r="G214" s="101">
        <f t="shared" si="28"/>
        <v>3.612455747417094E-2</v>
      </c>
      <c r="H214" s="236">
        <v>12929</v>
      </c>
      <c r="I214" s="236">
        <v>3994</v>
      </c>
      <c r="J214" s="237">
        <f t="shared" si="27"/>
        <v>0.30891793642199705</v>
      </c>
      <c r="K214" s="268">
        <v>4</v>
      </c>
      <c r="L214" s="345">
        <v>13550</v>
      </c>
      <c r="M214" s="269">
        <f t="shared" si="30"/>
        <v>2.9520295202952032E-2</v>
      </c>
      <c r="N214" s="236">
        <v>26006</v>
      </c>
      <c r="O214" s="236">
        <v>8579</v>
      </c>
      <c r="P214" s="238">
        <v>0.32988541105898639</v>
      </c>
      <c r="Q214" s="110">
        <f t="shared" si="31"/>
        <v>9</v>
      </c>
      <c r="R214" s="110">
        <f t="shared" si="31"/>
        <v>27391</v>
      </c>
      <c r="S214" s="269">
        <f t="shared" si="32"/>
        <v>3.2857507940564419E-2</v>
      </c>
    </row>
    <row r="215" spans="1:19">
      <c r="A215" s="100" t="s">
        <v>943</v>
      </c>
      <c r="B215" s="85">
        <v>34689</v>
      </c>
      <c r="C215" s="85">
        <v>6192</v>
      </c>
      <c r="D215" s="235">
        <f t="shared" si="29"/>
        <v>0.17850038917236011</v>
      </c>
      <c r="E215" s="100">
        <v>12</v>
      </c>
      <c r="F215" s="345">
        <v>41076</v>
      </c>
      <c r="G215" s="101">
        <f t="shared" si="28"/>
        <v>2.9214139643587496E-2</v>
      </c>
      <c r="H215" s="236">
        <v>49788</v>
      </c>
      <c r="I215" s="236">
        <v>5657</v>
      </c>
      <c r="J215" s="237">
        <f t="shared" si="27"/>
        <v>0.1136217562464851</v>
      </c>
      <c r="K215" s="268">
        <v>8</v>
      </c>
      <c r="L215" s="345">
        <v>56365</v>
      </c>
      <c r="M215" s="269">
        <f t="shared" si="30"/>
        <v>1.4193205003104763E-2</v>
      </c>
      <c r="N215" s="236">
        <v>84477</v>
      </c>
      <c r="O215" s="236">
        <v>11849</v>
      </c>
      <c r="P215" s="238">
        <v>0.14026303017389349</v>
      </c>
      <c r="Q215" s="110">
        <f t="shared" si="31"/>
        <v>20</v>
      </c>
      <c r="R215" s="110">
        <f t="shared" si="31"/>
        <v>97441</v>
      </c>
      <c r="S215" s="269">
        <f t="shared" si="32"/>
        <v>2.0525240915015241E-2</v>
      </c>
    </row>
    <row r="216" spans="1:19">
      <c r="A216" s="100" t="s">
        <v>941</v>
      </c>
      <c r="B216" s="85">
        <v>5305</v>
      </c>
      <c r="C216" s="85">
        <v>626</v>
      </c>
      <c r="D216" s="235">
        <f t="shared" si="29"/>
        <v>0.11800188501413761</v>
      </c>
      <c r="E216" s="100">
        <v>2</v>
      </c>
      <c r="F216" s="345">
        <v>5527</v>
      </c>
      <c r="G216" s="101">
        <f t="shared" si="28"/>
        <v>3.6185996019540437E-2</v>
      </c>
      <c r="H216" s="236">
        <v>6148</v>
      </c>
      <c r="I216" s="236">
        <v>642</v>
      </c>
      <c r="J216" s="237">
        <f t="shared" si="27"/>
        <v>0.1044242029928432</v>
      </c>
      <c r="K216" s="268">
        <v>3</v>
      </c>
      <c r="L216" s="345">
        <v>6307</v>
      </c>
      <c r="M216" s="269">
        <f t="shared" si="30"/>
        <v>4.7566196289836687E-2</v>
      </c>
      <c r="N216" s="236">
        <v>11453</v>
      </c>
      <c r="O216" s="236">
        <v>1268</v>
      </c>
      <c r="P216" s="238">
        <v>0.11071335021391775</v>
      </c>
      <c r="Q216" s="110">
        <f t="shared" si="31"/>
        <v>5</v>
      </c>
      <c r="R216" s="110">
        <f t="shared" si="31"/>
        <v>11834</v>
      </c>
      <c r="S216" s="269">
        <f t="shared" si="32"/>
        <v>4.2251140780801083E-2</v>
      </c>
    </row>
    <row r="217" spans="1:19">
      <c r="A217" s="100" t="s">
        <v>944</v>
      </c>
      <c r="B217" s="85">
        <v>9185</v>
      </c>
      <c r="C217" s="85">
        <v>6632</v>
      </c>
      <c r="D217" s="235">
        <f t="shared" si="29"/>
        <v>0.72204681545998917</v>
      </c>
      <c r="E217" s="100">
        <v>5</v>
      </c>
      <c r="F217" s="345">
        <v>9837</v>
      </c>
      <c r="G217" s="101">
        <f t="shared" si="28"/>
        <v>5.0828504625393921E-2</v>
      </c>
      <c r="H217" s="236">
        <v>9847</v>
      </c>
      <c r="I217" s="236">
        <v>5997</v>
      </c>
      <c r="J217" s="237">
        <f t="shared" si="27"/>
        <v>0.60901797501777188</v>
      </c>
      <c r="K217" s="268">
        <v>0</v>
      </c>
      <c r="L217" s="345">
        <v>10472</v>
      </c>
      <c r="M217" s="269">
        <f t="shared" si="30"/>
        <v>0</v>
      </c>
      <c r="N217" s="236">
        <v>19032</v>
      </c>
      <c r="O217" s="236">
        <v>12629</v>
      </c>
      <c r="P217" s="238">
        <v>0.6635666246321984</v>
      </c>
      <c r="Q217" s="110">
        <f t="shared" si="31"/>
        <v>5</v>
      </c>
      <c r="R217" s="110">
        <f t="shared" si="31"/>
        <v>20309</v>
      </c>
      <c r="S217" s="269">
        <f t="shared" si="32"/>
        <v>2.4619626766458218E-2</v>
      </c>
    </row>
    <row r="218" spans="1:19">
      <c r="A218" s="128" t="s">
        <v>947</v>
      </c>
      <c r="B218" s="85">
        <v>12893</v>
      </c>
      <c r="C218" s="85">
        <v>7370</v>
      </c>
      <c r="D218" s="235">
        <f t="shared" si="29"/>
        <v>0.57162801520204765</v>
      </c>
      <c r="E218" s="128">
        <v>5</v>
      </c>
      <c r="F218" s="347">
        <v>14396</v>
      </c>
      <c r="G218" s="243">
        <v>3.4700000000000002E-2</v>
      </c>
      <c r="H218" s="244">
        <v>14207</v>
      </c>
      <c r="I218" s="244">
        <v>7049</v>
      </c>
      <c r="J218" s="237">
        <f t="shared" si="27"/>
        <v>0.49616386288449355</v>
      </c>
      <c r="K218" s="268">
        <v>5</v>
      </c>
      <c r="L218" s="347">
        <v>15466</v>
      </c>
      <c r="M218" s="269">
        <f t="shared" si="30"/>
        <v>3.2328979697400749E-2</v>
      </c>
      <c r="N218" s="198">
        <v>27100</v>
      </c>
      <c r="O218" s="198">
        <v>14419</v>
      </c>
      <c r="P218" s="245">
        <v>0.53206642066420662</v>
      </c>
      <c r="Q218" s="110">
        <f t="shared" si="31"/>
        <v>10</v>
      </c>
      <c r="R218" s="110">
        <f t="shared" si="31"/>
        <v>29862</v>
      </c>
      <c r="S218" s="269">
        <f t="shared" si="32"/>
        <v>3.3487375259527163E-2</v>
      </c>
    </row>
    <row r="219" spans="1:19">
      <c r="A219" s="128" t="s">
        <v>948</v>
      </c>
      <c r="B219" s="85">
        <v>11018</v>
      </c>
      <c r="C219" s="85">
        <v>6217</v>
      </c>
      <c r="D219" s="235">
        <f t="shared" si="29"/>
        <v>0.56425848611363227</v>
      </c>
      <c r="E219" s="128">
        <v>3</v>
      </c>
      <c r="F219" s="347">
        <v>11356</v>
      </c>
      <c r="G219" s="243">
        <v>2.64E-2</v>
      </c>
      <c r="H219" s="244">
        <v>11058</v>
      </c>
      <c r="I219" s="244">
        <v>5887</v>
      </c>
      <c r="J219" s="237">
        <f t="shared" si="27"/>
        <v>0.53237475131126788</v>
      </c>
      <c r="K219" s="268">
        <v>2</v>
      </c>
      <c r="L219" s="347">
        <v>11176</v>
      </c>
      <c r="M219" s="269">
        <f t="shared" si="30"/>
        <v>1.7895490336435216E-2</v>
      </c>
      <c r="N219" s="198">
        <v>22076</v>
      </c>
      <c r="O219" s="198">
        <v>12104</v>
      </c>
      <c r="P219" s="245">
        <v>0.54828773328501546</v>
      </c>
      <c r="Q219" s="110">
        <f t="shared" si="31"/>
        <v>5</v>
      </c>
      <c r="R219" s="110">
        <f t="shared" si="31"/>
        <v>22532</v>
      </c>
      <c r="S219" s="269">
        <f t="shared" si="32"/>
        <v>2.2190662169359134E-2</v>
      </c>
    </row>
    <row r="220" spans="1:19">
      <c r="A220" s="100" t="s">
        <v>951</v>
      </c>
      <c r="B220" s="85">
        <v>12256</v>
      </c>
      <c r="C220" s="85">
        <v>5979</v>
      </c>
      <c r="D220" s="235">
        <f t="shared" si="29"/>
        <v>0.48784268929503916</v>
      </c>
      <c r="E220" s="100">
        <v>5</v>
      </c>
      <c r="F220" s="345">
        <v>13524</v>
      </c>
      <c r="G220" s="101">
        <f t="shared" ref="G220:G226" si="33">E220/F220*100</f>
        <v>3.6971310263235732E-2</v>
      </c>
      <c r="H220" s="236">
        <v>13491</v>
      </c>
      <c r="I220" s="236">
        <v>5590</v>
      </c>
      <c r="J220" s="237">
        <f t="shared" si="27"/>
        <v>0.41435030761248237</v>
      </c>
      <c r="K220" s="268">
        <v>4</v>
      </c>
      <c r="L220" s="345">
        <v>14471</v>
      </c>
      <c r="M220" s="269">
        <f t="shared" si="30"/>
        <v>2.7641489876304333E-2</v>
      </c>
      <c r="N220" s="236">
        <v>25747</v>
      </c>
      <c r="O220" s="236">
        <v>11569</v>
      </c>
      <c r="P220" s="238">
        <v>0.44933390297898784</v>
      </c>
      <c r="Q220" s="110">
        <f t="shared" si="31"/>
        <v>9</v>
      </c>
      <c r="R220" s="110">
        <f t="shared" si="31"/>
        <v>27995</v>
      </c>
      <c r="S220" s="269">
        <f t="shared" si="32"/>
        <v>3.2148597963922131E-2</v>
      </c>
    </row>
    <row r="221" spans="1:19">
      <c r="A221" s="100" t="s">
        <v>927</v>
      </c>
      <c r="B221" s="85">
        <v>12919</v>
      </c>
      <c r="C221" s="85">
        <v>6994</v>
      </c>
      <c r="D221" s="235">
        <f t="shared" si="29"/>
        <v>0.54137317129808804</v>
      </c>
      <c r="E221" s="100">
        <v>12</v>
      </c>
      <c r="F221" s="345">
        <v>13803</v>
      </c>
      <c r="G221" s="101">
        <f t="shared" si="33"/>
        <v>8.6937622256031299E-2</v>
      </c>
      <c r="H221" s="236">
        <v>14508</v>
      </c>
      <c r="I221" s="236">
        <v>6356</v>
      </c>
      <c r="J221" s="237">
        <f t="shared" si="27"/>
        <v>0.43810311552247039</v>
      </c>
      <c r="K221" s="268">
        <v>7</v>
      </c>
      <c r="L221" s="345">
        <v>15248</v>
      </c>
      <c r="M221" s="269">
        <f t="shared" si="30"/>
        <v>4.5907660020986354E-2</v>
      </c>
      <c r="N221" s="236">
        <v>27427</v>
      </c>
      <c r="O221" s="236">
        <v>13350</v>
      </c>
      <c r="P221" s="238">
        <v>0.48674663652605099</v>
      </c>
      <c r="Q221" s="110">
        <f t="shared" si="31"/>
        <v>19</v>
      </c>
      <c r="R221" s="110">
        <f t="shared" si="31"/>
        <v>29051</v>
      </c>
      <c r="S221" s="269">
        <f t="shared" si="32"/>
        <v>6.540222367560497E-2</v>
      </c>
    </row>
    <row r="222" spans="1:19">
      <c r="A222" s="100" t="s">
        <v>983</v>
      </c>
      <c r="B222" s="85">
        <v>6104</v>
      </c>
      <c r="C222" s="85">
        <v>4241</v>
      </c>
      <c r="D222" s="235">
        <f t="shared" si="29"/>
        <v>0.69479030144167764</v>
      </c>
      <c r="E222" s="100"/>
      <c r="F222" s="345">
        <v>6583</v>
      </c>
      <c r="G222" s="101">
        <f t="shared" si="33"/>
        <v>0</v>
      </c>
      <c r="H222" s="236">
        <v>6246</v>
      </c>
      <c r="I222" s="236">
        <v>4167</v>
      </c>
      <c r="J222" s="237">
        <f t="shared" si="27"/>
        <v>0.66714697406340062</v>
      </c>
      <c r="K222" s="268">
        <v>0</v>
      </c>
      <c r="L222" s="345">
        <v>6652</v>
      </c>
      <c r="M222" s="269">
        <f t="shared" si="30"/>
        <v>0</v>
      </c>
      <c r="N222" s="236">
        <v>12350</v>
      </c>
      <c r="O222" s="236">
        <v>8408</v>
      </c>
      <c r="P222" s="238">
        <v>0.68080971659919032</v>
      </c>
      <c r="Q222" s="110">
        <f t="shared" si="31"/>
        <v>0</v>
      </c>
      <c r="R222" s="110">
        <f t="shared" si="31"/>
        <v>13235</v>
      </c>
      <c r="S222" s="269">
        <f t="shared" si="32"/>
        <v>0</v>
      </c>
    </row>
    <row r="223" spans="1:19">
      <c r="A223" s="100" t="s">
        <v>952</v>
      </c>
      <c r="B223" s="85">
        <v>10150</v>
      </c>
      <c r="C223" s="85">
        <v>5987</v>
      </c>
      <c r="D223" s="235">
        <f t="shared" si="29"/>
        <v>0.58985221674876842</v>
      </c>
      <c r="E223" s="100">
        <v>2</v>
      </c>
      <c r="F223" s="345">
        <v>10872</v>
      </c>
      <c r="G223" s="101">
        <f t="shared" si="33"/>
        <v>1.839587932303164E-2</v>
      </c>
      <c r="H223" s="236">
        <v>11714</v>
      </c>
      <c r="I223" s="236">
        <v>5463</v>
      </c>
      <c r="J223" s="237">
        <f t="shared" si="27"/>
        <v>0.46636503329349499</v>
      </c>
      <c r="K223" s="268">
        <v>2</v>
      </c>
      <c r="L223" s="345">
        <v>12453</v>
      </c>
      <c r="M223" s="269">
        <f t="shared" si="30"/>
        <v>1.6060387055328033E-2</v>
      </c>
      <c r="N223" s="236">
        <v>21864</v>
      </c>
      <c r="O223" s="236">
        <v>11450</v>
      </c>
      <c r="P223" s="238">
        <v>0.52369191364800582</v>
      </c>
      <c r="Q223" s="110">
        <f t="shared" si="31"/>
        <v>4</v>
      </c>
      <c r="R223" s="110">
        <f t="shared" si="31"/>
        <v>23325</v>
      </c>
      <c r="S223" s="269">
        <f t="shared" si="32"/>
        <v>1.7148981779206859E-2</v>
      </c>
    </row>
    <row r="224" spans="1:19">
      <c r="A224" s="100" t="s">
        <v>961</v>
      </c>
      <c r="B224" s="85">
        <v>4243</v>
      </c>
      <c r="C224" s="85">
        <v>2635</v>
      </c>
      <c r="D224" s="235">
        <f t="shared" si="29"/>
        <v>0.62102286118312511</v>
      </c>
      <c r="E224" s="100">
        <v>1</v>
      </c>
      <c r="F224" s="345">
        <v>4613</v>
      </c>
      <c r="G224" s="101">
        <f t="shared" si="33"/>
        <v>2.1677866897897247E-2</v>
      </c>
      <c r="H224" s="236">
        <v>4710</v>
      </c>
      <c r="I224" s="236">
        <v>2647</v>
      </c>
      <c r="J224" s="237">
        <f t="shared" si="27"/>
        <v>0.56199575371549892</v>
      </c>
      <c r="K224" s="268">
        <v>0</v>
      </c>
      <c r="L224" s="345">
        <v>4986</v>
      </c>
      <c r="M224" s="269">
        <f t="shared" si="30"/>
        <v>0</v>
      </c>
      <c r="N224" s="236">
        <v>8953</v>
      </c>
      <c r="O224" s="236">
        <v>5282</v>
      </c>
      <c r="P224" s="238">
        <v>0.58996984251089024</v>
      </c>
      <c r="Q224" s="110">
        <f t="shared" si="31"/>
        <v>1</v>
      </c>
      <c r="R224" s="110">
        <f t="shared" si="31"/>
        <v>9599</v>
      </c>
      <c r="S224" s="269">
        <f t="shared" si="32"/>
        <v>1.0417751849150954E-2</v>
      </c>
    </row>
    <row r="225" spans="1:19">
      <c r="A225" s="100" t="s">
        <v>954</v>
      </c>
      <c r="B225" s="85">
        <v>5520</v>
      </c>
      <c r="C225" s="85">
        <v>3376</v>
      </c>
      <c r="D225" s="235">
        <f t="shared" si="29"/>
        <v>0.61159420289855071</v>
      </c>
      <c r="E225" s="100">
        <v>4</v>
      </c>
      <c r="F225" s="345">
        <v>6125</v>
      </c>
      <c r="G225" s="101">
        <f t="shared" si="33"/>
        <v>6.5306122448979598E-2</v>
      </c>
      <c r="H225" s="236">
        <v>5792</v>
      </c>
      <c r="I225" s="236">
        <v>3054</v>
      </c>
      <c r="J225" s="237">
        <f t="shared" si="27"/>
        <v>0.52727900552486184</v>
      </c>
      <c r="K225" s="268">
        <v>0</v>
      </c>
      <c r="L225" s="345">
        <v>6303</v>
      </c>
      <c r="M225" s="269">
        <f t="shared" si="30"/>
        <v>0</v>
      </c>
      <c r="N225" s="236">
        <v>11312</v>
      </c>
      <c r="O225" s="236">
        <v>6430</v>
      </c>
      <c r="P225" s="238">
        <v>0.56842291371994347</v>
      </c>
      <c r="Q225" s="110">
        <f t="shared" si="31"/>
        <v>4</v>
      </c>
      <c r="R225" s="110">
        <f t="shared" si="31"/>
        <v>12428</v>
      </c>
      <c r="S225" s="269">
        <f t="shared" si="32"/>
        <v>3.2185387833923398E-2</v>
      </c>
    </row>
    <row r="226" spans="1:19">
      <c r="A226" s="100" t="s">
        <v>958</v>
      </c>
      <c r="B226" s="85">
        <v>22731</v>
      </c>
      <c r="C226" s="85">
        <v>6320</v>
      </c>
      <c r="D226" s="235">
        <f t="shared" si="29"/>
        <v>0.2780344023580133</v>
      </c>
      <c r="E226" s="100">
        <v>2</v>
      </c>
      <c r="F226" s="345">
        <v>25664</v>
      </c>
      <c r="G226" s="101">
        <f t="shared" si="33"/>
        <v>7.7930174563591017E-3</v>
      </c>
      <c r="H226" s="236">
        <v>300335</v>
      </c>
      <c r="I226" s="236">
        <v>5529</v>
      </c>
      <c r="J226" s="237">
        <f t="shared" si="27"/>
        <v>1.8409442788885743E-2</v>
      </c>
      <c r="K226" s="268">
        <v>5</v>
      </c>
      <c r="L226" s="345">
        <v>33461</v>
      </c>
      <c r="M226" s="269">
        <f t="shared" si="30"/>
        <v>1.4942769193987029E-2</v>
      </c>
      <c r="N226" s="236">
        <v>323066</v>
      </c>
      <c r="O226" s="236">
        <v>11849</v>
      </c>
      <c r="P226" s="238">
        <v>3.6676716212786245E-2</v>
      </c>
      <c r="Q226" s="110">
        <f t="shared" si="31"/>
        <v>7</v>
      </c>
      <c r="R226" s="110">
        <f t="shared" si="31"/>
        <v>59125</v>
      </c>
      <c r="S226" s="269">
        <f t="shared" si="32"/>
        <v>1.1839323467230444E-2</v>
      </c>
    </row>
    <row r="227" spans="1:19">
      <c r="A227" s="128" t="s">
        <v>928</v>
      </c>
      <c r="B227" s="85">
        <v>14900</v>
      </c>
      <c r="C227" s="85">
        <v>6977</v>
      </c>
      <c r="D227" s="235">
        <f t="shared" si="29"/>
        <v>0.46825503355704701</v>
      </c>
      <c r="E227" s="128">
        <v>5</v>
      </c>
      <c r="F227" s="347">
        <v>16257</v>
      </c>
      <c r="G227" s="243">
        <v>3.0800000000000001E-2</v>
      </c>
      <c r="H227" s="244">
        <v>16701</v>
      </c>
      <c r="I227" s="244">
        <v>6856</v>
      </c>
      <c r="J227" s="237">
        <f t="shared" si="27"/>
        <v>0.41051434045865515</v>
      </c>
      <c r="K227" s="268">
        <v>2</v>
      </c>
      <c r="L227" s="347">
        <v>17771</v>
      </c>
      <c r="M227" s="269">
        <f t="shared" si="30"/>
        <v>1.1254290698328737E-2</v>
      </c>
      <c r="N227" s="198">
        <v>31601</v>
      </c>
      <c r="O227" s="198">
        <v>13833</v>
      </c>
      <c r="P227" s="245">
        <v>0.4377393120470871</v>
      </c>
      <c r="Q227" s="110">
        <f t="shared" si="31"/>
        <v>7</v>
      </c>
      <c r="R227" s="110">
        <f t="shared" si="31"/>
        <v>34028</v>
      </c>
      <c r="S227" s="269">
        <f t="shared" si="32"/>
        <v>2.0571294228282591E-2</v>
      </c>
    </row>
    <row r="228" spans="1:19" s="61" customFormat="1">
      <c r="A228" s="248" t="s">
        <v>1122</v>
      </c>
      <c r="B228" s="89">
        <v>98030</v>
      </c>
      <c r="C228" s="89">
        <v>76946</v>
      </c>
      <c r="D228" s="232">
        <f t="shared" si="29"/>
        <v>0.78492298276037953</v>
      </c>
      <c r="E228" s="61">
        <v>19</v>
      </c>
      <c r="F228" s="343">
        <v>101985</v>
      </c>
      <c r="G228" s="272">
        <v>3.0800000000000001E-2</v>
      </c>
      <c r="H228" s="249">
        <v>111399</v>
      </c>
      <c r="I228" s="249">
        <v>78106</v>
      </c>
      <c r="J228" s="232">
        <f t="shared" si="27"/>
        <v>0.70113735311807113</v>
      </c>
      <c r="K228" s="34">
        <v>25</v>
      </c>
      <c r="L228" s="240">
        <v>114438</v>
      </c>
      <c r="M228" s="234">
        <f t="shared" si="30"/>
        <v>2.184589035110715E-2</v>
      </c>
      <c r="N228" s="89">
        <v>209429</v>
      </c>
      <c r="O228" s="89">
        <v>155052</v>
      </c>
      <c r="P228" s="232">
        <v>0.74035592014477458</v>
      </c>
      <c r="Q228" s="61">
        <f t="shared" si="31"/>
        <v>44</v>
      </c>
      <c r="R228" s="61">
        <f t="shared" si="31"/>
        <v>216423</v>
      </c>
      <c r="S228" s="234">
        <f t="shared" si="32"/>
        <v>2.0330556364157232E-2</v>
      </c>
    </row>
    <row r="229" spans="1:19">
      <c r="A229" s="100" t="s">
        <v>851</v>
      </c>
      <c r="B229" s="85">
        <v>5300</v>
      </c>
      <c r="C229" s="85">
        <v>3659</v>
      </c>
      <c r="D229" s="235">
        <f t="shared" si="29"/>
        <v>0.69037735849056603</v>
      </c>
      <c r="E229" s="100">
        <v>1</v>
      </c>
      <c r="F229" s="345">
        <v>5566</v>
      </c>
      <c r="G229" s="101">
        <f>E229/F229*100</f>
        <v>1.7966223499820338E-2</v>
      </c>
      <c r="H229" s="236">
        <v>9694</v>
      </c>
      <c r="I229" s="236">
        <v>4059</v>
      </c>
      <c r="J229" s="237">
        <f t="shared" si="27"/>
        <v>0.4187126057355065</v>
      </c>
      <c r="K229" s="268">
        <v>2</v>
      </c>
      <c r="L229" s="345">
        <v>9941</v>
      </c>
      <c r="M229" s="269">
        <f t="shared" si="30"/>
        <v>2.0118700331958554E-2</v>
      </c>
      <c r="N229" s="236">
        <v>14994</v>
      </c>
      <c r="O229" s="236">
        <v>7718</v>
      </c>
      <c r="P229" s="238">
        <v>0.51473922902494329</v>
      </c>
      <c r="Q229" s="110">
        <f t="shared" si="31"/>
        <v>3</v>
      </c>
      <c r="R229" s="110">
        <f t="shared" si="31"/>
        <v>15507</v>
      </c>
      <c r="S229" s="269">
        <f t="shared" si="32"/>
        <v>1.9346101760495258E-2</v>
      </c>
    </row>
    <row r="230" spans="1:19">
      <c r="A230" s="100" t="s">
        <v>930</v>
      </c>
      <c r="B230" s="85">
        <v>8191</v>
      </c>
      <c r="C230" s="85">
        <v>6952</v>
      </c>
      <c r="D230" s="235">
        <f t="shared" si="29"/>
        <v>0.84873641801977784</v>
      </c>
      <c r="E230" s="100">
        <v>1</v>
      </c>
      <c r="F230" s="345">
        <v>8363</v>
      </c>
      <c r="G230" s="101">
        <f>E230/F230*100</f>
        <v>1.1957431543704412E-2</v>
      </c>
      <c r="H230" s="236">
        <v>8837</v>
      </c>
      <c r="I230" s="236">
        <v>7127</v>
      </c>
      <c r="J230" s="237">
        <f t="shared" si="27"/>
        <v>0.80649541699671834</v>
      </c>
      <c r="K230" s="268">
        <v>0</v>
      </c>
      <c r="L230" s="345">
        <v>8928</v>
      </c>
      <c r="M230" s="269">
        <f t="shared" si="30"/>
        <v>0</v>
      </c>
      <c r="N230" s="236">
        <v>17028</v>
      </c>
      <c r="O230" s="236">
        <v>14079</v>
      </c>
      <c r="P230" s="238">
        <v>0.82681465821000699</v>
      </c>
      <c r="Q230" s="110">
        <f t="shared" si="31"/>
        <v>1</v>
      </c>
      <c r="R230" s="110">
        <f t="shared" si="31"/>
        <v>17291</v>
      </c>
      <c r="S230" s="269">
        <f t="shared" si="32"/>
        <v>5.7833555028627614E-3</v>
      </c>
    </row>
    <row r="231" spans="1:19">
      <c r="A231" s="100" t="s">
        <v>925</v>
      </c>
      <c r="B231" s="85">
        <v>9445</v>
      </c>
      <c r="C231" s="85">
        <v>7988</v>
      </c>
      <c r="D231" s="235">
        <f t="shared" si="29"/>
        <v>0.84573848597141343</v>
      </c>
      <c r="E231" s="100">
        <v>4</v>
      </c>
      <c r="F231" s="345">
        <v>9760</v>
      </c>
      <c r="G231" s="101">
        <f>E231/F231*100</f>
        <v>4.0983606557377046E-2</v>
      </c>
      <c r="H231" s="236">
        <v>9283</v>
      </c>
      <c r="I231" s="236">
        <v>7443</v>
      </c>
      <c r="J231" s="237">
        <f t="shared" si="27"/>
        <v>0.80178821501669717</v>
      </c>
      <c r="K231" s="268">
        <v>2</v>
      </c>
      <c r="L231" s="345">
        <v>9399</v>
      </c>
      <c r="M231" s="269">
        <f t="shared" si="30"/>
        <v>2.1278859453133313E-2</v>
      </c>
      <c r="N231" s="236">
        <v>18728</v>
      </c>
      <c r="O231" s="236">
        <v>15431</v>
      </c>
      <c r="P231" s="238">
        <v>0.82395343870140969</v>
      </c>
      <c r="Q231" s="110">
        <f t="shared" si="31"/>
        <v>6</v>
      </c>
      <c r="R231" s="110">
        <f t="shared" si="31"/>
        <v>19159</v>
      </c>
      <c r="S231" s="269">
        <f t="shared" si="32"/>
        <v>3.1316874575917322E-2</v>
      </c>
    </row>
    <row r="232" spans="1:19">
      <c r="A232" s="100" t="s">
        <v>861</v>
      </c>
      <c r="B232" s="85">
        <v>4008</v>
      </c>
      <c r="C232" s="85">
        <v>3382</v>
      </c>
      <c r="D232" s="235">
        <f t="shared" si="29"/>
        <v>0.84381237524950103</v>
      </c>
      <c r="E232" s="100"/>
      <c r="F232" s="345">
        <v>4192</v>
      </c>
      <c r="G232" s="101">
        <f>E232/F232*100</f>
        <v>0</v>
      </c>
      <c r="H232" s="236">
        <v>4125</v>
      </c>
      <c r="I232" s="236">
        <v>3496</v>
      </c>
      <c r="J232" s="237">
        <f t="shared" si="27"/>
        <v>0.84751515151515155</v>
      </c>
      <c r="K232" s="268">
        <v>2</v>
      </c>
      <c r="L232" s="345">
        <v>4204</v>
      </c>
      <c r="M232" s="269">
        <f t="shared" si="30"/>
        <v>4.7573739295908662E-2</v>
      </c>
      <c r="N232" s="236">
        <v>8133</v>
      </c>
      <c r="O232" s="236">
        <v>6878</v>
      </c>
      <c r="P232" s="238">
        <v>0.84569039714742411</v>
      </c>
      <c r="Q232" s="110">
        <f t="shared" si="31"/>
        <v>2</v>
      </c>
      <c r="R232" s="110">
        <f t="shared" si="31"/>
        <v>8396</v>
      </c>
      <c r="S232" s="269">
        <f t="shared" si="32"/>
        <v>2.3820867079561697E-2</v>
      </c>
    </row>
    <row r="233" spans="1:19">
      <c r="A233" s="100" t="s">
        <v>926</v>
      </c>
      <c r="B233" s="85">
        <v>6399</v>
      </c>
      <c r="C233" s="85">
        <v>5606</v>
      </c>
      <c r="D233" s="235">
        <f t="shared" si="29"/>
        <v>0.87607438662290982</v>
      </c>
      <c r="E233" s="100">
        <v>3</v>
      </c>
      <c r="F233" s="345">
        <v>6521</v>
      </c>
      <c r="G233" s="101">
        <f>E233/F233*100</f>
        <v>4.6005213924244746E-2</v>
      </c>
      <c r="H233" s="236">
        <v>6840</v>
      </c>
      <c r="I233" s="236">
        <v>5959</v>
      </c>
      <c r="J233" s="237">
        <f t="shared" si="27"/>
        <v>0.87119883040935675</v>
      </c>
      <c r="K233" s="268">
        <v>2</v>
      </c>
      <c r="L233" s="345">
        <v>6943</v>
      </c>
      <c r="M233" s="269">
        <f t="shared" si="30"/>
        <v>2.8805991646262422E-2</v>
      </c>
      <c r="N233" s="236">
        <v>13239</v>
      </c>
      <c r="O233" s="236">
        <v>11565</v>
      </c>
      <c r="P233" s="238">
        <v>0.87355540448674374</v>
      </c>
      <c r="Q233" s="110">
        <f t="shared" si="31"/>
        <v>5</v>
      </c>
      <c r="R233" s="110">
        <f t="shared" si="31"/>
        <v>13464</v>
      </c>
      <c r="S233" s="269">
        <f t="shared" si="32"/>
        <v>3.7136066547831255E-2</v>
      </c>
    </row>
    <row r="234" spans="1:19">
      <c r="A234" s="128" t="s">
        <v>984</v>
      </c>
      <c r="B234" s="85">
        <v>6239</v>
      </c>
      <c r="C234" s="85">
        <v>5163</v>
      </c>
      <c r="D234" s="235">
        <f t="shared" si="29"/>
        <v>0.82753646417695148</v>
      </c>
      <c r="E234" s="128"/>
      <c r="F234" s="347">
        <v>6441</v>
      </c>
      <c r="G234" s="243">
        <v>0</v>
      </c>
      <c r="H234" s="244">
        <v>6535</v>
      </c>
      <c r="I234" s="244">
        <v>5278</v>
      </c>
      <c r="J234" s="237">
        <f t="shared" si="27"/>
        <v>0.8076511094108646</v>
      </c>
      <c r="K234" s="268">
        <v>0</v>
      </c>
      <c r="L234" s="347">
        <v>6673</v>
      </c>
      <c r="M234" s="269">
        <f t="shared" si="30"/>
        <v>0</v>
      </c>
      <c r="N234" s="198">
        <v>12774</v>
      </c>
      <c r="O234" s="198">
        <v>10441</v>
      </c>
      <c r="P234" s="245">
        <v>0.81736339439486461</v>
      </c>
      <c r="Q234" s="110">
        <f t="shared" si="31"/>
        <v>0</v>
      </c>
      <c r="R234" s="110">
        <f t="shared" si="31"/>
        <v>13114</v>
      </c>
      <c r="S234" s="269">
        <f t="shared" si="32"/>
        <v>0</v>
      </c>
    </row>
    <row r="235" spans="1:19">
      <c r="A235" s="100" t="s">
        <v>945</v>
      </c>
      <c r="B235" s="85">
        <v>11268</v>
      </c>
      <c r="C235" s="85">
        <v>8896</v>
      </c>
      <c r="D235" s="235">
        <f t="shared" si="29"/>
        <v>0.78949236776712817</v>
      </c>
      <c r="E235" s="100">
        <v>1</v>
      </c>
      <c r="F235" s="345">
        <v>11535</v>
      </c>
      <c r="G235" s="101">
        <f>E235/F235*100</f>
        <v>8.6692674469007365E-3</v>
      </c>
      <c r="H235" s="236">
        <v>12346</v>
      </c>
      <c r="I235" s="236">
        <v>8619</v>
      </c>
      <c r="J235" s="237">
        <f t="shared" si="27"/>
        <v>0.69812084885792969</v>
      </c>
      <c r="K235" s="268">
        <v>1</v>
      </c>
      <c r="L235" s="345">
        <v>12645</v>
      </c>
      <c r="M235" s="269">
        <f t="shared" si="30"/>
        <v>7.9082641360221431E-3</v>
      </c>
      <c r="N235" s="236">
        <v>23614</v>
      </c>
      <c r="O235" s="236">
        <v>17515</v>
      </c>
      <c r="P235" s="238">
        <v>0.74172101295841453</v>
      </c>
      <c r="Q235" s="110">
        <f t="shared" si="31"/>
        <v>2</v>
      </c>
      <c r="R235" s="110">
        <f t="shared" si="31"/>
        <v>24180</v>
      </c>
      <c r="S235" s="269">
        <f t="shared" si="32"/>
        <v>8.271298593879239E-3</v>
      </c>
    </row>
    <row r="236" spans="1:19">
      <c r="A236" s="128" t="s">
        <v>946</v>
      </c>
      <c r="B236" s="85">
        <v>9703</v>
      </c>
      <c r="C236" s="85">
        <v>6171</v>
      </c>
      <c r="D236" s="235">
        <f t="shared" si="29"/>
        <v>0.63598886942182831</v>
      </c>
      <c r="E236" s="128">
        <v>2</v>
      </c>
      <c r="F236" s="347">
        <v>10119</v>
      </c>
      <c r="G236" s="243">
        <v>1.9800000000000002E-2</v>
      </c>
      <c r="H236" s="244">
        <v>10875</v>
      </c>
      <c r="I236" s="244">
        <v>5456</v>
      </c>
      <c r="J236" s="237">
        <f t="shared" si="27"/>
        <v>0.50170114942528732</v>
      </c>
      <c r="K236" s="268">
        <v>4</v>
      </c>
      <c r="L236" s="347">
        <v>11166</v>
      </c>
      <c r="M236" s="269">
        <f t="shared" si="30"/>
        <v>3.5823034210997667E-2</v>
      </c>
      <c r="N236" s="198">
        <v>20578</v>
      </c>
      <c r="O236" s="198">
        <v>11627</v>
      </c>
      <c r="P236" s="245">
        <v>0.56502089610263384</v>
      </c>
      <c r="Q236" s="110">
        <f t="shared" si="31"/>
        <v>6</v>
      </c>
      <c r="R236" s="110">
        <f t="shared" si="31"/>
        <v>21285</v>
      </c>
      <c r="S236" s="269">
        <f t="shared" si="32"/>
        <v>2.8188865398167725E-2</v>
      </c>
    </row>
    <row r="237" spans="1:19">
      <c r="A237" s="100" t="s">
        <v>989</v>
      </c>
      <c r="B237" s="85">
        <v>5745</v>
      </c>
      <c r="C237" s="85">
        <v>5091</v>
      </c>
      <c r="D237" s="235">
        <f t="shared" si="29"/>
        <v>0.88616187989556139</v>
      </c>
      <c r="E237" s="100"/>
      <c r="F237" s="345">
        <v>5947</v>
      </c>
      <c r="G237" s="101">
        <f t="shared" ref="G237:G243" si="34">E237/F237*100</f>
        <v>0</v>
      </c>
      <c r="H237" s="236">
        <v>6485</v>
      </c>
      <c r="I237" s="236">
        <v>5272</v>
      </c>
      <c r="J237" s="237">
        <f t="shared" si="27"/>
        <v>0.8129529683885891</v>
      </c>
      <c r="K237" s="268">
        <v>0</v>
      </c>
      <c r="L237" s="345">
        <v>6641</v>
      </c>
      <c r="M237" s="269">
        <f t="shared" si="30"/>
        <v>0</v>
      </c>
      <c r="N237" s="236">
        <v>12230</v>
      </c>
      <c r="O237" s="236">
        <v>10363</v>
      </c>
      <c r="P237" s="238">
        <v>0.84734260016353224</v>
      </c>
      <c r="Q237" s="110">
        <f t="shared" si="31"/>
        <v>0</v>
      </c>
      <c r="R237" s="110">
        <f t="shared" si="31"/>
        <v>12588</v>
      </c>
      <c r="S237" s="269">
        <f t="shared" si="32"/>
        <v>0</v>
      </c>
    </row>
    <row r="238" spans="1:19">
      <c r="A238" s="100" t="s">
        <v>955</v>
      </c>
      <c r="B238" s="85">
        <v>6049</v>
      </c>
      <c r="C238" s="85">
        <v>4511</v>
      </c>
      <c r="D238" s="235">
        <f t="shared" si="29"/>
        <v>0.74574309803273264</v>
      </c>
      <c r="E238" s="100">
        <v>1</v>
      </c>
      <c r="F238" s="345">
        <v>6517</v>
      </c>
      <c r="G238" s="101">
        <f t="shared" si="34"/>
        <v>1.5344483658124904E-2</v>
      </c>
      <c r="H238" s="236">
        <v>7146</v>
      </c>
      <c r="I238" s="236">
        <v>3964</v>
      </c>
      <c r="J238" s="237">
        <f t="shared" si="27"/>
        <v>0.55471592499300304</v>
      </c>
      <c r="K238" s="268">
        <v>4</v>
      </c>
      <c r="L238" s="345">
        <v>7578</v>
      </c>
      <c r="M238" s="269">
        <f t="shared" si="30"/>
        <v>5.2784375824755876E-2</v>
      </c>
      <c r="N238" s="236">
        <v>13195</v>
      </c>
      <c r="O238" s="236">
        <v>8475</v>
      </c>
      <c r="P238" s="238">
        <v>0.64228874573702155</v>
      </c>
      <c r="Q238" s="110">
        <f t="shared" si="31"/>
        <v>5</v>
      </c>
      <c r="R238" s="110">
        <f t="shared" si="31"/>
        <v>14095</v>
      </c>
      <c r="S238" s="269">
        <f t="shared" si="32"/>
        <v>3.5473572188719403E-2</v>
      </c>
    </row>
    <row r="239" spans="1:19">
      <c r="A239" s="100" t="s">
        <v>956</v>
      </c>
      <c r="B239" s="85">
        <v>9853</v>
      </c>
      <c r="C239" s="85">
        <v>8294</v>
      </c>
      <c r="D239" s="235">
        <f t="shared" si="29"/>
        <v>0.84177407896072265</v>
      </c>
      <c r="E239" s="100">
        <v>2</v>
      </c>
      <c r="F239" s="345">
        <v>10138</v>
      </c>
      <c r="G239" s="101">
        <f t="shared" si="34"/>
        <v>1.9727756954034326E-2</v>
      </c>
      <c r="H239" s="236">
        <v>11335</v>
      </c>
      <c r="I239" s="236">
        <v>9233</v>
      </c>
      <c r="J239" s="237">
        <f t="shared" si="27"/>
        <v>0.81455668284075866</v>
      </c>
      <c r="K239" s="268">
        <v>1</v>
      </c>
      <c r="L239" s="345">
        <v>11567</v>
      </c>
      <c r="M239" s="269">
        <f t="shared" si="30"/>
        <v>8.6452839975793196E-3</v>
      </c>
      <c r="N239" s="236">
        <v>21188</v>
      </c>
      <c r="O239" s="236">
        <v>17527</v>
      </c>
      <c r="P239" s="238">
        <v>0.82721351708514257</v>
      </c>
      <c r="Q239" s="110">
        <f t="shared" si="31"/>
        <v>3</v>
      </c>
      <c r="R239" s="110">
        <f t="shared" si="31"/>
        <v>21705</v>
      </c>
      <c r="S239" s="269">
        <f t="shared" si="32"/>
        <v>1.3821700069108501E-2</v>
      </c>
    </row>
    <row r="240" spans="1:19">
      <c r="A240" s="100" t="s">
        <v>957</v>
      </c>
      <c r="B240" s="85">
        <v>9006</v>
      </c>
      <c r="C240" s="85">
        <v>5617</v>
      </c>
      <c r="D240" s="235">
        <f t="shared" si="29"/>
        <v>0.6236953142349545</v>
      </c>
      <c r="E240" s="100"/>
      <c r="F240" s="345">
        <v>9911</v>
      </c>
      <c r="G240" s="101">
        <f t="shared" si="34"/>
        <v>0</v>
      </c>
      <c r="H240" s="236">
        <v>10133</v>
      </c>
      <c r="I240" s="236">
        <v>5873</v>
      </c>
      <c r="J240" s="237">
        <f t="shared" si="27"/>
        <v>0.57959143392874768</v>
      </c>
      <c r="K240" s="268">
        <v>2</v>
      </c>
      <c r="L240" s="345">
        <v>10871</v>
      </c>
      <c r="M240" s="269">
        <f t="shared" si="30"/>
        <v>1.8397571520559288E-2</v>
      </c>
      <c r="N240" s="236">
        <v>19139</v>
      </c>
      <c r="O240" s="236">
        <v>11490</v>
      </c>
      <c r="P240" s="238">
        <v>0.60034484560321855</v>
      </c>
      <c r="Q240" s="110">
        <f t="shared" si="31"/>
        <v>2</v>
      </c>
      <c r="R240" s="110">
        <f t="shared" si="31"/>
        <v>20782</v>
      </c>
      <c r="S240" s="269">
        <f t="shared" si="32"/>
        <v>9.6237128284092002E-3</v>
      </c>
    </row>
    <row r="241" spans="1:19">
      <c r="A241" s="100" t="s">
        <v>904</v>
      </c>
      <c r="B241" s="85">
        <v>6824</v>
      </c>
      <c r="C241" s="85">
        <v>5616</v>
      </c>
      <c r="D241" s="235">
        <f t="shared" si="29"/>
        <v>0.82297772567409144</v>
      </c>
      <c r="E241" s="100">
        <v>2</v>
      </c>
      <c r="F241" s="345">
        <v>6975</v>
      </c>
      <c r="G241" s="101">
        <f t="shared" si="34"/>
        <v>2.8673835125448029E-2</v>
      </c>
      <c r="H241" s="236">
        <v>7765</v>
      </c>
      <c r="I241" s="236">
        <v>6327</v>
      </c>
      <c r="J241" s="237">
        <f t="shared" si="27"/>
        <v>0.81481004507405019</v>
      </c>
      <c r="K241" s="268">
        <v>1</v>
      </c>
      <c r="L241" s="345">
        <v>7882</v>
      </c>
      <c r="M241" s="269">
        <f t="shared" si="30"/>
        <v>1.2687135244861711E-2</v>
      </c>
      <c r="N241" s="236">
        <v>14589</v>
      </c>
      <c r="O241" s="236">
        <v>11943</v>
      </c>
      <c r="P241" s="238">
        <v>0.81863047501542263</v>
      </c>
      <c r="Q241" s="110">
        <f t="shared" si="31"/>
        <v>3</v>
      </c>
      <c r="R241" s="110">
        <f t="shared" si="31"/>
        <v>14857</v>
      </c>
      <c r="S241" s="269">
        <f t="shared" si="32"/>
        <v>2.0192501850979334E-2</v>
      </c>
    </row>
    <row r="242" spans="1:19" s="61" customFormat="1">
      <c r="A242" s="239" t="s">
        <v>1123</v>
      </c>
      <c r="B242" s="89">
        <v>98593</v>
      </c>
      <c r="C242" s="89">
        <v>18092</v>
      </c>
      <c r="D242" s="232">
        <f t="shared" si="29"/>
        <v>0.18350187132960757</v>
      </c>
      <c r="E242" s="61">
        <v>22</v>
      </c>
      <c r="F242" s="343">
        <v>108153</v>
      </c>
      <c r="G242" s="234">
        <f t="shared" si="34"/>
        <v>2.0341553170046139E-2</v>
      </c>
      <c r="H242" s="241">
        <v>118131</v>
      </c>
      <c r="I242" s="241">
        <v>16463</v>
      </c>
      <c r="J242" s="232">
        <f t="shared" ref="J242:J252" si="35">I242/H242</f>
        <v>0.13936223345269236</v>
      </c>
      <c r="K242" s="34">
        <v>32</v>
      </c>
      <c r="L242" s="246">
        <v>126279</v>
      </c>
      <c r="M242" s="234">
        <f t="shared" si="30"/>
        <v>2.5340713816232308E-2</v>
      </c>
      <c r="N242" s="89">
        <v>216724</v>
      </c>
      <c r="O242" s="89">
        <v>34555</v>
      </c>
      <c r="P242" s="232">
        <v>0.15944242446614126</v>
      </c>
      <c r="Q242" s="61">
        <f t="shared" si="31"/>
        <v>54</v>
      </c>
      <c r="R242" s="61">
        <f t="shared" si="31"/>
        <v>234432</v>
      </c>
      <c r="S242" s="234">
        <f t="shared" si="32"/>
        <v>2.3034398034398034E-2</v>
      </c>
    </row>
    <row r="243" spans="1:19">
      <c r="A243" s="100" t="s">
        <v>929</v>
      </c>
      <c r="B243" s="85">
        <v>11345</v>
      </c>
      <c r="C243" s="85">
        <v>4068</v>
      </c>
      <c r="D243" s="235">
        <f t="shared" si="29"/>
        <v>0.35857205817540766</v>
      </c>
      <c r="E243" s="100">
        <v>6</v>
      </c>
      <c r="F243" s="345">
        <v>12985</v>
      </c>
      <c r="G243" s="101">
        <f t="shared" si="34"/>
        <v>4.620716211012707E-2</v>
      </c>
      <c r="H243" s="236">
        <v>12850</v>
      </c>
      <c r="I243" s="236">
        <v>4017</v>
      </c>
      <c r="J243" s="237">
        <f t="shared" si="35"/>
        <v>0.31260700389105056</v>
      </c>
      <c r="K243" s="268">
        <v>2</v>
      </c>
      <c r="L243" s="345">
        <v>14563</v>
      </c>
      <c r="M243" s="269">
        <f t="shared" si="30"/>
        <v>1.3733434045182997E-2</v>
      </c>
      <c r="N243" s="236">
        <v>24195</v>
      </c>
      <c r="O243" s="236">
        <v>8085</v>
      </c>
      <c r="P243" s="238">
        <v>0.3341599504029758</v>
      </c>
      <c r="Q243" s="110">
        <f t="shared" si="31"/>
        <v>8</v>
      </c>
      <c r="R243" s="110">
        <f t="shared" si="31"/>
        <v>27548</v>
      </c>
      <c r="S243" s="269">
        <f t="shared" si="32"/>
        <v>2.9040220705677362E-2</v>
      </c>
    </row>
    <row r="244" spans="1:19">
      <c r="A244" s="128" t="s">
        <v>936</v>
      </c>
      <c r="B244" s="85">
        <v>27660</v>
      </c>
      <c r="C244" s="85">
        <v>2410</v>
      </c>
      <c r="D244" s="235">
        <f t="shared" si="29"/>
        <v>8.7129428778018797E-2</v>
      </c>
      <c r="E244" s="128">
        <v>2</v>
      </c>
      <c r="F244" s="347">
        <v>29174</v>
      </c>
      <c r="G244" s="243">
        <v>6.8999999999999999E-3</v>
      </c>
      <c r="H244" s="244">
        <v>36927</v>
      </c>
      <c r="I244" s="244">
        <v>2179</v>
      </c>
      <c r="J244" s="237">
        <f t="shared" si="35"/>
        <v>5.9008313700002708E-2</v>
      </c>
      <c r="K244" s="268">
        <v>11</v>
      </c>
      <c r="L244" s="347">
        <v>38028</v>
      </c>
      <c r="M244" s="269">
        <f t="shared" si="30"/>
        <v>2.8926054486168085E-2</v>
      </c>
      <c r="N244" s="198">
        <v>64587</v>
      </c>
      <c r="O244" s="198">
        <v>4589</v>
      </c>
      <c r="P244" s="245">
        <v>7.1051449982194564E-2</v>
      </c>
      <c r="Q244" s="110">
        <f t="shared" si="31"/>
        <v>13</v>
      </c>
      <c r="R244" s="110">
        <f t="shared" si="31"/>
        <v>67202</v>
      </c>
      <c r="S244" s="269">
        <f t="shared" si="32"/>
        <v>1.9344662361239249E-2</v>
      </c>
    </row>
    <row r="245" spans="1:19">
      <c r="A245" s="100" t="s">
        <v>960</v>
      </c>
      <c r="B245" s="85">
        <v>16540</v>
      </c>
      <c r="C245" s="85">
        <v>2873</v>
      </c>
      <c r="D245" s="235">
        <f t="shared" si="29"/>
        <v>0.17370012091898429</v>
      </c>
      <c r="E245" s="100">
        <v>3</v>
      </c>
      <c r="F245" s="345">
        <v>17698</v>
      </c>
      <c r="G245" s="101">
        <f>E245/F245*100</f>
        <v>1.6951067917278788E-2</v>
      </c>
      <c r="H245" s="236">
        <v>18259</v>
      </c>
      <c r="I245" s="236">
        <v>2721</v>
      </c>
      <c r="J245" s="237">
        <f t="shared" si="35"/>
        <v>0.14902239991237198</v>
      </c>
      <c r="K245" s="268">
        <v>4</v>
      </c>
      <c r="L245" s="345">
        <v>18999</v>
      </c>
      <c r="M245" s="269">
        <f t="shared" si="30"/>
        <v>2.1053739670508973E-2</v>
      </c>
      <c r="N245" s="236">
        <v>34799</v>
      </c>
      <c r="O245" s="236">
        <v>5594</v>
      </c>
      <c r="P245" s="238">
        <v>0.16075174573982012</v>
      </c>
      <c r="Q245" s="110">
        <f t="shared" si="31"/>
        <v>7</v>
      </c>
      <c r="R245" s="110">
        <f t="shared" si="31"/>
        <v>36697</v>
      </c>
      <c r="S245" s="269">
        <f t="shared" si="32"/>
        <v>1.9075128757119111E-2</v>
      </c>
    </row>
    <row r="246" spans="1:19">
      <c r="A246" s="100" t="s">
        <v>950</v>
      </c>
      <c r="B246" s="85">
        <v>19354</v>
      </c>
      <c r="C246" s="85">
        <v>3072</v>
      </c>
      <c r="D246" s="235">
        <f t="shared" si="29"/>
        <v>0.15872687816472048</v>
      </c>
      <c r="E246" s="100">
        <v>5</v>
      </c>
      <c r="F246" s="345">
        <v>22683</v>
      </c>
      <c r="G246" s="101">
        <f>E246/F246*100</f>
        <v>2.204293964643125E-2</v>
      </c>
      <c r="H246" s="236">
        <v>24812</v>
      </c>
      <c r="I246" s="236">
        <v>2699</v>
      </c>
      <c r="J246" s="237">
        <f t="shared" si="35"/>
        <v>0.1087780106400129</v>
      </c>
      <c r="K246" s="268">
        <v>6</v>
      </c>
      <c r="L246" s="345">
        <v>28070</v>
      </c>
      <c r="M246" s="269">
        <f t="shared" si="30"/>
        <v>2.1375133594584966E-2</v>
      </c>
      <c r="N246" s="236">
        <v>44166</v>
      </c>
      <c r="O246" s="236">
        <v>5771</v>
      </c>
      <c r="P246" s="238">
        <v>0.13066612326223792</v>
      </c>
      <c r="Q246" s="110">
        <f t="shared" si="31"/>
        <v>11</v>
      </c>
      <c r="R246" s="110">
        <f t="shared" si="31"/>
        <v>50753</v>
      </c>
      <c r="S246" s="269">
        <f t="shared" si="32"/>
        <v>2.1673595649518256E-2</v>
      </c>
    </row>
    <row r="247" spans="1:19">
      <c r="A247" s="100" t="s">
        <v>962</v>
      </c>
      <c r="B247" s="85">
        <v>8242</v>
      </c>
      <c r="C247" s="85">
        <v>2977</v>
      </c>
      <c r="D247" s="235">
        <f t="shared" si="29"/>
        <v>0.36119873817034698</v>
      </c>
      <c r="E247" s="100">
        <v>2</v>
      </c>
      <c r="F247" s="345">
        <v>9064</v>
      </c>
      <c r="G247" s="101">
        <f>E247/F247*100</f>
        <v>2.2065313327449251E-2</v>
      </c>
      <c r="H247" s="236">
        <v>8895</v>
      </c>
      <c r="I247" s="236">
        <v>2589</v>
      </c>
      <c r="J247" s="237">
        <f t="shared" si="35"/>
        <v>0.29106239460370997</v>
      </c>
      <c r="K247" s="268">
        <v>1</v>
      </c>
      <c r="L247" s="345">
        <v>9442</v>
      </c>
      <c r="M247" s="269">
        <f t="shared" si="30"/>
        <v>1.0590976488032196E-2</v>
      </c>
      <c r="N247" s="236">
        <v>17137</v>
      </c>
      <c r="O247" s="236">
        <v>5566</v>
      </c>
      <c r="P247" s="238">
        <v>0.32479430472077958</v>
      </c>
      <c r="Q247" s="110">
        <f t="shared" si="31"/>
        <v>3</v>
      </c>
      <c r="R247" s="110">
        <f t="shared" si="31"/>
        <v>18506</v>
      </c>
      <c r="S247" s="269">
        <f t="shared" si="32"/>
        <v>1.6210958608019022E-2</v>
      </c>
    </row>
    <row r="248" spans="1:19">
      <c r="A248" s="100" t="s">
        <v>963</v>
      </c>
      <c r="B248" s="85">
        <v>15452</v>
      </c>
      <c r="C248" s="85">
        <v>2692</v>
      </c>
      <c r="D248" s="235">
        <f t="shared" si="29"/>
        <v>0.17421692984726897</v>
      </c>
      <c r="E248" s="100">
        <v>4</v>
      </c>
      <c r="F248" s="345">
        <v>16549</v>
      </c>
      <c r="G248" s="101">
        <f>E248/F248*100</f>
        <v>2.4170644751948758E-2</v>
      </c>
      <c r="H248" s="236">
        <v>16388</v>
      </c>
      <c r="I248" s="236">
        <v>2258</v>
      </c>
      <c r="J248" s="237">
        <f t="shared" si="35"/>
        <v>0.13778374420307543</v>
      </c>
      <c r="K248" s="268">
        <v>8</v>
      </c>
      <c r="L248" s="345">
        <v>17177</v>
      </c>
      <c r="M248" s="269">
        <f t="shared" si="30"/>
        <v>4.6573906968620828E-2</v>
      </c>
      <c r="N248" s="236">
        <v>31840</v>
      </c>
      <c r="O248" s="236">
        <v>4950</v>
      </c>
      <c r="P248" s="238">
        <v>0.155464824120603</v>
      </c>
      <c r="Q248" s="110">
        <f t="shared" si="31"/>
        <v>12</v>
      </c>
      <c r="R248" s="110">
        <f t="shared" si="31"/>
        <v>33726</v>
      </c>
      <c r="S248" s="269">
        <f t="shared" si="32"/>
        <v>3.558085749866572E-2</v>
      </c>
    </row>
    <row r="249" spans="1:19" s="61" customFormat="1">
      <c r="A249" s="239" t="s">
        <v>1124</v>
      </c>
      <c r="B249" s="89">
        <v>94021</v>
      </c>
      <c r="C249" s="89">
        <v>12986</v>
      </c>
      <c r="D249" s="232">
        <f t="shared" si="29"/>
        <v>0.1381180800034035</v>
      </c>
      <c r="E249" s="61">
        <v>23</v>
      </c>
      <c r="F249" s="343">
        <v>105509</v>
      </c>
      <c r="G249" s="234">
        <f>E249/F249*100</f>
        <v>2.1799088229440142E-2</v>
      </c>
      <c r="H249" s="241">
        <v>120642</v>
      </c>
      <c r="I249" s="241">
        <v>11548</v>
      </c>
      <c r="J249" s="232">
        <f t="shared" si="35"/>
        <v>9.5721224780756287E-2</v>
      </c>
      <c r="K249" s="34">
        <v>29</v>
      </c>
      <c r="L249" s="240">
        <v>132609</v>
      </c>
      <c r="M249" s="234">
        <f t="shared" si="30"/>
        <v>2.1868802268322662E-2</v>
      </c>
      <c r="N249" s="89">
        <v>214663</v>
      </c>
      <c r="O249" s="89">
        <v>24534</v>
      </c>
      <c r="P249" s="232">
        <v>0.11429077204734864</v>
      </c>
      <c r="Q249" s="61">
        <f t="shared" si="31"/>
        <v>52</v>
      </c>
      <c r="R249" s="61">
        <f t="shared" si="31"/>
        <v>238118</v>
      </c>
      <c r="S249" s="234">
        <f t="shared" si="32"/>
        <v>2.183791229558454E-2</v>
      </c>
    </row>
    <row r="250" spans="1:19">
      <c r="A250" s="242" t="s">
        <v>1125</v>
      </c>
      <c r="B250" s="85">
        <v>46761</v>
      </c>
      <c r="C250" s="85">
        <v>260</v>
      </c>
      <c r="D250" s="235">
        <f t="shared" si="29"/>
        <v>5.5601890464275789E-3</v>
      </c>
      <c r="H250" s="236">
        <v>54639</v>
      </c>
      <c r="I250" s="236">
        <v>230</v>
      </c>
      <c r="J250" s="237">
        <f t="shared" si="35"/>
        <v>4.2094474642654514E-3</v>
      </c>
      <c r="K250" s="237"/>
      <c r="M250" s="269"/>
      <c r="N250" s="85">
        <v>101400</v>
      </c>
      <c r="O250" s="85">
        <v>490</v>
      </c>
      <c r="P250" s="237">
        <v>4.8323471400394478E-3</v>
      </c>
      <c r="Q250" s="110"/>
      <c r="R250" s="110"/>
      <c r="S250" s="269"/>
    </row>
    <row r="251" spans="1:19">
      <c r="A251" s="242" t="s">
        <v>1126</v>
      </c>
      <c r="B251" s="85">
        <v>10374</v>
      </c>
      <c r="C251" s="85">
        <v>4030</v>
      </c>
      <c r="D251" s="235">
        <f t="shared" si="29"/>
        <v>0.38847117794486213</v>
      </c>
      <c r="H251" s="236">
        <v>14046</v>
      </c>
      <c r="I251" s="236">
        <v>3741</v>
      </c>
      <c r="J251" s="237">
        <f t="shared" si="35"/>
        <v>0.26633917129431867</v>
      </c>
      <c r="K251" s="237"/>
      <c r="M251" s="269"/>
      <c r="N251" s="85">
        <v>24420</v>
      </c>
      <c r="O251" s="85">
        <v>7771</v>
      </c>
      <c r="P251" s="237">
        <v>0.31822276822276824</v>
      </c>
      <c r="Q251" s="110"/>
      <c r="R251" s="110"/>
      <c r="S251" s="269"/>
    </row>
    <row r="252" spans="1:19">
      <c r="A252" s="242" t="s">
        <v>1127</v>
      </c>
      <c r="B252" s="85">
        <v>36886</v>
      </c>
      <c r="C252" s="85">
        <v>8696</v>
      </c>
      <c r="D252" s="235">
        <f t="shared" si="29"/>
        <v>0.23575340237488479</v>
      </c>
      <c r="H252" s="236">
        <v>51957</v>
      </c>
      <c r="I252" s="236">
        <v>7577</v>
      </c>
      <c r="J252" s="237">
        <f t="shared" si="35"/>
        <v>0.14583213041553592</v>
      </c>
      <c r="K252" s="237"/>
      <c r="M252" s="269"/>
      <c r="N252" s="85">
        <v>88843</v>
      </c>
      <c r="O252" s="85">
        <v>16273</v>
      </c>
      <c r="P252" s="237">
        <v>0.18316580934907645</v>
      </c>
      <c r="Q252" s="110"/>
      <c r="R252" s="110"/>
      <c r="S252" s="269"/>
    </row>
    <row r="255" spans="1:19">
      <c r="D255" s="85"/>
      <c r="H255" s="85"/>
      <c r="I255" s="85"/>
      <c r="J255" s="85"/>
      <c r="K255" s="85"/>
    </row>
    <row r="256" spans="1:19">
      <c r="A256" t="s">
        <v>1128</v>
      </c>
      <c r="D256" s="85"/>
      <c r="H256" s="85"/>
      <c r="I256" s="85"/>
      <c r="J256" s="85"/>
      <c r="K256" s="85"/>
    </row>
    <row r="257" spans="1:19">
      <c r="A257" s="116" t="s">
        <v>1005</v>
      </c>
      <c r="B257" s="255"/>
      <c r="C257" s="255"/>
      <c r="D257" s="255"/>
      <c r="E257" s="117"/>
      <c r="F257" s="117"/>
      <c r="G257" s="256"/>
      <c r="H257" s="255"/>
      <c r="I257" s="255"/>
      <c r="J257" s="255"/>
      <c r="K257" s="255"/>
      <c r="L257" s="117"/>
      <c r="M257" s="117"/>
      <c r="N257" s="117"/>
      <c r="O257" s="117"/>
      <c r="P257" s="117"/>
      <c r="Q257" s="117"/>
      <c r="R257" s="117"/>
      <c r="S257" s="117"/>
    </row>
    <row r="258" spans="1:19">
      <c r="A258" s="121" t="s">
        <v>1006</v>
      </c>
      <c r="B258" s="257"/>
      <c r="C258" s="257"/>
      <c r="D258" s="257"/>
      <c r="E258" s="122"/>
      <c r="F258" s="122"/>
      <c r="G258" s="258"/>
      <c r="H258" s="257"/>
      <c r="I258" s="257"/>
      <c r="J258" s="257"/>
      <c r="K258" s="257"/>
      <c r="L258" s="122"/>
      <c r="M258" s="122"/>
      <c r="N258" s="122"/>
      <c r="O258" s="122"/>
      <c r="P258" s="122"/>
      <c r="Q258" s="122"/>
      <c r="R258" s="122"/>
      <c r="S258" s="122"/>
    </row>
    <row r="259" spans="1:19">
      <c r="D259" s="85"/>
      <c r="H259" s="85"/>
      <c r="I259" s="85"/>
      <c r="J259" s="85"/>
      <c r="K259" s="85"/>
    </row>
    <row r="260" spans="1:19">
      <c r="D260" s="85"/>
      <c r="H260" s="85"/>
      <c r="I260" s="85"/>
      <c r="J260" s="85"/>
      <c r="K260" s="85"/>
    </row>
  </sheetData>
  <mergeCells count="3">
    <mergeCell ref="B1:G1"/>
    <mergeCell ref="H1:M1"/>
    <mergeCell ref="N1:S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40EF-9679-724B-9AC3-B763E6D1A902}">
  <dimension ref="A1:M44"/>
  <sheetViews>
    <sheetView workbookViewId="0">
      <selection activeCell="J28" sqref="J28"/>
    </sheetView>
  </sheetViews>
  <sheetFormatPr defaultColWidth="15.796875" defaultRowHeight="15.6"/>
  <cols>
    <col min="1" max="1" width="15.796875" style="51"/>
    <col min="2" max="2" width="15.796875" style="16"/>
    <col min="3" max="3" width="15.796875" style="32"/>
    <col min="4" max="4" width="15.796875" style="68"/>
    <col min="6" max="6" width="15.796875" style="14"/>
    <col min="7" max="8" width="15.796875" style="22"/>
  </cols>
  <sheetData>
    <row r="1" spans="1:13">
      <c r="A1" s="68"/>
      <c r="B1" s="406">
        <v>1888</v>
      </c>
      <c r="C1" s="406"/>
      <c r="D1" s="406"/>
      <c r="E1" s="406"/>
      <c r="F1" s="407">
        <v>1900</v>
      </c>
      <c r="G1" s="407"/>
      <c r="H1" s="407"/>
      <c r="I1" s="407"/>
      <c r="J1" s="408" t="s">
        <v>11</v>
      </c>
      <c r="K1" s="408"/>
      <c r="L1" s="408"/>
      <c r="M1" s="408"/>
    </row>
    <row r="2" spans="1:13" ht="46.8">
      <c r="A2" s="77" t="s">
        <v>992</v>
      </c>
      <c r="B2" s="77" t="s">
        <v>83</v>
      </c>
      <c r="C2" s="80" t="s">
        <v>82</v>
      </c>
      <c r="D2" s="83" t="s">
        <v>804</v>
      </c>
      <c r="E2" s="84" t="s">
        <v>805</v>
      </c>
      <c r="F2" s="4" t="s">
        <v>83</v>
      </c>
      <c r="G2" s="36" t="s">
        <v>82</v>
      </c>
      <c r="H2" s="57" t="s">
        <v>804</v>
      </c>
      <c r="I2" s="84" t="s">
        <v>805</v>
      </c>
      <c r="J2" s="4" t="s">
        <v>83</v>
      </c>
      <c r="K2" s="36" t="s">
        <v>82</v>
      </c>
      <c r="L2" s="57" t="s">
        <v>804</v>
      </c>
      <c r="M2" s="84" t="s">
        <v>805</v>
      </c>
    </row>
    <row r="3" spans="1:13">
      <c r="A3" s="9" t="s">
        <v>21</v>
      </c>
      <c r="B3" s="88">
        <f>SUM(B4:B28)</f>
        <v>493</v>
      </c>
      <c r="C3" s="88">
        <f>SUM(C4:C28)</f>
        <v>2917754</v>
      </c>
      <c r="D3" s="82">
        <f>B3/C3*100</f>
        <v>1.6896558105995229E-2</v>
      </c>
      <c r="E3" s="112">
        <v>4.5728234158329002</v>
      </c>
      <c r="F3" s="88">
        <f>SUM(F4:F28)</f>
        <v>563</v>
      </c>
      <c r="G3" s="88">
        <f>SUM(G4:G28)</f>
        <v>3315443</v>
      </c>
      <c r="H3" s="76">
        <f>B3/G3*100</f>
        <v>1.4869807745148988E-2</v>
      </c>
      <c r="I3" s="112">
        <v>4.5484319266861002</v>
      </c>
      <c r="J3" s="86">
        <f>SUM(B3,F3)</f>
        <v>1056</v>
      </c>
      <c r="K3" s="86">
        <f>SUM(C3,G3)</f>
        <v>6233197</v>
      </c>
      <c r="L3" s="145">
        <f>J3/K3*100</f>
        <v>1.6941547010306268E-2</v>
      </c>
      <c r="M3" s="112">
        <f>AVERAGE(E3,I3)</f>
        <v>4.5606276712594997</v>
      </c>
    </row>
    <row r="4" spans="1:13">
      <c r="A4" s="11" t="s">
        <v>30</v>
      </c>
      <c r="B4" s="88">
        <v>33</v>
      </c>
      <c r="C4" s="164">
        <v>193580</v>
      </c>
      <c r="D4" s="82">
        <f>B4/C4*100</f>
        <v>1.7047215621448498E-2</v>
      </c>
      <c r="E4" s="112">
        <v>4.6532535279999996</v>
      </c>
      <c r="F4" s="88">
        <v>48</v>
      </c>
      <c r="G4" s="88">
        <v>206498</v>
      </c>
      <c r="H4" s="76">
        <f t="shared" ref="H4:H28" si="0">B4/G4*100</f>
        <v>1.5980784317523658E-2</v>
      </c>
      <c r="I4" s="112">
        <v>4.6618805730000004</v>
      </c>
      <c r="J4" s="86">
        <f>SUM(B4,F4)</f>
        <v>81</v>
      </c>
      <c r="K4" s="86">
        <f>SUM(C4,G4)</f>
        <v>400078</v>
      </c>
      <c r="L4" s="145">
        <f t="shared" ref="L4:L28" si="1">J4/K4*100</f>
        <v>2.0246052019856128E-2</v>
      </c>
      <c r="M4" s="112">
        <f t="shared" ref="M4:M28" si="2">AVERAGE(E4,I4)</f>
        <v>4.6575670505</v>
      </c>
    </row>
    <row r="5" spans="1:13">
      <c r="A5" s="11" t="s">
        <v>31</v>
      </c>
      <c r="B5" s="88">
        <v>9</v>
      </c>
      <c r="C5" s="88">
        <v>54109</v>
      </c>
      <c r="D5" s="82">
        <f t="shared" ref="D5:D28" si="3">B5/C5*100</f>
        <v>1.6633092461512872E-2</v>
      </c>
      <c r="E5" s="112">
        <v>4.1948213039770001</v>
      </c>
      <c r="F5" s="88">
        <v>4</v>
      </c>
      <c r="G5" s="88">
        <v>55281</v>
      </c>
      <c r="H5" s="76">
        <f t="shared" si="0"/>
        <v>1.6280458023552397E-2</v>
      </c>
      <c r="I5" s="112">
        <v>4.1936731910000002</v>
      </c>
      <c r="J5" s="86">
        <f t="shared" ref="J5:J28" si="4">SUM(B5,F5)</f>
        <v>13</v>
      </c>
      <c r="K5" s="86">
        <f t="shared" ref="K5:K28" si="5">SUM(C5,G5)</f>
        <v>109390</v>
      </c>
      <c r="L5" s="145">
        <f t="shared" si="1"/>
        <v>1.1884084468415761E-2</v>
      </c>
      <c r="M5" s="112">
        <f t="shared" si="2"/>
        <v>4.1942472474884998</v>
      </c>
    </row>
    <row r="6" spans="1:13">
      <c r="A6" s="11" t="s">
        <v>32</v>
      </c>
      <c r="B6" s="88">
        <v>5</v>
      </c>
      <c r="C6" s="164">
        <v>12888</v>
      </c>
      <c r="D6" s="82">
        <f t="shared" si="3"/>
        <v>3.8795779019242707E-2</v>
      </c>
      <c r="E6" s="112">
        <v>4.0746127090000002</v>
      </c>
      <c r="F6" s="88">
        <v>3</v>
      </c>
      <c r="G6" s="164">
        <v>13499</v>
      </c>
      <c r="H6" s="152">
        <f t="shared" si="0"/>
        <v>3.7039780724498109E-2</v>
      </c>
      <c r="I6" s="112">
        <v>4.4743122309999999</v>
      </c>
      <c r="J6" s="86">
        <f t="shared" si="4"/>
        <v>8</v>
      </c>
      <c r="K6" s="86">
        <f t="shared" si="5"/>
        <v>26387</v>
      </c>
      <c r="L6" s="145">
        <f t="shared" si="1"/>
        <v>3.0317959601318833E-2</v>
      </c>
      <c r="M6" s="112">
        <f t="shared" si="2"/>
        <v>4.2744624699999996</v>
      </c>
    </row>
    <row r="7" spans="1:13">
      <c r="A7" s="11" t="s">
        <v>33</v>
      </c>
      <c r="B7" s="88">
        <v>11</v>
      </c>
      <c r="C7" s="164">
        <v>73749</v>
      </c>
      <c r="D7" s="82">
        <f t="shared" si="3"/>
        <v>1.4915456480765841E-2</v>
      </c>
      <c r="E7" s="112">
        <v>4.6441435768261998</v>
      </c>
      <c r="F7" s="88">
        <v>11</v>
      </c>
      <c r="G7" s="88">
        <v>112227</v>
      </c>
      <c r="H7" s="76">
        <f t="shared" si="0"/>
        <v>9.8015629037575616E-3</v>
      </c>
      <c r="I7" s="112">
        <v>4.5613314908145002</v>
      </c>
      <c r="J7" s="86">
        <f t="shared" si="4"/>
        <v>22</v>
      </c>
      <c r="K7" s="86">
        <f t="shared" si="5"/>
        <v>185976</v>
      </c>
      <c r="L7" s="145">
        <f t="shared" si="1"/>
        <v>1.1829483374198821E-2</v>
      </c>
      <c r="M7" s="112">
        <f t="shared" si="2"/>
        <v>4.60273753382035</v>
      </c>
    </row>
    <row r="8" spans="1:13">
      <c r="A8" s="11" t="s">
        <v>34</v>
      </c>
      <c r="B8" s="88">
        <v>12</v>
      </c>
      <c r="C8" s="164">
        <v>61941</v>
      </c>
      <c r="D8" s="82">
        <f t="shared" si="3"/>
        <v>1.9373274567733811E-2</v>
      </c>
      <c r="E8" s="112">
        <v>5.0688216039279999</v>
      </c>
      <c r="F8" s="88">
        <v>10</v>
      </c>
      <c r="G8" s="164">
        <v>68497</v>
      </c>
      <c r="H8" s="76">
        <f t="shared" si="0"/>
        <v>1.751901543133276E-2</v>
      </c>
      <c r="I8" s="112">
        <v>4.9808755090168999</v>
      </c>
      <c r="J8" s="86">
        <f t="shared" si="4"/>
        <v>22</v>
      </c>
      <c r="K8" s="86">
        <f t="shared" si="5"/>
        <v>130438</v>
      </c>
      <c r="L8" s="145">
        <f t="shared" si="1"/>
        <v>1.6866250632484397E-2</v>
      </c>
      <c r="M8" s="112">
        <f t="shared" si="2"/>
        <v>5.0248485564724499</v>
      </c>
    </row>
    <row r="9" spans="1:13" s="68" customFormat="1">
      <c r="A9" s="11" t="s">
        <v>35</v>
      </c>
      <c r="B9" s="88">
        <v>64</v>
      </c>
      <c r="C9" s="164">
        <v>536679</v>
      </c>
      <c r="D9" s="82">
        <f t="shared" si="3"/>
        <v>1.1925191781306889E-2</v>
      </c>
      <c r="E9" s="165">
        <v>5.3602440490000003</v>
      </c>
      <c r="F9" s="88">
        <v>78</v>
      </c>
      <c r="G9" s="164">
        <v>589433</v>
      </c>
      <c r="H9" s="76">
        <f t="shared" si="0"/>
        <v>1.0857892245598735E-2</v>
      </c>
      <c r="I9" s="165">
        <v>5.2937234039999996</v>
      </c>
      <c r="J9" s="86">
        <f t="shared" si="4"/>
        <v>142</v>
      </c>
      <c r="K9" s="86">
        <f t="shared" si="5"/>
        <v>1126112</v>
      </c>
      <c r="L9" s="145">
        <f t="shared" si="1"/>
        <v>1.260975817680657E-2</v>
      </c>
      <c r="M9" s="165">
        <f t="shared" si="2"/>
        <v>5.3269837265</v>
      </c>
    </row>
    <row r="10" spans="1:13">
      <c r="A10" s="11" t="s">
        <v>36</v>
      </c>
      <c r="B10" s="88">
        <v>15</v>
      </c>
      <c r="C10" s="164">
        <v>119155</v>
      </c>
      <c r="D10" s="82">
        <f t="shared" si="3"/>
        <v>1.2588645042171961E-2</v>
      </c>
      <c r="E10" s="112">
        <v>4.8180421333548997</v>
      </c>
      <c r="F10" s="88">
        <v>11</v>
      </c>
      <c r="G10" s="164">
        <v>127951</v>
      </c>
      <c r="H10" s="76">
        <f t="shared" si="0"/>
        <v>1.1723237801971067E-2</v>
      </c>
      <c r="I10" s="112">
        <v>4.9280157140655998</v>
      </c>
      <c r="J10" s="86">
        <f t="shared" si="4"/>
        <v>26</v>
      </c>
      <c r="K10" s="86">
        <f t="shared" si="5"/>
        <v>247106</v>
      </c>
      <c r="L10" s="145">
        <f t="shared" si="1"/>
        <v>1.0521800360978689E-2</v>
      </c>
      <c r="M10" s="112">
        <f t="shared" si="2"/>
        <v>4.8730289237102493</v>
      </c>
    </row>
    <row r="11" spans="1:13">
      <c r="A11" s="11" t="s">
        <v>37</v>
      </c>
      <c r="B11" s="88">
        <v>23</v>
      </c>
      <c r="C11" s="164">
        <v>105509</v>
      </c>
      <c r="D11" s="82">
        <f t="shared" si="3"/>
        <v>2.1799088229440142E-2</v>
      </c>
      <c r="E11" s="112">
        <v>3.7310018029999998</v>
      </c>
      <c r="F11" s="88">
        <v>29</v>
      </c>
      <c r="G11" s="164">
        <v>132609</v>
      </c>
      <c r="H11" s="76">
        <f t="shared" si="0"/>
        <v>1.7344222488669698E-2</v>
      </c>
      <c r="I11" s="112">
        <v>3.7407334273625001</v>
      </c>
      <c r="J11" s="86">
        <f t="shared" si="4"/>
        <v>52</v>
      </c>
      <c r="K11" s="86">
        <f t="shared" si="5"/>
        <v>238118</v>
      </c>
      <c r="L11" s="145">
        <f t="shared" si="1"/>
        <v>2.183791229558454E-2</v>
      </c>
      <c r="M11" s="112">
        <f t="shared" si="2"/>
        <v>3.7358676151812498</v>
      </c>
    </row>
    <row r="12" spans="1:13">
      <c r="A12" s="11" t="s">
        <v>38</v>
      </c>
      <c r="B12" s="88">
        <v>6</v>
      </c>
      <c r="C12" s="164">
        <v>33825</v>
      </c>
      <c r="D12" s="82">
        <f t="shared" si="3"/>
        <v>1.7738359201773836E-2</v>
      </c>
      <c r="E12" s="112">
        <v>3.885697875</v>
      </c>
      <c r="F12" s="88">
        <v>13</v>
      </c>
      <c r="G12" s="88">
        <v>32349</v>
      </c>
      <c r="H12" s="76">
        <f t="shared" si="0"/>
        <v>1.8547713994250207E-2</v>
      </c>
      <c r="I12" s="112">
        <v>3.7337257620000002</v>
      </c>
      <c r="J12" s="86">
        <f t="shared" si="4"/>
        <v>19</v>
      </c>
      <c r="K12" s="86">
        <f t="shared" si="5"/>
        <v>66174</v>
      </c>
      <c r="L12" s="145">
        <f t="shared" si="1"/>
        <v>2.8712183032610993E-2</v>
      </c>
      <c r="M12" s="112">
        <f t="shared" si="2"/>
        <v>3.8097118185000003</v>
      </c>
    </row>
    <row r="13" spans="1:13">
      <c r="A13" s="11" t="s">
        <v>39</v>
      </c>
      <c r="B13" s="88">
        <v>28</v>
      </c>
      <c r="C13" s="164">
        <v>94810</v>
      </c>
      <c r="D13" s="82">
        <f t="shared" si="3"/>
        <v>2.953274970994621E-2</v>
      </c>
      <c r="E13" s="112">
        <v>4.2433871910000001</v>
      </c>
      <c r="F13" s="88">
        <v>30</v>
      </c>
      <c r="G13" s="88">
        <v>104520</v>
      </c>
      <c r="H13" s="76">
        <f t="shared" si="0"/>
        <v>2.6789131266743208E-2</v>
      </c>
      <c r="I13" s="112">
        <v>4.3855158809999999</v>
      </c>
      <c r="J13" s="86">
        <f t="shared" si="4"/>
        <v>58</v>
      </c>
      <c r="K13" s="86">
        <f t="shared" si="5"/>
        <v>199330</v>
      </c>
      <c r="L13" s="145">
        <f t="shared" si="1"/>
        <v>2.9097476546430544E-2</v>
      </c>
      <c r="M13" s="112">
        <f t="shared" si="2"/>
        <v>4.314451536</v>
      </c>
    </row>
    <row r="14" spans="1:13">
      <c r="A14" s="11" t="s">
        <v>40</v>
      </c>
      <c r="B14" s="88">
        <v>7</v>
      </c>
      <c r="C14" s="164">
        <v>135360</v>
      </c>
      <c r="D14" s="82">
        <f t="shared" si="3"/>
        <v>5.1713947990543732E-3</v>
      </c>
      <c r="E14" s="112">
        <v>4.9642424909231</v>
      </c>
      <c r="F14" s="88">
        <v>20</v>
      </c>
      <c r="G14" s="88">
        <v>146519</v>
      </c>
      <c r="H14" s="76">
        <f t="shared" si="0"/>
        <v>4.7775373842300316E-3</v>
      </c>
      <c r="I14" s="112">
        <v>4.8849436549999998</v>
      </c>
      <c r="J14" s="86">
        <f t="shared" si="4"/>
        <v>27</v>
      </c>
      <c r="K14" s="86">
        <f t="shared" si="5"/>
        <v>281879</v>
      </c>
      <c r="L14" s="145">
        <f t="shared" si="1"/>
        <v>9.578578042351505E-3</v>
      </c>
      <c r="M14" s="112">
        <f t="shared" si="2"/>
        <v>4.9245930729615495</v>
      </c>
    </row>
    <row r="15" spans="1:13">
      <c r="A15" s="11" t="s">
        <v>41</v>
      </c>
      <c r="B15" s="88">
        <v>22</v>
      </c>
      <c r="C15" s="164">
        <v>108153</v>
      </c>
      <c r="D15" s="82">
        <f t="shared" si="3"/>
        <v>2.0341553170046139E-2</v>
      </c>
      <c r="E15" s="112">
        <v>4.7548140329999997</v>
      </c>
      <c r="F15" s="88">
        <v>32</v>
      </c>
      <c r="G15" s="88">
        <v>126279</v>
      </c>
      <c r="H15" s="76">
        <f t="shared" si="0"/>
        <v>1.7421740748659716E-2</v>
      </c>
      <c r="I15" s="112">
        <v>4.6535598466980996</v>
      </c>
      <c r="J15" s="86">
        <f t="shared" si="4"/>
        <v>54</v>
      </c>
      <c r="K15" s="86">
        <f t="shared" si="5"/>
        <v>234432</v>
      </c>
      <c r="L15" s="145">
        <f t="shared" si="1"/>
        <v>2.3034398034398034E-2</v>
      </c>
      <c r="M15" s="112">
        <f t="shared" si="2"/>
        <v>4.7041869398490501</v>
      </c>
    </row>
    <row r="16" spans="1:13">
      <c r="A16" s="11" t="s">
        <v>42</v>
      </c>
      <c r="B16" s="88">
        <v>3</v>
      </c>
      <c r="C16" s="164">
        <v>12538</v>
      </c>
      <c r="D16" s="82">
        <f t="shared" si="3"/>
        <v>2.3927261126176425E-2</v>
      </c>
      <c r="E16" s="112">
        <v>4.3474341192788</v>
      </c>
      <c r="F16" s="88">
        <v>2</v>
      </c>
      <c r="G16" s="164">
        <v>13070</v>
      </c>
      <c r="H16" s="76">
        <f t="shared" si="0"/>
        <v>2.2953328232593728E-2</v>
      </c>
      <c r="I16" s="112">
        <v>4.500688705</v>
      </c>
      <c r="J16" s="86">
        <f t="shared" si="4"/>
        <v>5</v>
      </c>
      <c r="K16" s="86">
        <f t="shared" si="5"/>
        <v>25608</v>
      </c>
      <c r="L16" s="145">
        <f t="shared" si="1"/>
        <v>1.9525148391127775E-2</v>
      </c>
      <c r="M16" s="112">
        <f t="shared" si="2"/>
        <v>4.4240614121394</v>
      </c>
    </row>
    <row r="17" spans="1:13">
      <c r="A17" s="11" t="s">
        <v>43</v>
      </c>
      <c r="B17" s="88">
        <v>5</v>
      </c>
      <c r="C17" s="164">
        <v>15043</v>
      </c>
      <c r="D17" s="82">
        <f t="shared" si="3"/>
        <v>3.3238050920694005E-2</v>
      </c>
      <c r="E17" s="112">
        <v>4.3729651162790999</v>
      </c>
      <c r="F17" s="88">
        <v>6</v>
      </c>
      <c r="G17" s="88">
        <v>15260</v>
      </c>
      <c r="H17" s="76">
        <f t="shared" si="0"/>
        <v>3.2765399737876802E-2</v>
      </c>
      <c r="I17" s="112">
        <v>4.2637608269999996</v>
      </c>
      <c r="J17" s="86">
        <f t="shared" si="4"/>
        <v>11</v>
      </c>
      <c r="K17" s="86">
        <f t="shared" si="5"/>
        <v>30303</v>
      </c>
      <c r="L17" s="145">
        <f t="shared" si="1"/>
        <v>3.6300036300036302E-2</v>
      </c>
      <c r="M17" s="112">
        <f t="shared" si="2"/>
        <v>4.3183629716395497</v>
      </c>
    </row>
    <row r="18" spans="1:13">
      <c r="A18" s="11" t="s">
        <v>44</v>
      </c>
      <c r="B18" s="88">
        <v>7</v>
      </c>
      <c r="C18" s="88">
        <v>37783</v>
      </c>
      <c r="D18" s="82">
        <f t="shared" si="3"/>
        <v>1.8526850700050286E-2</v>
      </c>
      <c r="E18" s="112">
        <v>4.2862166759999996</v>
      </c>
      <c r="F18" s="88">
        <v>11</v>
      </c>
      <c r="G18" s="164">
        <v>41514</v>
      </c>
      <c r="H18" s="76">
        <f t="shared" si="0"/>
        <v>1.6861781567663922E-2</v>
      </c>
      <c r="I18" s="112">
        <v>4.2495649503532</v>
      </c>
      <c r="J18" s="86">
        <f t="shared" si="4"/>
        <v>18</v>
      </c>
      <c r="K18" s="86">
        <f t="shared" si="5"/>
        <v>79297</v>
      </c>
      <c r="L18" s="145">
        <f t="shared" si="1"/>
        <v>2.2699471606744265E-2</v>
      </c>
      <c r="M18" s="112">
        <f t="shared" si="2"/>
        <v>4.2678908131765994</v>
      </c>
    </row>
    <row r="19" spans="1:13">
      <c r="A19" s="11" t="s">
        <v>45</v>
      </c>
      <c r="B19" s="88">
        <v>8</v>
      </c>
      <c r="C19" s="88">
        <v>50307</v>
      </c>
      <c r="D19" s="82">
        <f t="shared" si="3"/>
        <v>1.5902359512592681E-2</v>
      </c>
      <c r="E19" s="112">
        <v>4.5997074150000001</v>
      </c>
      <c r="F19" s="88">
        <v>6</v>
      </c>
      <c r="G19" s="88">
        <v>55385</v>
      </c>
      <c r="H19" s="76">
        <f t="shared" si="0"/>
        <v>1.4444344136499053E-2</v>
      </c>
      <c r="I19" s="113">
        <v>4.5633187770000001</v>
      </c>
      <c r="J19" s="86">
        <f t="shared" si="4"/>
        <v>14</v>
      </c>
      <c r="K19" s="86">
        <f t="shared" si="5"/>
        <v>105692</v>
      </c>
      <c r="L19" s="145">
        <f t="shared" si="1"/>
        <v>1.3246035650758809E-2</v>
      </c>
      <c r="M19" s="112">
        <f t="shared" si="2"/>
        <v>4.5815130960000001</v>
      </c>
    </row>
    <row r="20" spans="1:13">
      <c r="A20" s="11" t="s">
        <v>46</v>
      </c>
      <c r="B20" s="88">
        <v>19</v>
      </c>
      <c r="C20" s="164">
        <v>85621</v>
      </c>
      <c r="D20" s="82">
        <f t="shared" si="3"/>
        <v>2.2190817673234369E-2</v>
      </c>
      <c r="E20" s="112">
        <v>4.7988454210000002</v>
      </c>
      <c r="F20" s="88">
        <v>16</v>
      </c>
      <c r="G20" s="88">
        <v>100762</v>
      </c>
      <c r="H20" s="76">
        <f t="shared" si="0"/>
        <v>1.8856314880609754E-2</v>
      </c>
      <c r="I20" s="112">
        <v>4.8123985098863002</v>
      </c>
      <c r="J20" s="86">
        <f t="shared" si="4"/>
        <v>35</v>
      </c>
      <c r="K20" s="86">
        <f t="shared" si="5"/>
        <v>186383</v>
      </c>
      <c r="L20" s="145">
        <f t="shared" si="1"/>
        <v>1.8778536669116819E-2</v>
      </c>
      <c r="M20" s="112">
        <f t="shared" si="2"/>
        <v>4.8056219654431498</v>
      </c>
    </row>
    <row r="21" spans="1:13">
      <c r="A21" s="11" t="s">
        <v>47</v>
      </c>
      <c r="B21" s="88">
        <v>14</v>
      </c>
      <c r="C21" s="164">
        <v>228174</v>
      </c>
      <c r="D21" s="82">
        <f t="shared" si="3"/>
        <v>6.1356683934190573E-3</v>
      </c>
      <c r="E21" s="112">
        <v>4.4876389025470003</v>
      </c>
      <c r="F21" s="88">
        <v>26</v>
      </c>
      <c r="G21" s="88">
        <v>250285</v>
      </c>
      <c r="H21" s="76">
        <f t="shared" si="0"/>
        <v>5.5936232694728007E-3</v>
      </c>
      <c r="I21" s="112">
        <v>4.5026625409276004</v>
      </c>
      <c r="J21" s="86">
        <f t="shared" si="4"/>
        <v>40</v>
      </c>
      <c r="K21" s="86">
        <f t="shared" si="5"/>
        <v>478459</v>
      </c>
      <c r="L21" s="145">
        <f t="shared" si="1"/>
        <v>8.3601729719787899E-3</v>
      </c>
      <c r="M21" s="112">
        <f t="shared" si="2"/>
        <v>4.4951507217372999</v>
      </c>
    </row>
    <row r="22" spans="1:13">
      <c r="A22" s="11" t="s">
        <v>48</v>
      </c>
      <c r="B22" s="88">
        <v>38</v>
      </c>
      <c r="C22" s="164">
        <v>126751</v>
      </c>
      <c r="D22" s="82">
        <f t="shared" si="3"/>
        <v>2.9980039605210215E-2</v>
      </c>
      <c r="E22" s="112">
        <v>4.2135163885380003</v>
      </c>
      <c r="F22" s="88">
        <v>48</v>
      </c>
      <c r="G22" s="164">
        <v>138638</v>
      </c>
      <c r="H22" s="76">
        <f t="shared" si="0"/>
        <v>2.7409512543458504E-2</v>
      </c>
      <c r="I22" s="113">
        <v>4.1680596479999998</v>
      </c>
      <c r="J22" s="86">
        <f t="shared" si="4"/>
        <v>86</v>
      </c>
      <c r="K22" s="86">
        <f t="shared" si="5"/>
        <v>265389</v>
      </c>
      <c r="L22" s="145">
        <f t="shared" si="1"/>
        <v>3.2405261710168845E-2</v>
      </c>
      <c r="M22" s="112">
        <f t="shared" si="2"/>
        <v>4.190788018269</v>
      </c>
    </row>
    <row r="23" spans="1:13">
      <c r="A23" s="11" t="s">
        <v>49</v>
      </c>
      <c r="B23" s="88">
        <v>10</v>
      </c>
      <c r="C23" s="164">
        <v>104678</v>
      </c>
      <c r="D23" s="82">
        <f t="shared" si="3"/>
        <v>9.553105714667838E-3</v>
      </c>
      <c r="E23" s="112">
        <v>4.5992091390000001</v>
      </c>
      <c r="F23" s="88">
        <v>22</v>
      </c>
      <c r="G23" s="164">
        <v>113221</v>
      </c>
      <c r="H23" s="76">
        <f t="shared" si="0"/>
        <v>8.8322837636127579E-3</v>
      </c>
      <c r="I23" s="113">
        <v>4.5912814270000002</v>
      </c>
      <c r="J23" s="86">
        <f t="shared" si="4"/>
        <v>32</v>
      </c>
      <c r="K23" s="86">
        <f t="shared" si="5"/>
        <v>217899</v>
      </c>
      <c r="L23" s="145">
        <f t="shared" si="1"/>
        <v>1.4685703009192332E-2</v>
      </c>
      <c r="M23" s="112">
        <f t="shared" si="2"/>
        <v>4.5952452830000006</v>
      </c>
    </row>
    <row r="24" spans="1:13">
      <c r="A24" s="11" t="s">
        <v>50</v>
      </c>
      <c r="B24" s="88">
        <v>7</v>
      </c>
      <c r="C24" s="164">
        <v>17249</v>
      </c>
      <c r="D24" s="146">
        <f t="shared" si="3"/>
        <v>4.0582062728274103E-2</v>
      </c>
      <c r="E24" s="112">
        <v>4.7192886459999999</v>
      </c>
      <c r="F24" s="88">
        <v>9</v>
      </c>
      <c r="G24" s="88">
        <v>19700</v>
      </c>
      <c r="H24" s="76">
        <f t="shared" si="0"/>
        <v>3.553299492385787E-2</v>
      </c>
      <c r="I24" s="113">
        <v>4.8450565670000003</v>
      </c>
      <c r="J24" s="86">
        <f t="shared" si="4"/>
        <v>16</v>
      </c>
      <c r="K24" s="86">
        <f t="shared" si="5"/>
        <v>36949</v>
      </c>
      <c r="L24" s="146">
        <f t="shared" si="1"/>
        <v>4.3302931067146604E-2</v>
      </c>
      <c r="M24" s="112">
        <f t="shared" si="2"/>
        <v>4.7821726064999996</v>
      </c>
    </row>
    <row r="25" spans="1:13">
      <c r="A25" s="11" t="s">
        <v>51</v>
      </c>
      <c r="B25" s="88">
        <v>81</v>
      </c>
      <c r="C25" s="164">
        <v>247655</v>
      </c>
      <c r="D25" s="82">
        <f t="shared" si="3"/>
        <v>3.2706789687266563E-2</v>
      </c>
      <c r="E25" s="112">
        <v>4.4573531790000001</v>
      </c>
      <c r="F25" s="88">
        <v>58</v>
      </c>
      <c r="G25" s="164">
        <v>281379</v>
      </c>
      <c r="H25" s="76">
        <f t="shared" si="0"/>
        <v>2.8786796456025505E-2</v>
      </c>
      <c r="I25" s="112">
        <v>4.4557950244660001</v>
      </c>
      <c r="J25" s="86">
        <f t="shared" si="4"/>
        <v>139</v>
      </c>
      <c r="K25" s="86">
        <f t="shared" si="5"/>
        <v>529034</v>
      </c>
      <c r="L25" s="145">
        <f t="shared" si="1"/>
        <v>2.6274303730951128E-2</v>
      </c>
      <c r="M25" s="112">
        <f t="shared" si="2"/>
        <v>4.4565741017330005</v>
      </c>
    </row>
    <row r="26" spans="1:13">
      <c r="A26" s="11" t="s">
        <v>52</v>
      </c>
      <c r="B26" s="88">
        <v>19</v>
      </c>
      <c r="C26" s="88">
        <v>101985</v>
      </c>
      <c r="D26" s="82">
        <f t="shared" si="3"/>
        <v>1.8630190714320732E-2</v>
      </c>
      <c r="E26" s="112">
        <v>4.6040810800000003</v>
      </c>
      <c r="F26" s="88">
        <v>25</v>
      </c>
      <c r="G26" s="164">
        <v>114438</v>
      </c>
      <c r="H26" s="76">
        <f t="shared" si="0"/>
        <v>1.6602876666841432E-2</v>
      </c>
      <c r="I26" s="112">
        <v>4.6196512191184</v>
      </c>
      <c r="J26" s="86">
        <f t="shared" si="4"/>
        <v>44</v>
      </c>
      <c r="K26" s="86">
        <f t="shared" si="5"/>
        <v>216423</v>
      </c>
      <c r="L26" s="145">
        <f t="shared" si="1"/>
        <v>2.0330556364157232E-2</v>
      </c>
      <c r="M26" s="112">
        <f t="shared" si="2"/>
        <v>4.6118661495591997</v>
      </c>
    </row>
    <row r="27" spans="1:13">
      <c r="A27" s="11" t="s">
        <v>53</v>
      </c>
      <c r="B27" s="88">
        <v>2</v>
      </c>
      <c r="C27" s="88">
        <v>23029</v>
      </c>
      <c r="D27" s="82">
        <f t="shared" si="3"/>
        <v>8.6847018976073647E-3</v>
      </c>
      <c r="E27" s="112">
        <v>4.9312633830000001</v>
      </c>
      <c r="F27" s="88">
        <v>5</v>
      </c>
      <c r="G27" s="88">
        <v>25093</v>
      </c>
      <c r="H27" s="76">
        <f t="shared" si="0"/>
        <v>7.9703502968955491E-3</v>
      </c>
      <c r="I27" s="113">
        <v>4.8620422400000001</v>
      </c>
      <c r="J27" s="86">
        <f t="shared" si="4"/>
        <v>7</v>
      </c>
      <c r="K27" s="86">
        <f t="shared" si="5"/>
        <v>48122</v>
      </c>
      <c r="L27" s="145">
        <f t="shared" si="1"/>
        <v>1.4546361331615479E-2</v>
      </c>
      <c r="M27" s="112">
        <f t="shared" si="2"/>
        <v>4.8966528115000001</v>
      </c>
    </row>
    <row r="28" spans="1:13">
      <c r="A28" s="11" t="s">
        <v>54</v>
      </c>
      <c r="B28" s="88">
        <v>45</v>
      </c>
      <c r="C28" s="164">
        <v>337183</v>
      </c>
      <c r="D28" s="82">
        <f t="shared" si="3"/>
        <v>1.3345868563954887E-2</v>
      </c>
      <c r="E28" s="112">
        <v>4.5292292399859999</v>
      </c>
      <c r="F28" s="88">
        <v>40</v>
      </c>
      <c r="G28" s="164">
        <v>431036</v>
      </c>
      <c r="H28" s="76">
        <f t="shared" si="0"/>
        <v>1.0439963251329355E-2</v>
      </c>
      <c r="I28" s="113">
        <v>4.4507362199999996</v>
      </c>
      <c r="J28" s="86">
        <f t="shared" si="4"/>
        <v>85</v>
      </c>
      <c r="K28" s="86">
        <f t="shared" si="5"/>
        <v>768219</v>
      </c>
      <c r="L28" s="145">
        <f t="shared" si="1"/>
        <v>1.1064553206832946E-2</v>
      </c>
      <c r="M28" s="112">
        <f t="shared" si="2"/>
        <v>4.4899827299929997</v>
      </c>
    </row>
    <row r="29" spans="1:13">
      <c r="L29" s="145"/>
    </row>
    <row r="30" spans="1:13">
      <c r="A30" s="78"/>
      <c r="F30" s="16"/>
      <c r="G30" s="23"/>
      <c r="H30" s="23"/>
      <c r="I30" s="68"/>
    </row>
    <row r="31" spans="1:13">
      <c r="A31" s="9"/>
      <c r="F31" s="16"/>
      <c r="G31" s="23"/>
      <c r="H31" s="23"/>
      <c r="I31" s="68"/>
    </row>
    <row r="32" spans="1:13">
      <c r="A32" s="115" t="s">
        <v>1012</v>
      </c>
      <c r="F32" s="16"/>
      <c r="G32" s="23"/>
      <c r="H32" s="23"/>
      <c r="I32" s="68"/>
    </row>
    <row r="33" spans="1:8">
      <c r="A33" s="9"/>
      <c r="G33" s="23"/>
      <c r="H33" s="23"/>
    </row>
    <row r="34" spans="1:8">
      <c r="A34" s="78"/>
      <c r="G34" s="23"/>
      <c r="H34" s="23"/>
    </row>
    <row r="35" spans="1:8">
      <c r="A35"/>
      <c r="G35" s="23"/>
      <c r="H35" s="23"/>
    </row>
    <row r="36" spans="1:8">
      <c r="G36" s="23"/>
      <c r="H36" s="23"/>
    </row>
    <row r="37" spans="1:8">
      <c r="G37" s="23"/>
      <c r="H37" s="23"/>
    </row>
    <row r="39" spans="1:8">
      <c r="A39" s="69"/>
    </row>
    <row r="40" spans="1:8">
      <c r="A40" s="79"/>
      <c r="B40" s="69"/>
    </row>
    <row r="41" spans="1:8">
      <c r="A41" s="79"/>
      <c r="B41" s="69"/>
    </row>
    <row r="42" spans="1:8">
      <c r="A42" s="79"/>
      <c r="B42" s="69"/>
    </row>
    <row r="43" spans="1:8">
      <c r="A43" s="79"/>
      <c r="B43" s="69"/>
    </row>
    <row r="44" spans="1:8">
      <c r="A44" s="69"/>
      <c r="B44" s="69"/>
    </row>
  </sheetData>
  <mergeCells count="3">
    <mergeCell ref="B1:E1"/>
    <mergeCell ref="F1:I1"/>
    <mergeCell ref="J1:M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69AF-A784-044F-85F5-2134E74057C1}">
  <dimension ref="A1:P30"/>
  <sheetViews>
    <sheetView workbookViewId="0">
      <pane ySplit="1" topLeftCell="A2" activePane="bottomLeft" state="frozen"/>
      <selection pane="bottomLeft" activeCell="G2" sqref="G2"/>
    </sheetView>
  </sheetViews>
  <sheetFormatPr defaultColWidth="11.19921875" defaultRowHeight="15.6"/>
  <sheetData>
    <row r="1" spans="1:16">
      <c r="A1" s="51"/>
      <c r="B1" s="402">
        <v>1888</v>
      </c>
      <c r="C1" s="402"/>
      <c r="D1" s="402"/>
      <c r="E1" s="402"/>
      <c r="F1" s="63"/>
      <c r="G1" s="400">
        <v>1900</v>
      </c>
      <c r="H1" s="400"/>
      <c r="I1" s="400"/>
      <c r="J1" s="400"/>
      <c r="K1" s="62"/>
      <c r="L1" s="401" t="s">
        <v>131</v>
      </c>
      <c r="M1" s="401"/>
      <c r="N1" s="401"/>
      <c r="O1" s="401"/>
      <c r="P1" s="401"/>
    </row>
    <row r="2" spans="1:16" ht="57.6">
      <c r="A2" s="56" t="s">
        <v>150</v>
      </c>
      <c r="B2" s="56" t="s">
        <v>120</v>
      </c>
      <c r="C2" s="57"/>
      <c r="D2" s="57" t="s">
        <v>121</v>
      </c>
      <c r="E2" s="57"/>
      <c r="F2" s="57" t="s">
        <v>804</v>
      </c>
      <c r="G2" s="56" t="s">
        <v>120</v>
      </c>
      <c r="H2" s="57"/>
      <c r="I2" s="58" t="s">
        <v>121</v>
      </c>
      <c r="J2" s="57"/>
      <c r="K2" s="57" t="s">
        <v>804</v>
      </c>
      <c r="L2" s="56" t="s">
        <v>120</v>
      </c>
      <c r="M2" s="57"/>
      <c r="N2" s="57" t="s">
        <v>121</v>
      </c>
      <c r="O2" s="59"/>
      <c r="P2" s="57" t="s">
        <v>804</v>
      </c>
    </row>
    <row r="3" spans="1:16">
      <c r="A3" s="42" t="s">
        <v>132</v>
      </c>
      <c r="B3" s="42">
        <v>0</v>
      </c>
      <c r="C3" s="60">
        <f>B3/493</f>
        <v>0</v>
      </c>
      <c r="D3" s="42">
        <v>0</v>
      </c>
      <c r="E3" s="67"/>
      <c r="F3" s="70">
        <f>E3/2917754</f>
        <v>0</v>
      </c>
      <c r="G3" s="68">
        <v>4</v>
      </c>
      <c r="H3" s="67">
        <f>G3/563</f>
        <v>7.104795737122558E-3</v>
      </c>
      <c r="I3" s="69">
        <v>0</v>
      </c>
      <c r="J3" s="67"/>
      <c r="K3" s="71">
        <f>J3/3315443</f>
        <v>0</v>
      </c>
      <c r="L3">
        <f>SUM(B3,G3)</f>
        <v>4</v>
      </c>
      <c r="M3" s="60">
        <f>L3/1056</f>
        <v>3.787878787878788E-3</v>
      </c>
      <c r="N3" s="42">
        <f>SUM(D3,I3)</f>
        <v>0</v>
      </c>
      <c r="O3" s="60">
        <f>N3/6233197</f>
        <v>0</v>
      </c>
      <c r="P3" s="73">
        <v>0</v>
      </c>
    </row>
    <row r="4" spans="1:16">
      <c r="A4" s="42" t="s">
        <v>133</v>
      </c>
      <c r="B4" s="42">
        <v>23</v>
      </c>
      <c r="C4" s="60">
        <f t="shared" ref="C4:C27" si="0">B4/493</f>
        <v>4.665314401622718E-2</v>
      </c>
      <c r="D4">
        <v>140638</v>
      </c>
      <c r="E4" s="60">
        <f t="shared" ref="E4:E27" si="1">D4/2917754</f>
        <v>4.8200773608741518E-2</v>
      </c>
      <c r="F4" s="71">
        <f t="shared" ref="F4:F27" si="2">B4/D4*100</f>
        <v>1.6354043715069898E-2</v>
      </c>
      <c r="G4">
        <v>14</v>
      </c>
      <c r="H4" s="60">
        <f t="shared" ref="H4:H27" si="3">G4/563</f>
        <v>2.4866785079928951E-2</v>
      </c>
      <c r="I4">
        <v>192223</v>
      </c>
      <c r="J4" s="60">
        <f t="shared" ref="J4:J27" si="4">I4/3315443</f>
        <v>5.7978074121618137E-2</v>
      </c>
      <c r="K4" s="71">
        <f t="shared" ref="K4:K27" si="5">G4/I4*100</f>
        <v>7.2832075245938318E-3</v>
      </c>
      <c r="L4">
        <f t="shared" ref="L4:L21" si="6">SUM(B4,G4)</f>
        <v>37</v>
      </c>
      <c r="M4" s="60">
        <f t="shared" ref="M4:M27" si="7">L4/1056</f>
        <v>3.5037878787878785E-2</v>
      </c>
      <c r="N4" s="42">
        <f t="shared" ref="N4:N21" si="8">SUM(D4,I4)</f>
        <v>332861</v>
      </c>
      <c r="O4" s="60">
        <f t="shared" ref="O4:O27" si="9">N4/6233197</f>
        <v>5.3401328403385934E-2</v>
      </c>
      <c r="P4" s="73">
        <f t="shared" ref="P4:P27" si="10">L4/N4*100</f>
        <v>1.1115751019194198E-2</v>
      </c>
    </row>
    <row r="5" spans="1:16">
      <c r="A5" s="42" t="s">
        <v>134</v>
      </c>
      <c r="B5" s="42">
        <v>63</v>
      </c>
      <c r="C5" s="60">
        <f t="shared" si="0"/>
        <v>0.12778904665314403</v>
      </c>
      <c r="D5">
        <v>281432</v>
      </c>
      <c r="E5" s="60">
        <f t="shared" si="1"/>
        <v>9.6455012999725129E-2</v>
      </c>
      <c r="F5" s="71">
        <f t="shared" si="2"/>
        <v>2.2385514085107593E-2</v>
      </c>
      <c r="G5">
        <v>78</v>
      </c>
      <c r="H5" s="60">
        <f t="shared" si="3"/>
        <v>0.13854351687388988</v>
      </c>
      <c r="I5">
        <v>332115</v>
      </c>
      <c r="J5" s="60">
        <f t="shared" si="4"/>
        <v>0.10017213385963807</v>
      </c>
      <c r="K5" s="71">
        <f t="shared" si="5"/>
        <v>2.3485840747933698E-2</v>
      </c>
      <c r="L5">
        <f t="shared" si="6"/>
        <v>141</v>
      </c>
      <c r="M5" s="60">
        <f t="shared" si="7"/>
        <v>0.13352272727272727</v>
      </c>
      <c r="N5" s="42">
        <f t="shared" si="8"/>
        <v>613547</v>
      </c>
      <c r="O5" s="60">
        <f t="shared" si="9"/>
        <v>9.8432152874359663E-2</v>
      </c>
      <c r="P5" s="73">
        <f t="shared" si="10"/>
        <v>2.2981124510428705E-2</v>
      </c>
    </row>
    <row r="6" spans="1:16">
      <c r="A6" s="42" t="s">
        <v>135</v>
      </c>
      <c r="B6" s="42">
        <v>156</v>
      </c>
      <c r="C6" s="60">
        <f t="shared" si="0"/>
        <v>0.31643002028397565</v>
      </c>
      <c r="D6">
        <v>1020527</v>
      </c>
      <c r="E6" s="60">
        <f t="shared" si="1"/>
        <v>0.34976457919344811</v>
      </c>
      <c r="F6" s="71">
        <f t="shared" si="2"/>
        <v>1.5286219766845953E-2</v>
      </c>
      <c r="G6">
        <v>183</v>
      </c>
      <c r="H6" s="60">
        <f t="shared" si="3"/>
        <v>0.32504440497335702</v>
      </c>
      <c r="I6" s="42">
        <v>1210410</v>
      </c>
      <c r="J6" s="60">
        <f t="shared" si="4"/>
        <v>0.36508243393115186</v>
      </c>
      <c r="K6" s="71">
        <f t="shared" si="5"/>
        <v>1.5118844028056608E-2</v>
      </c>
      <c r="L6">
        <f t="shared" si="6"/>
        <v>339</v>
      </c>
      <c r="M6" s="60">
        <f t="shared" si="7"/>
        <v>0.32102272727272729</v>
      </c>
      <c r="N6" s="42">
        <f t="shared" si="8"/>
        <v>2230937</v>
      </c>
      <c r="O6" s="60">
        <f t="shared" si="9"/>
        <v>0.35791215968306472</v>
      </c>
      <c r="P6" s="73">
        <f t="shared" si="10"/>
        <v>1.5195408924590877E-2</v>
      </c>
    </row>
    <row r="7" spans="1:16">
      <c r="A7" s="42" t="s">
        <v>136</v>
      </c>
      <c r="B7" s="42">
        <v>68</v>
      </c>
      <c r="C7" s="60">
        <f t="shared" si="0"/>
        <v>0.13793103448275862</v>
      </c>
      <c r="D7">
        <v>557805</v>
      </c>
      <c r="E7" s="60">
        <f t="shared" si="1"/>
        <v>0.19117615809968902</v>
      </c>
      <c r="F7" s="71">
        <f t="shared" si="2"/>
        <v>1.2190640098242217E-2</v>
      </c>
      <c r="G7">
        <v>95</v>
      </c>
      <c r="H7" s="60">
        <f t="shared" si="3"/>
        <v>0.16873889875666073</v>
      </c>
      <c r="I7" s="42">
        <v>616581</v>
      </c>
      <c r="J7" s="60">
        <f t="shared" si="4"/>
        <v>0.18597243264323954</v>
      </c>
      <c r="K7" s="71">
        <f t="shared" si="5"/>
        <v>1.5407545805011831E-2</v>
      </c>
      <c r="L7">
        <f t="shared" si="6"/>
        <v>163</v>
      </c>
      <c r="M7" s="60">
        <f t="shared" si="7"/>
        <v>0.15435606060606061</v>
      </c>
      <c r="N7" s="42">
        <f t="shared" si="8"/>
        <v>1174386</v>
      </c>
      <c r="O7" s="60">
        <f t="shared" si="9"/>
        <v>0.18840829192467365</v>
      </c>
      <c r="P7" s="73">
        <f t="shared" si="10"/>
        <v>1.3879593251281947E-2</v>
      </c>
    </row>
    <row r="8" spans="1:16">
      <c r="A8" s="42" t="s">
        <v>137</v>
      </c>
      <c r="B8" s="42">
        <v>39</v>
      </c>
      <c r="C8" s="60">
        <f t="shared" si="0"/>
        <v>7.9107505070993914E-2</v>
      </c>
      <c r="D8">
        <v>289048</v>
      </c>
      <c r="E8" s="60">
        <f t="shared" si="1"/>
        <v>9.9065239907134048E-2</v>
      </c>
      <c r="F8" s="71">
        <f t="shared" si="2"/>
        <v>1.3492568708311422E-2</v>
      </c>
      <c r="G8">
        <v>54</v>
      </c>
      <c r="H8" s="60">
        <f t="shared" si="3"/>
        <v>9.5914742451154528E-2</v>
      </c>
      <c r="I8">
        <v>308197</v>
      </c>
      <c r="J8" s="60">
        <f t="shared" si="4"/>
        <v>9.2958014962103097E-2</v>
      </c>
      <c r="K8" s="71">
        <f t="shared" si="5"/>
        <v>1.7521260752051446E-2</v>
      </c>
      <c r="L8">
        <f t="shared" si="6"/>
        <v>93</v>
      </c>
      <c r="M8" s="60">
        <f t="shared" si="7"/>
        <v>8.8068181818181823E-2</v>
      </c>
      <c r="N8" s="42">
        <f t="shared" si="8"/>
        <v>597245</v>
      </c>
      <c r="O8" s="60">
        <f t="shared" si="9"/>
        <v>9.581680155464363E-2</v>
      </c>
      <c r="P8" s="73">
        <f t="shared" si="10"/>
        <v>1.5571499133521419E-2</v>
      </c>
    </row>
    <row r="9" spans="1:16">
      <c r="A9" s="42" t="s">
        <v>138</v>
      </c>
      <c r="B9" s="42">
        <v>49</v>
      </c>
      <c r="C9" s="60">
        <f t="shared" si="0"/>
        <v>9.9391480730223122E-2</v>
      </c>
      <c r="D9" s="42">
        <v>218360</v>
      </c>
      <c r="E9" s="60">
        <f t="shared" si="1"/>
        <v>7.4838385963998333E-2</v>
      </c>
      <c r="F9" s="71">
        <f t="shared" si="2"/>
        <v>2.2440007327349333E-2</v>
      </c>
      <c r="G9">
        <v>42</v>
      </c>
      <c r="H9" s="60">
        <f t="shared" si="3"/>
        <v>7.460035523978685E-2</v>
      </c>
      <c r="I9">
        <v>223079</v>
      </c>
      <c r="J9" s="60">
        <f t="shared" si="4"/>
        <v>6.7284824380934916E-2</v>
      </c>
      <c r="K9" s="71">
        <f t="shared" si="5"/>
        <v>1.8827410917208704E-2</v>
      </c>
      <c r="L9">
        <f t="shared" si="6"/>
        <v>91</v>
      </c>
      <c r="M9" s="60">
        <f t="shared" si="7"/>
        <v>8.6174242424242431E-2</v>
      </c>
      <c r="N9" s="42">
        <f t="shared" si="8"/>
        <v>441439</v>
      </c>
      <c r="O9" s="60">
        <f t="shared" si="9"/>
        <v>7.0820639873888147E-2</v>
      </c>
      <c r="P9" s="73">
        <f t="shared" si="10"/>
        <v>2.0614399724537252E-2</v>
      </c>
    </row>
    <row r="10" spans="1:16">
      <c r="A10" s="42" t="s">
        <v>139</v>
      </c>
      <c r="B10" s="42">
        <v>36</v>
      </c>
      <c r="C10" s="60">
        <f t="shared" si="0"/>
        <v>7.3022312373225151E-2</v>
      </c>
      <c r="D10">
        <v>140552</v>
      </c>
      <c r="E10" s="60">
        <f t="shared" si="1"/>
        <v>4.8171298882633697E-2</v>
      </c>
      <c r="F10" s="71">
        <f t="shared" si="2"/>
        <v>2.5613296146621892E-2</v>
      </c>
      <c r="G10">
        <v>19</v>
      </c>
      <c r="H10" s="60">
        <f t="shared" si="3"/>
        <v>3.3747779751332148E-2</v>
      </c>
      <c r="I10" s="42">
        <v>142675</v>
      </c>
      <c r="J10" s="60">
        <f t="shared" si="4"/>
        <v>4.3033464909515866E-2</v>
      </c>
      <c r="K10" s="71">
        <f t="shared" si="5"/>
        <v>1.3316979148414228E-2</v>
      </c>
      <c r="L10">
        <f t="shared" si="6"/>
        <v>55</v>
      </c>
      <c r="M10" s="60">
        <f t="shared" si="7"/>
        <v>5.2083333333333336E-2</v>
      </c>
      <c r="N10" s="42">
        <f t="shared" si="8"/>
        <v>283227</v>
      </c>
      <c r="O10" s="60">
        <f t="shared" si="9"/>
        <v>4.5438480445909216E-2</v>
      </c>
      <c r="P10" s="73">
        <f t="shared" si="10"/>
        <v>1.9419052562079181E-2</v>
      </c>
    </row>
    <row r="11" spans="1:16">
      <c r="A11" s="42" t="s">
        <v>140</v>
      </c>
      <c r="B11" s="42">
        <v>24</v>
      </c>
      <c r="C11" s="60">
        <f t="shared" si="0"/>
        <v>4.8681541582150101E-2</v>
      </c>
      <c r="D11">
        <v>120595</v>
      </c>
      <c r="E11" s="60">
        <f t="shared" si="1"/>
        <v>4.1331448778752423E-2</v>
      </c>
      <c r="F11" s="71">
        <f t="shared" si="2"/>
        <v>1.9901322608731706E-2</v>
      </c>
      <c r="G11">
        <v>19</v>
      </c>
      <c r="H11" s="60">
        <f t="shared" si="3"/>
        <v>3.3747779751332148E-2</v>
      </c>
      <c r="I11" s="42">
        <v>131798</v>
      </c>
      <c r="J11" s="60">
        <f t="shared" si="4"/>
        <v>3.9752757022213925E-2</v>
      </c>
      <c r="K11" s="71">
        <f t="shared" si="5"/>
        <v>1.4416000242795792E-2</v>
      </c>
      <c r="L11">
        <f t="shared" si="6"/>
        <v>43</v>
      </c>
      <c r="M11" s="60">
        <f t="shared" si="7"/>
        <v>4.0719696969696968E-2</v>
      </c>
      <c r="N11" s="42">
        <f t="shared" si="8"/>
        <v>252393</v>
      </c>
      <c r="O11" s="60">
        <f t="shared" si="9"/>
        <v>4.0491741236479452E-2</v>
      </c>
      <c r="P11" s="73">
        <f t="shared" si="10"/>
        <v>1.7036922577092075E-2</v>
      </c>
    </row>
    <row r="12" spans="1:16">
      <c r="A12" s="42" t="s">
        <v>141</v>
      </c>
      <c r="B12" s="42">
        <v>9</v>
      </c>
      <c r="C12" s="60">
        <f t="shared" si="0"/>
        <v>1.8255578093306288E-2</v>
      </c>
      <c r="D12">
        <v>65794</v>
      </c>
      <c r="E12" s="60">
        <f t="shared" si="1"/>
        <v>2.2549536389976674E-2</v>
      </c>
      <c r="F12" s="71">
        <f t="shared" si="2"/>
        <v>1.3679058880749004E-2</v>
      </c>
      <c r="G12">
        <v>21</v>
      </c>
      <c r="H12" s="60">
        <f t="shared" si="3"/>
        <v>3.7300177619893425E-2</v>
      </c>
      <c r="I12" s="42">
        <v>66737</v>
      </c>
      <c r="J12" s="60">
        <f t="shared" si="4"/>
        <v>2.012913508089266E-2</v>
      </c>
      <c r="K12" s="71">
        <f t="shared" si="5"/>
        <v>3.1466802523337882E-2</v>
      </c>
      <c r="L12">
        <f t="shared" si="6"/>
        <v>30</v>
      </c>
      <c r="M12" s="60">
        <f t="shared" si="7"/>
        <v>2.8409090909090908E-2</v>
      </c>
      <c r="N12" s="42">
        <f t="shared" si="8"/>
        <v>132531</v>
      </c>
      <c r="O12" s="60">
        <f t="shared" si="9"/>
        <v>2.1262122791883522E-2</v>
      </c>
      <c r="P12" s="73">
        <f t="shared" si="10"/>
        <v>2.2636213414220067E-2</v>
      </c>
    </row>
    <row r="13" spans="1:16">
      <c r="A13" s="42" t="s">
        <v>142</v>
      </c>
      <c r="B13" s="42">
        <v>8</v>
      </c>
      <c r="C13" s="60">
        <f t="shared" si="0"/>
        <v>1.6227180527383367E-2</v>
      </c>
      <c r="D13">
        <v>20498</v>
      </c>
      <c r="E13" s="60">
        <f t="shared" si="1"/>
        <v>7.0252666948618699E-3</v>
      </c>
      <c r="F13" s="71">
        <f t="shared" si="2"/>
        <v>3.9028197872963216E-2</v>
      </c>
      <c r="G13">
        <v>5</v>
      </c>
      <c r="H13" s="60">
        <f t="shared" si="3"/>
        <v>8.8809946714031966E-3</v>
      </c>
      <c r="I13" s="42">
        <v>20715</v>
      </c>
      <c r="J13" s="60">
        <f t="shared" si="4"/>
        <v>6.2480338223278153E-3</v>
      </c>
      <c r="K13" s="71">
        <f t="shared" si="5"/>
        <v>2.413709872073377E-2</v>
      </c>
      <c r="L13">
        <f t="shared" si="6"/>
        <v>13</v>
      </c>
      <c r="M13" s="60">
        <f t="shared" si="7"/>
        <v>1.231060606060606E-2</v>
      </c>
      <c r="N13" s="42">
        <f t="shared" si="8"/>
        <v>41213</v>
      </c>
      <c r="O13" s="60">
        <f t="shared" si="9"/>
        <v>6.6118558421946238E-3</v>
      </c>
      <c r="P13" s="73">
        <f t="shared" si="10"/>
        <v>3.1543445029480983E-2</v>
      </c>
    </row>
    <row r="14" spans="1:16">
      <c r="A14" s="42" t="s">
        <v>143</v>
      </c>
      <c r="B14" s="42">
        <v>3</v>
      </c>
      <c r="C14" s="60">
        <f t="shared" si="0"/>
        <v>6.0851926977687626E-3</v>
      </c>
      <c r="D14" s="42">
        <v>19918</v>
      </c>
      <c r="E14" s="60">
        <f t="shared" si="1"/>
        <v>6.8264836583207499E-3</v>
      </c>
      <c r="F14" s="71">
        <f t="shared" si="2"/>
        <v>1.5061753188071091E-2</v>
      </c>
      <c r="G14">
        <v>5</v>
      </c>
      <c r="H14" s="60">
        <f t="shared" si="3"/>
        <v>8.8809946714031966E-3</v>
      </c>
      <c r="I14" s="42">
        <v>20849</v>
      </c>
      <c r="J14" s="60">
        <f t="shared" si="4"/>
        <v>6.2884507439880579E-3</v>
      </c>
      <c r="K14" s="71">
        <f t="shared" si="5"/>
        <v>2.3981965561897453E-2</v>
      </c>
      <c r="L14">
        <f t="shared" si="6"/>
        <v>8</v>
      </c>
      <c r="M14" s="60">
        <f t="shared" si="7"/>
        <v>7.575757575757576E-3</v>
      </c>
      <c r="N14" s="42">
        <f t="shared" si="8"/>
        <v>40767</v>
      </c>
      <c r="O14" s="60">
        <f t="shared" si="9"/>
        <v>6.5403034750867008E-3</v>
      </c>
      <c r="P14" s="73">
        <f t="shared" si="10"/>
        <v>1.962371525989158E-2</v>
      </c>
    </row>
    <row r="15" spans="1:16">
      <c r="A15" s="42" t="s">
        <v>144</v>
      </c>
      <c r="B15" s="42">
        <v>6</v>
      </c>
      <c r="C15" s="60">
        <f t="shared" si="0"/>
        <v>1.2170385395537525E-2</v>
      </c>
      <c r="D15">
        <v>15033</v>
      </c>
      <c r="E15" s="60">
        <f t="shared" si="1"/>
        <v>5.1522506695218309E-3</v>
      </c>
      <c r="F15" s="71">
        <f t="shared" si="2"/>
        <v>3.9912193175014966E-2</v>
      </c>
      <c r="G15">
        <v>7</v>
      </c>
      <c r="H15" s="60">
        <f t="shared" si="3"/>
        <v>1.2433392539964476E-2</v>
      </c>
      <c r="I15" s="42">
        <v>15771</v>
      </c>
      <c r="J15" s="60">
        <f t="shared" si="4"/>
        <v>4.7568303843558762E-3</v>
      </c>
      <c r="K15" s="71">
        <f t="shared" si="5"/>
        <v>4.4385264092321346E-2</v>
      </c>
      <c r="L15">
        <f t="shared" si="6"/>
        <v>13</v>
      </c>
      <c r="M15" s="60">
        <f t="shared" si="7"/>
        <v>1.231060606060606E-2</v>
      </c>
      <c r="N15" s="42">
        <f t="shared" si="8"/>
        <v>30804</v>
      </c>
      <c r="O15" s="60">
        <f t="shared" si="9"/>
        <v>4.9419262699382039E-3</v>
      </c>
      <c r="P15" s="73">
        <f t="shared" si="10"/>
        <v>4.2202311388131408E-2</v>
      </c>
    </row>
    <row r="16" spans="1:16" s="68" customFormat="1">
      <c r="A16" s="64" t="s">
        <v>145</v>
      </c>
      <c r="B16" s="64">
        <v>6</v>
      </c>
      <c r="C16" s="65">
        <f t="shared" si="0"/>
        <v>1.2170385395537525E-2</v>
      </c>
      <c r="D16" s="66">
        <v>10874</v>
      </c>
      <c r="E16" s="65">
        <f t="shared" si="1"/>
        <v>3.7268392057726593E-3</v>
      </c>
      <c r="F16" s="72">
        <f t="shared" si="2"/>
        <v>5.5177487585065299E-2</v>
      </c>
      <c r="G16" s="68">
        <v>7</v>
      </c>
      <c r="H16" s="67">
        <f t="shared" si="3"/>
        <v>1.2433392539964476E-2</v>
      </c>
      <c r="I16" s="68">
        <v>10966</v>
      </c>
      <c r="J16" s="67">
        <f t="shared" si="4"/>
        <v>3.30755196213598E-3</v>
      </c>
      <c r="K16" s="70">
        <f t="shared" si="5"/>
        <v>6.3833667700164146E-2</v>
      </c>
      <c r="L16" s="66">
        <f t="shared" si="6"/>
        <v>13</v>
      </c>
      <c r="M16" s="65">
        <f t="shared" si="7"/>
        <v>1.231060606060606E-2</v>
      </c>
      <c r="N16" s="64">
        <f t="shared" si="8"/>
        <v>21840</v>
      </c>
      <c r="O16" s="65">
        <f t="shared" si="9"/>
        <v>3.5038199498587962E-3</v>
      </c>
      <c r="P16" s="74">
        <f t="shared" si="10"/>
        <v>5.9523809523809527E-2</v>
      </c>
    </row>
    <row r="17" spans="1:16" s="68" customFormat="1">
      <c r="A17" s="69" t="s">
        <v>146</v>
      </c>
      <c r="B17" s="69">
        <v>1</v>
      </c>
      <c r="C17" s="67">
        <f t="shared" si="0"/>
        <v>2.0283975659229209E-3</v>
      </c>
      <c r="D17" s="69">
        <v>7747</v>
      </c>
      <c r="E17" s="67">
        <f t="shared" si="1"/>
        <v>2.6551244553173433E-3</v>
      </c>
      <c r="F17" s="70">
        <f t="shared" si="2"/>
        <v>1.290822253775655E-2</v>
      </c>
      <c r="G17" s="68">
        <v>4</v>
      </c>
      <c r="H17" s="67">
        <f t="shared" si="3"/>
        <v>7.104795737122558E-3</v>
      </c>
      <c r="I17" s="68">
        <v>11920</v>
      </c>
      <c r="J17" s="67">
        <f t="shared" si="4"/>
        <v>3.5952963148514392E-3</v>
      </c>
      <c r="K17" s="70">
        <f t="shared" si="5"/>
        <v>3.3557046979865772E-2</v>
      </c>
      <c r="L17" s="68">
        <f t="shared" si="6"/>
        <v>5</v>
      </c>
      <c r="M17" s="67">
        <f t="shared" si="7"/>
        <v>4.734848484848485E-3</v>
      </c>
      <c r="N17" s="69">
        <f t="shared" si="8"/>
        <v>19667</v>
      </c>
      <c r="O17" s="67">
        <f t="shared" si="9"/>
        <v>3.1552026993531572E-3</v>
      </c>
      <c r="P17" s="73">
        <f t="shared" si="10"/>
        <v>2.5423297910204912E-2</v>
      </c>
    </row>
    <row r="18" spans="1:16" s="68" customFormat="1">
      <c r="A18" s="64" t="s">
        <v>147</v>
      </c>
      <c r="B18" s="69">
        <v>1</v>
      </c>
      <c r="C18" s="67">
        <f t="shared" si="0"/>
        <v>2.0283975659229209E-3</v>
      </c>
      <c r="D18" s="69">
        <v>4232</v>
      </c>
      <c r="E18" s="67">
        <f t="shared" si="1"/>
        <v>1.4504307080034848E-3</v>
      </c>
      <c r="F18" s="70">
        <f t="shared" si="2"/>
        <v>2.3629489603024575E-2</v>
      </c>
      <c r="G18" s="66">
        <v>4</v>
      </c>
      <c r="H18" s="65">
        <f t="shared" si="3"/>
        <v>7.104795737122558E-3</v>
      </c>
      <c r="I18" s="66">
        <v>4367</v>
      </c>
      <c r="J18" s="65">
        <f t="shared" si="4"/>
        <v>1.3171693797782076E-3</v>
      </c>
      <c r="K18" s="72">
        <f t="shared" si="5"/>
        <v>9.1596061369361118E-2</v>
      </c>
      <c r="L18" s="68">
        <f t="shared" si="6"/>
        <v>5</v>
      </c>
      <c r="M18" s="67">
        <f t="shared" si="7"/>
        <v>4.734848484848485E-3</v>
      </c>
      <c r="N18" s="69">
        <f t="shared" si="8"/>
        <v>8599</v>
      </c>
      <c r="O18" s="67">
        <f t="shared" si="9"/>
        <v>1.3795488895987083E-3</v>
      </c>
      <c r="P18" s="73">
        <f t="shared" si="10"/>
        <v>5.8146296080939651E-2</v>
      </c>
    </row>
    <row r="19" spans="1:16">
      <c r="A19" s="42" t="s">
        <v>148</v>
      </c>
      <c r="B19" s="42">
        <v>0</v>
      </c>
      <c r="C19" s="60">
        <f t="shared" si="0"/>
        <v>0</v>
      </c>
      <c r="D19">
        <v>2210</v>
      </c>
      <c r="E19" s="60">
        <f t="shared" si="1"/>
        <v>7.5743191509633782E-4</v>
      </c>
      <c r="F19" s="71">
        <f t="shared" si="2"/>
        <v>0</v>
      </c>
      <c r="G19">
        <v>1</v>
      </c>
      <c r="H19" s="60">
        <f t="shared" si="3"/>
        <v>1.7761989342806395E-3</v>
      </c>
      <c r="I19" s="42">
        <v>3632</v>
      </c>
      <c r="J19" s="60">
        <f t="shared" si="4"/>
        <v>1.0954795482835929E-3</v>
      </c>
      <c r="K19" s="71">
        <f t="shared" si="5"/>
        <v>2.7533039647577095E-2</v>
      </c>
      <c r="L19">
        <f t="shared" si="6"/>
        <v>1</v>
      </c>
      <c r="M19" s="60">
        <f t="shared" si="7"/>
        <v>9.46969696969697E-4</v>
      </c>
      <c r="N19" s="42">
        <f t="shared" si="8"/>
        <v>5842</v>
      </c>
      <c r="O19" s="60">
        <f t="shared" si="9"/>
        <v>9.3723975032395095E-4</v>
      </c>
      <c r="P19" s="73">
        <f t="shared" si="10"/>
        <v>1.7117425539198903E-2</v>
      </c>
    </row>
    <row r="20" spans="1:16">
      <c r="A20" s="42" t="s">
        <v>149</v>
      </c>
      <c r="B20" s="42">
        <v>1</v>
      </c>
      <c r="C20" s="60">
        <f t="shared" si="0"/>
        <v>2.0283975659229209E-3</v>
      </c>
      <c r="D20">
        <v>2491</v>
      </c>
      <c r="E20" s="60">
        <f t="shared" si="1"/>
        <v>8.5373886900677717E-4</v>
      </c>
      <c r="F20" s="71">
        <f t="shared" si="2"/>
        <v>4.0144520272982737E-2</v>
      </c>
      <c r="G20">
        <v>1</v>
      </c>
      <c r="H20" s="60">
        <f t="shared" si="3"/>
        <v>1.7761989342806395E-3</v>
      </c>
      <c r="I20">
        <v>3408</v>
      </c>
      <c r="J20" s="60">
        <f t="shared" si="4"/>
        <v>1.0279169329709484E-3</v>
      </c>
      <c r="K20" s="71">
        <f t="shared" si="5"/>
        <v>2.9342723004694836E-2</v>
      </c>
      <c r="L20">
        <f t="shared" si="6"/>
        <v>2</v>
      </c>
      <c r="M20" s="60">
        <f t="shared" si="7"/>
        <v>1.893939393939394E-3</v>
      </c>
      <c r="N20" s="42">
        <f t="shared" si="8"/>
        <v>5899</v>
      </c>
      <c r="O20" s="60">
        <f t="shared" si="9"/>
        <v>9.4638433535792306E-4</v>
      </c>
      <c r="P20" s="73">
        <f t="shared" si="10"/>
        <v>3.3904051534158333E-2</v>
      </c>
    </row>
    <row r="21" spans="1:16">
      <c r="A21" s="42" t="s">
        <v>2</v>
      </c>
      <c r="B21" s="42">
        <f>SUM(B3:B20)</f>
        <v>493</v>
      </c>
      <c r="C21" s="60">
        <f t="shared" si="0"/>
        <v>1</v>
      </c>
      <c r="D21" s="42">
        <f>SUM(D3:D20)</f>
        <v>2917754</v>
      </c>
      <c r="E21" s="60">
        <f t="shared" si="1"/>
        <v>1</v>
      </c>
      <c r="F21" s="71">
        <f t="shared" si="2"/>
        <v>1.6896558105995229E-2</v>
      </c>
      <c r="G21">
        <f>SUM(G3:G20)</f>
        <v>563</v>
      </c>
      <c r="H21" s="60">
        <f t="shared" si="3"/>
        <v>1</v>
      </c>
      <c r="I21" s="42">
        <f>SUM(I3:I20)</f>
        <v>3315443</v>
      </c>
      <c r="J21" s="60">
        <f t="shared" si="4"/>
        <v>1</v>
      </c>
      <c r="K21" s="71">
        <f t="shared" si="5"/>
        <v>1.6981139473669131E-2</v>
      </c>
      <c r="L21">
        <f t="shared" si="6"/>
        <v>1056</v>
      </c>
      <c r="M21" s="60">
        <f t="shared" si="7"/>
        <v>1</v>
      </c>
      <c r="N21" s="42">
        <f t="shared" si="8"/>
        <v>6233197</v>
      </c>
      <c r="O21" s="60">
        <f t="shared" si="9"/>
        <v>1</v>
      </c>
      <c r="P21" s="73">
        <f t="shared" si="10"/>
        <v>1.6941547010306268E-2</v>
      </c>
    </row>
    <row r="22" spans="1:16">
      <c r="A22" s="42"/>
      <c r="B22" s="42"/>
      <c r="C22" s="60"/>
      <c r="D22" s="42"/>
      <c r="E22" s="60"/>
      <c r="F22" s="71"/>
      <c r="H22" s="60"/>
      <c r="I22" s="42"/>
      <c r="J22" s="60"/>
      <c r="K22" s="71"/>
      <c r="M22" s="60"/>
      <c r="N22" s="42"/>
      <c r="O22" s="60"/>
      <c r="P22" s="73"/>
    </row>
    <row r="23" spans="1:16">
      <c r="A23" s="44" t="s">
        <v>84</v>
      </c>
      <c r="B23">
        <v>86</v>
      </c>
      <c r="C23" s="60">
        <f t="shared" si="0"/>
        <v>0.17444219066937119</v>
      </c>
      <c r="D23">
        <v>422070</v>
      </c>
      <c r="E23" s="60">
        <f t="shared" si="1"/>
        <v>0.14465578660846665</v>
      </c>
      <c r="F23" s="71">
        <f t="shared" si="2"/>
        <v>2.0375767052858533E-2</v>
      </c>
      <c r="G23">
        <v>96</v>
      </c>
      <c r="H23" s="60">
        <f t="shared" si="3"/>
        <v>0.17051509769094139</v>
      </c>
      <c r="I23">
        <v>524338</v>
      </c>
      <c r="J23" s="60">
        <f t="shared" si="4"/>
        <v>0.1581502079812562</v>
      </c>
      <c r="K23" s="71">
        <f t="shared" si="5"/>
        <v>1.830880081169017E-2</v>
      </c>
      <c r="L23">
        <v>182</v>
      </c>
      <c r="M23" s="60">
        <f t="shared" si="7"/>
        <v>0.17234848484848486</v>
      </c>
      <c r="N23">
        <v>946408</v>
      </c>
      <c r="O23" s="60">
        <f t="shared" si="9"/>
        <v>0.1518334812777456</v>
      </c>
      <c r="P23" s="73">
        <f t="shared" si="10"/>
        <v>1.9230606672809191E-2</v>
      </c>
    </row>
    <row r="24" spans="1:16" ht="26.4">
      <c r="A24" s="44" t="s">
        <v>85</v>
      </c>
      <c r="B24">
        <v>224</v>
      </c>
      <c r="C24" s="60">
        <f t="shared" si="0"/>
        <v>0.45436105476673427</v>
      </c>
      <c r="D24">
        <v>1578332</v>
      </c>
      <c r="E24" s="60">
        <f t="shared" si="1"/>
        <v>0.54094073729313707</v>
      </c>
      <c r="F24" s="71">
        <f t="shared" si="2"/>
        <v>1.4192197839237879E-2</v>
      </c>
      <c r="G24">
        <v>278</v>
      </c>
      <c r="H24" s="60">
        <f t="shared" si="3"/>
        <v>0.49378330373001778</v>
      </c>
      <c r="I24">
        <v>1826991</v>
      </c>
      <c r="J24" s="60">
        <f t="shared" si="4"/>
        <v>0.5510548665743914</v>
      </c>
      <c r="K24" s="71">
        <f t="shared" si="5"/>
        <v>1.5216276380124478E-2</v>
      </c>
      <c r="L24">
        <v>502</v>
      </c>
      <c r="M24" s="60">
        <f t="shared" si="7"/>
        <v>0.4753787878787879</v>
      </c>
      <c r="N24">
        <v>3405323</v>
      </c>
      <c r="O24" s="60">
        <f t="shared" si="9"/>
        <v>0.54632045160773834</v>
      </c>
      <c r="P24" s="73">
        <f t="shared" si="10"/>
        <v>1.4741626565233312E-2</v>
      </c>
    </row>
    <row r="25" spans="1:16" ht="26.4">
      <c r="A25" s="44" t="s">
        <v>86</v>
      </c>
      <c r="B25">
        <v>148</v>
      </c>
      <c r="C25" s="60">
        <f t="shared" si="0"/>
        <v>0.30020283975659229</v>
      </c>
      <c r="D25">
        <v>768555</v>
      </c>
      <c r="E25" s="60">
        <f t="shared" si="1"/>
        <v>0.2634063735325185</v>
      </c>
      <c r="F25" s="71">
        <f t="shared" si="2"/>
        <v>1.9256917201761748E-2</v>
      </c>
      <c r="G25">
        <v>134</v>
      </c>
      <c r="H25" s="60">
        <f t="shared" si="3"/>
        <v>0.23801065719360567</v>
      </c>
      <c r="I25">
        <v>805749</v>
      </c>
      <c r="J25" s="60">
        <f t="shared" si="4"/>
        <v>0.24302906127476781</v>
      </c>
      <c r="K25" s="71">
        <f t="shared" si="5"/>
        <v>1.6630489147364751E-2</v>
      </c>
      <c r="L25">
        <v>282</v>
      </c>
      <c r="M25" s="60">
        <f t="shared" si="7"/>
        <v>0.26704545454545453</v>
      </c>
      <c r="N25">
        <v>1574304</v>
      </c>
      <c r="O25" s="60">
        <f t="shared" si="9"/>
        <v>0.25256766311092044</v>
      </c>
      <c r="P25" s="73">
        <f t="shared" si="10"/>
        <v>1.7912677602292822E-2</v>
      </c>
    </row>
    <row r="26" spans="1:16">
      <c r="A26" s="75" t="s">
        <v>87</v>
      </c>
      <c r="B26" s="66">
        <v>35</v>
      </c>
      <c r="C26" s="65">
        <f t="shared" si="0"/>
        <v>7.099391480730223E-2</v>
      </c>
      <c r="D26" s="66">
        <v>148797</v>
      </c>
      <c r="E26" s="65">
        <f t="shared" si="1"/>
        <v>5.0997102565877729E-2</v>
      </c>
      <c r="F26" s="72">
        <f t="shared" si="2"/>
        <v>2.3521979609803963E-2</v>
      </c>
      <c r="G26" s="66">
        <v>55</v>
      </c>
      <c r="H26" s="65">
        <f t="shared" si="3"/>
        <v>9.7690941385435173E-2</v>
      </c>
      <c r="I26" s="66">
        <v>158365</v>
      </c>
      <c r="J26" s="65">
        <f t="shared" si="4"/>
        <v>4.7765864169584581E-2</v>
      </c>
      <c r="K26" s="72">
        <f t="shared" si="5"/>
        <v>3.4729896126037954E-2</v>
      </c>
      <c r="L26" s="66">
        <v>90</v>
      </c>
      <c r="M26" s="65">
        <f t="shared" si="7"/>
        <v>8.5227272727272721E-2</v>
      </c>
      <c r="N26" s="66">
        <v>307162</v>
      </c>
      <c r="O26" s="65">
        <f t="shared" si="9"/>
        <v>4.9278404003595587E-2</v>
      </c>
      <c r="P26" s="74">
        <f t="shared" si="10"/>
        <v>2.9300499410734399E-2</v>
      </c>
    </row>
    <row r="27" spans="1:16">
      <c r="A27" s="45" t="s">
        <v>2</v>
      </c>
      <c r="B27">
        <f>SUM(B23:B26)</f>
        <v>493</v>
      </c>
      <c r="C27" s="60">
        <f t="shared" si="0"/>
        <v>1</v>
      </c>
      <c r="D27">
        <f>SUM(D23:D26)</f>
        <v>2917754</v>
      </c>
      <c r="E27" s="60">
        <f t="shared" si="1"/>
        <v>1</v>
      </c>
      <c r="F27" s="71">
        <f t="shared" si="2"/>
        <v>1.6896558105995229E-2</v>
      </c>
      <c r="G27">
        <f>SUM(G23:G26)</f>
        <v>563</v>
      </c>
      <c r="H27" s="60">
        <f t="shared" si="3"/>
        <v>1</v>
      </c>
      <c r="I27">
        <f>SUM(I23:I26)</f>
        <v>3315443</v>
      </c>
      <c r="J27" s="60">
        <f t="shared" si="4"/>
        <v>1</v>
      </c>
      <c r="K27" s="71">
        <f t="shared" si="5"/>
        <v>1.6981139473669131E-2</v>
      </c>
      <c r="L27">
        <f>SUM(L23:L26)</f>
        <v>1056</v>
      </c>
      <c r="M27" s="60">
        <f t="shared" si="7"/>
        <v>1</v>
      </c>
      <c r="N27">
        <f>SUM(N23:N26)</f>
        <v>6233197</v>
      </c>
      <c r="O27" s="60">
        <f t="shared" si="9"/>
        <v>1</v>
      </c>
      <c r="P27" s="73">
        <f t="shared" si="10"/>
        <v>1.6941547010306268E-2</v>
      </c>
    </row>
    <row r="30" spans="1:16">
      <c r="A30" s="115" t="s">
        <v>1004</v>
      </c>
    </row>
  </sheetData>
  <mergeCells count="3">
    <mergeCell ref="B1:E1"/>
    <mergeCell ref="G1:J1"/>
    <mergeCell ref="L1:P1"/>
  </mergeCells>
  <phoneticPr fontId="17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4D21-87A7-4349-90B1-782AA7CD0072}">
  <dimension ref="A1:T41"/>
  <sheetViews>
    <sheetView workbookViewId="0">
      <pane xSplit="1" topLeftCell="B1" activePane="topRight" state="frozen"/>
      <selection pane="topRight" activeCell="E24" sqref="E24"/>
    </sheetView>
  </sheetViews>
  <sheetFormatPr defaultColWidth="15.796875" defaultRowHeight="16.95" customHeight="1"/>
  <sheetData>
    <row r="1" spans="1:10" ht="16.95" customHeight="1">
      <c r="B1" s="410">
        <v>1888</v>
      </c>
      <c r="C1" s="410"/>
      <c r="D1" s="410"/>
      <c r="E1" s="407">
        <v>1900</v>
      </c>
      <c r="F1" s="407"/>
      <c r="G1" s="407"/>
      <c r="H1" s="409" t="s">
        <v>814</v>
      </c>
      <c r="I1" s="409"/>
      <c r="J1" s="409"/>
    </row>
    <row r="2" spans="1:10" s="159" customFormat="1" ht="34.950000000000003" customHeight="1">
      <c r="B2" s="159" t="s">
        <v>806</v>
      </c>
      <c r="C2" s="159" t="s">
        <v>807</v>
      </c>
      <c r="D2" s="159" t="s">
        <v>810</v>
      </c>
      <c r="E2" s="159" t="s">
        <v>806</v>
      </c>
      <c r="F2" s="159" t="s">
        <v>807</v>
      </c>
      <c r="G2" s="159" t="s">
        <v>810</v>
      </c>
      <c r="H2" s="159" t="s">
        <v>806</v>
      </c>
      <c r="I2" s="159" t="s">
        <v>807</v>
      </c>
      <c r="J2" s="159" t="s">
        <v>810</v>
      </c>
    </row>
    <row r="3" spans="1:10" ht="16.95" customHeight="1">
      <c r="A3" t="s">
        <v>54</v>
      </c>
      <c r="B3" s="85">
        <v>90088</v>
      </c>
      <c r="C3">
        <v>7</v>
      </c>
      <c r="D3" s="87">
        <v>7.7701802681822219E-3</v>
      </c>
      <c r="E3" s="85">
        <v>150703</v>
      </c>
      <c r="F3">
        <v>12</v>
      </c>
      <c r="G3" s="87">
        <v>7.9626815657286194E-3</v>
      </c>
      <c r="H3" s="86">
        <v>240791</v>
      </c>
      <c r="I3">
        <v>19</v>
      </c>
      <c r="J3" s="87">
        <v>7.8906603652129856E-3</v>
      </c>
    </row>
    <row r="4" spans="1:10" ht="16.95" customHeight="1">
      <c r="A4" t="s">
        <v>37</v>
      </c>
      <c r="B4" s="85">
        <v>71807</v>
      </c>
      <c r="C4">
        <v>17</v>
      </c>
      <c r="D4" s="87">
        <v>2.3674572116924534E-2</v>
      </c>
      <c r="E4" s="85">
        <v>104796</v>
      </c>
      <c r="F4">
        <v>21</v>
      </c>
      <c r="G4" s="160">
        <v>2.0038932783694032E-2</v>
      </c>
      <c r="H4" s="86">
        <v>176603</v>
      </c>
      <c r="I4">
        <v>38</v>
      </c>
      <c r="J4" s="160">
        <v>2.1517188269734942E-2</v>
      </c>
    </row>
    <row r="5" spans="1:10" ht="16.95" customHeight="1">
      <c r="A5" t="s">
        <v>33</v>
      </c>
      <c r="B5" s="85">
        <v>69809</v>
      </c>
      <c r="C5">
        <v>11</v>
      </c>
      <c r="D5" s="87">
        <v>1.5757280579867926E-2</v>
      </c>
      <c r="E5" s="85">
        <v>109161</v>
      </c>
      <c r="F5">
        <v>10</v>
      </c>
      <c r="G5" s="87">
        <v>9.1607808649609296E-3</v>
      </c>
      <c r="H5" s="86">
        <v>178970</v>
      </c>
      <c r="I5">
        <v>21</v>
      </c>
      <c r="J5" s="87">
        <v>1.1733810135776946E-2</v>
      </c>
    </row>
    <row r="6" spans="1:10" ht="16.95" customHeight="1">
      <c r="A6" t="s">
        <v>35</v>
      </c>
      <c r="B6" s="85">
        <v>46009</v>
      </c>
      <c r="C6">
        <v>4</v>
      </c>
      <c r="D6" s="87">
        <v>8.6939511834641051E-3</v>
      </c>
      <c r="E6" s="85">
        <v>64227</v>
      </c>
      <c r="F6">
        <v>5</v>
      </c>
      <c r="G6" s="87">
        <v>7.7848879754620331E-3</v>
      </c>
      <c r="H6" s="86">
        <v>110236</v>
      </c>
      <c r="I6">
        <v>9</v>
      </c>
      <c r="J6" s="87">
        <v>8.1643020428897994E-3</v>
      </c>
    </row>
    <row r="7" spans="1:10" ht="16.95" customHeight="1">
      <c r="A7" t="s">
        <v>431</v>
      </c>
      <c r="B7" s="85">
        <v>33340</v>
      </c>
      <c r="C7">
        <v>10</v>
      </c>
      <c r="D7" s="160">
        <v>2.9994001199760045E-2</v>
      </c>
      <c r="E7" s="85">
        <v>46732</v>
      </c>
      <c r="F7">
        <v>7</v>
      </c>
      <c r="G7" s="87">
        <v>1.4979029358897543E-2</v>
      </c>
      <c r="H7" s="86">
        <v>80072</v>
      </c>
      <c r="I7">
        <v>17</v>
      </c>
      <c r="J7" s="87">
        <v>2.1230892197022681E-2</v>
      </c>
    </row>
    <row r="8" spans="1:10" ht="16.95" customHeight="1">
      <c r="A8" t="s">
        <v>768</v>
      </c>
      <c r="B8" s="85">
        <v>27390</v>
      </c>
      <c r="C8">
        <v>2</v>
      </c>
      <c r="D8" s="87">
        <v>7.3019350127783858E-3</v>
      </c>
      <c r="E8" s="85">
        <v>33116</v>
      </c>
      <c r="F8">
        <v>2</v>
      </c>
      <c r="G8" s="87">
        <v>6.0393767363208116E-3</v>
      </c>
      <c r="H8" s="86">
        <v>60506</v>
      </c>
      <c r="I8">
        <v>4</v>
      </c>
      <c r="J8" s="87">
        <v>6.6109146200376825E-3</v>
      </c>
    </row>
    <row r="9" spans="1:10" ht="16.95" customHeight="1">
      <c r="A9" t="s">
        <v>240</v>
      </c>
      <c r="B9" s="85">
        <v>25603</v>
      </c>
      <c r="C9">
        <v>3</v>
      </c>
      <c r="D9" s="87">
        <v>1.171737686989806E-2</v>
      </c>
      <c r="E9" s="85">
        <v>35968</v>
      </c>
      <c r="F9">
        <v>6</v>
      </c>
      <c r="G9" s="87">
        <v>1.668149466192171E-2</v>
      </c>
      <c r="H9" s="86">
        <v>61571</v>
      </c>
      <c r="I9">
        <v>9</v>
      </c>
      <c r="J9" s="87">
        <v>1.4617271117896413E-2</v>
      </c>
    </row>
    <row r="10" spans="1:10" ht="16.95" customHeight="1">
      <c r="A10" t="s">
        <v>40</v>
      </c>
      <c r="B10" s="85">
        <v>20314</v>
      </c>
      <c r="C10">
        <v>0</v>
      </c>
      <c r="D10" s="87">
        <v>0</v>
      </c>
      <c r="E10" s="85">
        <v>29255</v>
      </c>
      <c r="F10">
        <v>4</v>
      </c>
      <c r="G10" s="87">
        <v>1.3672876431379251E-2</v>
      </c>
      <c r="H10" s="86">
        <v>49569</v>
      </c>
      <c r="I10">
        <v>4</v>
      </c>
      <c r="J10" s="87">
        <v>8.0695596037846234E-3</v>
      </c>
    </row>
    <row r="11" spans="1:10" ht="16.95" customHeight="1">
      <c r="A11" t="s">
        <v>41</v>
      </c>
      <c r="B11" s="85">
        <v>16261</v>
      </c>
      <c r="C11">
        <v>3</v>
      </c>
      <c r="D11" s="87">
        <v>1.8449049873931492E-2</v>
      </c>
      <c r="E11" s="85">
        <v>20843</v>
      </c>
      <c r="F11">
        <v>4</v>
      </c>
      <c r="G11" s="87">
        <v>1.9191095331766061E-2</v>
      </c>
      <c r="H11" s="86">
        <v>37104</v>
      </c>
      <c r="I11">
        <v>7</v>
      </c>
      <c r="J11" s="87">
        <v>1.8865890470030188E-2</v>
      </c>
    </row>
    <row r="12" spans="1:10" ht="16.95" customHeight="1">
      <c r="A12" t="s">
        <v>721</v>
      </c>
      <c r="B12" s="85">
        <v>15805</v>
      </c>
      <c r="C12">
        <v>3</v>
      </c>
      <c r="D12" s="87">
        <v>1.8981335020563112E-2</v>
      </c>
      <c r="E12" s="85">
        <v>22335</v>
      </c>
      <c r="F12">
        <v>1</v>
      </c>
      <c r="G12" s="87">
        <v>4.4772778150884264E-3</v>
      </c>
      <c r="H12" s="86">
        <v>38140</v>
      </c>
      <c r="I12">
        <v>4</v>
      </c>
      <c r="J12" s="87">
        <v>1.048767697954903E-2</v>
      </c>
    </row>
    <row r="13" spans="1:10" ht="16.95" customHeight="1">
      <c r="A13" t="s">
        <v>187</v>
      </c>
      <c r="B13" s="85">
        <v>15289</v>
      </c>
      <c r="C13">
        <v>1</v>
      </c>
      <c r="D13" s="87">
        <v>6.5406501406239772E-3</v>
      </c>
      <c r="E13" s="85">
        <v>22016</v>
      </c>
      <c r="F13">
        <v>1</v>
      </c>
      <c r="G13" s="87">
        <v>4.5421511627906979E-3</v>
      </c>
      <c r="H13" s="86">
        <v>37305</v>
      </c>
      <c r="I13">
        <v>2</v>
      </c>
      <c r="J13" s="87">
        <v>5.3612116338292454E-3</v>
      </c>
    </row>
    <row r="14" spans="1:10" ht="16.95" customHeight="1">
      <c r="A14" t="s">
        <v>384</v>
      </c>
      <c r="B14" s="85">
        <v>12937</v>
      </c>
      <c r="C14">
        <v>1</v>
      </c>
      <c r="D14" s="87">
        <v>7.7297673340032472E-3</v>
      </c>
      <c r="E14" s="85">
        <v>13497</v>
      </c>
      <c r="F14">
        <v>0</v>
      </c>
      <c r="G14" s="87">
        <v>0</v>
      </c>
      <c r="H14" s="86">
        <v>26434</v>
      </c>
      <c r="I14">
        <v>1</v>
      </c>
      <c r="J14" s="87">
        <v>3.783006733751986E-3</v>
      </c>
    </row>
    <row r="15" spans="1:10" ht="16.95" customHeight="1">
      <c r="A15" t="s">
        <v>44</v>
      </c>
      <c r="B15" s="85">
        <v>12315</v>
      </c>
      <c r="C15">
        <v>1</v>
      </c>
      <c r="D15" s="87">
        <v>8.1201786439301666E-3</v>
      </c>
      <c r="E15" s="85">
        <v>15275</v>
      </c>
      <c r="F15">
        <v>1</v>
      </c>
      <c r="G15" s="87">
        <v>6.5466448445171853E-3</v>
      </c>
      <c r="H15" s="86">
        <v>27590</v>
      </c>
      <c r="I15">
        <v>2</v>
      </c>
      <c r="J15" s="87">
        <v>7.2490032620514677E-3</v>
      </c>
    </row>
    <row r="16" spans="1:10" ht="16.95" customHeight="1">
      <c r="A16" t="s">
        <v>36</v>
      </c>
      <c r="B16" s="85">
        <v>12195</v>
      </c>
      <c r="C16">
        <v>0</v>
      </c>
      <c r="D16" s="87">
        <v>0</v>
      </c>
      <c r="E16" s="85">
        <v>15794</v>
      </c>
      <c r="F16">
        <v>0</v>
      </c>
      <c r="G16" s="87">
        <v>0</v>
      </c>
      <c r="H16" s="86">
        <v>27989</v>
      </c>
      <c r="I16">
        <v>0</v>
      </c>
      <c r="J16" s="87">
        <v>0</v>
      </c>
    </row>
    <row r="17" spans="1:20" ht="16.95" customHeight="1">
      <c r="A17" t="s">
        <v>789</v>
      </c>
      <c r="B17" s="85">
        <v>11226</v>
      </c>
      <c r="C17">
        <v>1</v>
      </c>
      <c r="D17" s="87">
        <v>8.9078923926598965E-3</v>
      </c>
      <c r="E17" s="85">
        <v>12559</v>
      </c>
      <c r="F17">
        <v>2</v>
      </c>
      <c r="G17" s="87">
        <v>1.5924834779839157E-2</v>
      </c>
      <c r="H17" s="86">
        <v>23785</v>
      </c>
      <c r="I17">
        <v>3</v>
      </c>
      <c r="J17" s="87">
        <v>1.2612991381122556E-2</v>
      </c>
    </row>
    <row r="18" spans="1:20" ht="16.95" customHeight="1">
      <c r="A18" t="s">
        <v>651</v>
      </c>
      <c r="B18" t="s">
        <v>809</v>
      </c>
      <c r="C18" t="s">
        <v>809</v>
      </c>
      <c r="D18" s="87" t="s">
        <v>809</v>
      </c>
      <c r="E18" s="85">
        <v>12590</v>
      </c>
      <c r="F18">
        <v>0</v>
      </c>
      <c r="G18" s="87">
        <v>0</v>
      </c>
      <c r="H18" s="86">
        <v>12590</v>
      </c>
      <c r="I18">
        <v>0</v>
      </c>
      <c r="J18" s="87">
        <v>0</v>
      </c>
    </row>
    <row r="19" spans="1:20" ht="16.95" customHeight="1">
      <c r="A19" t="s">
        <v>808</v>
      </c>
      <c r="B19" t="s">
        <v>809</v>
      </c>
      <c r="C19" t="s">
        <v>809</v>
      </c>
      <c r="D19" s="87" t="s">
        <v>809</v>
      </c>
      <c r="E19" s="85">
        <v>11781</v>
      </c>
      <c r="F19">
        <v>0</v>
      </c>
      <c r="G19" s="87">
        <v>0</v>
      </c>
      <c r="H19" s="86">
        <v>11781</v>
      </c>
      <c r="I19">
        <v>0</v>
      </c>
      <c r="J19" s="87">
        <v>0</v>
      </c>
    </row>
    <row r="20" spans="1:20" ht="16.95" customHeight="1">
      <c r="A20" t="s">
        <v>249</v>
      </c>
      <c r="B20" t="s">
        <v>809</v>
      </c>
      <c r="C20" t="s">
        <v>809</v>
      </c>
      <c r="D20" s="87" t="s">
        <v>809</v>
      </c>
      <c r="E20" s="85">
        <v>11532</v>
      </c>
      <c r="F20">
        <v>2</v>
      </c>
      <c r="G20" s="87">
        <v>1.7343045438779049E-2</v>
      </c>
      <c r="H20" s="86">
        <v>11532</v>
      </c>
      <c r="I20">
        <v>2</v>
      </c>
      <c r="J20" s="87">
        <v>1.7343045438779049E-2</v>
      </c>
    </row>
    <row r="21" spans="1:20" ht="16.95" customHeight="1">
      <c r="A21" t="s">
        <v>46</v>
      </c>
      <c r="B21" t="s">
        <v>809</v>
      </c>
      <c r="C21" t="s">
        <v>809</v>
      </c>
      <c r="D21" s="87" t="s">
        <v>809</v>
      </c>
      <c r="E21" s="85">
        <v>10025</v>
      </c>
      <c r="F21">
        <v>1</v>
      </c>
      <c r="G21" s="87">
        <v>9.9750623441396524E-3</v>
      </c>
      <c r="H21" s="86">
        <v>10025</v>
      </c>
      <c r="I21">
        <v>1</v>
      </c>
      <c r="J21" s="87">
        <v>9.9750623441396524E-3</v>
      </c>
      <c r="L21" s="85"/>
      <c r="N21" s="87"/>
      <c r="O21" s="85"/>
      <c r="Q21" s="87"/>
      <c r="R21" s="86"/>
      <c r="T21" s="87"/>
    </row>
    <row r="22" spans="1:20" s="61" customFormat="1" ht="16.95" customHeight="1">
      <c r="A22" s="61" t="s">
        <v>811</v>
      </c>
      <c r="B22" s="89">
        <f>SUM(B3:B21)</f>
        <v>480388</v>
      </c>
      <c r="C22" s="61">
        <v>64</v>
      </c>
      <c r="D22" s="90">
        <v>1.3322564260556051E-2</v>
      </c>
      <c r="E22" s="89">
        <f>SUM(E3:E21)</f>
        <v>742205</v>
      </c>
      <c r="F22" s="61">
        <v>79</v>
      </c>
      <c r="G22" s="90">
        <v>1.0643959552953698E-2</v>
      </c>
      <c r="H22" s="91">
        <v>1222593</v>
      </c>
      <c r="I22" s="61">
        <v>143</v>
      </c>
      <c r="J22" s="90">
        <f>I22/H22*100</f>
        <v>1.1696451721873101E-2</v>
      </c>
      <c r="L22" s="89"/>
      <c r="N22" s="90"/>
      <c r="O22" s="89"/>
      <c r="Q22" s="90"/>
      <c r="R22" s="91"/>
      <c r="T22" s="90"/>
    </row>
    <row r="23" spans="1:20" s="61" customFormat="1" ht="16.95" customHeight="1">
      <c r="A23" s="61" t="s">
        <v>812</v>
      </c>
      <c r="B23" s="161">
        <f>B24-B22</f>
        <v>2437366</v>
      </c>
      <c r="C23" s="162">
        <v>429</v>
      </c>
      <c r="D23" s="90">
        <v>8.8953213512594442E-2</v>
      </c>
      <c r="E23" s="163">
        <f>E24-E22</f>
        <v>2573238</v>
      </c>
      <c r="F23" s="162">
        <v>484</v>
      </c>
      <c r="G23" s="90">
        <v>1.8823522090997725E-2</v>
      </c>
      <c r="H23" s="161">
        <f>H24-H22</f>
        <v>5010604</v>
      </c>
      <c r="I23" s="162">
        <v>913</v>
      </c>
      <c r="J23" s="90">
        <f t="shared" ref="J23:J24" si="0">I23/H23*100</f>
        <v>1.8221356147881573E-2</v>
      </c>
      <c r="L23" s="89"/>
      <c r="N23" s="90"/>
      <c r="O23" s="89"/>
      <c r="Q23" s="90"/>
      <c r="R23" s="91"/>
      <c r="T23" s="90"/>
    </row>
    <row r="24" spans="1:20" s="61" customFormat="1" ht="16.95" customHeight="1">
      <c r="A24" s="61" t="s">
        <v>813</v>
      </c>
      <c r="B24" s="89">
        <v>2917754</v>
      </c>
      <c r="C24" s="61">
        <v>493</v>
      </c>
      <c r="D24" s="90">
        <v>1.3322564260556051E-2</v>
      </c>
      <c r="E24" s="89">
        <v>3315443</v>
      </c>
      <c r="F24" s="61">
        <v>563</v>
      </c>
      <c r="G24" s="90">
        <v>1.6991322655257834E-2</v>
      </c>
      <c r="H24" s="91">
        <f>SUM(E24,B24)</f>
        <v>6233197</v>
      </c>
      <c r="I24" s="61">
        <v>1056</v>
      </c>
      <c r="J24" s="90">
        <f t="shared" si="0"/>
        <v>1.6941547010306268E-2</v>
      </c>
      <c r="L24" s="89"/>
      <c r="N24" s="90"/>
      <c r="O24" s="89"/>
      <c r="Q24" s="90"/>
      <c r="R24" s="91"/>
      <c r="T24" s="90"/>
    </row>
    <row r="25" spans="1:20" ht="16.95" customHeight="1">
      <c r="B25" s="86"/>
      <c r="L25" s="85"/>
      <c r="N25" s="87"/>
      <c r="O25" s="85"/>
      <c r="Q25" s="87"/>
      <c r="R25" s="86"/>
      <c r="T25" s="87"/>
    </row>
    <row r="26" spans="1:20" ht="16.95" customHeight="1">
      <c r="L26" s="85"/>
      <c r="N26" s="87"/>
      <c r="O26" s="85"/>
      <c r="Q26" s="87"/>
      <c r="R26" s="86"/>
      <c r="T26" s="87"/>
    </row>
    <row r="27" spans="1:20" ht="16.95" customHeight="1">
      <c r="A27" s="115" t="s">
        <v>1004</v>
      </c>
      <c r="L27" s="85"/>
      <c r="N27" s="87"/>
      <c r="O27" s="85"/>
      <c r="Q27" s="87"/>
      <c r="R27" s="86"/>
      <c r="T27" s="87"/>
    </row>
    <row r="28" spans="1:20" ht="16.95" customHeight="1">
      <c r="L28" s="85"/>
      <c r="N28" s="87"/>
      <c r="O28" s="85"/>
      <c r="Q28" s="87"/>
      <c r="R28" s="86"/>
      <c r="T28" s="87"/>
    </row>
    <row r="29" spans="1:20" ht="16.95" customHeight="1">
      <c r="L29" s="85"/>
      <c r="N29" s="87"/>
      <c r="O29" s="85"/>
      <c r="Q29" s="87"/>
      <c r="R29" s="86"/>
      <c r="T29" s="87"/>
    </row>
    <row r="30" spans="1:20" ht="16.95" customHeight="1">
      <c r="L30" s="85"/>
      <c r="N30" s="87"/>
      <c r="O30" s="85"/>
      <c r="Q30" s="87"/>
      <c r="R30" s="86"/>
      <c r="T30" s="87"/>
    </row>
    <row r="31" spans="1:20" ht="16.95" customHeight="1">
      <c r="B31" s="368"/>
      <c r="L31" s="85"/>
      <c r="N31" s="87"/>
      <c r="O31" s="85"/>
      <c r="Q31" s="87"/>
      <c r="R31" s="86"/>
      <c r="T31" s="87"/>
    </row>
    <row r="32" spans="1:20" ht="16.95" customHeight="1">
      <c r="L32" s="85"/>
      <c r="N32" s="87"/>
      <c r="O32" s="85"/>
      <c r="Q32" s="87"/>
      <c r="R32" s="86"/>
      <c r="T32" s="87"/>
    </row>
    <row r="33" spans="12:20" ht="16.95" customHeight="1">
      <c r="L33" s="85"/>
      <c r="N33" s="87"/>
      <c r="O33" s="85"/>
      <c r="Q33" s="87"/>
      <c r="R33" s="86"/>
      <c r="T33" s="87"/>
    </row>
    <row r="34" spans="12:20" ht="16.95" customHeight="1">
      <c r="L34" s="85"/>
      <c r="N34" s="87"/>
      <c r="O34" s="85"/>
      <c r="Q34" s="87"/>
      <c r="R34" s="86"/>
      <c r="T34" s="87"/>
    </row>
    <row r="35" spans="12:20" ht="16.95" customHeight="1">
      <c r="N35" s="87"/>
      <c r="O35" s="85"/>
      <c r="Q35" s="87"/>
      <c r="R35" s="86"/>
      <c r="T35" s="87"/>
    </row>
    <row r="36" spans="12:20" ht="16.95" customHeight="1">
      <c r="N36" s="87"/>
      <c r="O36" s="85"/>
      <c r="Q36" s="87"/>
      <c r="R36" s="86"/>
      <c r="T36" s="87"/>
    </row>
    <row r="37" spans="12:20" ht="16.95" customHeight="1">
      <c r="N37" s="87"/>
      <c r="O37" s="85"/>
      <c r="Q37" s="87"/>
      <c r="R37" s="86"/>
      <c r="T37" s="87"/>
    </row>
    <row r="38" spans="12:20" ht="16.95" customHeight="1">
      <c r="N38" s="87"/>
      <c r="O38" s="85"/>
      <c r="Q38" s="87"/>
      <c r="R38" s="86"/>
      <c r="T38" s="87"/>
    </row>
    <row r="39" spans="12:20" ht="16.95" customHeight="1">
      <c r="L39" s="85"/>
      <c r="N39" s="87"/>
      <c r="O39" s="85"/>
      <c r="Q39" s="87"/>
      <c r="R39" s="86"/>
      <c r="T39" s="87"/>
    </row>
    <row r="40" spans="12:20" ht="16.95" customHeight="1">
      <c r="L40" s="86"/>
      <c r="N40" s="87"/>
      <c r="O40" s="85"/>
      <c r="Q40" s="87"/>
      <c r="R40" s="86"/>
      <c r="T40" s="87"/>
    </row>
    <row r="41" spans="12:20" ht="16.95" customHeight="1">
      <c r="L41" s="88"/>
      <c r="N41" s="87"/>
      <c r="O41" s="85"/>
      <c r="Q41" s="87"/>
      <c r="R41" s="86"/>
      <c r="T41" s="87"/>
    </row>
  </sheetData>
  <mergeCells count="3">
    <mergeCell ref="H1:J1"/>
    <mergeCell ref="E1:G1"/>
    <mergeCell ref="B1:D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F48E-EE91-6A42-B5EA-2DD6379AC94A}">
  <dimension ref="A1:Q27"/>
  <sheetViews>
    <sheetView workbookViewId="0">
      <selection activeCell="F30" sqref="F30"/>
    </sheetView>
  </sheetViews>
  <sheetFormatPr defaultColWidth="15.796875" defaultRowHeight="15.6"/>
  <cols>
    <col min="1" max="1" width="22.19921875" customWidth="1"/>
    <col min="4" max="4" width="16.5" style="378" bestFit="1" customWidth="1"/>
    <col min="7" max="7" width="15.796875" style="378"/>
    <col min="9" max="10" width="15.796875" style="378"/>
  </cols>
  <sheetData>
    <row r="1" spans="1:15">
      <c r="C1" s="410">
        <v>1888</v>
      </c>
      <c r="D1" s="410"/>
      <c r="E1" s="410"/>
      <c r="F1" s="407">
        <v>1900</v>
      </c>
      <c r="G1" s="407"/>
      <c r="H1" s="407"/>
      <c r="I1" s="409" t="s">
        <v>814</v>
      </c>
      <c r="J1" s="409"/>
      <c r="K1" s="409"/>
    </row>
    <row r="2" spans="1:15" ht="46.8">
      <c r="A2" s="159" t="s">
        <v>1221</v>
      </c>
      <c r="B2" s="159" t="s">
        <v>1222</v>
      </c>
      <c r="C2" s="159" t="s">
        <v>807</v>
      </c>
      <c r="D2" s="389" t="s">
        <v>806</v>
      </c>
      <c r="E2" s="159" t="s">
        <v>810</v>
      </c>
      <c r="F2" s="159" t="s">
        <v>807</v>
      </c>
      <c r="G2" s="389" t="s">
        <v>806</v>
      </c>
      <c r="H2" s="159" t="s">
        <v>810</v>
      </c>
      <c r="I2" s="389" t="s">
        <v>807</v>
      </c>
      <c r="J2" s="389" t="s">
        <v>806</v>
      </c>
      <c r="K2" s="159" t="s">
        <v>810</v>
      </c>
    </row>
    <row r="3" spans="1:15">
      <c r="A3" s="100" t="s">
        <v>911</v>
      </c>
      <c r="B3" t="s">
        <v>54</v>
      </c>
      <c r="C3" s="345">
        <v>9</v>
      </c>
      <c r="D3" s="371">
        <v>103862</v>
      </c>
      <c r="E3" s="350">
        <f t="shared" ref="E3" si="0">C3/D3*100</f>
        <v>8.6653443992990697E-3</v>
      </c>
      <c r="F3" s="346">
        <v>12</v>
      </c>
      <c r="G3" s="371">
        <v>168021</v>
      </c>
      <c r="H3" s="353">
        <f t="shared" ref="H3" si="1">F3/G3*100</f>
        <v>7.1419643973074792E-3</v>
      </c>
      <c r="I3" s="346">
        <f t="shared" ref="I3:J3" si="2">SUM(C3,F3)</f>
        <v>21</v>
      </c>
      <c r="J3" s="377">
        <f t="shared" si="2"/>
        <v>271883</v>
      </c>
      <c r="K3" s="353">
        <f t="shared" ref="K3" si="3">I3/J3*100</f>
        <v>7.7239106527440121E-3</v>
      </c>
      <c r="L3" s="346"/>
      <c r="M3" s="346"/>
    </row>
    <row r="4" spans="1:15">
      <c r="A4" s="242" t="s">
        <v>1124</v>
      </c>
      <c r="B4" t="s">
        <v>37</v>
      </c>
      <c r="C4" s="366">
        <v>23</v>
      </c>
      <c r="D4" s="384">
        <v>105509</v>
      </c>
      <c r="E4" s="367">
        <f>C4/D4*100</f>
        <v>2.1799088229440142E-2</v>
      </c>
      <c r="F4" s="31">
        <v>29</v>
      </c>
      <c r="G4" s="376">
        <v>132609</v>
      </c>
      <c r="H4" s="367">
        <f>F4/G4*100</f>
        <v>2.1868802268322662E-2</v>
      </c>
      <c r="I4" s="366">
        <f>SUM(C4,F4)</f>
        <v>52</v>
      </c>
      <c r="J4" s="384">
        <f>SUM(D4,G4)</f>
        <v>238118</v>
      </c>
      <c r="K4" s="367">
        <f>I4/J4*100</f>
        <v>2.183791229558454E-2</v>
      </c>
      <c r="L4" s="366"/>
    </row>
    <row r="5" spans="1:15">
      <c r="A5" s="100" t="s">
        <v>848</v>
      </c>
      <c r="B5" t="s">
        <v>33</v>
      </c>
      <c r="C5" s="366">
        <v>11</v>
      </c>
      <c r="D5" s="376">
        <v>73749</v>
      </c>
      <c r="E5" s="350">
        <f t="shared" ref="E5" si="4">C5/D5*100</f>
        <v>1.4915456480765841E-2</v>
      </c>
      <c r="F5" s="31">
        <v>11</v>
      </c>
      <c r="G5" s="381">
        <v>112227</v>
      </c>
      <c r="H5" s="367">
        <f t="shared" ref="H5" si="5">F5/G5*100</f>
        <v>9.8015629037575616E-3</v>
      </c>
      <c r="I5" s="366">
        <f t="shared" ref="I5:J5" si="6">SUM(C5,F5)</f>
        <v>22</v>
      </c>
      <c r="J5" s="384">
        <f t="shared" si="6"/>
        <v>185976</v>
      </c>
      <c r="K5" s="367">
        <f t="shared" ref="K5" si="7">I5/J5*100</f>
        <v>1.1829483374198821E-2</v>
      </c>
      <c r="L5" s="366"/>
      <c r="M5" s="366"/>
      <c r="N5" s="366"/>
    </row>
    <row r="6" spans="1:15">
      <c r="A6" s="100" t="s">
        <v>825</v>
      </c>
      <c r="B6" t="s">
        <v>35</v>
      </c>
      <c r="C6" s="345">
        <v>5</v>
      </c>
      <c r="D6" s="371">
        <v>71697</v>
      </c>
      <c r="E6" s="350">
        <f t="shared" ref="E6:E7" si="8">C6/D6*100</f>
        <v>6.9737924878307319E-3</v>
      </c>
      <c r="F6" s="346">
        <v>7</v>
      </c>
      <c r="G6" s="371">
        <v>92385</v>
      </c>
      <c r="H6" s="353">
        <f t="shared" ref="H6:H7" si="9">F6/G6*100</f>
        <v>7.5769876062131295E-3</v>
      </c>
      <c r="I6" s="346">
        <f t="shared" ref="I6:J7" si="10">SUM(C6,F6)</f>
        <v>12</v>
      </c>
      <c r="J6" s="377">
        <f t="shared" si="10"/>
        <v>164082</v>
      </c>
      <c r="K6" s="353">
        <f t="shared" ref="K6:K7" si="11">I6/J6*100</f>
        <v>7.3134164625004569E-3</v>
      </c>
      <c r="L6" s="346"/>
      <c r="M6" s="346"/>
    </row>
    <row r="7" spans="1:15">
      <c r="A7" s="100" t="s">
        <v>943</v>
      </c>
      <c r="B7" t="s">
        <v>431</v>
      </c>
      <c r="C7" s="345">
        <v>12</v>
      </c>
      <c r="D7" s="371">
        <v>41076</v>
      </c>
      <c r="E7" s="350">
        <f t="shared" si="8"/>
        <v>2.9214139643587496E-2</v>
      </c>
      <c r="F7" s="346">
        <v>8</v>
      </c>
      <c r="G7" s="371">
        <v>56365</v>
      </c>
      <c r="H7" s="353">
        <f t="shared" si="9"/>
        <v>1.4193205003104763E-2</v>
      </c>
      <c r="I7" s="346">
        <f t="shared" si="10"/>
        <v>20</v>
      </c>
      <c r="J7" s="377">
        <f t="shared" si="10"/>
        <v>97441</v>
      </c>
      <c r="K7" s="353">
        <f t="shared" si="11"/>
        <v>2.0525240915015241E-2</v>
      </c>
      <c r="L7" s="346"/>
    </row>
    <row r="8" spans="1:15">
      <c r="A8" s="100" t="s">
        <v>896</v>
      </c>
      <c r="B8" t="s">
        <v>768</v>
      </c>
      <c r="C8" s="345">
        <v>3</v>
      </c>
      <c r="D8" s="371">
        <v>47086</v>
      </c>
      <c r="E8" s="350">
        <f>C8/D8*100</f>
        <v>6.3713205623752286E-3</v>
      </c>
      <c r="F8" s="346">
        <v>1</v>
      </c>
      <c r="G8" s="371">
        <v>57631</v>
      </c>
      <c r="H8" s="353">
        <f t="shared" ref="H8:H9" si="12">F8/G8*100</f>
        <v>1.7351772483559197E-3</v>
      </c>
      <c r="I8" s="346">
        <f t="shared" ref="I8:J9" si="13">SUM(C8,F8)</f>
        <v>4</v>
      </c>
      <c r="J8" s="377">
        <f t="shared" si="13"/>
        <v>104717</v>
      </c>
      <c r="K8" s="353">
        <f t="shared" ref="K8:K9" si="14">I8/J8*100</f>
        <v>3.8198191315641202E-3</v>
      </c>
      <c r="L8" s="346"/>
      <c r="M8" s="346"/>
      <c r="N8" s="346"/>
    </row>
    <row r="9" spans="1:15">
      <c r="A9" s="128" t="s">
        <v>936</v>
      </c>
      <c r="B9" t="s">
        <v>240</v>
      </c>
      <c r="C9" s="347">
        <v>2</v>
      </c>
      <c r="D9" s="374">
        <v>29174</v>
      </c>
      <c r="E9" s="352">
        <v>6.8999999999999999E-3</v>
      </c>
      <c r="F9" s="346">
        <v>11</v>
      </c>
      <c r="G9" s="374">
        <v>38028</v>
      </c>
      <c r="H9" s="353">
        <f t="shared" si="12"/>
        <v>2.8926054486168085E-2</v>
      </c>
      <c r="I9" s="346">
        <f t="shared" si="13"/>
        <v>13</v>
      </c>
      <c r="J9" s="377">
        <f t="shared" si="13"/>
        <v>67202</v>
      </c>
      <c r="K9" s="353">
        <f t="shared" si="14"/>
        <v>1.9344662361239249E-2</v>
      </c>
      <c r="L9" s="346"/>
      <c r="M9" s="346"/>
    </row>
    <row r="10" spans="1:15">
      <c r="A10" s="100" t="s">
        <v>820</v>
      </c>
      <c r="B10" t="s">
        <v>40</v>
      </c>
      <c r="C10" s="345">
        <v>1</v>
      </c>
      <c r="D10" s="371">
        <v>42712</v>
      </c>
      <c r="E10" s="350">
        <f t="shared" ref="E10" si="15">C10/D10*100</f>
        <v>2.3412624086907659E-3</v>
      </c>
      <c r="F10" s="346">
        <v>8</v>
      </c>
      <c r="G10" s="371">
        <v>54339</v>
      </c>
      <c r="H10" s="353">
        <f t="shared" ref="H10:H11" si="16">F10/G10*100</f>
        <v>1.4722390916284805E-2</v>
      </c>
      <c r="I10" s="346">
        <f t="shared" ref="I10:J11" si="17">SUM(C10,F10)</f>
        <v>9</v>
      </c>
      <c r="J10" s="377">
        <f t="shared" si="17"/>
        <v>97051</v>
      </c>
      <c r="K10" s="353">
        <f t="shared" ref="K10:K11" si="18">I10/J10*100</f>
        <v>9.2734747709966921E-3</v>
      </c>
      <c r="L10" s="346"/>
      <c r="M10" s="346"/>
      <c r="N10" s="346"/>
    </row>
    <row r="11" spans="1:15">
      <c r="A11" s="100" t="s">
        <v>950</v>
      </c>
      <c r="B11" t="s">
        <v>41</v>
      </c>
      <c r="C11" s="345">
        <v>5</v>
      </c>
      <c r="D11" s="371">
        <v>22683</v>
      </c>
      <c r="E11" s="350">
        <f>C11/D11*100</f>
        <v>2.204293964643125E-2</v>
      </c>
      <c r="F11" s="346">
        <v>6</v>
      </c>
      <c r="G11" s="371">
        <v>28070</v>
      </c>
      <c r="H11" s="353">
        <f t="shared" si="16"/>
        <v>2.1375133594584966E-2</v>
      </c>
      <c r="I11" s="346">
        <f t="shared" si="17"/>
        <v>11</v>
      </c>
      <c r="J11" s="377">
        <f t="shared" si="17"/>
        <v>50753</v>
      </c>
      <c r="K11" s="353">
        <f t="shared" si="18"/>
        <v>2.1673595649518256E-2</v>
      </c>
      <c r="L11" s="346"/>
      <c r="M11" s="346"/>
    </row>
    <row r="12" spans="1:15">
      <c r="A12" s="100" t="s">
        <v>909</v>
      </c>
      <c r="B12" t="s">
        <v>721</v>
      </c>
      <c r="C12" s="346">
        <v>4</v>
      </c>
      <c r="D12" s="371">
        <v>45349</v>
      </c>
      <c r="E12" s="350">
        <f t="shared" ref="E12:E13" si="19">C12/D12*100</f>
        <v>8.8204811572471283E-3</v>
      </c>
      <c r="F12" s="346">
        <v>2</v>
      </c>
      <c r="G12" s="371">
        <v>57269</v>
      </c>
      <c r="H12" s="353">
        <f t="shared" ref="H12:H14" si="20">F12/G12*100</f>
        <v>3.4922907681293547E-3</v>
      </c>
      <c r="I12" s="346">
        <f t="shared" ref="I12:J14" si="21">SUM(C12,F12)</f>
        <v>6</v>
      </c>
      <c r="J12" s="377">
        <f t="shared" si="21"/>
        <v>102618</v>
      </c>
      <c r="K12" s="353">
        <f t="shared" ref="K12:K14" si="22">I12/J12*100</f>
        <v>5.8469274396304744E-3</v>
      </c>
      <c r="L12" s="346"/>
      <c r="M12" s="346"/>
      <c r="N12" s="346"/>
    </row>
    <row r="13" spans="1:15">
      <c r="A13" s="100" t="s">
        <v>826</v>
      </c>
      <c r="B13" t="s">
        <v>187</v>
      </c>
      <c r="C13" s="345">
        <v>1</v>
      </c>
      <c r="D13" s="371">
        <v>21630</v>
      </c>
      <c r="E13" s="350">
        <f t="shared" si="19"/>
        <v>4.6232085067036523E-3</v>
      </c>
      <c r="F13" s="346">
        <v>1</v>
      </c>
      <c r="G13" s="371">
        <v>30117</v>
      </c>
      <c r="H13" s="353">
        <f t="shared" si="20"/>
        <v>3.3203838363714843E-3</v>
      </c>
      <c r="I13" s="346">
        <f t="shared" si="21"/>
        <v>2</v>
      </c>
      <c r="J13" s="377">
        <f t="shared" si="21"/>
        <v>51747</v>
      </c>
      <c r="K13" s="353">
        <f t="shared" si="22"/>
        <v>3.8649583550737243E-3</v>
      </c>
      <c r="L13" s="346"/>
      <c r="M13" s="346"/>
      <c r="N13" s="346"/>
      <c r="O13" s="346"/>
    </row>
    <row r="14" spans="1:15">
      <c r="A14" s="128" t="s">
        <v>864</v>
      </c>
      <c r="B14" t="s">
        <v>384</v>
      </c>
      <c r="C14" s="347">
        <v>2</v>
      </c>
      <c r="D14" s="374">
        <v>23869</v>
      </c>
      <c r="E14" s="352">
        <v>8.3999999999999995E-3</v>
      </c>
      <c r="F14" s="346">
        <v>0</v>
      </c>
      <c r="G14" s="374">
        <v>23926</v>
      </c>
      <c r="H14" s="353">
        <f t="shared" si="20"/>
        <v>0</v>
      </c>
      <c r="I14" s="346">
        <f t="shared" si="21"/>
        <v>2</v>
      </c>
      <c r="J14" s="377">
        <f t="shared" si="21"/>
        <v>47795</v>
      </c>
      <c r="K14" s="353">
        <f t="shared" si="22"/>
        <v>4.1845381316037242E-3</v>
      </c>
      <c r="L14" s="346"/>
    </row>
    <row r="15" spans="1:15">
      <c r="A15" s="100" t="s">
        <v>889</v>
      </c>
      <c r="B15" t="s">
        <v>44</v>
      </c>
      <c r="C15" s="345">
        <v>1</v>
      </c>
      <c r="D15" s="371">
        <v>18934</v>
      </c>
      <c r="E15" s="350">
        <f>C15/D15*100</f>
        <v>5.2815041723882966E-3</v>
      </c>
      <c r="F15" s="346">
        <v>2</v>
      </c>
      <c r="G15" s="371">
        <v>23821</v>
      </c>
      <c r="H15" s="353">
        <f t="shared" ref="H15:H16" si="23">F15/G15*100</f>
        <v>8.39595315058142E-3</v>
      </c>
      <c r="I15" s="346">
        <f t="shared" ref="I15:J16" si="24">SUM(C15,F15)</f>
        <v>3</v>
      </c>
      <c r="J15" s="377">
        <f t="shared" si="24"/>
        <v>42755</v>
      </c>
      <c r="K15" s="353">
        <f t="shared" ref="K15:K16" si="25">I15/J15*100</f>
        <v>7.0167231902701433E-3</v>
      </c>
      <c r="L15" s="346"/>
      <c r="M15" s="346"/>
      <c r="N15" s="346"/>
      <c r="O15" s="346"/>
    </row>
    <row r="16" spans="1:15">
      <c r="A16" s="128" t="s">
        <v>940</v>
      </c>
      <c r="B16" t="s">
        <v>36</v>
      </c>
      <c r="C16" s="347">
        <v>2</v>
      </c>
      <c r="D16" s="374">
        <v>28053</v>
      </c>
      <c r="E16" s="352">
        <v>7.1000000000000004E-3</v>
      </c>
      <c r="F16" s="346">
        <v>1</v>
      </c>
      <c r="G16" s="374">
        <v>33190</v>
      </c>
      <c r="H16" s="353">
        <f t="shared" si="23"/>
        <v>3.0129557095510697E-3</v>
      </c>
      <c r="I16" s="346">
        <f t="shared" si="24"/>
        <v>3</v>
      </c>
      <c r="J16" s="377">
        <f t="shared" si="24"/>
        <v>61243</v>
      </c>
      <c r="K16" s="353">
        <f t="shared" si="25"/>
        <v>4.8985190144179742E-3</v>
      </c>
      <c r="L16" s="346"/>
      <c r="M16" s="346"/>
    </row>
    <row r="17" spans="1:17">
      <c r="A17" s="100" t="s">
        <v>960</v>
      </c>
      <c r="B17" t="s">
        <v>789</v>
      </c>
      <c r="C17" s="345">
        <v>3</v>
      </c>
      <c r="D17" s="371">
        <v>17698</v>
      </c>
      <c r="E17" s="350">
        <f>C17/D17*100</f>
        <v>1.6951067917278788E-2</v>
      </c>
      <c r="F17" s="346">
        <v>4</v>
      </c>
      <c r="G17" s="371">
        <v>18999</v>
      </c>
      <c r="H17" s="353">
        <f t="shared" ref="H17" si="26">F17/G17*100</f>
        <v>2.1053739670508973E-2</v>
      </c>
      <c r="I17" s="346">
        <f t="shared" ref="I17:J17" si="27">SUM(C17,F17)</f>
        <v>7</v>
      </c>
      <c r="J17" s="377">
        <f t="shared" si="27"/>
        <v>36697</v>
      </c>
      <c r="K17" s="353">
        <f t="shared" ref="K17" si="28">I17/J17*100</f>
        <v>1.9075128757119111E-2</v>
      </c>
      <c r="L17" s="346"/>
      <c r="M17" s="346"/>
    </row>
    <row r="18" spans="1:17">
      <c r="A18" s="100" t="s">
        <v>896</v>
      </c>
      <c r="B18" t="s">
        <v>651</v>
      </c>
      <c r="I18" s="388"/>
    </row>
    <row r="19" spans="1:17">
      <c r="A19" s="100" t="s">
        <v>961</v>
      </c>
      <c r="B19" t="s">
        <v>808</v>
      </c>
      <c r="C19" s="345">
        <v>1</v>
      </c>
      <c r="D19" s="371">
        <v>4613</v>
      </c>
      <c r="E19" s="350">
        <f t="shared" ref="E19" si="29">C19/D19*100</f>
        <v>2.1677866897897247E-2</v>
      </c>
      <c r="F19" s="346">
        <v>0</v>
      </c>
      <c r="G19" s="371">
        <v>4986</v>
      </c>
      <c r="H19" s="353">
        <f t="shared" ref="H19" si="30">F19/G19*100</f>
        <v>0</v>
      </c>
      <c r="I19" s="346">
        <f t="shared" ref="I19:J19" si="31">SUM(C19,F19)</f>
        <v>1</v>
      </c>
      <c r="J19" s="377">
        <f t="shared" si="31"/>
        <v>9599</v>
      </c>
      <c r="K19" s="353">
        <f t="shared" ref="K19" si="32">I19/J19*100</f>
        <v>1.0417751849150954E-2</v>
      </c>
      <c r="L19" s="346"/>
      <c r="M19" s="346"/>
      <c r="N19" s="346"/>
      <c r="O19" s="346"/>
      <c r="P19" s="191"/>
      <c r="Q19" s="191"/>
    </row>
    <row r="20" spans="1:17">
      <c r="A20" s="100" t="s">
        <v>973</v>
      </c>
      <c r="B20" t="s">
        <v>249</v>
      </c>
      <c r="C20" s="345">
        <v>0</v>
      </c>
      <c r="D20" s="371">
        <v>12124</v>
      </c>
      <c r="E20" s="350">
        <f t="shared" ref="E20" si="33">C20/D20*100</f>
        <v>0</v>
      </c>
      <c r="F20" s="346">
        <v>0</v>
      </c>
      <c r="G20" s="371">
        <v>15206</v>
      </c>
      <c r="H20" s="353">
        <f t="shared" ref="H20" si="34">F20/G20*100</f>
        <v>0</v>
      </c>
      <c r="I20" s="346">
        <f t="shared" ref="I20:J20" si="35">SUM(C20,F20)</f>
        <v>0</v>
      </c>
      <c r="J20" s="377">
        <f t="shared" si="35"/>
        <v>27330</v>
      </c>
      <c r="K20" s="353">
        <f t="shared" ref="K20" si="36">I20/J20*100</f>
        <v>0</v>
      </c>
      <c r="L20" s="346"/>
      <c r="M20" s="346"/>
      <c r="N20" s="346"/>
    </row>
    <row r="21" spans="1:17">
      <c r="A21" s="128" t="s">
        <v>895</v>
      </c>
      <c r="B21" t="s">
        <v>46</v>
      </c>
      <c r="C21" s="347">
        <v>3</v>
      </c>
      <c r="D21" s="374">
        <v>8317</v>
      </c>
      <c r="E21" s="352">
        <v>3.61E-2</v>
      </c>
      <c r="F21" s="346">
        <v>1</v>
      </c>
      <c r="G21" s="374">
        <v>10025</v>
      </c>
      <c r="H21" s="353">
        <f t="shared" ref="H21" si="37">F21/G21*100</f>
        <v>9.9750623441396524E-3</v>
      </c>
      <c r="I21" s="346">
        <f t="shared" ref="I21:J21" si="38">SUM(C21,F21)</f>
        <v>4</v>
      </c>
      <c r="J21" s="377">
        <f t="shared" si="38"/>
        <v>18342</v>
      </c>
      <c r="K21" s="353">
        <f t="shared" ref="K21:K22" si="39">I21/J21*100</f>
        <v>2.180787264202377E-2</v>
      </c>
      <c r="L21" s="346"/>
      <c r="M21" s="346"/>
      <c r="N21" s="346"/>
      <c r="O21" s="346"/>
      <c r="P21" s="191"/>
    </row>
    <row r="22" spans="1:17">
      <c r="A22" s="61" t="s">
        <v>811</v>
      </c>
      <c r="B22" s="61"/>
      <c r="C22" s="61">
        <f>SUM(C3:C21)</f>
        <v>88</v>
      </c>
      <c r="D22" s="390">
        <f>SUM(D3:D21)</f>
        <v>718135</v>
      </c>
      <c r="E22" s="234">
        <f>C22/D22*100</f>
        <v>1.2253963391284367E-2</v>
      </c>
      <c r="F22" s="61">
        <f>SUM(F3:F21)</f>
        <v>104</v>
      </c>
      <c r="G22" s="390">
        <f>SUM(G3:G21)</f>
        <v>957214</v>
      </c>
      <c r="H22" s="349">
        <f>F22/G22*100</f>
        <v>1.086486407428224E-2</v>
      </c>
      <c r="I22" s="343">
        <f>SUM(I3:I21)</f>
        <v>192</v>
      </c>
      <c r="J22" s="373">
        <f>SUM(J3:J21)</f>
        <v>1675349</v>
      </c>
      <c r="K22" s="349">
        <f t="shared" si="39"/>
        <v>1.146029871984882E-2</v>
      </c>
      <c r="L22" s="61"/>
      <c r="M22" s="61"/>
    </row>
    <row r="23" spans="1:17">
      <c r="A23" s="61" t="s">
        <v>812</v>
      </c>
      <c r="B23" s="61"/>
      <c r="C23" s="61">
        <f>C24-C22</f>
        <v>405</v>
      </c>
      <c r="D23" s="390">
        <f>D24-D22</f>
        <v>2199619</v>
      </c>
      <c r="E23" s="234">
        <f>C23/D23*100</f>
        <v>1.8412279581145646E-2</v>
      </c>
      <c r="F23" s="61">
        <f t="shared" ref="F23:J23" si="40">F24-F22</f>
        <v>459</v>
      </c>
      <c r="G23" s="390">
        <f>G24-G22</f>
        <v>2358229</v>
      </c>
      <c r="H23" s="234">
        <f>F23/G23*100</f>
        <v>1.9463758608684739E-2</v>
      </c>
      <c r="I23" s="387">
        <f t="shared" si="40"/>
        <v>864</v>
      </c>
      <c r="J23" s="390">
        <f t="shared" si="40"/>
        <v>4557848</v>
      </c>
      <c r="K23" s="234">
        <f>I23/J23*100</f>
        <v>1.8956314471215364E-2</v>
      </c>
      <c r="L23" s="61"/>
      <c r="M23" s="343"/>
      <c r="N23" s="343"/>
    </row>
    <row r="24" spans="1:17">
      <c r="A24" s="61" t="s">
        <v>813</v>
      </c>
      <c r="B24" s="61"/>
      <c r="C24" s="385">
        <v>493</v>
      </c>
      <c r="D24" s="391">
        <v>2917754</v>
      </c>
      <c r="E24" s="386">
        <v>1.3322564260556051E-2</v>
      </c>
      <c r="F24" s="385">
        <v>563</v>
      </c>
      <c r="G24" s="391">
        <v>3315443</v>
      </c>
      <c r="H24" s="386">
        <v>1.6991322655257834E-2</v>
      </c>
      <c r="I24" s="392">
        <v>1056</v>
      </c>
      <c r="J24" s="392">
        <f>SUM(D24,G24)</f>
        <v>6233197</v>
      </c>
      <c r="K24" s="386">
        <f>I24/J24*100</f>
        <v>1.6941547010306268E-2</v>
      </c>
    </row>
    <row r="25" spans="1:17">
      <c r="L25" s="346"/>
      <c r="M25" s="346"/>
      <c r="N25" s="346"/>
    </row>
    <row r="27" spans="1:17">
      <c r="A27" s="115" t="s">
        <v>1004</v>
      </c>
      <c r="B27" s="115"/>
    </row>
  </sheetData>
  <mergeCells count="3">
    <mergeCell ref="C1:E1"/>
    <mergeCell ref="F1:H1"/>
    <mergeCell ref="I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1888</vt:lpstr>
      <vt:lpstr>1900</vt:lpstr>
      <vt:lpstr>2) Beschrieb der ü. 90. J.</vt:lpstr>
      <vt:lpstr>2) Beruflicher Vergleich</vt:lpstr>
      <vt:lpstr>2) Berufsvergleich Landwirtsch.</vt:lpstr>
      <vt:lpstr>2) Haushaltungen nach Kantonen </vt:lpstr>
      <vt:lpstr>2) Vergleich nach Höhenlage</vt:lpstr>
      <vt:lpstr>2) Stadt vs. Land_Gemeinden</vt:lpstr>
      <vt:lpstr>2) Stadt vs. Land_Bezirke</vt:lpstr>
      <vt:lpstr>2) Geburts-vs. Wohnkanton</vt:lpstr>
      <vt:lpstr>2) Muttersprache</vt:lpstr>
      <vt:lpstr>3) Kantonaler Vergleich</vt:lpstr>
      <vt:lpstr>3) Bezirke Vergleich</vt:lpstr>
      <vt:lpstr>3) Gemeinden Vergleich</vt:lpstr>
      <vt:lpstr>3) Sterbefälle_Kantone</vt:lpstr>
      <vt:lpstr>3) Sterbefälle_Bezirke</vt:lpstr>
      <vt:lpstr>3) Lebendgeburten_1896-1900</vt:lpstr>
      <vt:lpstr>3) Geburten_Bezirke</vt:lpstr>
      <vt:lpstr>3) Lebenserwartung_Übersicht</vt:lpstr>
      <vt:lpstr>3) Lebenserwartung_Detail</vt:lpstr>
      <vt:lpstr>3) Hygiene Verhältnisse</vt:lpstr>
      <vt:lpstr>3) Spitaldichte</vt:lpstr>
      <vt:lpstr>3) BIP pro Kopf</vt:lpstr>
      <vt:lpstr>3) Körperhöhe</vt:lpstr>
      <vt:lpstr>3) Körpermasse</vt:lpstr>
      <vt:lpstr>3) Rekrutenprüfung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Katarina Matthes</cp:lastModifiedBy>
  <dcterms:created xsi:type="dcterms:W3CDTF">2021-09-17T08:48:07Z</dcterms:created>
  <dcterms:modified xsi:type="dcterms:W3CDTF">2022-03-10T19:27:19Z</dcterms:modified>
</cp:coreProperties>
</file>