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Results\Final Calculations\"/>
    </mc:Choice>
  </mc:AlternateContent>
  <xr:revisionPtr revIDLastSave="0" documentId="13_ncr:1_{C6A0AA2E-6422-496E-8098-DAB78A4233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rables EoL WasteTre 1996-2019" sheetId="6" r:id="rId1"/>
    <sheet name="Figure 4 (EoL) " sheetId="9" r:id="rId2"/>
    <sheet name="Waste Treatment Error Ma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" l="1"/>
  <c r="D35" i="6"/>
  <c r="E35" i="6"/>
  <c r="F35" i="6"/>
  <c r="B35" i="6"/>
  <c r="J3" i="5"/>
  <c r="K3" i="5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K2" i="5"/>
  <c r="L2" i="5"/>
  <c r="M2" i="5"/>
  <c r="N2" i="5"/>
  <c r="J2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D2" i="5"/>
  <c r="E2" i="5"/>
  <c r="F2" i="5"/>
  <c r="G2" i="5"/>
  <c r="C2" i="5"/>
  <c r="C9" i="9" l="1"/>
  <c r="D9" i="9"/>
  <c r="E9" i="9"/>
  <c r="F9" i="9"/>
  <c r="B9" i="9" l="1"/>
</calcChain>
</file>

<file path=xl/sharedStrings.xml><?xml version="1.0" encoding="utf-8"?>
<sst xmlns="http://schemas.openxmlformats.org/spreadsheetml/2006/main" count="99" uniqueCount="48">
  <si>
    <t>Textiles (17)</t>
  </si>
  <si>
    <t>Leather and leather products (19)</t>
  </si>
  <si>
    <t>Bitumen</t>
  </si>
  <si>
    <t>Glass and glass products</t>
  </si>
  <si>
    <t>Basic iron and steel and of ferro-alloys and first products thereof</t>
  </si>
  <si>
    <t>Littered</t>
  </si>
  <si>
    <t>Recycled</t>
  </si>
  <si>
    <t>Incinerators</t>
  </si>
  <si>
    <t>Share</t>
  </si>
  <si>
    <t>Total</t>
  </si>
  <si>
    <t>Oils and Hazard. Mat.</t>
  </si>
  <si>
    <t>Construction Materials</t>
  </si>
  <si>
    <t>Plastics (HDPE-LDPE-PET)</t>
  </si>
  <si>
    <t>Share (%)</t>
  </si>
  <si>
    <t xml:space="preserve">Rubber </t>
  </si>
  <si>
    <t xml:space="preserve">Textiles </t>
  </si>
  <si>
    <t>Leather products</t>
  </si>
  <si>
    <t>Glass products</t>
  </si>
  <si>
    <t>Low Error Margin</t>
  </si>
  <si>
    <t>High Error Margin</t>
  </si>
  <si>
    <t>1-50 years</t>
  </si>
  <si>
    <t>Paper products</t>
  </si>
  <si>
    <t xml:space="preserve">Iron and steel </t>
  </si>
  <si>
    <t>Inert Waste</t>
  </si>
  <si>
    <t>EOL Durables In 1995-2019 - Cohorts</t>
  </si>
  <si>
    <t>Iron and steel</t>
  </si>
  <si>
    <t>Rubber and plastics</t>
  </si>
  <si>
    <t>Inert waste</t>
  </si>
  <si>
    <t>50+ years</t>
  </si>
  <si>
    <t xml:space="preserve">Leather products </t>
  </si>
  <si>
    <t>Printed matter and recorded media</t>
  </si>
  <si>
    <t>Rubber and plastic products</t>
  </si>
  <si>
    <t>Fabricated metal products; except machinery and equipment</t>
  </si>
  <si>
    <t xml:space="preserve">Machinery and equipment </t>
  </si>
  <si>
    <t>Office machinery and computers</t>
  </si>
  <si>
    <t xml:space="preserve">Electrical machinery and apparatus </t>
  </si>
  <si>
    <t>Radio; television and communication equipment and apparatus</t>
  </si>
  <si>
    <t xml:space="preserve">Medical; precision and optical instruments; watches and clocks </t>
  </si>
  <si>
    <t xml:space="preserve">Furniture; other manufactured goods </t>
  </si>
  <si>
    <t>Motor vehicles; trailers and semi-trailers</t>
  </si>
  <si>
    <t>Low Error Margin FCC</t>
  </si>
  <si>
    <t>Default FCC</t>
  </si>
  <si>
    <t>High Error Margin FCC</t>
  </si>
  <si>
    <t>0-50 years</t>
  </si>
  <si>
    <t>50+</t>
  </si>
  <si>
    <t>TOTAL (Mt)</t>
  </si>
  <si>
    <t>Waste treatment options</t>
  </si>
  <si>
    <t>Decomposition in landfills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</si>
</sst>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6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164" fontId="0" fillId="0" borderId="0" xfId="0" applyNumberFormat="1"/>
    <xf numFmtId="165" fontId="3" fillId="0" borderId="0" xfId="0" applyNumberFormat="1" applyFont="1"/>
    <xf numFmtId="165" fontId="0" fillId="0" borderId="0" xfId="0" applyNumberFormat="1"/>
    <xf numFmtId="0" fontId="1" fillId="0" borderId="0" xfId="0" applyFont="1"/>
    <xf numFmtId="164" fontId="3" fillId="0" borderId="0" xfId="0" applyNumberFormat="1" applyFont="1"/>
    <xf numFmtId="166" fontId="3" fillId="0" borderId="0" xfId="0" applyNumberFormat="1" applyFont="1"/>
    <xf numFmtId="0" fontId="5" fillId="0" borderId="0" xfId="0" applyFont="1" applyAlignment="1">
      <alignment horizontal="center" vertical="center" textRotation="90"/>
    </xf>
    <xf numFmtId="2" fontId="0" fillId="0" borderId="0" xfId="0" applyNumberFormat="1"/>
    <xf numFmtId="49" fontId="0" fillId="0" borderId="0" xfId="0" applyNumberFormat="1"/>
    <xf numFmtId="49" fontId="8" fillId="0" borderId="0" xfId="0" applyNumberFormat="1" applyFont="1"/>
    <xf numFmtId="0" fontId="8" fillId="0" borderId="0" xfId="0" applyFont="1"/>
    <xf numFmtId="0" fontId="3" fillId="0" borderId="1" xfId="0" applyFont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5" fillId="0" borderId="0" xfId="0" applyFont="1" applyAlignment="1">
      <alignment vertical="center" textRotation="90"/>
    </xf>
    <xf numFmtId="0" fontId="7" fillId="0" borderId="0" xfId="0" applyFont="1"/>
    <xf numFmtId="167" fontId="3" fillId="0" borderId="0" xfId="0" applyNumberFormat="1" applyFont="1"/>
    <xf numFmtId="1" fontId="0" fillId="0" borderId="0" xfId="0" applyNumberForma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B432-DF19-4788-9A3C-5102D85D5FA2}">
  <dimension ref="A1:BB86"/>
  <sheetViews>
    <sheetView tabSelected="1" zoomScale="70" zoomScaleNormal="70" workbookViewId="0">
      <selection activeCell="S19" sqref="S19"/>
    </sheetView>
  </sheetViews>
  <sheetFormatPr defaultRowHeight="15" x14ac:dyDescent="0.25"/>
  <cols>
    <col min="2" max="2" width="12.85546875" customWidth="1"/>
    <col min="3" max="3" width="12" bestFit="1" customWidth="1"/>
    <col min="4" max="4" width="12.140625" customWidth="1"/>
    <col min="6" max="6" width="12.42578125" bestFit="1" customWidth="1"/>
    <col min="8" max="8" width="12.5703125" bestFit="1" customWidth="1"/>
    <col min="12" max="12" width="11.140625" bestFit="1" customWidth="1"/>
    <col min="15" max="15" width="11" customWidth="1"/>
    <col min="16" max="17" width="12.5703125" bestFit="1" customWidth="1"/>
    <col min="18" max="18" width="10.7109375" bestFit="1" customWidth="1"/>
    <col min="19" max="19" width="9" bestFit="1" customWidth="1"/>
    <col min="20" max="20" width="10.7109375" bestFit="1" customWidth="1"/>
    <col min="21" max="22" width="11.85546875" bestFit="1" customWidth="1"/>
    <col min="26" max="26" width="10.5703125" bestFit="1" customWidth="1"/>
    <col min="28" max="28" width="12.42578125" bestFit="1" customWidth="1"/>
    <col min="30" max="30" width="12" bestFit="1" customWidth="1"/>
  </cols>
  <sheetData>
    <row r="1" spans="1:27" ht="21" x14ac:dyDescent="0.25">
      <c r="B1" s="23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14"/>
    </row>
    <row r="2" spans="1:27" x14ac:dyDescent="0.25"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  <c r="U2">
        <v>2014</v>
      </c>
      <c r="V2">
        <v>2015</v>
      </c>
      <c r="W2">
        <v>2016</v>
      </c>
      <c r="X2">
        <v>2017</v>
      </c>
      <c r="Y2">
        <v>2018</v>
      </c>
      <c r="Z2">
        <v>2019</v>
      </c>
    </row>
    <row r="3" spans="1:27" x14ac:dyDescent="0.25">
      <c r="A3" t="s">
        <v>15</v>
      </c>
      <c r="B3">
        <v>1.3108271516296923</v>
      </c>
      <c r="C3">
        <v>1.3493498382142581</v>
      </c>
      <c r="D3">
        <v>1.4509720630052771</v>
      </c>
      <c r="E3">
        <v>1.5863560788697302</v>
      </c>
      <c r="F3">
        <v>1.6325101966772479</v>
      </c>
      <c r="G3">
        <v>1.7878232251804846</v>
      </c>
      <c r="H3">
        <v>1.8033252816066268</v>
      </c>
      <c r="I3">
        <v>1.883124116200998</v>
      </c>
      <c r="J3">
        <v>1.8468845301060028</v>
      </c>
      <c r="K3">
        <v>2.0239718927438362</v>
      </c>
      <c r="L3">
        <v>2.133877364172303</v>
      </c>
      <c r="M3">
        <v>2.2384479123180405</v>
      </c>
      <c r="N3">
        <v>2.2331726459076133</v>
      </c>
      <c r="O3">
        <v>2.0449680321893848</v>
      </c>
      <c r="P3">
        <v>1.5500857940283064</v>
      </c>
      <c r="Q3">
        <v>1.6700252501933188</v>
      </c>
      <c r="R3">
        <v>1.425100898023284</v>
      </c>
      <c r="S3">
        <v>1.1990058361159512</v>
      </c>
      <c r="T3">
        <v>0.971542465924365</v>
      </c>
      <c r="U3">
        <v>0.72386504740864921</v>
      </c>
      <c r="V3">
        <v>0.6026335661960267</v>
      </c>
      <c r="W3">
        <v>0.40231222486120566</v>
      </c>
      <c r="X3">
        <v>0.2701303835745002</v>
      </c>
      <c r="Y3">
        <v>0.1704130128395645</v>
      </c>
      <c r="Z3">
        <v>7.5604506992418621E-2</v>
      </c>
    </row>
    <row r="4" spans="1:27" x14ac:dyDescent="0.25">
      <c r="A4" t="s">
        <v>29</v>
      </c>
      <c r="B4">
        <v>0.11267204136010313</v>
      </c>
      <c r="C4">
        <v>0.11598325575687711</v>
      </c>
      <c r="D4">
        <v>0.12471818583558672</v>
      </c>
      <c r="E4">
        <v>0.13635510792406486</v>
      </c>
      <c r="F4">
        <v>0.14032228137182454</v>
      </c>
      <c r="G4">
        <v>0.1536722001231437</v>
      </c>
      <c r="H4">
        <v>0.15500467812426036</v>
      </c>
      <c r="I4">
        <v>0.16479051464904992</v>
      </c>
      <c r="J4">
        <v>0.1658954011300984</v>
      </c>
      <c r="K4">
        <v>0.18860770831654461</v>
      </c>
      <c r="L4">
        <v>0.20905941298076969</v>
      </c>
      <c r="M4">
        <v>0.23432026986000479</v>
      </c>
      <c r="N4">
        <v>0.25458052720934482</v>
      </c>
      <c r="O4">
        <v>0.25951581161276494</v>
      </c>
      <c r="P4">
        <v>0.22448028885623039</v>
      </c>
      <c r="Q4">
        <v>0.28371239864805897</v>
      </c>
      <c r="R4">
        <v>0.29278224162226435</v>
      </c>
      <c r="S4">
        <v>0.30801179855489624</v>
      </c>
      <c r="T4">
        <v>0.3237726381480372</v>
      </c>
      <c r="U4">
        <v>0.32610627646651397</v>
      </c>
      <c r="V4">
        <v>0.38491560465554064</v>
      </c>
      <c r="W4">
        <v>0.32264073540834237</v>
      </c>
      <c r="X4">
        <v>0.22076041799344609</v>
      </c>
      <c r="Y4">
        <v>0.10389936889232551</v>
      </c>
      <c r="Z4">
        <v>2.4971626383306921E-2</v>
      </c>
    </row>
    <row r="5" spans="1:27" x14ac:dyDescent="0.25">
      <c r="A5" t="s">
        <v>21</v>
      </c>
      <c r="B5">
        <v>0.10637944268719093</v>
      </c>
      <c r="C5">
        <v>0.10950572972250641</v>
      </c>
      <c r="D5">
        <v>0.11775282440959832</v>
      </c>
      <c r="E5">
        <v>0.12873983832558933</v>
      </c>
      <c r="F5">
        <v>0.13248544988389321</v>
      </c>
      <c r="G5">
        <v>0.14508979164908545</v>
      </c>
      <c r="H5">
        <v>0.14634785234844477</v>
      </c>
      <c r="I5">
        <v>0.15558716161424532</v>
      </c>
      <c r="J5">
        <v>0.15663034150756866</v>
      </c>
      <c r="K5">
        <v>0.1780741935179572</v>
      </c>
      <c r="L5">
        <v>0.19738369495167912</v>
      </c>
      <c r="M5">
        <v>0.22123376320441834</v>
      </c>
      <c r="N5">
        <v>0.24036250942668244</v>
      </c>
      <c r="O5">
        <v>0.24502216410233232</v>
      </c>
      <c r="P5">
        <v>0.21194333336398843</v>
      </c>
      <c r="Q5">
        <v>0.26786740070828013</v>
      </c>
      <c r="R5">
        <v>0.27643070380645174</v>
      </c>
      <c r="S5">
        <v>0.29080970820993385</v>
      </c>
      <c r="T5">
        <v>0.3056900542479784</v>
      </c>
      <c r="U5">
        <v>0.30789141282292315</v>
      </c>
      <c r="V5">
        <v>0.363399429778199</v>
      </c>
      <c r="W5">
        <v>0.36455518751858335</v>
      </c>
      <c r="X5">
        <v>0.3975268466832288</v>
      </c>
      <c r="Y5">
        <v>0.45692630438912546</v>
      </c>
      <c r="Z5">
        <v>0.4430411579700107</v>
      </c>
    </row>
    <row r="6" spans="1:27" x14ac:dyDescent="0.25">
      <c r="A6" t="s">
        <v>30</v>
      </c>
      <c r="B6">
        <v>0.13803824084726665</v>
      </c>
      <c r="C6">
        <v>0.13208160486756365</v>
      </c>
      <c r="D6">
        <v>0.13170895372668809</v>
      </c>
      <c r="E6">
        <v>0.13320177798213709</v>
      </c>
      <c r="F6">
        <v>0.12646314038895828</v>
      </c>
      <c r="G6">
        <v>0.12740814647260243</v>
      </c>
      <c r="H6">
        <v>0.11786483904277331</v>
      </c>
      <c r="I6">
        <v>0.11454428550085095</v>
      </c>
      <c r="J6">
        <v>0.10502989356164423</v>
      </c>
      <c r="K6">
        <v>0.10833224790409815</v>
      </c>
      <c r="L6">
        <v>0.10846404402821644</v>
      </c>
      <c r="M6">
        <v>0.10927415429344436</v>
      </c>
      <c r="N6">
        <v>0.10612605459209133</v>
      </c>
      <c r="O6">
        <v>9.6095477410792704E-2</v>
      </c>
      <c r="P6">
        <v>7.3295164576375693E-2</v>
      </c>
      <c r="Q6">
        <v>8.0981068395022879E-2</v>
      </c>
      <c r="R6">
        <v>7.2303582745118777E-2</v>
      </c>
      <c r="S6">
        <v>6.4979548988003247E-2</v>
      </c>
      <c r="T6">
        <v>5.7424440407247888E-2</v>
      </c>
      <c r="U6">
        <v>4.7622704246913929E-2</v>
      </c>
      <c r="V6">
        <v>4.4988723926953599E-2</v>
      </c>
      <c r="W6">
        <v>3.46826119381946E-2</v>
      </c>
      <c r="X6">
        <v>2.7298323054516835E-2</v>
      </c>
      <c r="Y6">
        <v>2.0425725116570644E-2</v>
      </c>
      <c r="Z6">
        <v>1.0831898789445482E-2</v>
      </c>
    </row>
    <row r="7" spans="1:27" x14ac:dyDescent="0.25">
      <c r="A7" t="s">
        <v>2</v>
      </c>
      <c r="B7">
        <v>5.0901381670518893</v>
      </c>
      <c r="C7">
        <v>4.8704881631006733</v>
      </c>
      <c r="D7">
        <v>4.8567467115759131</v>
      </c>
      <c r="E7">
        <v>4.9117943684623047</v>
      </c>
      <c r="F7">
        <v>4.6633081794436988</v>
      </c>
      <c r="G7">
        <v>4.6981551284118144</v>
      </c>
      <c r="H7">
        <v>4.3462471854365692</v>
      </c>
      <c r="I7">
        <v>4.2238023019337447</v>
      </c>
      <c r="J7">
        <v>3.8729606130742642</v>
      </c>
      <c r="K7">
        <v>3.9947344039924859</v>
      </c>
      <c r="L7">
        <v>3.999594365098381</v>
      </c>
      <c r="M7">
        <v>4.029467052226579</v>
      </c>
      <c r="N7">
        <v>3.9133813766544607</v>
      </c>
      <c r="O7">
        <v>3.5435054391265393</v>
      </c>
      <c r="P7">
        <v>2.7027475312682303</v>
      </c>
      <c r="Q7">
        <v>2.9861640116250987</v>
      </c>
      <c r="R7">
        <v>2.6661831090178745</v>
      </c>
      <c r="S7">
        <v>2.3961105296004113</v>
      </c>
      <c r="T7">
        <v>2.1175171028290967</v>
      </c>
      <c r="U7">
        <v>1.7560796415368158</v>
      </c>
      <c r="V7">
        <v>1.6589520363485672</v>
      </c>
      <c r="W7">
        <v>1.2789157966377365</v>
      </c>
      <c r="X7">
        <v>1.0066213190158897</v>
      </c>
      <c r="Y7">
        <v>0.75319536359931338</v>
      </c>
      <c r="Z7">
        <v>0.39942454432467772</v>
      </c>
    </row>
    <row r="8" spans="1:27" x14ac:dyDescent="0.25">
      <c r="A8" t="s">
        <v>31</v>
      </c>
      <c r="B8">
        <v>43.965917330085887</v>
      </c>
      <c r="C8">
        <v>45.257991004028419</v>
      </c>
      <c r="D8">
        <v>48.666460479585595</v>
      </c>
      <c r="E8">
        <v>53.207320380077689</v>
      </c>
      <c r="F8">
        <v>54.755356767213534</v>
      </c>
      <c r="G8">
        <v>59.964647529133622</v>
      </c>
      <c r="H8">
        <v>60.484595662974719</v>
      </c>
      <c r="I8">
        <v>64.30314083585894</v>
      </c>
      <c r="J8">
        <v>64.734280159319439</v>
      </c>
      <c r="K8">
        <v>73.596881813472109</v>
      </c>
      <c r="L8">
        <v>81.577370545835194</v>
      </c>
      <c r="M8">
        <v>91.434445396285625</v>
      </c>
      <c r="N8">
        <v>97.840229199922007</v>
      </c>
      <c r="O8">
        <v>101.26603353844234</v>
      </c>
      <c r="P8">
        <v>87.594772429334739</v>
      </c>
      <c r="Q8">
        <v>110.70781814110121</v>
      </c>
      <c r="R8">
        <v>114.24697445341397</v>
      </c>
      <c r="S8">
        <v>120.18972150042919</v>
      </c>
      <c r="T8">
        <v>126.33978110918451</v>
      </c>
      <c r="U8">
        <v>127.25039343279151</v>
      </c>
      <c r="V8">
        <v>150.19846493469117</v>
      </c>
      <c r="W8">
        <v>125.89809973305616</v>
      </c>
      <c r="X8">
        <v>86.143236335220053</v>
      </c>
      <c r="Y8">
        <v>40.542720343270595</v>
      </c>
      <c r="Z8">
        <v>9.744213807730187</v>
      </c>
    </row>
    <row r="9" spans="1:27" ht="15.75" customHeight="1" x14ac:dyDescent="0.25">
      <c r="A9" t="s">
        <v>17</v>
      </c>
      <c r="B9">
        <v>0.14551248798743513</v>
      </c>
      <c r="C9">
        <v>0.14978881989123444</v>
      </c>
      <c r="D9">
        <v>0.16106971435987222</v>
      </c>
      <c r="E9">
        <v>0.1760984425622707</v>
      </c>
      <c r="F9">
        <v>0.18122192547509219</v>
      </c>
      <c r="G9">
        <v>0.19846293636372977</v>
      </c>
      <c r="H9">
        <v>0.20018379086135382</v>
      </c>
      <c r="I9">
        <v>0.20904211130878153</v>
      </c>
      <c r="J9">
        <v>0.20501922215077051</v>
      </c>
      <c r="K9">
        <v>0.22467736143826358</v>
      </c>
      <c r="L9">
        <v>0.23687776373471067</v>
      </c>
      <c r="M9">
        <v>0.24848594610412414</v>
      </c>
      <c r="N9">
        <v>0.24790034857570581</v>
      </c>
      <c r="O9">
        <v>0.22700810388974124</v>
      </c>
      <c r="P9">
        <v>0.1720721455934241</v>
      </c>
      <c r="Q9">
        <v>0.18538640190306246</v>
      </c>
      <c r="R9">
        <v>0.15819780437617759</v>
      </c>
      <c r="S9">
        <v>0.13309941139667111</v>
      </c>
      <c r="T9">
        <v>0.10784912505538309</v>
      </c>
      <c r="U9">
        <v>8.035491474571721E-2</v>
      </c>
      <c r="V9">
        <v>6.6897233134744452E-2</v>
      </c>
      <c r="W9">
        <v>4.4659933015983484E-2</v>
      </c>
      <c r="X9">
        <v>2.9986672267244899E-2</v>
      </c>
      <c r="Y9">
        <v>1.8917232110191258E-2</v>
      </c>
      <c r="Z9">
        <v>8.3927159289100221E-3</v>
      </c>
    </row>
    <row r="10" spans="1:27" x14ac:dyDescent="0.25">
      <c r="A10" t="s">
        <v>22</v>
      </c>
      <c r="B10">
        <v>3.3706587168171254</v>
      </c>
      <c r="C10">
        <v>3.4697158878331886</v>
      </c>
      <c r="D10">
        <v>3.7310271044862322</v>
      </c>
      <c r="E10">
        <v>4.0791533335042125</v>
      </c>
      <c r="F10">
        <v>4.197833953837339</v>
      </c>
      <c r="G10">
        <v>4.597205612189736</v>
      </c>
      <c r="H10">
        <v>4.6370675738193867</v>
      </c>
      <c r="I10">
        <v>4.9298173526062055</v>
      </c>
      <c r="J10">
        <v>4.9628707632259417</v>
      </c>
      <c r="K10">
        <v>5.6423244704002862</v>
      </c>
      <c r="L10">
        <v>6.2541507563900751</v>
      </c>
      <c r="M10">
        <v>7.0098460150047268</v>
      </c>
      <c r="N10">
        <v>7.6159450278135283</v>
      </c>
      <c r="O10">
        <v>7.7635873283660981</v>
      </c>
      <c r="P10">
        <v>6.7154764682803201</v>
      </c>
      <c r="Q10">
        <v>8.4874442499521283</v>
      </c>
      <c r="R10">
        <v>8.7587746076178856</v>
      </c>
      <c r="S10">
        <v>8.7019995171658007</v>
      </c>
      <c r="T10">
        <v>8.1731349760502159</v>
      </c>
      <c r="U10">
        <v>6.7755303593363729</v>
      </c>
      <c r="V10">
        <v>5.9027845959723599</v>
      </c>
      <c r="W10">
        <v>3.8215081742312424</v>
      </c>
      <c r="X10">
        <v>2.2912441644349273</v>
      </c>
      <c r="Y10">
        <v>1.1935852472546762</v>
      </c>
      <c r="Z10">
        <v>0.41160463883453363</v>
      </c>
    </row>
    <row r="11" spans="1:27" x14ac:dyDescent="0.25">
      <c r="A11" t="s">
        <v>32</v>
      </c>
      <c r="B11">
        <v>3.7108384025099963</v>
      </c>
      <c r="C11">
        <v>3.8198927996272194</v>
      </c>
      <c r="D11">
        <v>4.1075765372078612</v>
      </c>
      <c r="E11">
        <v>4.429185506206557</v>
      </c>
      <c r="F11">
        <v>4.4721973329578306</v>
      </c>
      <c r="G11">
        <v>4.7742349014297325</v>
      </c>
      <c r="H11">
        <v>4.6570414085662097</v>
      </c>
      <c r="I11">
        <v>4.7426926465164234</v>
      </c>
      <c r="J11">
        <v>4.5229966933562178</v>
      </c>
      <c r="K11">
        <v>4.8096210799874708</v>
      </c>
      <c r="L11">
        <v>4.9150658867188133</v>
      </c>
      <c r="M11">
        <v>4.9982990198930617</v>
      </c>
      <c r="N11">
        <v>4.8410616170684042</v>
      </c>
      <c r="O11">
        <v>4.3156234375708191</v>
      </c>
      <c r="P11">
        <v>3.1973185931377084</v>
      </c>
      <c r="Q11">
        <v>3.3841168102993318</v>
      </c>
      <c r="R11">
        <v>2.854235155792102</v>
      </c>
      <c r="S11">
        <v>2.3896726553013026</v>
      </c>
      <c r="T11">
        <v>1.9409822905701759</v>
      </c>
      <c r="U11">
        <v>1.4606003887681047</v>
      </c>
      <c r="V11">
        <v>1.2373184445246532</v>
      </c>
      <c r="W11">
        <v>0.84645641635027935</v>
      </c>
      <c r="X11">
        <v>0.58605328836024284</v>
      </c>
      <c r="Y11">
        <v>0.38314894828714513</v>
      </c>
      <c r="Z11">
        <v>0.17676035684092284</v>
      </c>
    </row>
    <row r="12" spans="1:27" x14ac:dyDescent="0.25">
      <c r="A12" t="s">
        <v>33</v>
      </c>
      <c r="B12">
        <v>24.406978538616585</v>
      </c>
      <c r="C12">
        <v>24.814950262426706</v>
      </c>
      <c r="D12">
        <v>26.243040497934636</v>
      </c>
      <c r="E12">
        <v>28.069171356932671</v>
      </c>
      <c r="F12">
        <v>28.079237853396712</v>
      </c>
      <c r="G12">
        <v>29.666538825012005</v>
      </c>
      <c r="H12">
        <v>28.615677506052474</v>
      </c>
      <c r="I12">
        <v>28.800689813183116</v>
      </c>
      <c r="J12">
        <v>27.138438028562469</v>
      </c>
      <c r="K12">
        <v>28.51707904238085</v>
      </c>
      <c r="L12">
        <v>28.812362454151398</v>
      </c>
      <c r="M12">
        <v>28.994169402329302</v>
      </c>
      <c r="N12">
        <v>27.823243659465554</v>
      </c>
      <c r="O12">
        <v>24.613448140497326</v>
      </c>
      <c r="P12">
        <v>18.129492240906846</v>
      </c>
      <c r="Q12">
        <v>19.117460057340519</v>
      </c>
      <c r="R12">
        <v>16.101101945581661</v>
      </c>
      <c r="S12">
        <v>13.493860227630439</v>
      </c>
      <c r="T12">
        <v>10.998355941060906</v>
      </c>
      <c r="U12">
        <v>8.325590468393699</v>
      </c>
      <c r="V12">
        <v>7.1116016621071472</v>
      </c>
      <c r="W12">
        <v>4.9162389432708187</v>
      </c>
      <c r="X12">
        <v>3.4460349529319121</v>
      </c>
      <c r="Y12">
        <v>2.2842467601749146</v>
      </c>
      <c r="Z12">
        <v>1.0694898015356402</v>
      </c>
    </row>
    <row r="13" spans="1:27" x14ac:dyDescent="0.25">
      <c r="A13" t="s">
        <v>34</v>
      </c>
      <c r="B13">
        <v>3.598492242842517</v>
      </c>
      <c r="C13">
        <v>3.7042450025985745</v>
      </c>
      <c r="D13">
        <v>3.983219074165707</v>
      </c>
      <c r="E13">
        <v>4.3548762604601876</v>
      </c>
      <c r="F13">
        <v>4.4815788807859169</v>
      </c>
      <c r="G13">
        <v>4.9079453377107907</v>
      </c>
      <c r="H13">
        <v>4.9505016959066248</v>
      </c>
      <c r="I13">
        <v>5.2630393618537115</v>
      </c>
      <c r="J13">
        <v>5.2983269574566663</v>
      </c>
      <c r="K13">
        <v>6.0237070982696936</v>
      </c>
      <c r="L13">
        <v>6.676888665752859</v>
      </c>
      <c r="M13">
        <v>7.4836637665692205</v>
      </c>
      <c r="N13">
        <v>8.1307309362904316</v>
      </c>
      <c r="O13">
        <v>8.2883528487679818</v>
      </c>
      <c r="P13">
        <v>7.1693968474261531</v>
      </c>
      <c r="Q13">
        <v>9.0611375582549361</v>
      </c>
      <c r="R13">
        <v>9.3508079963911062</v>
      </c>
      <c r="S13">
        <v>9.8372058802179474</v>
      </c>
      <c r="T13">
        <v>10.340571740390294</v>
      </c>
      <c r="U13">
        <v>10.415102913210708</v>
      </c>
      <c r="V13">
        <v>12.293340928075756</v>
      </c>
      <c r="W13">
        <v>10.304421306091992</v>
      </c>
      <c r="X13">
        <v>7.0505925168884334</v>
      </c>
      <c r="Y13">
        <v>3.3183127640363907</v>
      </c>
      <c r="Z13">
        <v>0.79753772760977715</v>
      </c>
    </row>
    <row r="14" spans="1:27" x14ac:dyDescent="0.25">
      <c r="A14" t="s">
        <v>35</v>
      </c>
      <c r="B14">
        <v>10.996267951683505</v>
      </c>
      <c r="C14">
        <v>11.180074660270085</v>
      </c>
      <c r="D14">
        <v>11.823483383065563</v>
      </c>
      <c r="E14">
        <v>12.646224477732764</v>
      </c>
      <c r="F14">
        <v>12.650759815536995</v>
      </c>
      <c r="G14">
        <v>13.365899003135873</v>
      </c>
      <c r="H14">
        <v>12.892446190242399</v>
      </c>
      <c r="I14">
        <v>12.975801239715192</v>
      </c>
      <c r="J14">
        <v>12.22689387299905</v>
      </c>
      <c r="K14">
        <v>12.848023849130325</v>
      </c>
      <c r="L14">
        <v>12.981060206431939</v>
      </c>
      <c r="M14">
        <v>13.062971120332199</v>
      </c>
      <c r="N14">
        <v>12.535424738477445</v>
      </c>
      <c r="O14">
        <v>11.089290324877544</v>
      </c>
      <c r="P14">
        <v>8.1680226904595177</v>
      </c>
      <c r="Q14">
        <v>8.6131395991319852</v>
      </c>
      <c r="R14">
        <v>7.2541560615894261</v>
      </c>
      <c r="S14">
        <v>6.0794949498078985</v>
      </c>
      <c r="T14">
        <v>4.9551757815718132</v>
      </c>
      <c r="U14">
        <v>3.7509937373685447</v>
      </c>
      <c r="V14">
        <v>3.2040458149475017</v>
      </c>
      <c r="W14">
        <v>2.2149517872182911</v>
      </c>
      <c r="X14">
        <v>1.5525692233207582</v>
      </c>
      <c r="Y14">
        <v>1.0291396537636328</v>
      </c>
      <c r="Z14">
        <v>0.48184564962317972</v>
      </c>
    </row>
    <row r="15" spans="1:27" x14ac:dyDescent="0.25">
      <c r="A15" t="s">
        <v>36</v>
      </c>
      <c r="B15">
        <v>4.4404238443995743</v>
      </c>
      <c r="C15">
        <v>4.5709193531688044</v>
      </c>
      <c r="D15">
        <v>4.9151643968589385</v>
      </c>
      <c r="E15">
        <v>5.373777427148771</v>
      </c>
      <c r="F15">
        <v>5.5301243909532154</v>
      </c>
      <c r="G15">
        <v>6.0562469039437827</v>
      </c>
      <c r="H15">
        <v>6.1087600830508002</v>
      </c>
      <c r="I15">
        <v>6.3790784445888615</v>
      </c>
      <c r="J15">
        <v>6.2563169332734123</v>
      </c>
      <c r="K15">
        <v>6.8561999511230534</v>
      </c>
      <c r="L15">
        <v>7.2285044730077264</v>
      </c>
      <c r="M15">
        <v>7.5827369550180181</v>
      </c>
      <c r="N15">
        <v>7.5648670026560314</v>
      </c>
      <c r="O15">
        <v>6.9273243233321891</v>
      </c>
      <c r="P15">
        <v>5.2509119239031383</v>
      </c>
      <c r="Q15">
        <v>5.6572065451102924</v>
      </c>
      <c r="R15">
        <v>4.8275258872921993</v>
      </c>
      <c r="S15">
        <v>4.0616294052532496</v>
      </c>
      <c r="T15">
        <v>3.2910977821704677</v>
      </c>
      <c r="U15">
        <v>2.4520911186838323</v>
      </c>
      <c r="V15">
        <v>2.0414197657147248</v>
      </c>
      <c r="W15">
        <v>1.3628317005382016</v>
      </c>
      <c r="X15">
        <v>0.91506602898005096</v>
      </c>
      <c r="Y15">
        <v>0.57727367385394368</v>
      </c>
      <c r="Z15">
        <v>0.25611008680727232</v>
      </c>
    </row>
    <row r="16" spans="1:27" x14ac:dyDescent="0.25">
      <c r="A16" t="s">
        <v>37</v>
      </c>
      <c r="B16">
        <v>3.0198139325368847</v>
      </c>
      <c r="C16">
        <v>3.0702912455600284</v>
      </c>
      <c r="D16">
        <v>3.2469852506489181</v>
      </c>
      <c r="E16">
        <v>3.4729278187514243</v>
      </c>
      <c r="F16">
        <v>3.4741733209845607</v>
      </c>
      <c r="G16">
        <v>3.6705660691335873</v>
      </c>
      <c r="H16">
        <v>3.5405456470179546</v>
      </c>
      <c r="I16">
        <v>3.5634367534234412</v>
      </c>
      <c r="J16">
        <v>3.3577705301078611</v>
      </c>
      <c r="K16">
        <v>3.5283463076424884</v>
      </c>
      <c r="L16">
        <v>3.5648809798675196</v>
      </c>
      <c r="M16">
        <v>3.5873754952894514</v>
      </c>
      <c r="N16">
        <v>3.4424998046474711</v>
      </c>
      <c r="O16">
        <v>3.045359895934947</v>
      </c>
      <c r="P16">
        <v>2.2431163764203079</v>
      </c>
      <c r="Q16">
        <v>2.3653551440024558</v>
      </c>
      <c r="R16">
        <v>1.992148758091226</v>
      </c>
      <c r="S16">
        <v>1.6695613123365918</v>
      </c>
      <c r="T16">
        <v>1.3607988573131302</v>
      </c>
      <c r="U16">
        <v>1.0301043225515387</v>
      </c>
      <c r="V16">
        <v>0.87990054762021752</v>
      </c>
      <c r="W16">
        <v>0.60827385221321717</v>
      </c>
      <c r="X16">
        <v>0.42636921839415531</v>
      </c>
      <c r="Y16">
        <v>0.28262409379409542</v>
      </c>
      <c r="Z16">
        <v>0.13232527730843391</v>
      </c>
    </row>
    <row r="17" spans="1:54" x14ac:dyDescent="0.25">
      <c r="A17" t="s">
        <v>38</v>
      </c>
      <c r="B17">
        <v>3.6203259742570122</v>
      </c>
      <c r="C17">
        <v>3.726720385348417</v>
      </c>
      <c r="D17">
        <v>4.0073871227709015</v>
      </c>
      <c r="E17">
        <v>4.381299326621682</v>
      </c>
      <c r="F17">
        <v>4.5087707108615778</v>
      </c>
      <c r="G17">
        <v>4.9377241320138063</v>
      </c>
      <c r="H17">
        <v>4.9805386994906753</v>
      </c>
      <c r="I17">
        <v>5.2949726772802492</v>
      </c>
      <c r="J17">
        <v>5.3304743791901403</v>
      </c>
      <c r="K17">
        <v>6.0602557397638677</v>
      </c>
      <c r="L17">
        <v>6.7174004645770751</v>
      </c>
      <c r="M17">
        <v>7.5290706463535715</v>
      </c>
      <c r="N17">
        <v>7.9549802238710594</v>
      </c>
      <c r="O17">
        <v>7.7497173452494765</v>
      </c>
      <c r="P17">
        <v>6.25450301605873</v>
      </c>
      <c r="Q17">
        <v>7.1497318463015587</v>
      </c>
      <c r="R17">
        <v>6.4226335111109396</v>
      </c>
      <c r="S17">
        <v>5.620381389744761</v>
      </c>
      <c r="T17">
        <v>4.6637290222466197</v>
      </c>
      <c r="U17">
        <v>3.4942521403857958</v>
      </c>
      <c r="V17">
        <v>2.8680037005814585</v>
      </c>
      <c r="W17">
        <v>1.8500097432985407</v>
      </c>
      <c r="X17">
        <v>1.1776488736372501</v>
      </c>
      <c r="Y17">
        <v>0.69305185529259772</v>
      </c>
      <c r="Z17">
        <v>0.28358334785572337</v>
      </c>
    </row>
    <row r="18" spans="1:54" x14ac:dyDescent="0.25">
      <c r="A18" t="s">
        <v>39</v>
      </c>
      <c r="B18">
        <v>8.0642498138308163</v>
      </c>
      <c r="C18">
        <v>8.0854454828433688</v>
      </c>
      <c r="D18">
        <v>8.4189903586273243</v>
      </c>
      <c r="E18">
        <v>8.8539536168711273</v>
      </c>
      <c r="F18">
        <v>8.6993851257121886</v>
      </c>
      <c r="G18">
        <v>9.0210602803188049</v>
      </c>
      <c r="H18">
        <v>8.5379998637872756</v>
      </c>
      <c r="I18">
        <v>8.4331264458290729</v>
      </c>
      <c r="J18">
        <v>7.8033796663992678</v>
      </c>
      <c r="K18">
        <v>8.061212417777174</v>
      </c>
      <c r="L18">
        <v>8.0196804671664843</v>
      </c>
      <c r="M18">
        <v>7.962416743435563</v>
      </c>
      <c r="N18">
        <v>7.5568648618574255</v>
      </c>
      <c r="O18">
        <v>6.6297763962135177</v>
      </c>
      <c r="P18">
        <v>4.8576044608319986</v>
      </c>
      <c r="Q18">
        <v>5.1120084049196404</v>
      </c>
      <c r="R18">
        <v>4.3114508477146245</v>
      </c>
      <c r="S18">
        <v>3.6309939119655765</v>
      </c>
      <c r="T18">
        <v>2.9843523174980784</v>
      </c>
      <c r="U18">
        <v>2.2857979033743372</v>
      </c>
      <c r="V18">
        <v>1.9818444090420675</v>
      </c>
      <c r="W18">
        <v>1.3946228972460468</v>
      </c>
      <c r="X18">
        <v>0.99751803724501631</v>
      </c>
      <c r="Y18">
        <v>0.67599029178849424</v>
      </c>
      <c r="Z18">
        <v>0.323972301381584</v>
      </c>
    </row>
    <row r="21" spans="1:54" x14ac:dyDescent="0.25">
      <c r="E21" s="1"/>
    </row>
    <row r="22" spans="1:54" x14ac:dyDescent="0.25">
      <c r="A22" s="17"/>
      <c r="B22" s="24" t="s">
        <v>46</v>
      </c>
      <c r="C22" s="24"/>
      <c r="D22" s="24"/>
      <c r="E22" s="24"/>
      <c r="F22" s="24"/>
      <c r="N22" s="1"/>
      <c r="O22" s="1"/>
      <c r="P22" s="1"/>
    </row>
    <row r="23" spans="1:54" x14ac:dyDescent="0.25">
      <c r="B23" s="24" t="s">
        <v>47</v>
      </c>
      <c r="C23" s="24"/>
      <c r="D23" s="1"/>
      <c r="E23" s="1"/>
      <c r="F23" s="1"/>
      <c r="G23" s="1"/>
      <c r="H23" s="1"/>
      <c r="I23" s="1"/>
    </row>
    <row r="24" spans="1:54" x14ac:dyDescent="0.25">
      <c r="A24" s="1"/>
      <c r="B24" s="1" t="s">
        <v>43</v>
      </c>
      <c r="C24" s="1" t="s">
        <v>44</v>
      </c>
      <c r="D24" s="1" t="s">
        <v>7</v>
      </c>
      <c r="E24" t="s">
        <v>5</v>
      </c>
      <c r="F24" s="1" t="s">
        <v>6</v>
      </c>
      <c r="G24" s="1" t="s">
        <v>8</v>
      </c>
      <c r="H24" s="1" t="s">
        <v>9</v>
      </c>
      <c r="K24" s="1"/>
    </row>
    <row r="25" spans="1:54" x14ac:dyDescent="0.25">
      <c r="A25" s="1"/>
      <c r="B25" s="3"/>
      <c r="C25" s="3"/>
      <c r="H25" s="4"/>
      <c r="Y25" s="5"/>
      <c r="Z25" s="5"/>
      <c r="AA25" s="5"/>
      <c r="AB25" s="5"/>
      <c r="AC25" s="5"/>
      <c r="AD25" s="5"/>
    </row>
    <row r="26" spans="1:54" x14ac:dyDescent="0.25">
      <c r="A26" s="1" t="s">
        <v>0</v>
      </c>
      <c r="B26" s="3">
        <v>16.161574778040173</v>
      </c>
      <c r="C26" s="3"/>
      <c r="D26">
        <v>4.8841670095680678</v>
      </c>
      <c r="E26">
        <v>0.41722485263679415</v>
      </c>
      <c r="F26">
        <v>12.902438259353289</v>
      </c>
      <c r="G26">
        <v>9.2839436743659513E-3</v>
      </c>
      <c r="H26" s="4">
        <v>34.365404899598325</v>
      </c>
    </row>
    <row r="27" spans="1:54" x14ac:dyDescent="0.25">
      <c r="A27" s="1" t="s">
        <v>1</v>
      </c>
      <c r="B27" s="3">
        <v>2.2757245944692794</v>
      </c>
      <c r="C27" s="3"/>
      <c r="D27">
        <v>0.80567212567485202</v>
      </c>
      <c r="E27">
        <v>0.22079099424682511</v>
      </c>
      <c r="F27">
        <v>1.9272336091101139</v>
      </c>
      <c r="G27">
        <v>1.4127478829000979E-3</v>
      </c>
      <c r="H27" s="4">
        <v>5.2294213235010707</v>
      </c>
    </row>
    <row r="28" spans="1:54" x14ac:dyDescent="0.25">
      <c r="A28" s="1" t="s">
        <v>14</v>
      </c>
      <c r="B28" s="3"/>
      <c r="C28" s="3">
        <v>510.35271671561452</v>
      </c>
      <c r="D28">
        <v>1020.705433431229</v>
      </c>
      <c r="E28">
        <v>0</v>
      </c>
      <c r="F28">
        <v>510.35271671561452</v>
      </c>
      <c r="G28">
        <v>0.55149484080169098</v>
      </c>
      <c r="H28" s="2">
        <v>2041.4108668624581</v>
      </c>
      <c r="AB28" s="5"/>
      <c r="BA28" s="1"/>
    </row>
    <row r="29" spans="1:54" x14ac:dyDescent="0.25">
      <c r="A29" s="1" t="s">
        <v>10</v>
      </c>
      <c r="C29" s="3">
        <v>171.82255108973311</v>
      </c>
      <c r="D29">
        <v>52.771825563208708</v>
      </c>
      <c r="E29">
        <v>5.0258881488770193</v>
      </c>
      <c r="F29">
        <v>84.497744502994891</v>
      </c>
      <c r="G29">
        <v>8.4860164284691342E-2</v>
      </c>
      <c r="H29" s="4">
        <v>314.11800930481377</v>
      </c>
      <c r="AB29" s="4"/>
      <c r="AC29" s="4"/>
      <c r="AD29" s="4"/>
      <c r="AE29" s="4"/>
      <c r="AF29" s="4"/>
      <c r="AG29" s="4"/>
      <c r="AJ29" s="4"/>
      <c r="AO29" s="4"/>
      <c r="AP29" s="4"/>
    </row>
    <row r="30" spans="1:54" x14ac:dyDescent="0.25">
      <c r="A30" s="1" t="s">
        <v>2</v>
      </c>
      <c r="B30" s="3"/>
      <c r="C30" s="3">
        <v>13.725159855036818</v>
      </c>
      <c r="D30">
        <v>0</v>
      </c>
      <c r="E30">
        <v>0</v>
      </c>
      <c r="F30">
        <v>67.011074586356216</v>
      </c>
      <c r="G30">
        <v>2.1811198070390211E-2</v>
      </c>
      <c r="H30" s="4">
        <v>80.736234441393037</v>
      </c>
      <c r="AQ30" s="5"/>
      <c r="AR30" s="4"/>
      <c r="BB30" s="6"/>
    </row>
    <row r="31" spans="1:54" x14ac:dyDescent="0.25">
      <c r="A31" s="1" t="s">
        <v>3</v>
      </c>
      <c r="B31" s="3"/>
      <c r="C31" s="3">
        <v>48.770351880173969</v>
      </c>
      <c r="D31">
        <v>23.668497335197891</v>
      </c>
      <c r="E31">
        <v>0.24510663667792601</v>
      </c>
      <c r="F31">
        <v>43.515734637407931</v>
      </c>
      <c r="G31">
        <v>3.1391784401629201E-2</v>
      </c>
      <c r="H31" s="4">
        <v>116.19969048945772</v>
      </c>
      <c r="AM31" s="6"/>
      <c r="AR31" s="4"/>
      <c r="BB31" s="6"/>
    </row>
    <row r="32" spans="1:54" x14ac:dyDescent="0.25">
      <c r="A32" s="1" t="s">
        <v>4</v>
      </c>
      <c r="B32" s="3"/>
      <c r="C32" s="3">
        <v>96.242371964856872</v>
      </c>
      <c r="D32">
        <v>60.009418406124979</v>
      </c>
      <c r="E32">
        <v>1.3102493101774013</v>
      </c>
      <c r="F32">
        <v>113.05004419374163</v>
      </c>
      <c r="G32">
        <v>7.3106874533776831E-2</v>
      </c>
      <c r="H32" s="4">
        <v>270.61208387490086</v>
      </c>
      <c r="AM32" s="6"/>
      <c r="AR32" s="4"/>
      <c r="BB32" s="6"/>
    </row>
    <row r="33" spans="1:54" x14ac:dyDescent="0.25">
      <c r="A33" s="1" t="s">
        <v>12</v>
      </c>
      <c r="B33" s="3"/>
      <c r="C33" s="3">
        <v>365.98176201173493</v>
      </c>
      <c r="D33" s="3">
        <v>133.92580114447136</v>
      </c>
      <c r="E33" s="3">
        <v>153.510938662916</v>
      </c>
      <c r="F33" s="3">
        <v>185.50529115368906</v>
      </c>
      <c r="G33">
        <v>0.22663842500328166</v>
      </c>
      <c r="H33" s="4">
        <v>838.92379297281138</v>
      </c>
      <c r="AM33" s="6"/>
      <c r="AR33" s="4"/>
      <c r="BB33" s="6"/>
    </row>
    <row r="34" spans="1:54" x14ac:dyDescent="0.25">
      <c r="A34" s="1" t="s">
        <v>11</v>
      </c>
      <c r="B34" s="3"/>
      <c r="C34" s="3">
        <v>7.9018973499750845E-5</v>
      </c>
      <c r="D34">
        <v>0</v>
      </c>
      <c r="E34">
        <v>0</v>
      </c>
      <c r="G34">
        <v>2.1347273553773181E-8</v>
      </c>
      <c r="H34" s="4">
        <v>7.9018973499750845E-5</v>
      </c>
      <c r="AM34" s="6"/>
      <c r="AR34" s="4"/>
      <c r="BB34" s="7"/>
    </row>
    <row r="35" spans="1:54" x14ac:dyDescent="0.25">
      <c r="A35" s="1" t="s">
        <v>13</v>
      </c>
      <c r="B35" s="6">
        <f>SUM(B26:B34)/$B$39*100</f>
        <v>0.49809059250688809</v>
      </c>
      <c r="C35" s="6">
        <f>SUM(C26:C34)/$B$39*100</f>
        <v>32.604723163644877</v>
      </c>
      <c r="D35" s="6">
        <f>SUM(D26:D34)/$B$39*100</f>
        <v>35.032752386706242</v>
      </c>
      <c r="E35" s="6">
        <f>SUM(E26:E34)/$B$39*100</f>
        <v>4.3421869027384954</v>
      </c>
      <c r="F35" s="6">
        <f>SUM(F26:F34)/$B$39*100</f>
        <v>27.522246954403478</v>
      </c>
      <c r="G35" s="6"/>
      <c r="I35" s="4"/>
      <c r="AM35" s="7"/>
      <c r="AR35" s="4"/>
      <c r="BB35" s="6"/>
    </row>
    <row r="36" spans="1:54" x14ac:dyDescent="0.25">
      <c r="I36" s="4"/>
      <c r="AM36" s="6"/>
    </row>
    <row r="38" spans="1:54" x14ac:dyDescent="0.25">
      <c r="Z38" s="1"/>
    </row>
    <row r="39" spans="1:54" x14ac:dyDescent="0.25">
      <c r="A39" s="1" t="s">
        <v>45</v>
      </c>
      <c r="B39" s="20">
        <v>3701.5955831879082</v>
      </c>
      <c r="AB39" s="6"/>
      <c r="AC39" s="6"/>
      <c r="AD39" s="6"/>
      <c r="AE39" s="6"/>
      <c r="AF39" s="7"/>
      <c r="AG39" s="6"/>
      <c r="AH39" s="6"/>
      <c r="AJ39" s="6"/>
    </row>
    <row r="40" spans="1:54" x14ac:dyDescent="0.25">
      <c r="A40" s="8"/>
      <c r="B40" s="1"/>
      <c r="J40" s="9"/>
    </row>
    <row r="41" spans="1:54" x14ac:dyDescent="0.25">
      <c r="A41" s="8"/>
      <c r="B41" s="5"/>
      <c r="D41" s="4"/>
      <c r="E41" s="4"/>
      <c r="J41" s="9"/>
    </row>
    <row r="42" spans="1:54" ht="15.75" x14ac:dyDescent="0.25">
      <c r="B42" s="5"/>
      <c r="D42" s="2"/>
      <c r="J42" s="21"/>
      <c r="K42" s="21"/>
      <c r="L42" s="21"/>
    </row>
    <row r="43" spans="1:54" x14ac:dyDescent="0.25">
      <c r="B43" s="1"/>
    </row>
    <row r="44" spans="1:54" ht="18.75" x14ac:dyDescent="0.3">
      <c r="B44" s="18"/>
      <c r="C44" s="18"/>
      <c r="D44" s="18"/>
      <c r="AG44" s="1"/>
    </row>
    <row r="46" spans="1:54" x14ac:dyDescent="0.25">
      <c r="W46" s="5"/>
      <c r="X46" s="4"/>
      <c r="AH46" s="6"/>
    </row>
    <row r="47" spans="1:54" x14ac:dyDescent="0.25">
      <c r="X47" s="4"/>
      <c r="AH47" s="6"/>
    </row>
    <row r="48" spans="1:54" x14ac:dyDescent="0.25">
      <c r="X48" s="4"/>
      <c r="AH48" s="6"/>
      <c r="AO48" s="1"/>
    </row>
    <row r="49" spans="15:45" x14ac:dyDescent="0.25">
      <c r="X49" s="4"/>
      <c r="AH49" s="6"/>
      <c r="AP49" s="6"/>
      <c r="AQ49" s="6"/>
      <c r="AR49" s="6"/>
      <c r="AS49" s="6"/>
    </row>
    <row r="50" spans="15:45" x14ac:dyDescent="0.25">
      <c r="X50" s="4"/>
      <c r="AH50" s="7"/>
    </row>
    <row r="51" spans="15:45" x14ac:dyDescent="0.25">
      <c r="X51" s="4"/>
      <c r="AH51" s="6"/>
    </row>
    <row r="53" spans="15:45" x14ac:dyDescent="0.25">
      <c r="O53" s="22"/>
      <c r="P53" s="22"/>
    </row>
    <row r="54" spans="15:45" x14ac:dyDescent="0.25">
      <c r="O54" s="1"/>
      <c r="Y54" s="4"/>
    </row>
    <row r="55" spans="15:45" x14ac:dyDescent="0.25">
      <c r="O55" s="1"/>
      <c r="Y55" s="4"/>
    </row>
    <row r="56" spans="15:45" x14ac:dyDescent="0.25">
      <c r="O56" s="1"/>
      <c r="T56" s="1"/>
      <c r="U56" s="4"/>
      <c r="Y56" s="4"/>
    </row>
    <row r="57" spans="15:45" x14ac:dyDescent="0.25">
      <c r="O57" s="1"/>
      <c r="T57" s="1"/>
      <c r="U57" s="4"/>
      <c r="Y57" s="4"/>
    </row>
    <row r="58" spans="15:45" x14ac:dyDescent="0.25">
      <c r="O58" s="1"/>
      <c r="T58" s="1"/>
      <c r="U58" s="4"/>
      <c r="Y58" s="4"/>
    </row>
    <row r="59" spans="15:45" x14ac:dyDescent="0.25">
      <c r="O59" s="1"/>
      <c r="T59" s="1"/>
      <c r="U59" s="4"/>
      <c r="Y59" s="4"/>
    </row>
    <row r="60" spans="15:45" x14ac:dyDescent="0.25">
      <c r="O60" s="1"/>
      <c r="T60" s="1"/>
      <c r="U60" s="4"/>
      <c r="Y60" s="4"/>
    </row>
    <row r="61" spans="15:45" x14ac:dyDescent="0.25">
      <c r="O61" s="1"/>
      <c r="T61" s="1"/>
      <c r="U61" s="4"/>
      <c r="Y61" s="4"/>
    </row>
    <row r="62" spans="15:45" x14ac:dyDescent="0.25">
      <c r="O62" s="1"/>
      <c r="T62" s="1"/>
      <c r="U62" s="4"/>
      <c r="Y62" s="4"/>
    </row>
    <row r="63" spans="15:45" x14ac:dyDescent="0.25">
      <c r="O63" s="1"/>
      <c r="T63" s="1"/>
      <c r="U63" s="4"/>
      <c r="Y63" s="4"/>
    </row>
    <row r="64" spans="15:45" x14ac:dyDescent="0.25">
      <c r="O64" s="1"/>
      <c r="T64" s="1"/>
      <c r="U64" s="4"/>
    </row>
    <row r="65" spans="11:21" x14ac:dyDescent="0.25">
      <c r="T65" s="1"/>
      <c r="U65" s="4"/>
    </row>
    <row r="66" spans="11:21" x14ac:dyDescent="0.25">
      <c r="T66" s="1"/>
      <c r="U66" s="4"/>
    </row>
    <row r="68" spans="11:21" x14ac:dyDescent="0.25">
      <c r="K68" s="10"/>
      <c r="L68" s="10"/>
    </row>
    <row r="69" spans="11:21" x14ac:dyDescent="0.25">
      <c r="K69" s="10"/>
      <c r="L69" s="10"/>
    </row>
    <row r="70" spans="11:21" x14ac:dyDescent="0.25">
      <c r="K70" s="10"/>
      <c r="L70" s="10"/>
    </row>
    <row r="71" spans="11:21" x14ac:dyDescent="0.25">
      <c r="K71" s="10"/>
      <c r="L71" s="10"/>
    </row>
    <row r="72" spans="11:21" x14ac:dyDescent="0.25">
      <c r="K72" s="10"/>
      <c r="L72" s="10"/>
    </row>
    <row r="73" spans="11:21" x14ac:dyDescent="0.25">
      <c r="K73" s="10"/>
      <c r="L73" s="10"/>
    </row>
    <row r="74" spans="11:21" x14ac:dyDescent="0.25">
      <c r="K74" s="10"/>
      <c r="L74" s="10"/>
    </row>
    <row r="75" spans="11:21" x14ac:dyDescent="0.25">
      <c r="K75" s="10"/>
      <c r="L75" s="10"/>
    </row>
    <row r="76" spans="11:21" x14ac:dyDescent="0.25">
      <c r="K76" s="11"/>
      <c r="L76" s="11"/>
      <c r="M76" s="12"/>
    </row>
    <row r="77" spans="11:21" x14ac:dyDescent="0.25">
      <c r="K77" s="10"/>
      <c r="L77" s="10"/>
    </row>
    <row r="78" spans="11:21" x14ac:dyDescent="0.25">
      <c r="K78" s="10"/>
      <c r="L78" s="10"/>
    </row>
    <row r="79" spans="11:21" x14ac:dyDescent="0.25">
      <c r="K79" s="10"/>
      <c r="L79" s="10"/>
    </row>
    <row r="80" spans="11:21" x14ac:dyDescent="0.25">
      <c r="K80" s="10"/>
      <c r="L80" s="10"/>
    </row>
    <row r="81" spans="11:12" x14ac:dyDescent="0.25">
      <c r="K81" s="10"/>
      <c r="L81" s="10"/>
    </row>
    <row r="82" spans="11:12" x14ac:dyDescent="0.25">
      <c r="K82" s="10"/>
      <c r="L82" s="10"/>
    </row>
    <row r="83" spans="11:12" x14ac:dyDescent="0.25">
      <c r="K83" s="10"/>
      <c r="L83" s="10"/>
    </row>
    <row r="84" spans="11:12" x14ac:dyDescent="0.25">
      <c r="K84" s="10"/>
      <c r="L84" s="10"/>
    </row>
    <row r="85" spans="11:12" x14ac:dyDescent="0.25">
      <c r="K85" s="10"/>
      <c r="L85" s="10"/>
    </row>
    <row r="86" spans="11:12" x14ac:dyDescent="0.25">
      <c r="K86" s="10"/>
      <c r="L86" s="10"/>
    </row>
  </sheetData>
  <mergeCells count="5">
    <mergeCell ref="J42:L42"/>
    <mergeCell ref="O53:P53"/>
    <mergeCell ref="B1:Z1"/>
    <mergeCell ref="B22:F22"/>
    <mergeCell ref="B23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21A4-8C19-4F4A-853F-3881B108C909}">
  <dimension ref="A1:F9"/>
  <sheetViews>
    <sheetView workbookViewId="0">
      <selection activeCell="B11" sqref="B11"/>
    </sheetView>
  </sheetViews>
  <sheetFormatPr defaultRowHeight="15" x14ac:dyDescent="0.25"/>
  <sheetData>
    <row r="1" spans="1:6" x14ac:dyDescent="0.25">
      <c r="A1" s="1"/>
      <c r="B1" t="s">
        <v>20</v>
      </c>
      <c r="C1" t="s">
        <v>28</v>
      </c>
      <c r="D1" t="s">
        <v>7</v>
      </c>
      <c r="E1" t="s">
        <v>5</v>
      </c>
      <c r="F1" t="s">
        <v>6</v>
      </c>
    </row>
    <row r="2" spans="1:6" x14ac:dyDescent="0.25">
      <c r="A2" t="s">
        <v>15</v>
      </c>
      <c r="B2">
        <v>16.126040659753734</v>
      </c>
      <c r="C2">
        <v>0</v>
      </c>
      <c r="D2">
        <v>4.8734282931600275</v>
      </c>
      <c r="E2">
        <v>0.41630750903202479</v>
      </c>
      <c r="F2">
        <v>12.874069936736964</v>
      </c>
    </row>
    <row r="3" spans="1:6" x14ac:dyDescent="0.25">
      <c r="A3" t="s">
        <v>16</v>
      </c>
      <c r="B3">
        <v>2.2648619369925411</v>
      </c>
      <c r="C3">
        <v>0</v>
      </c>
      <c r="D3">
        <v>0.80182643170949641</v>
      </c>
      <c r="E3">
        <v>0.2197370982919804</v>
      </c>
      <c r="F3">
        <v>1.9180343946602196</v>
      </c>
    </row>
    <row r="4" spans="1:6" x14ac:dyDescent="0.25">
      <c r="A4" t="s">
        <v>26</v>
      </c>
      <c r="B4">
        <v>0</v>
      </c>
      <c r="C4">
        <v>873.99045508281438</v>
      </c>
      <c r="D4">
        <v>1048.2082687668112</v>
      </c>
      <c r="E4">
        <v>153.51109426234575</v>
      </c>
      <c r="F4">
        <v>795.08360695552562</v>
      </c>
    </row>
    <row r="5" spans="1:6" x14ac:dyDescent="0.25">
      <c r="A5" t="s">
        <v>27</v>
      </c>
      <c r="B5">
        <v>0</v>
      </c>
      <c r="C5">
        <v>171.82255108973311</v>
      </c>
      <c r="D5">
        <v>52.771825563208708</v>
      </c>
      <c r="E5">
        <v>5.0258881488770193</v>
      </c>
      <c r="F5">
        <v>84.497744502994891</v>
      </c>
    </row>
    <row r="6" spans="1:6" x14ac:dyDescent="0.25">
      <c r="A6" t="s">
        <v>2</v>
      </c>
      <c r="B6">
        <v>0</v>
      </c>
      <c r="C6">
        <v>13.657257682501623</v>
      </c>
      <c r="D6">
        <v>0</v>
      </c>
      <c r="E6">
        <v>0</v>
      </c>
      <c r="F6">
        <v>66.679552214566741</v>
      </c>
    </row>
    <row r="7" spans="1:6" x14ac:dyDescent="0.25">
      <c r="A7" t="s">
        <v>17</v>
      </c>
      <c r="B7">
        <v>0</v>
      </c>
      <c r="C7">
        <v>48.766793368620107</v>
      </c>
      <c r="D7">
        <v>23.666765303640179</v>
      </c>
      <c r="E7">
        <v>0.24508870007537292</v>
      </c>
      <c r="F7">
        <v>43.512644195338517</v>
      </c>
    </row>
    <row r="8" spans="1:6" x14ac:dyDescent="0.25">
      <c r="A8" t="s">
        <v>25</v>
      </c>
      <c r="B8">
        <v>0</v>
      </c>
      <c r="C8">
        <v>96.092547876321106</v>
      </c>
      <c r="D8">
        <v>59.915160943831872</v>
      </c>
      <c r="E8">
        <v>1.3081912869832286</v>
      </c>
      <c r="F8">
        <v>112.88457912893013</v>
      </c>
    </row>
    <row r="9" spans="1:6" x14ac:dyDescent="0.25">
      <c r="A9" s="13" t="s">
        <v>13</v>
      </c>
      <c r="B9" s="19">
        <f>SUM(B2:B8)/SUM($B$2:$F$8)*100</f>
        <v>0.4982452816862647</v>
      </c>
      <c r="C9" s="19">
        <f>SUM(C2:C8)/SUM($B$2:$F$8)*100</f>
        <v>32.627628806120363</v>
      </c>
      <c r="D9" s="19">
        <f>SUM(D2:D8)/SUM($B$2:$F$8)*100</f>
        <v>32.24584021294509</v>
      </c>
      <c r="E9" s="19">
        <f>SUM(E2:E8)/SUM($B$2:$F$8)*100</f>
        <v>4.3543879201757552</v>
      </c>
      <c r="F9" s="19">
        <f>SUM(F2:F8)/SUM($B$2:$F$8)*100</f>
        <v>30.273897779072524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145-4096-4DC1-BC17-05FC21456A10}">
  <dimension ref="A1:Z24"/>
  <sheetViews>
    <sheetView workbookViewId="0">
      <selection activeCell="V9" sqref="V9:Z9"/>
    </sheetView>
  </sheetViews>
  <sheetFormatPr defaultRowHeight="15" x14ac:dyDescent="0.25"/>
  <sheetData>
    <row r="1" spans="1:26" ht="15" customHeight="1" x14ac:dyDescent="0.25">
      <c r="C1" t="s">
        <v>20</v>
      </c>
      <c r="D1" t="s">
        <v>28</v>
      </c>
      <c r="E1" t="s">
        <v>7</v>
      </c>
      <c r="F1" t="s">
        <v>5</v>
      </c>
      <c r="G1" t="s">
        <v>6</v>
      </c>
      <c r="J1" t="s">
        <v>20</v>
      </c>
      <c r="K1" t="s">
        <v>28</v>
      </c>
      <c r="L1" t="s">
        <v>7</v>
      </c>
      <c r="M1" t="s">
        <v>5</v>
      </c>
      <c r="N1" t="s">
        <v>6</v>
      </c>
      <c r="Q1" s="15" t="s">
        <v>40</v>
      </c>
      <c r="R1" t="s">
        <v>41</v>
      </c>
      <c r="S1" s="15" t="s">
        <v>42</v>
      </c>
      <c r="V1" t="s">
        <v>20</v>
      </c>
      <c r="W1" t="s">
        <v>28</v>
      </c>
      <c r="X1" t="s">
        <v>7</v>
      </c>
      <c r="Y1" t="s">
        <v>5</v>
      </c>
      <c r="Z1" t="s">
        <v>6</v>
      </c>
    </row>
    <row r="2" spans="1:26" x14ac:dyDescent="0.25">
      <c r="A2" s="25" t="s">
        <v>18</v>
      </c>
      <c r="B2" s="1" t="s">
        <v>15</v>
      </c>
      <c r="C2">
        <f>V2/$R2*$Q2</f>
        <v>6.2992346327163018</v>
      </c>
      <c r="D2">
        <f t="shared" ref="D2:G2" si="0">W2/$R2*$Q2</f>
        <v>0</v>
      </c>
      <c r="E2">
        <f t="shared" si="0"/>
        <v>1.9036829270156357</v>
      </c>
      <c r="F2">
        <f t="shared" si="0"/>
        <v>0.16262012071563467</v>
      </c>
      <c r="G2">
        <f t="shared" si="0"/>
        <v>5.0289335690378767</v>
      </c>
      <c r="H2" s="25" t="s">
        <v>19</v>
      </c>
      <c r="I2" s="1" t="s">
        <v>15</v>
      </c>
      <c r="J2">
        <f>V2/$R2*$S2</f>
        <v>25.196938530865207</v>
      </c>
      <c r="K2">
        <f t="shared" ref="K2:N2" si="1">W2/$R2*$S2</f>
        <v>0</v>
      </c>
      <c r="L2">
        <f t="shared" si="1"/>
        <v>7.6147317080625427</v>
      </c>
      <c r="M2">
        <f t="shared" si="1"/>
        <v>0.65048048286253868</v>
      </c>
      <c r="N2">
        <f t="shared" si="1"/>
        <v>20.115734276151507</v>
      </c>
      <c r="P2" s="1" t="s">
        <v>15</v>
      </c>
      <c r="Q2">
        <v>6.25E-2</v>
      </c>
      <c r="R2">
        <v>0.16</v>
      </c>
      <c r="S2">
        <v>0.25</v>
      </c>
      <c r="U2" t="s">
        <v>15</v>
      </c>
      <c r="V2">
        <v>16.126040659753734</v>
      </c>
      <c r="W2">
        <v>0</v>
      </c>
      <c r="X2">
        <v>4.8734282931600275</v>
      </c>
      <c r="Y2">
        <v>0.41630750903202479</v>
      </c>
      <c r="Z2">
        <v>12.874069936736964</v>
      </c>
    </row>
    <row r="3" spans="1:26" x14ac:dyDescent="0.25">
      <c r="A3" s="25"/>
      <c r="B3" s="1" t="s">
        <v>29</v>
      </c>
      <c r="C3">
        <f t="shared" ref="C3:C8" si="2">V3/$R3*$Q3</f>
        <v>2.2648619369925411</v>
      </c>
      <c r="D3">
        <f t="shared" ref="D3:D8" si="3">W3/$R3*$Q3</f>
        <v>0</v>
      </c>
      <c r="E3">
        <f t="shared" ref="E3:E8" si="4">X3/$R3*$Q3</f>
        <v>0.80182643170949641</v>
      </c>
      <c r="F3">
        <f t="shared" ref="F3:F8" si="5">Y3/$R3*$Q3</f>
        <v>0.2197370982919804</v>
      </c>
      <c r="G3">
        <f t="shared" ref="G3:G8" si="6">Z3/$R3*$Q3</f>
        <v>1.9180343946602199</v>
      </c>
      <c r="H3" s="25"/>
      <c r="I3" s="1" t="s">
        <v>29</v>
      </c>
      <c r="J3">
        <f t="shared" ref="J3:J8" si="7">V3/$R3*$S3</f>
        <v>2.2648619369925411</v>
      </c>
      <c r="K3">
        <f t="shared" ref="K3:K8" si="8">W3/$R3*$S3</f>
        <v>0</v>
      </c>
      <c r="L3">
        <f t="shared" ref="L3:L8" si="9">X3/$R3*$S3</f>
        <v>0.80182643170949641</v>
      </c>
      <c r="M3">
        <f t="shared" ref="M3:M8" si="10">Y3/$R3*$S3</f>
        <v>0.2197370982919804</v>
      </c>
      <c r="N3">
        <f t="shared" ref="N3:N8" si="11">Z3/$R3*$S3</f>
        <v>1.9180343946602199</v>
      </c>
      <c r="P3" s="1" t="s">
        <v>1</v>
      </c>
      <c r="Q3">
        <v>0.1595</v>
      </c>
      <c r="R3">
        <v>0.1595</v>
      </c>
      <c r="S3">
        <v>0.1595</v>
      </c>
      <c r="U3" t="s">
        <v>16</v>
      </c>
      <c r="V3">
        <v>2.2648619369925411</v>
      </c>
      <c r="W3">
        <v>0</v>
      </c>
      <c r="X3">
        <v>0.80182643170949641</v>
      </c>
      <c r="Y3">
        <v>0.2197370982919804</v>
      </c>
      <c r="Z3">
        <v>1.9180343946602196</v>
      </c>
    </row>
    <row r="4" spans="1:26" x14ac:dyDescent="0.25">
      <c r="A4" s="25"/>
      <c r="B4" s="1" t="s">
        <v>26</v>
      </c>
      <c r="C4">
        <f t="shared" si="2"/>
        <v>0</v>
      </c>
      <c r="D4">
        <f t="shared" si="3"/>
        <v>824.75155620490943</v>
      </c>
      <c r="E4">
        <f t="shared" si="4"/>
        <v>989.1542817940333</v>
      </c>
      <c r="F4">
        <f t="shared" si="5"/>
        <v>144.86258190953754</v>
      </c>
      <c r="G4">
        <f t="shared" si="6"/>
        <v>750.29016431014395</v>
      </c>
      <c r="H4" s="25"/>
      <c r="I4" s="1" t="s">
        <v>26</v>
      </c>
      <c r="J4">
        <f t="shared" si="7"/>
        <v>0</v>
      </c>
      <c r="K4">
        <f t="shared" si="8"/>
        <v>1046.326601155482</v>
      </c>
      <c r="L4">
        <f t="shared" si="9"/>
        <v>1254.8972231715347</v>
      </c>
      <c r="M4">
        <f t="shared" si="10"/>
        <v>183.78088749717449</v>
      </c>
      <c r="N4">
        <f t="shared" si="11"/>
        <v>951.86065621436171</v>
      </c>
      <c r="P4" s="1" t="s">
        <v>26</v>
      </c>
      <c r="Q4">
        <v>0.67</v>
      </c>
      <c r="R4">
        <v>0.71</v>
      </c>
      <c r="S4">
        <v>0.85</v>
      </c>
      <c r="U4" t="s">
        <v>26</v>
      </c>
      <c r="V4">
        <v>0</v>
      </c>
      <c r="W4">
        <v>873.99045508281438</v>
      </c>
      <c r="X4">
        <v>1048.2082687668112</v>
      </c>
      <c r="Y4">
        <v>153.51109426234575</v>
      </c>
      <c r="Z4">
        <v>795.08360695552562</v>
      </c>
    </row>
    <row r="5" spans="1:26" x14ac:dyDescent="0.25">
      <c r="A5" s="25"/>
      <c r="B5" s="1" t="s">
        <v>27</v>
      </c>
      <c r="C5">
        <f t="shared" si="2"/>
        <v>0</v>
      </c>
      <c r="D5">
        <f t="shared" si="3"/>
        <v>0</v>
      </c>
      <c r="E5">
        <f t="shared" si="4"/>
        <v>0</v>
      </c>
      <c r="F5">
        <f t="shared" si="5"/>
        <v>0</v>
      </c>
      <c r="G5">
        <f t="shared" si="6"/>
        <v>0</v>
      </c>
      <c r="H5" s="25"/>
      <c r="I5" s="1" t="s">
        <v>27</v>
      </c>
      <c r="J5">
        <f t="shared" si="7"/>
        <v>0</v>
      </c>
      <c r="K5">
        <f t="shared" si="8"/>
        <v>315.5924407770608</v>
      </c>
      <c r="L5">
        <f t="shared" si="9"/>
        <v>96.927842871199658</v>
      </c>
      <c r="M5">
        <f t="shared" si="10"/>
        <v>9.2312231305904433</v>
      </c>
      <c r="N5">
        <f t="shared" si="11"/>
        <v>155.19993888305183</v>
      </c>
      <c r="P5" s="1" t="s">
        <v>23</v>
      </c>
      <c r="Q5">
        <v>0</v>
      </c>
      <c r="R5">
        <v>2.4500000000000001E-2</v>
      </c>
      <c r="S5">
        <v>4.4999999999999998E-2</v>
      </c>
      <c r="U5" t="s">
        <v>27</v>
      </c>
      <c r="V5">
        <v>0</v>
      </c>
      <c r="W5">
        <v>171.82255108973311</v>
      </c>
      <c r="X5">
        <v>52.771825563208708</v>
      </c>
      <c r="Y5">
        <v>5.0258881488770193</v>
      </c>
      <c r="Z5">
        <v>84.497744502994891</v>
      </c>
    </row>
    <row r="6" spans="1:26" x14ac:dyDescent="0.25">
      <c r="A6" s="25"/>
      <c r="B6" s="1" t="s">
        <v>2</v>
      </c>
      <c r="C6">
        <f t="shared" si="2"/>
        <v>0</v>
      </c>
      <c r="D6">
        <f t="shared" si="3"/>
        <v>12.965329371008915</v>
      </c>
      <c r="E6">
        <f t="shared" si="4"/>
        <v>0</v>
      </c>
      <c r="F6">
        <f t="shared" si="5"/>
        <v>0</v>
      </c>
      <c r="G6">
        <f t="shared" si="6"/>
        <v>63.301313987867047</v>
      </c>
      <c r="H6" s="25"/>
      <c r="I6" s="1" t="s">
        <v>2</v>
      </c>
      <c r="J6">
        <f t="shared" si="7"/>
        <v>0</v>
      </c>
      <c r="K6">
        <f t="shared" si="8"/>
        <v>13.571043173071308</v>
      </c>
      <c r="L6">
        <f t="shared" si="9"/>
        <v>0</v>
      </c>
      <c r="M6">
        <f t="shared" si="10"/>
        <v>0</v>
      </c>
      <c r="N6">
        <f t="shared" si="11"/>
        <v>66.258622550877561</v>
      </c>
      <c r="P6" s="1" t="s">
        <v>2</v>
      </c>
      <c r="Q6">
        <v>0.85069112400912605</v>
      </c>
      <c r="R6">
        <v>0.89609045450000002</v>
      </c>
      <c r="S6">
        <v>0.89043368205446805</v>
      </c>
      <c r="U6" t="s">
        <v>2</v>
      </c>
      <c r="V6">
        <v>0</v>
      </c>
      <c r="W6">
        <v>13.657257682501623</v>
      </c>
      <c r="X6">
        <v>0</v>
      </c>
      <c r="Y6">
        <v>0</v>
      </c>
      <c r="Z6">
        <v>66.679552214566741</v>
      </c>
    </row>
    <row r="7" spans="1:26" x14ac:dyDescent="0.25">
      <c r="A7" s="25"/>
      <c r="B7" s="1" t="s">
        <v>17</v>
      </c>
      <c r="C7">
        <f t="shared" si="2"/>
        <v>0</v>
      </c>
      <c r="D7">
        <f t="shared" si="3"/>
        <v>23.59697447291127</v>
      </c>
      <c r="E7">
        <f t="shared" si="4"/>
        <v>11.451728074574071</v>
      </c>
      <c r="F7">
        <f t="shared" si="5"/>
        <v>0.11859200492355902</v>
      </c>
      <c r="G7">
        <f t="shared" si="6"/>
        <v>21.054629254893062</v>
      </c>
      <c r="H7" s="25"/>
      <c r="I7" s="1" t="s">
        <v>17</v>
      </c>
      <c r="J7">
        <f t="shared" si="7"/>
        <v>0</v>
      </c>
      <c r="K7">
        <f t="shared" si="8"/>
        <v>73.991481134524221</v>
      </c>
      <c r="L7">
        <f t="shared" si="9"/>
        <v>35.908430665984845</v>
      </c>
      <c r="M7">
        <f t="shared" si="10"/>
        <v>0.3718611513132824</v>
      </c>
      <c r="N7">
        <f t="shared" si="11"/>
        <v>66.019616417189795</v>
      </c>
      <c r="P7" s="1" t="s">
        <v>3</v>
      </c>
      <c r="Q7">
        <v>1.45162145240178E-3</v>
      </c>
      <c r="R7">
        <v>3.0000000000000001E-3</v>
      </c>
      <c r="S7">
        <v>4.5517539307065903E-3</v>
      </c>
      <c r="U7" t="s">
        <v>17</v>
      </c>
      <c r="V7">
        <v>0</v>
      </c>
      <c r="W7">
        <v>48.766793368620107</v>
      </c>
      <c r="X7">
        <v>23.666765303640179</v>
      </c>
      <c r="Y7">
        <v>0.24508870007537292</v>
      </c>
      <c r="Z7">
        <v>43.512644195338517</v>
      </c>
    </row>
    <row r="8" spans="1:26" x14ac:dyDescent="0.25">
      <c r="A8" s="25"/>
      <c r="B8" s="1" t="s">
        <v>25</v>
      </c>
      <c r="C8">
        <f t="shared" si="2"/>
        <v>0</v>
      </c>
      <c r="D8">
        <f t="shared" si="3"/>
        <v>10.822007750449913</v>
      </c>
      <c r="E8">
        <f t="shared" si="4"/>
        <v>6.7476859593539844</v>
      </c>
      <c r="F8">
        <f t="shared" si="5"/>
        <v>0.14732938775882062</v>
      </c>
      <c r="G8">
        <f t="shared" si="6"/>
        <v>12.713137670279128</v>
      </c>
      <c r="H8" s="25"/>
      <c r="I8" s="1" t="s">
        <v>25</v>
      </c>
      <c r="J8">
        <f t="shared" si="7"/>
        <v>0</v>
      </c>
      <c r="K8">
        <f t="shared" si="8"/>
        <v>85.380825656839477</v>
      </c>
      <c r="L8">
        <f t="shared" si="9"/>
        <v>53.236239685630842</v>
      </c>
      <c r="M8">
        <f t="shared" si="10"/>
        <v>1.1623633119133372</v>
      </c>
      <c r="N8">
        <f t="shared" si="11"/>
        <v>100.30099922376917</v>
      </c>
      <c r="P8" s="1" t="s">
        <v>4</v>
      </c>
      <c r="Q8">
        <v>7.7708266799432902E-4</v>
      </c>
      <c r="R8">
        <v>6.8999999999999999E-3</v>
      </c>
      <c r="S8">
        <v>6.1308364701750601E-3</v>
      </c>
      <c r="U8" t="s">
        <v>25</v>
      </c>
      <c r="V8">
        <v>0</v>
      </c>
      <c r="W8">
        <v>96.092547876321106</v>
      </c>
      <c r="X8">
        <v>59.915160943831872</v>
      </c>
      <c r="Y8">
        <v>1.3081912869832286</v>
      </c>
      <c r="Z8">
        <v>112.88457912893013</v>
      </c>
    </row>
    <row r="9" spans="1:26" x14ac:dyDescent="0.25">
      <c r="A9" s="25"/>
      <c r="H9" s="25"/>
      <c r="U9" t="s">
        <v>13</v>
      </c>
      <c r="V9">
        <v>0.4982452816862647</v>
      </c>
      <c r="W9">
        <v>32.627628806120363</v>
      </c>
      <c r="X9">
        <v>32.24584021294509</v>
      </c>
      <c r="Y9">
        <v>4.3543879201757552</v>
      </c>
      <c r="Z9">
        <v>30.273897779072524</v>
      </c>
    </row>
    <row r="10" spans="1:26" x14ac:dyDescent="0.25">
      <c r="A10" s="25"/>
      <c r="B10" s="1"/>
      <c r="H10" s="25"/>
      <c r="I10" s="1"/>
      <c r="P10" s="1"/>
    </row>
    <row r="15" spans="1:26" ht="15" customHeight="1" x14ac:dyDescent="0.25">
      <c r="Q15" s="16"/>
    </row>
    <row r="16" spans="1:26" x14ac:dyDescent="0.25">
      <c r="Q16" s="16"/>
    </row>
    <row r="17" spans="17:17" x14ac:dyDescent="0.25">
      <c r="Q17" s="16"/>
    </row>
    <row r="18" spans="17:17" x14ac:dyDescent="0.25">
      <c r="Q18" s="16"/>
    </row>
    <row r="19" spans="17:17" x14ac:dyDescent="0.25">
      <c r="Q19" s="16"/>
    </row>
    <row r="20" spans="17:17" x14ac:dyDescent="0.25">
      <c r="Q20" s="16"/>
    </row>
    <row r="21" spans="17:17" x14ac:dyDescent="0.25">
      <c r="Q21" s="16"/>
    </row>
    <row r="22" spans="17:17" x14ac:dyDescent="0.25">
      <c r="Q22" s="16"/>
    </row>
    <row r="23" spans="17:17" x14ac:dyDescent="0.25">
      <c r="Q23" s="16"/>
    </row>
    <row r="24" spans="17:17" x14ac:dyDescent="0.25">
      <c r="Q24" s="16"/>
    </row>
  </sheetData>
  <mergeCells count="2">
    <mergeCell ref="H2:H10"/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Durables EoL WasteTre 1996-2019</vt:lpstr>
      <vt:lpstr>Figure 4 (EoL) </vt:lpstr>
      <vt:lpstr>Waste Treatment Error 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2024-10-07T11:59:14Z</dcterms:modified>
</cp:coreProperties>
</file>