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Z:\2025\Trimestral\1er Trimestre\04. Formatos LDF CONAC 1 Trimestre\03. Reportes Validados\"/>
    </mc:Choice>
  </mc:AlternateContent>
  <bookViews>
    <workbookView xWindow="-120" yWindow="-120" windowWidth="20610" windowHeight="6840"/>
  </bookViews>
  <sheets>
    <sheet name="F4 BAP" sheetId="1" r:id="rId1"/>
  </sheets>
  <definedNames>
    <definedName name="_xlnm.Print_Area" localSheetId="0">'F4 BAP'!$B$1:$E$74</definedName>
    <definedName name="_xlnm.Print_Titles" localSheetId="0">'F4 BAP'!$2:$5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7" i="1" l="1"/>
  <c r="C45" i="1" l="1"/>
  <c r="D17" i="1"/>
  <c r="E34" i="1" l="1"/>
  <c r="C34" i="1"/>
  <c r="D34" i="1" l="1"/>
  <c r="C52" i="1" l="1"/>
  <c r="E60" i="1" l="1"/>
  <c r="D60" i="1"/>
  <c r="C60" i="1"/>
  <c r="E47" i="1" l="1"/>
  <c r="D47" i="1"/>
  <c r="C47" i="1"/>
  <c r="E58" i="1"/>
  <c r="D58" i="1"/>
  <c r="E45" i="1"/>
  <c r="D45" i="1"/>
  <c r="C58" i="1"/>
  <c r="E65" i="1" l="1"/>
  <c r="D65" i="1"/>
  <c r="C65" i="1"/>
  <c r="E52" i="1"/>
  <c r="D52" i="1"/>
  <c r="E17" i="1" l="1"/>
  <c r="C17" i="1"/>
  <c r="D61" i="1" l="1"/>
  <c r="C63" i="1"/>
  <c r="E63" i="1"/>
  <c r="C61" i="1"/>
  <c r="E61" i="1"/>
  <c r="D63" i="1"/>
  <c r="E59" i="1" l="1"/>
  <c r="E67" i="1" s="1"/>
  <c r="E68" i="1" s="1"/>
  <c r="C59" i="1"/>
  <c r="C68" i="1" s="1"/>
  <c r="D59" i="1"/>
  <c r="D67" i="1" s="1"/>
  <c r="D68" i="1" s="1"/>
  <c r="E13" i="1" l="1"/>
  <c r="E50" i="1"/>
  <c r="C50" i="1"/>
  <c r="C13" i="1"/>
  <c r="E27" i="1"/>
  <c r="D50" i="1"/>
  <c r="D13" i="1"/>
  <c r="C48" i="1"/>
  <c r="C37" i="1"/>
  <c r="D37" i="1"/>
  <c r="D48" i="1"/>
  <c r="D27" i="1"/>
  <c r="E37" i="1"/>
  <c r="E48" i="1"/>
  <c r="C27" i="1" l="1"/>
  <c r="E46" i="1"/>
  <c r="E54" i="1" s="1"/>
  <c r="E55" i="1" s="1"/>
  <c r="E41" i="1"/>
  <c r="E11" i="1" s="1"/>
  <c r="D46" i="1"/>
  <c r="D54" i="1" s="1"/>
  <c r="D55" i="1" s="1"/>
  <c r="D41" i="1"/>
  <c r="D11" i="1" s="1"/>
  <c r="C41" i="1"/>
  <c r="C11" i="1" s="1"/>
  <c r="C46" i="1"/>
  <c r="C54" i="1" s="1"/>
  <c r="C55" i="1" s="1"/>
  <c r="C8" i="1" l="1"/>
  <c r="E8" i="1"/>
  <c r="D8" i="1"/>
  <c r="D21" i="1" l="1"/>
  <c r="E21" i="1"/>
  <c r="C21" i="1"/>
  <c r="C22" i="1" s="1"/>
  <c r="C23" i="1" s="1"/>
  <c r="C31" i="1" s="1"/>
  <c r="E22" i="1" l="1"/>
  <c r="D22" i="1"/>
  <c r="D23" i="1" l="1"/>
  <c r="E23" i="1"/>
  <c r="E31" i="1" l="1"/>
  <c r="D31" i="1"/>
</calcChain>
</file>

<file path=xl/sharedStrings.xml><?xml version="1.0" encoding="utf-8"?>
<sst xmlns="http://schemas.openxmlformats.org/spreadsheetml/2006/main" count="66" uniqueCount="43">
  <si>
    <t>GOBIERNO DEL ESTADO DE NUEVO LEÓN</t>
  </si>
  <si>
    <t>Balance Presupuestario - LDF</t>
  </si>
  <si>
    <t xml:space="preserve">Concepto </t>
  </si>
  <si>
    <t xml:space="preserve">Estimado/
Aprobado </t>
  </si>
  <si>
    <t>Devengado</t>
  </si>
  <si>
    <t xml:space="preserve">Recaudado/
Pagado </t>
  </si>
  <si>
    <t>A. Ingresos Totales (A = A1+A2+A3)</t>
  </si>
  <si>
    <t>A1. Ingresos de Libre Disposición</t>
  </si>
  <si>
    <t>A2. Transferencias Federales Etiquetadas</t>
  </si>
  <si>
    <t>A3. Financiamiento Neto</t>
  </si>
  <si>
    <t>B1. Gasto No Etiquetado (sin incluir Amortización de la Deuda Pública)</t>
  </si>
  <si>
    <t xml:space="preserve">B2. Gasto Etiquetado (sin incluir Amortización de la Deuda Pública) </t>
  </si>
  <si>
    <t>C. Remanentes del Ejercicio Anterior ( C = C1 + C2 )</t>
  </si>
  <si>
    <t>C1. Remanentes de Ingresos de Libre Disposición aplicados en el periodo</t>
  </si>
  <si>
    <t>C2. Remanentes de Transferencias Federales Etiquetadas aplicados en el periodo</t>
  </si>
  <si>
    <t xml:space="preserve">I. Balance Presupuestario (I = A – B + C)  </t>
  </si>
  <si>
    <t>II. Balance Presupuestario sin Financiamiento Neto (II = I - A3)</t>
  </si>
  <si>
    <t>III. Balance Presupuestario sin Financiamiento Neto y sin Remanentes del Ejercicio Anterior (III= II - C)</t>
  </si>
  <si>
    <t>Concepto</t>
  </si>
  <si>
    <t>E. Intereses, Comisiones y Gastos de la Deuda (E = E1+E2)</t>
  </si>
  <si>
    <t>E1. Intereses, Comisiones y Gastos de la Deuda con Gasto No Etiquetado</t>
  </si>
  <si>
    <t>E2. Intereses, Comisiones y Gastos de la Deuda con Gasto Etiquetado</t>
  </si>
  <si>
    <t>IV. Balance Primario (IV = III + E)</t>
  </si>
  <si>
    <t>F. Financiamiento (F = F1 + F2)</t>
  </si>
  <si>
    <t>F1. Financiamiento con Fuente de Pago de Ingresos de Libre Disposición</t>
  </si>
  <si>
    <t>F2. Financiamiento con Fuente de Pago de Transferencias Federales Etiquetadas</t>
  </si>
  <si>
    <t>G. Amortización de la Deuda (G = G1 + G2)</t>
  </si>
  <si>
    <t>G1. Amortización de la Deuda Pública con Gasto No Etiquetado</t>
  </si>
  <si>
    <t>G2. Amortización de la Deuda Pública con Gasto Etiquetado</t>
  </si>
  <si>
    <t>A3. Financiamiento Neto (A3 = F – G )</t>
  </si>
  <si>
    <t xml:space="preserve">A1. Ingresos de Libre Disposición </t>
  </si>
  <si>
    <t>A3.1 Financiamiento Neto con Fuente de Pago de Ingresos de Libre Disposición (A3.1 = F1 – G1)</t>
  </si>
  <si>
    <t>V. Balance Presupuestario de Recursos Disponibles (V = A1 + A3.1 – B 1 + C1)</t>
  </si>
  <si>
    <t>VI. Balance Presupuestario de Recursos Disponibles sin Financiamiento Neto (VI = V – A3.1)</t>
  </si>
  <si>
    <t>A3.2 Financiamiento Neto con Fuente de Pago de Transferencias Federales Etiquetadas (A3.2 = F2 – G2)</t>
  </si>
  <si>
    <t>B2. Gasto Etiquetado (sin incluir Amortización de la Deuda Pública)</t>
  </si>
  <si>
    <t>VII. Balance Presupuestario de Recursos Etiquetados (VII = A2 + A3.2 – B2 + C2)</t>
  </si>
  <si>
    <t>VIII. Balance Presupuestario de Recursos Etiquetados sin Financiamiento Neto (VIII = VII – A3.2)</t>
  </si>
  <si>
    <t>Lic. Carlos Alberto Garza Ibarra</t>
  </si>
  <si>
    <t>Secretario de Finanzas y Tesorero General del Estado</t>
  </si>
  <si>
    <t>En pesos</t>
  </si>
  <si>
    <t>Del 01 de enero al 31 de marzo de 2025</t>
  </si>
  <si>
    <r>
      <t>B. Egresos Presupuestarios</t>
    </r>
    <r>
      <rPr>
        <b/>
        <sz val="8"/>
        <color theme="1"/>
        <rFont val="Arial"/>
        <family val="2"/>
      </rPr>
      <t xml:space="preserve"> (B = B1+B2)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</si>
</sst>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-* #,##0_-;\-* #,##0_-;_-* &quot;-&quot;??_-;_-@_-"/>
    <numFmt numFmtId="165" formatCode="#,##0;\(#,##0\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u/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1" fillId="0" borderId="0">
      <alignment horizontal="left" vertical="top"/>
    </xf>
  </cellStyleXfs>
  <cellXfs count="48">
    <xf numFmtId="0" fontId="0" fillId="0" borderId="0" xfId="0"/>
    <xf numFmtId="0" fontId="2" fillId="0" borderId="0" xfId="0" applyFont="1"/>
    <xf numFmtId="164" fontId="2" fillId="0" borderId="0" xfId="1" applyNumberFormat="1" applyFont="1" applyFill="1"/>
    <xf numFmtId="164" fontId="2" fillId="0" borderId="0" xfId="1" applyNumberFormat="1" applyFont="1" applyFill="1" applyAlignment="1">
      <alignment vertical="center"/>
    </xf>
    <xf numFmtId="164" fontId="2" fillId="0" borderId="0" xfId="1" applyNumberFormat="1" applyFont="1"/>
    <xf numFmtId="164" fontId="2" fillId="0" borderId="0" xfId="1" applyNumberFormat="1" applyFont="1" applyAlignment="1">
      <alignment vertical="center"/>
    </xf>
    <xf numFmtId="0" fontId="6" fillId="0" borderId="0" xfId="0" applyFont="1" applyAlignment="1">
      <alignment horizontal="left" vertical="center" wrapText="1" indent="1"/>
    </xf>
    <xf numFmtId="164" fontId="2" fillId="0" borderId="0" xfId="1" applyNumberFormat="1" applyFont="1" applyBorder="1"/>
    <xf numFmtId="0" fontId="2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0" fontId="6" fillId="2" borderId="1" xfId="0" applyFont="1" applyFill="1" applyBorder="1" applyAlignment="1">
      <alignment horizontal="left" vertical="center" indent="1"/>
    </xf>
    <xf numFmtId="164" fontId="6" fillId="2" borderId="1" xfId="1" applyNumberFormat="1" applyFont="1" applyFill="1" applyBorder="1" applyAlignment="1">
      <alignment horizontal="center" vertical="center" wrapText="1"/>
    </xf>
    <xf numFmtId="164" fontId="6" fillId="2" borderId="1" xfId="1" applyNumberFormat="1" applyFont="1" applyFill="1" applyBorder="1" applyAlignment="1">
      <alignment horizontal="center" vertical="center"/>
    </xf>
    <xf numFmtId="0" fontId="6" fillId="0" borderId="10" xfId="0" applyFont="1" applyBorder="1" applyAlignment="1">
      <alignment horizontal="left" vertical="center" wrapText="1" indent="1"/>
    </xf>
    <xf numFmtId="0" fontId="7" fillId="0" borderId="11" xfId="0" applyFont="1" applyBorder="1" applyAlignment="1">
      <alignment horizontal="left" vertical="center" wrapText="1" indent="3"/>
    </xf>
    <xf numFmtId="165" fontId="7" fillId="0" borderId="11" xfId="1" applyNumberFormat="1" applyFont="1" applyBorder="1" applyAlignment="1">
      <alignment vertical="center" wrapText="1"/>
    </xf>
    <xf numFmtId="0" fontId="7" fillId="0" borderId="11" xfId="0" applyFont="1" applyBorder="1" applyAlignment="1">
      <alignment horizontal="left" vertical="center" wrapText="1" indent="1"/>
    </xf>
    <xf numFmtId="0" fontId="6" fillId="0" borderId="11" xfId="0" applyFont="1" applyBorder="1" applyAlignment="1">
      <alignment horizontal="left" vertical="center" wrapText="1" indent="1"/>
    </xf>
    <xf numFmtId="0" fontId="7" fillId="0" borderId="12" xfId="0" applyFont="1" applyBorder="1" applyAlignment="1">
      <alignment horizontal="left" vertical="center" wrapText="1" indent="1"/>
    </xf>
    <xf numFmtId="165" fontId="7" fillId="0" borderId="12" xfId="1" applyNumberFormat="1" applyFont="1" applyBorder="1" applyAlignment="1">
      <alignment vertical="center" wrapText="1"/>
    </xf>
    <xf numFmtId="164" fontId="7" fillId="0" borderId="11" xfId="1" applyNumberFormat="1" applyFont="1" applyBorder="1"/>
    <xf numFmtId="0" fontId="2" fillId="0" borderId="11" xfId="0" applyFont="1" applyBorder="1" applyAlignment="1">
      <alignment horizontal="left" indent="1"/>
    </xf>
    <xf numFmtId="0" fontId="6" fillId="0" borderId="12" xfId="0" applyFont="1" applyBorder="1" applyAlignment="1">
      <alignment horizontal="left" vertical="center" wrapText="1" indent="1"/>
    </xf>
    <xf numFmtId="165" fontId="7" fillId="0" borderId="11" xfId="1" applyNumberFormat="1" applyFont="1" applyBorder="1"/>
    <xf numFmtId="165" fontId="7" fillId="0" borderId="11" xfId="1" applyNumberFormat="1" applyFont="1" applyFill="1" applyBorder="1" applyAlignment="1">
      <alignment vertical="center" wrapText="1"/>
    </xf>
    <xf numFmtId="0" fontId="7" fillId="0" borderId="11" xfId="0" applyFont="1" applyBorder="1" applyAlignment="1">
      <alignment horizontal="left" vertical="center" wrapText="1" indent="2"/>
    </xf>
    <xf numFmtId="164" fontId="9" fillId="0" borderId="0" xfId="1" applyNumberFormat="1" applyFont="1"/>
    <xf numFmtId="165" fontId="7" fillId="0" borderId="11" xfId="1" applyNumberFormat="1" applyFont="1" applyFill="1" applyBorder="1"/>
    <xf numFmtId="164" fontId="7" fillId="0" borderId="11" xfId="1" applyNumberFormat="1" applyFont="1" applyFill="1" applyBorder="1"/>
    <xf numFmtId="165" fontId="6" fillId="0" borderId="10" xfId="1" applyNumberFormat="1" applyFont="1" applyBorder="1" applyAlignment="1">
      <alignment vertical="center" wrapText="1"/>
    </xf>
    <xf numFmtId="165" fontId="6" fillId="0" borderId="11" xfId="1" applyNumberFormat="1" applyFont="1" applyBorder="1" applyAlignment="1">
      <alignment vertical="center" wrapText="1"/>
    </xf>
    <xf numFmtId="164" fontId="6" fillId="0" borderId="11" xfId="1" applyNumberFormat="1" applyFont="1" applyBorder="1"/>
    <xf numFmtId="165" fontId="6" fillId="0" borderId="12" xfId="1" applyNumberFormat="1" applyFont="1" applyBorder="1"/>
    <xf numFmtId="165" fontId="6" fillId="0" borderId="11" xfId="1" applyNumberFormat="1" applyFont="1" applyBorder="1"/>
    <xf numFmtId="165" fontId="10" fillId="0" borderId="0" xfId="1" applyNumberFormat="1" applyFont="1" applyAlignment="1">
      <alignment horizontal="center"/>
    </xf>
    <xf numFmtId="164" fontId="10" fillId="0" borderId="0" xfId="1" applyNumberFormat="1" applyFont="1" applyAlignment="1">
      <alignment horizont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</cellXfs>
  <cellStyles count="3">
    <cellStyle name="Millares" xfId="1" builtinId="3"/>
    <cellStyle name="Normal" xfId="0" builtinId="0"/>
    <cellStyle name="Normal 103" xfId="2"/>
  </cellStyles>
  <dxfs count="0"/>
  <tableStyles count="0" defaultTableStyle="TableStyleMedium2" defaultPivotStyle="PivotStyleLight16"/>
  <colors>
    <mruColors>
      <color rgb="FFC0C0C0"/>
      <color rgb="FFD9D9D9"/>
      <color rgb="FFBFBFB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334086</xdr:colOff>
      <xdr:row>1</xdr:row>
      <xdr:rowOff>71082</xdr:rowOff>
    </xdr:from>
    <xdr:to>
      <xdr:col>4</xdr:col>
      <xdr:colOff>753470</xdr:colOff>
      <xdr:row>4</xdr:row>
      <xdr:rowOff>148427</xdr:rowOff>
    </xdr:to>
    <xdr:pic>
      <xdr:nvPicPr>
        <xdr:cNvPr id="3" name="Imagen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51502" y="270112"/>
          <a:ext cx="419384" cy="653110"/>
        </a:xfrm>
        <a:prstGeom prst="rect">
          <a:avLst/>
        </a:prstGeom>
      </xdr:spPr>
    </xdr:pic>
    <xdr:clientData/>
  </xdr:twoCellAnchor>
  <xdr:twoCellAnchor>
    <xdr:from>
      <xdr:col>1</xdr:col>
      <xdr:colOff>2528250</xdr:colOff>
      <xdr:row>71</xdr:row>
      <xdr:rowOff>9525</xdr:rowOff>
    </xdr:from>
    <xdr:to>
      <xdr:col>2</xdr:col>
      <xdr:colOff>741975</xdr:colOff>
      <xdr:row>71</xdr:row>
      <xdr:rowOff>9525</xdr:rowOff>
    </xdr:to>
    <xdr:cxnSp macro="">
      <xdr:nvCxnSpPr>
        <xdr:cNvPr id="4" name="Conector recto 3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CxnSpPr/>
      </xdr:nvCxnSpPr>
      <xdr:spPr>
        <a:xfrm>
          <a:off x="3290250" y="15011400"/>
          <a:ext cx="270000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81"/>
  <sheetViews>
    <sheetView showGridLines="0" tabSelected="1" zoomScale="112" zoomScaleNormal="112" zoomScaleSheetLayoutView="100" workbookViewId="0">
      <selection activeCell="B2" sqref="B2:E2"/>
    </sheetView>
  </sheetViews>
  <sheetFormatPr baseColWidth="10" defaultRowHeight="15" x14ac:dyDescent="0.25"/>
  <cols>
    <col min="2" max="2" width="67.28515625" style="1" customWidth="1"/>
    <col min="3" max="3" width="16.85546875" style="4" customWidth="1"/>
    <col min="4" max="4" width="15.7109375" style="4" customWidth="1"/>
    <col min="5" max="5" width="16.140625" style="5" customWidth="1"/>
    <col min="6" max="6" width="16.85546875" bestFit="1" customWidth="1"/>
    <col min="7" max="9" width="16.28515625" bestFit="1" customWidth="1"/>
    <col min="10" max="10" width="12" customWidth="1"/>
    <col min="11" max="11" width="14.28515625" customWidth="1"/>
    <col min="12" max="13" width="12" bestFit="1" customWidth="1"/>
    <col min="15" max="17" width="12" bestFit="1" customWidth="1"/>
  </cols>
  <sheetData>
    <row r="1" spans="2:5" x14ac:dyDescent="0.25">
      <c r="C1" s="2"/>
      <c r="D1" s="2"/>
      <c r="E1" s="3"/>
    </row>
    <row r="2" spans="2:5" x14ac:dyDescent="0.25">
      <c r="B2" s="36" t="s">
        <v>0</v>
      </c>
      <c r="C2" s="37"/>
      <c r="D2" s="37"/>
      <c r="E2" s="38"/>
    </row>
    <row r="3" spans="2:5" x14ac:dyDescent="0.25">
      <c r="B3" s="39" t="s">
        <v>1</v>
      </c>
      <c r="C3" s="40"/>
      <c r="D3" s="40"/>
      <c r="E3" s="41"/>
    </row>
    <row r="4" spans="2:5" x14ac:dyDescent="0.25">
      <c r="B4" s="42" t="s">
        <v>41</v>
      </c>
      <c r="C4" s="43"/>
      <c r="D4" s="43"/>
      <c r="E4" s="44"/>
    </row>
    <row r="5" spans="2:5" x14ac:dyDescent="0.25">
      <c r="B5" s="45" t="s">
        <v>40</v>
      </c>
      <c r="C5" s="46"/>
      <c r="D5" s="46"/>
      <c r="E5" s="47"/>
    </row>
    <row r="7" spans="2:5" ht="30.75" customHeight="1" x14ac:dyDescent="0.25">
      <c r="B7" s="10" t="s">
        <v>2</v>
      </c>
      <c r="C7" s="11" t="s">
        <v>3</v>
      </c>
      <c r="D7" s="12" t="s">
        <v>4</v>
      </c>
      <c r="E7" s="11" t="s">
        <v>5</v>
      </c>
    </row>
    <row r="8" spans="2:5" x14ac:dyDescent="0.25">
      <c r="B8" s="13" t="s">
        <v>6</v>
      </c>
      <c r="C8" s="29">
        <f>+SUM(C9:C11)</f>
        <v>147920677563.16</v>
      </c>
      <c r="D8" s="29">
        <f>+SUM(D9:D11)</f>
        <v>37832204360.549995</v>
      </c>
      <c r="E8" s="29">
        <f>+SUM(E9:E11)</f>
        <v>37832204360.549995</v>
      </c>
    </row>
    <row r="9" spans="2:5" x14ac:dyDescent="0.25">
      <c r="B9" s="14" t="s">
        <v>7</v>
      </c>
      <c r="C9" s="24">
        <v>103391118605.53</v>
      </c>
      <c r="D9" s="24">
        <v>28719034558.859997</v>
      </c>
      <c r="E9" s="24">
        <v>28719034558.859997</v>
      </c>
    </row>
    <row r="10" spans="2:5" x14ac:dyDescent="0.25">
      <c r="B10" s="14" t="s">
        <v>8</v>
      </c>
      <c r="C10" s="24">
        <v>44681975544.230003</v>
      </c>
      <c r="D10" s="24">
        <v>9023378816.039999</v>
      </c>
      <c r="E10" s="24">
        <v>9023378816.039999</v>
      </c>
    </row>
    <row r="11" spans="2:5" x14ac:dyDescent="0.25">
      <c r="B11" s="14" t="s">
        <v>9</v>
      </c>
      <c r="C11" s="15">
        <f>+C41</f>
        <v>-152416586.60000038</v>
      </c>
      <c r="D11" s="15">
        <f>+D41</f>
        <v>89790985.650000095</v>
      </c>
      <c r="E11" s="15">
        <f>+E41</f>
        <v>89790985.650000095</v>
      </c>
    </row>
    <row r="12" spans="2:5" x14ac:dyDescent="0.25">
      <c r="B12" s="16"/>
      <c r="C12" s="15"/>
      <c r="D12" s="15"/>
      <c r="E12" s="15"/>
    </row>
    <row r="13" spans="2:5" x14ac:dyDescent="0.25">
      <c r="B13" s="17" t="s">
        <v>42</v>
      </c>
      <c r="C13" s="30">
        <f>+SUM(C14:C15)</f>
        <v>148111901089.66992</v>
      </c>
      <c r="D13" s="30">
        <f t="shared" ref="D13:E13" si="0">+SUM(D14:D15)</f>
        <v>36870920878.349937</v>
      </c>
      <c r="E13" s="30">
        <f t="shared" si="0"/>
        <v>34227377471.009941</v>
      </c>
    </row>
    <row r="14" spans="2:5" x14ac:dyDescent="0.25">
      <c r="B14" s="14" t="s">
        <v>10</v>
      </c>
      <c r="C14" s="24">
        <v>103265700167.52989</v>
      </c>
      <c r="D14" s="24">
        <v>27803245517.729942</v>
      </c>
      <c r="E14" s="24">
        <v>25203579265.099945</v>
      </c>
    </row>
    <row r="15" spans="2:5" x14ac:dyDescent="0.25">
      <c r="B15" s="14" t="s">
        <v>11</v>
      </c>
      <c r="C15" s="24">
        <v>44846200922.140015</v>
      </c>
      <c r="D15" s="24">
        <v>9067675360.6199951</v>
      </c>
      <c r="E15" s="24">
        <v>9023798205.9099941</v>
      </c>
    </row>
    <row r="16" spans="2:5" x14ac:dyDescent="0.25">
      <c r="B16" s="16"/>
      <c r="C16" s="15"/>
      <c r="D16" s="15"/>
      <c r="E16" s="15"/>
    </row>
    <row r="17" spans="2:5" x14ac:dyDescent="0.25">
      <c r="B17" s="17" t="s">
        <v>12</v>
      </c>
      <c r="C17" s="30">
        <f>+SUM(C18:C19)</f>
        <v>191223526.72000003</v>
      </c>
      <c r="D17" s="30">
        <f>+SUM(D18:D19)</f>
        <v>1317856963.0000002</v>
      </c>
      <c r="E17" s="30">
        <f t="shared" ref="E17" si="1">+SUM(E18:E19)</f>
        <v>1317856963.0000002</v>
      </c>
    </row>
    <row r="18" spans="2:5" x14ac:dyDescent="0.25">
      <c r="B18" s="14" t="s">
        <v>13</v>
      </c>
      <c r="C18" s="24">
        <v>0</v>
      </c>
      <c r="D18" s="24">
        <v>913518251.03000021</v>
      </c>
      <c r="E18" s="24">
        <v>913518251.03000021</v>
      </c>
    </row>
    <row r="19" spans="2:5" x14ac:dyDescent="0.25">
      <c r="B19" s="14" t="s">
        <v>14</v>
      </c>
      <c r="C19" s="24">
        <v>191223526.72000003</v>
      </c>
      <c r="D19" s="24">
        <v>404338711.96999997</v>
      </c>
      <c r="E19" s="24">
        <v>404338711.96999997</v>
      </c>
    </row>
    <row r="20" spans="2:5" x14ac:dyDescent="0.25">
      <c r="B20" s="16"/>
      <c r="C20" s="15"/>
      <c r="D20" s="15"/>
      <c r="E20" s="15"/>
    </row>
    <row r="21" spans="2:5" x14ac:dyDescent="0.25">
      <c r="B21" s="17" t="s">
        <v>15</v>
      </c>
      <c r="C21" s="30">
        <f>+SUM(C17-C13+C8)</f>
        <v>0.2100830078125</v>
      </c>
      <c r="D21" s="30">
        <f>+SUM(D17-D13+D8)</f>
        <v>2279140445.200058</v>
      </c>
      <c r="E21" s="30">
        <f>+SUM(E17-E13+E8)</f>
        <v>4922683852.5400543</v>
      </c>
    </row>
    <row r="22" spans="2:5" x14ac:dyDescent="0.25">
      <c r="B22" s="17" t="s">
        <v>16</v>
      </c>
      <c r="C22" s="30">
        <f>+C21-C11</f>
        <v>152416586.81008339</v>
      </c>
      <c r="D22" s="30">
        <f t="shared" ref="D22:E22" si="2">+D21-D11</f>
        <v>2189349459.5500579</v>
      </c>
      <c r="E22" s="30">
        <f t="shared" si="2"/>
        <v>4832892866.8900547</v>
      </c>
    </row>
    <row r="23" spans="2:5" ht="22.5" x14ac:dyDescent="0.25">
      <c r="B23" s="17" t="s">
        <v>17</v>
      </c>
      <c r="C23" s="30">
        <f>+C22-C17</f>
        <v>-38806939.909916639</v>
      </c>
      <c r="D23" s="30">
        <f t="shared" ref="D23:E23" si="3">+D22-D17</f>
        <v>871492496.55005765</v>
      </c>
      <c r="E23" s="30">
        <f t="shared" si="3"/>
        <v>3515035903.8900547</v>
      </c>
    </row>
    <row r="24" spans="2:5" x14ac:dyDescent="0.25">
      <c r="B24" s="18"/>
      <c r="C24" s="19"/>
      <c r="D24" s="19"/>
      <c r="E24" s="19"/>
    </row>
    <row r="25" spans="2:5" x14ac:dyDescent="0.25">
      <c r="E25" s="4"/>
    </row>
    <row r="26" spans="2:5" ht="30.75" customHeight="1" x14ac:dyDescent="0.25">
      <c r="B26" s="10" t="s">
        <v>18</v>
      </c>
      <c r="C26" s="11" t="s">
        <v>3</v>
      </c>
      <c r="D26" s="12" t="s">
        <v>4</v>
      </c>
      <c r="E26" s="11" t="s">
        <v>5</v>
      </c>
    </row>
    <row r="27" spans="2:5" x14ac:dyDescent="0.25">
      <c r="B27" s="17" t="s">
        <v>19</v>
      </c>
      <c r="C27" s="31">
        <f>+SUM(C28:C29)</f>
        <v>7669711634.6700001</v>
      </c>
      <c r="D27" s="31">
        <f t="shared" ref="D27:E27" si="4">+SUM(D28:D29)</f>
        <v>1943450948.5</v>
      </c>
      <c r="E27" s="31">
        <f t="shared" si="4"/>
        <v>1943450948.5</v>
      </c>
    </row>
    <row r="28" spans="2:5" x14ac:dyDescent="0.25">
      <c r="B28" s="14" t="s">
        <v>20</v>
      </c>
      <c r="C28" s="28">
        <v>7525934107.0699997</v>
      </c>
      <c r="D28" s="28">
        <v>1906593492.6300001</v>
      </c>
      <c r="E28" s="28">
        <v>1906593492.6300001</v>
      </c>
    </row>
    <row r="29" spans="2:5" x14ac:dyDescent="0.25">
      <c r="B29" s="14" t="s">
        <v>21</v>
      </c>
      <c r="C29" s="28">
        <v>143777527.59999999</v>
      </c>
      <c r="D29" s="28">
        <v>36857455.869999997</v>
      </c>
      <c r="E29" s="28">
        <v>36857455.869999997</v>
      </c>
    </row>
    <row r="30" spans="2:5" x14ac:dyDescent="0.25">
      <c r="B30" s="21"/>
      <c r="C30" s="20"/>
      <c r="D30" s="20"/>
      <c r="E30" s="20"/>
    </row>
    <row r="31" spans="2:5" x14ac:dyDescent="0.25">
      <c r="B31" s="22" t="s">
        <v>22</v>
      </c>
      <c r="C31" s="32">
        <f>+C23+C27</f>
        <v>7630904694.7600832</v>
      </c>
      <c r="D31" s="32">
        <f t="shared" ref="D31:E31" si="5">+D23+D27</f>
        <v>2814943445.0500574</v>
      </c>
      <c r="E31" s="32">
        <f t="shared" si="5"/>
        <v>5458486852.3900547</v>
      </c>
    </row>
    <row r="32" spans="2:5" x14ac:dyDescent="0.25">
      <c r="E32" s="4"/>
    </row>
    <row r="33" spans="2:5" ht="30.75" customHeight="1" x14ac:dyDescent="0.25">
      <c r="B33" s="10" t="s">
        <v>18</v>
      </c>
      <c r="C33" s="11" t="s">
        <v>3</v>
      </c>
      <c r="D33" s="12" t="s">
        <v>4</v>
      </c>
      <c r="E33" s="11" t="s">
        <v>5</v>
      </c>
    </row>
    <row r="34" spans="2:5" x14ac:dyDescent="0.25">
      <c r="B34" s="17" t="s">
        <v>23</v>
      </c>
      <c r="C34" s="33">
        <f>+SUM(C35:C36)</f>
        <v>8000000000</v>
      </c>
      <c r="D34" s="33">
        <f>+SUM(D35:D36)</f>
        <v>2820000000</v>
      </c>
      <c r="E34" s="33">
        <f>+SUM(E35:E36)</f>
        <v>2820000000</v>
      </c>
    </row>
    <row r="35" spans="2:5" x14ac:dyDescent="0.25">
      <c r="B35" s="14" t="s">
        <v>24</v>
      </c>
      <c r="C35" s="27">
        <v>8000000000</v>
      </c>
      <c r="D35" s="27">
        <v>2820000000</v>
      </c>
      <c r="E35" s="27">
        <v>2820000000</v>
      </c>
    </row>
    <row r="36" spans="2:5" x14ac:dyDescent="0.25">
      <c r="B36" s="14" t="s">
        <v>25</v>
      </c>
      <c r="C36" s="27">
        <v>0</v>
      </c>
      <c r="D36" s="27">
        <v>0</v>
      </c>
      <c r="E36" s="27">
        <v>0</v>
      </c>
    </row>
    <row r="37" spans="2:5" x14ac:dyDescent="0.25">
      <c r="B37" s="17" t="s">
        <v>26</v>
      </c>
      <c r="C37" s="33">
        <f>+SUM(C38:C39)</f>
        <v>8152416586.6000004</v>
      </c>
      <c r="D37" s="33">
        <f>+SUM(D38:D39)</f>
        <v>2730209014.3499999</v>
      </c>
      <c r="E37" s="33">
        <f>+SUM(E38:E39)</f>
        <v>2730209014.3499999</v>
      </c>
    </row>
    <row r="38" spans="2:5" x14ac:dyDescent="0.25">
      <c r="B38" s="14" t="s">
        <v>27</v>
      </c>
      <c r="C38" s="27">
        <v>8125418437.75</v>
      </c>
      <c r="D38" s="27">
        <v>2723846569.4899998</v>
      </c>
      <c r="E38" s="27">
        <v>2723846569.4899998</v>
      </c>
    </row>
    <row r="39" spans="2:5" x14ac:dyDescent="0.25">
      <c r="B39" s="14" t="s">
        <v>28</v>
      </c>
      <c r="C39" s="27">
        <v>26998148.850000001</v>
      </c>
      <c r="D39" s="27">
        <v>6362444.8600000003</v>
      </c>
      <c r="E39" s="27">
        <v>6362444.8600000003</v>
      </c>
    </row>
    <row r="40" spans="2:5" x14ac:dyDescent="0.25">
      <c r="B40" s="21"/>
      <c r="C40" s="23"/>
      <c r="D40" s="23"/>
      <c r="E40" s="23"/>
    </row>
    <row r="41" spans="2:5" x14ac:dyDescent="0.25">
      <c r="B41" s="22" t="s">
        <v>29</v>
      </c>
      <c r="C41" s="32">
        <f>+C34-C37</f>
        <v>-152416586.60000038</v>
      </c>
      <c r="D41" s="32">
        <f>+D34-D37</f>
        <v>89790985.650000095</v>
      </c>
      <c r="E41" s="32">
        <f>+E34-E37</f>
        <v>89790985.650000095</v>
      </c>
    </row>
    <row r="42" spans="2:5" x14ac:dyDescent="0.25">
      <c r="B42" s="6"/>
      <c r="C42" s="7"/>
      <c r="D42" s="7"/>
      <c r="E42" s="7"/>
    </row>
    <row r="43" spans="2:5" x14ac:dyDescent="0.25">
      <c r="B43" s="6"/>
      <c r="C43" s="7"/>
      <c r="D43" s="7"/>
      <c r="E43" s="7"/>
    </row>
    <row r="44" spans="2:5" ht="30.75" customHeight="1" x14ac:dyDescent="0.25">
      <c r="B44" s="10" t="s">
        <v>18</v>
      </c>
      <c r="C44" s="11" t="s">
        <v>3</v>
      </c>
      <c r="D44" s="12" t="s">
        <v>4</v>
      </c>
      <c r="E44" s="11" t="s">
        <v>5</v>
      </c>
    </row>
    <row r="45" spans="2:5" x14ac:dyDescent="0.25">
      <c r="B45" s="16" t="s">
        <v>30</v>
      </c>
      <c r="C45" s="23">
        <f>C9</f>
        <v>103391118605.53</v>
      </c>
      <c r="D45" s="23">
        <f t="shared" ref="D45:E45" si="6">D9</f>
        <v>28719034558.859997</v>
      </c>
      <c r="E45" s="23">
        <f t="shared" si="6"/>
        <v>28719034558.859997</v>
      </c>
    </row>
    <row r="46" spans="2:5" ht="22.5" x14ac:dyDescent="0.25">
      <c r="B46" s="16" t="s">
        <v>31</v>
      </c>
      <c r="C46" s="23">
        <f>+C47-C48</f>
        <v>-125418437.75</v>
      </c>
      <c r="D46" s="23">
        <f t="shared" ref="D46:E46" si="7">+D47-D48</f>
        <v>96153430.510000229</v>
      </c>
      <c r="E46" s="23">
        <f t="shared" si="7"/>
        <v>96153430.510000229</v>
      </c>
    </row>
    <row r="47" spans="2:5" x14ac:dyDescent="0.25">
      <c r="B47" s="14" t="s">
        <v>24</v>
      </c>
      <c r="C47" s="23">
        <f>C35</f>
        <v>8000000000</v>
      </c>
      <c r="D47" s="23">
        <f t="shared" ref="D47:E47" si="8">D35</f>
        <v>2820000000</v>
      </c>
      <c r="E47" s="23">
        <f t="shared" si="8"/>
        <v>2820000000</v>
      </c>
    </row>
    <row r="48" spans="2:5" x14ac:dyDescent="0.25">
      <c r="B48" s="14" t="s">
        <v>27</v>
      </c>
      <c r="C48" s="23">
        <f>C38</f>
        <v>8125418437.75</v>
      </c>
      <c r="D48" s="23">
        <f t="shared" ref="D48:E48" si="9">D38</f>
        <v>2723846569.4899998</v>
      </c>
      <c r="E48" s="23">
        <f t="shared" si="9"/>
        <v>2723846569.4899998</v>
      </c>
    </row>
    <row r="49" spans="2:5" x14ac:dyDescent="0.25">
      <c r="B49" s="21"/>
      <c r="C49" s="23"/>
      <c r="D49" s="23"/>
      <c r="E49" s="23"/>
    </row>
    <row r="50" spans="2:5" x14ac:dyDescent="0.25">
      <c r="B50" s="16" t="s">
        <v>10</v>
      </c>
      <c r="C50" s="23">
        <f>C14</f>
        <v>103265700167.52989</v>
      </c>
      <c r="D50" s="23">
        <f t="shared" ref="D50:E50" si="10">D14</f>
        <v>27803245517.729942</v>
      </c>
      <c r="E50" s="23">
        <f t="shared" si="10"/>
        <v>25203579265.099945</v>
      </c>
    </row>
    <row r="51" spans="2:5" x14ac:dyDescent="0.25">
      <c r="B51" s="21"/>
      <c r="C51" s="23"/>
      <c r="D51" s="23"/>
      <c r="E51" s="23"/>
    </row>
    <row r="52" spans="2:5" x14ac:dyDescent="0.25">
      <c r="B52" s="16" t="s">
        <v>13</v>
      </c>
      <c r="C52" s="24">
        <f>C18</f>
        <v>0</v>
      </c>
      <c r="D52" s="24">
        <f t="shared" ref="D52:E52" si="11">D18</f>
        <v>913518251.03000021</v>
      </c>
      <c r="E52" s="24">
        <f t="shared" si="11"/>
        <v>913518251.03000021</v>
      </c>
    </row>
    <row r="53" spans="2:5" x14ac:dyDescent="0.25">
      <c r="B53" s="21"/>
      <c r="C53" s="23"/>
      <c r="D53" s="23"/>
      <c r="E53" s="23"/>
    </row>
    <row r="54" spans="2:5" x14ac:dyDescent="0.25">
      <c r="B54" s="17" t="s">
        <v>32</v>
      </c>
      <c r="C54" s="33">
        <f>+C45+C46-C50+C52</f>
        <v>0.2501068115234375</v>
      </c>
      <c r="D54" s="33">
        <f t="shared" ref="D54:E54" si="12">+D45+D46-D50+D52</f>
        <v>1925460722.670053</v>
      </c>
      <c r="E54" s="33">
        <f t="shared" si="12"/>
        <v>4525126975.3000507</v>
      </c>
    </row>
    <row r="55" spans="2:5" ht="22.5" x14ac:dyDescent="0.25">
      <c r="B55" s="22" t="s">
        <v>33</v>
      </c>
      <c r="C55" s="32">
        <f>+C54-C46</f>
        <v>125418438.00010681</v>
      </c>
      <c r="D55" s="32">
        <f t="shared" ref="D55:E55" si="13">+D54-D46</f>
        <v>1829307292.1600528</v>
      </c>
      <c r="E55" s="32">
        <f t="shared" si="13"/>
        <v>4428973544.7900505</v>
      </c>
    </row>
    <row r="56" spans="2:5" x14ac:dyDescent="0.25">
      <c r="E56" s="4"/>
    </row>
    <row r="57" spans="2:5" ht="30.75" customHeight="1" x14ac:dyDescent="0.25">
      <c r="B57" s="10" t="s">
        <v>18</v>
      </c>
      <c r="C57" s="11" t="s">
        <v>3</v>
      </c>
      <c r="D57" s="12" t="s">
        <v>4</v>
      </c>
      <c r="E57" s="11" t="s">
        <v>5</v>
      </c>
    </row>
    <row r="58" spans="2:5" x14ac:dyDescent="0.25">
      <c r="B58" s="16" t="s">
        <v>8</v>
      </c>
      <c r="C58" s="23">
        <f>C10</f>
        <v>44681975544.230003</v>
      </c>
      <c r="D58" s="23">
        <f t="shared" ref="D58:E58" si="14">D10</f>
        <v>9023378816.039999</v>
      </c>
      <c r="E58" s="23">
        <f t="shared" si="14"/>
        <v>9023378816.039999</v>
      </c>
    </row>
    <row r="59" spans="2:5" ht="22.5" x14ac:dyDescent="0.25">
      <c r="B59" s="16" t="s">
        <v>34</v>
      </c>
      <c r="C59" s="23">
        <f>+SUM(C60-C61)</f>
        <v>-26998148.850000001</v>
      </c>
      <c r="D59" s="23">
        <f t="shared" ref="D59:E59" si="15">+SUM(D60-D61)</f>
        <v>-6362444.8600000003</v>
      </c>
      <c r="E59" s="23">
        <f t="shared" si="15"/>
        <v>-6362444.8600000003</v>
      </c>
    </row>
    <row r="60" spans="2:5" x14ac:dyDescent="0.25">
      <c r="B60" s="25" t="s">
        <v>25</v>
      </c>
      <c r="C60" s="23">
        <f>C36</f>
        <v>0</v>
      </c>
      <c r="D60" s="23">
        <f t="shared" ref="D60:E60" si="16">D36</f>
        <v>0</v>
      </c>
      <c r="E60" s="23">
        <f t="shared" si="16"/>
        <v>0</v>
      </c>
    </row>
    <row r="61" spans="2:5" x14ac:dyDescent="0.25">
      <c r="B61" s="25" t="s">
        <v>28</v>
      </c>
      <c r="C61" s="23">
        <f>C39</f>
        <v>26998148.850000001</v>
      </c>
      <c r="D61" s="23">
        <f t="shared" ref="D61:E61" si="17">D39</f>
        <v>6362444.8600000003</v>
      </c>
      <c r="E61" s="23">
        <f t="shared" si="17"/>
        <v>6362444.8600000003</v>
      </c>
    </row>
    <row r="62" spans="2:5" x14ac:dyDescent="0.25">
      <c r="B62" s="16"/>
      <c r="C62" s="23"/>
      <c r="D62" s="23"/>
      <c r="E62" s="23"/>
    </row>
    <row r="63" spans="2:5" x14ac:dyDescent="0.25">
      <c r="B63" s="16" t="s">
        <v>35</v>
      </c>
      <c r="C63" s="23">
        <f>C15</f>
        <v>44846200922.140015</v>
      </c>
      <c r="D63" s="23">
        <f t="shared" ref="D63:E63" si="18">D15</f>
        <v>9067675360.6199951</v>
      </c>
      <c r="E63" s="23">
        <f t="shared" si="18"/>
        <v>9023798205.9099941</v>
      </c>
    </row>
    <row r="64" spans="2:5" x14ac:dyDescent="0.25">
      <c r="B64" s="16"/>
      <c r="C64" s="23"/>
      <c r="D64" s="23"/>
      <c r="E64" s="23"/>
    </row>
    <row r="65" spans="2:5" x14ac:dyDescent="0.25">
      <c r="B65" s="16" t="s">
        <v>14</v>
      </c>
      <c r="C65" s="24">
        <f>C19</f>
        <v>191223526.72000003</v>
      </c>
      <c r="D65" s="24">
        <f t="shared" ref="D65:E65" si="19">D19</f>
        <v>404338711.96999997</v>
      </c>
      <c r="E65" s="24">
        <f t="shared" si="19"/>
        <v>404338711.96999997</v>
      </c>
    </row>
    <row r="66" spans="2:5" x14ac:dyDescent="0.25">
      <c r="B66" s="16"/>
      <c r="C66" s="23"/>
      <c r="D66" s="23"/>
      <c r="E66" s="23"/>
    </row>
    <row r="67" spans="2:5" x14ac:dyDescent="0.25">
      <c r="B67" s="17" t="s">
        <v>36</v>
      </c>
      <c r="C67" s="33">
        <f>(C58+C59-C63+C65)*-1</f>
        <v>4.0009737014770508E-2</v>
      </c>
      <c r="D67" s="33">
        <f t="shared" ref="D67:E67" si="20">+D58+D59-D63+D65</f>
        <v>353679722.53000325</v>
      </c>
      <c r="E67" s="33">
        <f t="shared" si="20"/>
        <v>397556877.24000424</v>
      </c>
    </row>
    <row r="68" spans="2:5" ht="22.5" x14ac:dyDescent="0.25">
      <c r="B68" s="22" t="s">
        <v>37</v>
      </c>
      <c r="C68" s="32">
        <f>+C67-C59</f>
        <v>26998148.890009739</v>
      </c>
      <c r="D68" s="32">
        <f t="shared" ref="D68:E68" si="21">+D67-D59</f>
        <v>360042167.39000326</v>
      </c>
      <c r="E68" s="32">
        <f t="shared" si="21"/>
        <v>403919322.10000426</v>
      </c>
    </row>
    <row r="72" spans="2:5" x14ac:dyDescent="0.25">
      <c r="B72" s="34" t="s">
        <v>38</v>
      </c>
      <c r="C72" s="34"/>
      <c r="D72" s="34"/>
      <c r="E72" s="34"/>
    </row>
    <row r="73" spans="2:5" x14ac:dyDescent="0.25">
      <c r="B73" s="35" t="s">
        <v>39</v>
      </c>
      <c r="C73" s="35"/>
      <c r="D73" s="35"/>
      <c r="E73" s="35"/>
    </row>
    <row r="76" spans="2:5" x14ac:dyDescent="0.25">
      <c r="E76" s="4"/>
    </row>
    <row r="77" spans="2:5" x14ac:dyDescent="0.25">
      <c r="B77" s="9"/>
    </row>
    <row r="78" spans="2:5" x14ac:dyDescent="0.25">
      <c r="B78" s="9"/>
      <c r="D78" s="26"/>
      <c r="E78" s="26"/>
    </row>
    <row r="79" spans="2:5" x14ac:dyDescent="0.25">
      <c r="B79" s="8"/>
      <c r="E79" s="4"/>
    </row>
    <row r="80" spans="2:5" x14ac:dyDescent="0.25">
      <c r="B80" s="9"/>
      <c r="E80" s="4"/>
    </row>
    <row r="81" spans="2:5" x14ac:dyDescent="0.25">
      <c r="B81" s="9"/>
      <c r="E81" s="4"/>
    </row>
  </sheetData>
  <mergeCells count="6">
    <mergeCell ref="B72:E72"/>
    <mergeCell ref="B73:E73"/>
    <mergeCell ref="B2:E2"/>
    <mergeCell ref="B3:E3"/>
    <mergeCell ref="B4:E4"/>
    <mergeCell ref="B5:E5"/>
  </mergeCells>
  <printOptions horizontalCentered="1"/>
  <pageMargins left="0" right="0" top="0.39370078740157483" bottom="0.39370078740157483" header="0.31496062992125984" footer="0.31496062992125984"/>
  <pageSetup scale="77" firstPageNumber="701" fitToHeight="2" orientation="landscape" useFirstPageNumber="1" r:id="rId1"/>
  <headerFooter>
    <oddFooter>&amp;R&amp;P</oddFooter>
  </headerFooter>
  <rowBreaks count="1" manualBreakCount="1">
    <brk id="41" min="1" max="4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F4 BAP</vt:lpstr>
      <vt:lpstr>'F4 BAP'!Área_de_impresión</vt:lpstr>
      <vt:lpstr>'F4 BAP'!Títulos_a_imprimir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Manuel Nuñez Garza</dc:creator>
  <cp:lastModifiedBy>marlen.hernandez</cp:lastModifiedBy>
  <cp:lastPrinted>2025-04-24T17:36:45Z</cp:lastPrinted>
  <dcterms:created xsi:type="dcterms:W3CDTF">2020-04-30T23:29:03Z</dcterms:created>
  <dcterms:modified xsi:type="dcterms:W3CDTF">2025-04-24T18:41:22Z</dcterms:modified>
</cp:coreProperties>
</file>